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928A6FF-3513-4B5D-B2CF-2D1771A544E5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3" i="1"/>
  <c r="AB162" i="1"/>
  <c r="AD162" i="1" s="1"/>
  <c r="N12" i="1" l="1"/>
  <c r="P12" i="1" s="1"/>
  <c r="B12" i="1" s="1"/>
  <c r="G13" i="1"/>
  <c r="Y13" i="1"/>
  <c r="A13" i="1"/>
  <c r="A14" i="1" s="1"/>
  <c r="A15" i="1" s="1"/>
  <c r="A16" i="1" s="1"/>
  <c r="D16" i="1" s="1"/>
  <c r="D12" i="1"/>
  <c r="E12" i="1" s="1"/>
  <c r="F13" i="1" s="1"/>
  <c r="H13" i="1" s="1"/>
  <c r="AC165" i="1"/>
  <c r="AB164" i="1"/>
  <c r="AD164" i="1" s="1"/>
  <c r="AB163" i="1"/>
  <c r="AD163" i="1" s="1"/>
  <c r="X12" i="1"/>
  <c r="X13" i="1"/>
  <c r="I14" i="1"/>
  <c r="D14" i="1" l="1"/>
  <c r="E14" i="1" s="1"/>
  <c r="D13" i="1"/>
  <c r="E13" i="1" s="1"/>
  <c r="D15" i="1"/>
  <c r="E15" i="1" s="1"/>
  <c r="A17" i="1"/>
  <c r="D17" i="1" s="1"/>
  <c r="E17" i="1" s="1"/>
  <c r="Z13" i="1"/>
  <c r="AA13" i="1" s="1"/>
  <c r="K13" i="1"/>
  <c r="L13" i="1" s="1"/>
  <c r="M13" i="1" s="1"/>
  <c r="N13" i="1" s="1"/>
  <c r="AC166" i="1"/>
  <c r="AB165" i="1"/>
  <c r="AD165" i="1" s="1"/>
  <c r="AG12" i="1"/>
  <c r="T12" i="1" s="1"/>
  <c r="T13" i="1" s="1"/>
  <c r="I15" i="1"/>
  <c r="E16" i="1"/>
  <c r="A18" i="1" l="1"/>
  <c r="D18" i="1" s="1"/>
  <c r="E18" i="1" s="1"/>
  <c r="F19" i="1" s="1"/>
  <c r="AC167" i="1"/>
  <c r="AB166" i="1"/>
  <c r="AD166" i="1" s="1"/>
  <c r="I16" i="1"/>
  <c r="F14" i="1"/>
  <c r="F16" i="1"/>
  <c r="F17" i="1"/>
  <c r="F15" i="1"/>
  <c r="F18" i="1"/>
  <c r="P13" i="1"/>
  <c r="A19" i="1" l="1"/>
  <c r="A20" i="1" s="1"/>
  <c r="AC168" i="1"/>
  <c r="AB167" i="1"/>
  <c r="AD167" i="1" s="1"/>
  <c r="I17" i="1"/>
  <c r="B13" i="1"/>
  <c r="D19" i="1" l="1"/>
  <c r="E19" i="1" s="1"/>
  <c r="F20" i="1" s="1"/>
  <c r="AC169" i="1"/>
  <c r="AB168" i="1"/>
  <c r="AD168" i="1" s="1"/>
  <c r="A21" i="1"/>
  <c r="D20" i="1"/>
  <c r="E20" i="1" s="1"/>
  <c r="I18" i="1"/>
  <c r="AC170" i="1" l="1"/>
  <c r="AB169" i="1"/>
  <c r="AD169" i="1" s="1"/>
  <c r="F21" i="1"/>
  <c r="A22" i="1"/>
  <c r="D21" i="1"/>
  <c r="E21" i="1" s="1"/>
  <c r="F22" i="1" s="1"/>
  <c r="I19" i="1"/>
  <c r="AC171" i="1" l="1"/>
  <c r="AB170" i="1"/>
  <c r="AD170" i="1" s="1"/>
  <c r="A23" i="1"/>
  <c r="D22" i="1"/>
  <c r="E22" i="1" s="1"/>
  <c r="I20" i="1"/>
  <c r="AC172" i="1" l="1"/>
  <c r="AB171" i="1"/>
  <c r="AD171" i="1" s="1"/>
  <c r="A24" i="1"/>
  <c r="D23" i="1"/>
  <c r="E23" i="1" s="1"/>
  <c r="F23" i="1"/>
  <c r="I21" i="1"/>
  <c r="AC173" i="1" l="1"/>
  <c r="AB172" i="1"/>
  <c r="AD172" i="1" s="1"/>
  <c r="F24" i="1"/>
  <c r="A25" i="1"/>
  <c r="D24" i="1"/>
  <c r="E24" i="1" s="1"/>
  <c r="F25" i="1" s="1"/>
  <c r="I22" i="1"/>
  <c r="AC174" i="1" l="1"/>
  <c r="AB173" i="1"/>
  <c r="AD173" i="1" s="1"/>
  <c r="A26" i="1"/>
  <c r="D25" i="1"/>
  <c r="E25" i="1" s="1"/>
  <c r="F26" i="1" s="1"/>
  <c r="I23" i="1"/>
  <c r="AC175" i="1" l="1"/>
  <c r="AB174" i="1"/>
  <c r="AD174" i="1" s="1"/>
  <c r="A27" i="1"/>
  <c r="D26" i="1"/>
  <c r="E26" i="1" s="1"/>
  <c r="I24" i="1"/>
  <c r="AB175" i="1" l="1"/>
  <c r="AD175" i="1" s="1"/>
  <c r="AC176" i="1"/>
  <c r="O27" i="1"/>
  <c r="A28" i="1"/>
  <c r="D27" i="1"/>
  <c r="E27" i="1" s="1"/>
  <c r="F28" i="1" s="1"/>
  <c r="F27" i="1"/>
  <c r="I25" i="1"/>
  <c r="AB176" i="1" l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A29" i="1"/>
  <c r="O28" i="1"/>
  <c r="D28" i="1"/>
  <c r="E28" i="1" s="1"/>
  <c r="F29" i="1" s="1"/>
  <c r="Q27" i="1"/>
  <c r="R27" i="1" s="1"/>
  <c r="I26" i="1"/>
  <c r="AC178" i="1" l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Q28" i="1"/>
  <c r="R28" i="1" s="1"/>
  <c r="A30" i="1"/>
  <c r="O29" i="1"/>
  <c r="D29" i="1"/>
  <c r="E29" i="1" s="1"/>
  <c r="F30" i="1" s="1"/>
  <c r="I27" i="1"/>
  <c r="AC179" i="1" l="1"/>
  <c r="AB178" i="1"/>
  <c r="AD178" i="1" s="1"/>
  <c r="J15" i="1"/>
  <c r="C15" i="1"/>
  <c r="G15" i="1"/>
  <c r="H14" i="1"/>
  <c r="N14" i="1" s="1"/>
  <c r="P14" i="1" s="1"/>
  <c r="B14" i="1" s="1"/>
  <c r="Q29" i="1"/>
  <c r="R29" i="1" s="1"/>
  <c r="T30" i="1"/>
  <c r="A31" i="1"/>
  <c r="O30" i="1"/>
  <c r="D30" i="1"/>
  <c r="E30" i="1" s="1"/>
  <c r="F31" i="1" s="1"/>
  <c r="S28" i="1"/>
  <c r="I28" i="1"/>
  <c r="C16" i="1" l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Q30" i="1"/>
  <c r="R30" i="1" s="1"/>
  <c r="T31" i="1"/>
  <c r="A32" i="1"/>
  <c r="O31" i="1"/>
  <c r="D31" i="1"/>
  <c r="E31" i="1" s="1"/>
  <c r="F32" i="1" s="1"/>
  <c r="S29" i="1"/>
  <c r="I29" i="1"/>
  <c r="C17" i="1" l="1"/>
  <c r="K16" i="1"/>
  <c r="L16" i="1" s="1"/>
  <c r="M16" i="1" s="1"/>
  <c r="J17" i="1"/>
  <c r="N15" i="1"/>
  <c r="P15" i="1" s="1"/>
  <c r="B15" i="1" s="1"/>
  <c r="H16" i="1"/>
  <c r="G17" i="1"/>
  <c r="A33" i="1"/>
  <c r="O32" i="1"/>
  <c r="D32" i="1"/>
  <c r="E32" i="1" s="1"/>
  <c r="F33" i="1" s="1"/>
  <c r="Q31" i="1"/>
  <c r="R31" i="1" s="1"/>
  <c r="T32" i="1"/>
  <c r="I30" i="1"/>
  <c r="S30" i="1"/>
  <c r="C18" i="1" l="1"/>
  <c r="K17" i="1"/>
  <c r="L17" i="1" s="1"/>
  <c r="M17" i="1" s="1"/>
  <c r="J18" i="1"/>
  <c r="H17" i="1"/>
  <c r="G18" i="1"/>
  <c r="N16" i="1"/>
  <c r="P16" i="1" s="1"/>
  <c r="B16" i="1" s="1"/>
  <c r="Q32" i="1"/>
  <c r="R32" i="1" s="1"/>
  <c r="T33" i="1"/>
  <c r="O33" i="1"/>
  <c r="A34" i="1"/>
  <c r="D33" i="1"/>
  <c r="E33" i="1" s="1"/>
  <c r="F34" i="1" s="1"/>
  <c r="S31" i="1"/>
  <c r="I31" i="1"/>
  <c r="C19" i="1" l="1"/>
  <c r="H18" i="1"/>
  <c r="G19" i="1"/>
  <c r="N17" i="1"/>
  <c r="P17" i="1" s="1"/>
  <c r="B17" i="1" s="1"/>
  <c r="K18" i="1"/>
  <c r="L18" i="1" s="1"/>
  <c r="M18" i="1" s="1"/>
  <c r="J19" i="1"/>
  <c r="A35" i="1"/>
  <c r="O34" i="1"/>
  <c r="D34" i="1"/>
  <c r="E34" i="1" s="1"/>
  <c r="F35" i="1" s="1"/>
  <c r="Q33" i="1"/>
  <c r="R33" i="1" s="1"/>
  <c r="T34" i="1"/>
  <c r="I32" i="1"/>
  <c r="S32" i="1"/>
  <c r="C20" i="1" l="1"/>
  <c r="H19" i="1"/>
  <c r="G20" i="1"/>
  <c r="K19" i="1"/>
  <c r="L19" i="1" s="1"/>
  <c r="M19" i="1" s="1"/>
  <c r="J20" i="1"/>
  <c r="N18" i="1"/>
  <c r="P18" i="1" s="1"/>
  <c r="B18" i="1" s="1"/>
  <c r="A36" i="1"/>
  <c r="O35" i="1"/>
  <c r="D35" i="1"/>
  <c r="E35" i="1" s="1"/>
  <c r="F36" i="1" s="1"/>
  <c r="Q34" i="1"/>
  <c r="R34" i="1" s="1"/>
  <c r="T35" i="1"/>
  <c r="I33" i="1"/>
  <c r="S33" i="1"/>
  <c r="C21" i="1" l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Q35" i="1"/>
  <c r="R35" i="1" s="1"/>
  <c r="T36" i="1"/>
  <c r="O36" i="1"/>
  <c r="A37" i="1"/>
  <c r="D36" i="1"/>
  <c r="E36" i="1" s="1"/>
  <c r="F37" i="1" s="1"/>
  <c r="S34" i="1"/>
  <c r="I34" i="1"/>
  <c r="C28" i="1" l="1"/>
  <c r="C29" i="1" s="1"/>
  <c r="N20" i="1"/>
  <c r="P20" i="1" s="1"/>
  <c r="B20" i="1" s="1"/>
  <c r="H21" i="1"/>
  <c r="G22" i="1"/>
  <c r="K21" i="1"/>
  <c r="L21" i="1" s="1"/>
  <c r="M21" i="1" s="1"/>
  <c r="J22" i="1"/>
  <c r="A38" i="1"/>
  <c r="O37" i="1"/>
  <c r="D37" i="1"/>
  <c r="E37" i="1" s="1"/>
  <c r="F38" i="1" s="1"/>
  <c r="Q36" i="1"/>
  <c r="R36" i="1" s="1"/>
  <c r="T37" i="1"/>
  <c r="S35" i="1"/>
  <c r="I35" i="1"/>
  <c r="C30" i="1" l="1"/>
  <c r="C31" i="1" s="1"/>
  <c r="C32" i="1" s="1"/>
  <c r="C33" i="1" s="1"/>
  <c r="C34" i="1" s="1"/>
  <c r="C35" i="1" s="1"/>
  <c r="C36" i="1" s="1"/>
  <c r="C37" i="1" s="1"/>
  <c r="G23" i="1"/>
  <c r="H22" i="1"/>
  <c r="K22" i="1"/>
  <c r="L22" i="1" s="1"/>
  <c r="M22" i="1" s="1"/>
  <c r="J23" i="1"/>
  <c r="N21" i="1"/>
  <c r="P21" i="1" s="1"/>
  <c r="B21" i="1" s="1"/>
  <c r="Q37" i="1"/>
  <c r="R37" i="1" s="1"/>
  <c r="T38" i="1"/>
  <c r="A39" i="1"/>
  <c r="O38" i="1"/>
  <c r="D38" i="1"/>
  <c r="E38" i="1" s="1"/>
  <c r="F39" i="1" s="1"/>
  <c r="I36" i="1"/>
  <c r="S36" i="1"/>
  <c r="N22" i="1" l="1"/>
  <c r="P22" i="1" s="1"/>
  <c r="B22" i="1" s="1"/>
  <c r="K23" i="1"/>
  <c r="L23" i="1" s="1"/>
  <c r="M23" i="1" s="1"/>
  <c r="J24" i="1"/>
  <c r="H23" i="1"/>
  <c r="G24" i="1"/>
  <c r="Q38" i="1"/>
  <c r="R38" i="1" s="1"/>
  <c r="T39" i="1"/>
  <c r="A40" i="1"/>
  <c r="O39" i="1"/>
  <c r="D39" i="1"/>
  <c r="E39" i="1" s="1"/>
  <c r="F40" i="1" s="1"/>
  <c r="S37" i="1"/>
  <c r="I37" i="1"/>
  <c r="C38" i="1"/>
  <c r="N23" i="1" l="1"/>
  <c r="P23" i="1" s="1"/>
  <c r="B23" i="1" s="1"/>
  <c r="K24" i="1"/>
  <c r="L24" i="1" s="1"/>
  <c r="M24" i="1" s="1"/>
  <c r="J25" i="1"/>
  <c r="H24" i="1"/>
  <c r="G25" i="1"/>
  <c r="Q39" i="1"/>
  <c r="R39" i="1" s="1"/>
  <c r="T40" i="1"/>
  <c r="A41" i="1"/>
  <c r="O40" i="1"/>
  <c r="D40" i="1"/>
  <c r="E40" i="1" s="1"/>
  <c r="F41" i="1" s="1"/>
  <c r="C39" i="1"/>
  <c r="S38" i="1"/>
  <c r="I38" i="1"/>
  <c r="K25" i="1" l="1"/>
  <c r="L25" i="1" s="1"/>
  <c r="M25" i="1" s="1"/>
  <c r="J26" i="1"/>
  <c r="H25" i="1"/>
  <c r="G26" i="1"/>
  <c r="N24" i="1"/>
  <c r="P24" i="1" s="1"/>
  <c r="B24" i="1" s="1"/>
  <c r="Q40" i="1"/>
  <c r="R40" i="1" s="1"/>
  <c r="T41" i="1"/>
  <c r="A42" i="1"/>
  <c r="O41" i="1"/>
  <c r="D41" i="1"/>
  <c r="E41" i="1" s="1"/>
  <c r="F42" i="1" s="1"/>
  <c r="S39" i="1"/>
  <c r="I39" i="1"/>
  <c r="C40" i="1"/>
  <c r="N25" i="1" l="1"/>
  <c r="P25" i="1" s="1"/>
  <c r="B25" i="1" s="1"/>
  <c r="J27" i="1"/>
  <c r="K26" i="1"/>
  <c r="L26" i="1" s="1"/>
  <c r="M26" i="1" s="1"/>
  <c r="H26" i="1"/>
  <c r="G27" i="1"/>
  <c r="O42" i="1"/>
  <c r="A43" i="1"/>
  <c r="D42" i="1"/>
  <c r="E42" i="1" s="1"/>
  <c r="F43" i="1" s="1"/>
  <c r="Q41" i="1"/>
  <c r="R41" i="1" s="1"/>
  <c r="T42" i="1"/>
  <c r="I40" i="1"/>
  <c r="C41" i="1"/>
  <c r="S40" i="1"/>
  <c r="G28" i="1" l="1"/>
  <c r="H27" i="1"/>
  <c r="J28" i="1"/>
  <c r="K27" i="1"/>
  <c r="L27" i="1" s="1"/>
  <c r="M27" i="1" s="1"/>
  <c r="N26" i="1"/>
  <c r="P26" i="1" s="1"/>
  <c r="B26" i="1" s="1"/>
  <c r="O43" i="1"/>
  <c r="A44" i="1"/>
  <c r="D43" i="1"/>
  <c r="E43" i="1" s="1"/>
  <c r="F44" i="1" s="1"/>
  <c r="Q42" i="1"/>
  <c r="R42" i="1" s="1"/>
  <c r="T43" i="1"/>
  <c r="S41" i="1"/>
  <c r="I41" i="1"/>
  <c r="C42" i="1"/>
  <c r="J29" i="1" l="1"/>
  <c r="K28" i="1"/>
  <c r="L28" i="1" s="1"/>
  <c r="M28" i="1" s="1"/>
  <c r="N27" i="1"/>
  <c r="P27" i="1" s="1"/>
  <c r="B27" i="1" s="1"/>
  <c r="H28" i="1"/>
  <c r="G29" i="1"/>
  <c r="Q43" i="1"/>
  <c r="R43" i="1" s="1"/>
  <c r="T44" i="1"/>
  <c r="A45" i="1"/>
  <c r="O44" i="1"/>
  <c r="D44" i="1"/>
  <c r="E44" i="1" s="1"/>
  <c r="F45" i="1" s="1"/>
  <c r="I42" i="1"/>
  <c r="C43" i="1"/>
  <c r="S42" i="1"/>
  <c r="G30" i="1" l="1"/>
  <c r="H29" i="1"/>
  <c r="N28" i="1"/>
  <c r="P28" i="1" s="1"/>
  <c r="B28" i="1" s="1"/>
  <c r="K29" i="1"/>
  <c r="L29" i="1" s="1"/>
  <c r="M29" i="1" s="1"/>
  <c r="J30" i="1"/>
  <c r="Q44" i="1"/>
  <c r="R44" i="1" s="1"/>
  <c r="T45" i="1"/>
  <c r="O45" i="1"/>
  <c r="A46" i="1"/>
  <c r="D45" i="1"/>
  <c r="E45" i="1" s="1"/>
  <c r="F46" i="1" s="1"/>
  <c r="S43" i="1"/>
  <c r="C44" i="1"/>
  <c r="I43" i="1"/>
  <c r="N29" i="1" l="1"/>
  <c r="P29" i="1" s="1"/>
  <c r="B29" i="1" s="1"/>
  <c r="K30" i="1"/>
  <c r="L30" i="1" s="1"/>
  <c r="M30" i="1" s="1"/>
  <c r="J31" i="1"/>
  <c r="H30" i="1"/>
  <c r="G31" i="1"/>
  <c r="Q45" i="1"/>
  <c r="R45" i="1" s="1"/>
  <c r="T46" i="1"/>
  <c r="A47" i="1"/>
  <c r="O46" i="1"/>
  <c r="D46" i="1"/>
  <c r="E46" i="1" s="1"/>
  <c r="F47" i="1" s="1"/>
  <c r="I44" i="1"/>
  <c r="C45" i="1"/>
  <c r="S44" i="1"/>
  <c r="N30" i="1" l="1"/>
  <c r="P30" i="1" s="1"/>
  <c r="B30" i="1" s="1"/>
  <c r="J32" i="1"/>
  <c r="K31" i="1"/>
  <c r="L31" i="1" s="1"/>
  <c r="M31" i="1" s="1"/>
  <c r="G32" i="1"/>
  <c r="H31" i="1"/>
  <c r="Q46" i="1"/>
  <c r="R46" i="1" s="1"/>
  <c r="T47" i="1"/>
  <c r="A48" i="1"/>
  <c r="O47" i="1"/>
  <c r="D47" i="1"/>
  <c r="E47" i="1" s="1"/>
  <c r="F48" i="1" s="1"/>
  <c r="I45" i="1"/>
  <c r="S45" i="1"/>
  <c r="C46" i="1"/>
  <c r="K32" i="1" l="1"/>
  <c r="L32" i="1" s="1"/>
  <c r="M32" i="1" s="1"/>
  <c r="J33" i="1"/>
  <c r="H32" i="1"/>
  <c r="G33" i="1"/>
  <c r="N31" i="1"/>
  <c r="P31" i="1" s="1"/>
  <c r="B31" i="1" s="1"/>
  <c r="Q47" i="1"/>
  <c r="R47" i="1" s="1"/>
  <c r="T48" i="1"/>
  <c r="A49" i="1"/>
  <c r="O48" i="1"/>
  <c r="D48" i="1"/>
  <c r="E48" i="1" s="1"/>
  <c r="F49" i="1" s="1"/>
  <c r="S46" i="1"/>
  <c r="C47" i="1"/>
  <c r="I46" i="1"/>
  <c r="H33" i="1" l="1"/>
  <c r="G34" i="1"/>
  <c r="N32" i="1"/>
  <c r="P32" i="1" s="1"/>
  <c r="B32" i="1" s="1"/>
  <c r="K33" i="1"/>
  <c r="L33" i="1" s="1"/>
  <c r="M33" i="1" s="1"/>
  <c r="J34" i="1"/>
  <c r="Q48" i="1"/>
  <c r="R48" i="1" s="1"/>
  <c r="T49" i="1"/>
  <c r="A50" i="1"/>
  <c r="O49" i="1"/>
  <c r="D49" i="1"/>
  <c r="E49" i="1" s="1"/>
  <c r="F50" i="1" s="1"/>
  <c r="S47" i="1"/>
  <c r="C48" i="1"/>
  <c r="I47" i="1"/>
  <c r="H34" i="1" l="1"/>
  <c r="G35" i="1"/>
  <c r="K34" i="1"/>
  <c r="L34" i="1" s="1"/>
  <c r="M34" i="1" s="1"/>
  <c r="J35" i="1"/>
  <c r="N33" i="1"/>
  <c r="P33" i="1" s="1"/>
  <c r="B33" i="1" s="1"/>
  <c r="Q49" i="1"/>
  <c r="R49" i="1" s="1"/>
  <c r="T50" i="1"/>
  <c r="A51" i="1"/>
  <c r="O50" i="1"/>
  <c r="D50" i="1"/>
  <c r="E50" i="1" s="1"/>
  <c r="F51" i="1" s="1"/>
  <c r="I48" i="1"/>
  <c r="C49" i="1"/>
  <c r="S48" i="1"/>
  <c r="H35" i="1" l="1"/>
  <c r="G36" i="1"/>
  <c r="J36" i="1"/>
  <c r="K35" i="1"/>
  <c r="L35" i="1" s="1"/>
  <c r="M35" i="1" s="1"/>
  <c r="N34" i="1"/>
  <c r="P34" i="1" s="1"/>
  <c r="B34" i="1" s="1"/>
  <c r="A52" i="1"/>
  <c r="O51" i="1"/>
  <c r="D51" i="1"/>
  <c r="E51" i="1" s="1"/>
  <c r="F52" i="1" s="1"/>
  <c r="Q50" i="1"/>
  <c r="R50" i="1" s="1"/>
  <c r="T51" i="1"/>
  <c r="I49" i="1"/>
  <c r="C50" i="1"/>
  <c r="S49" i="1"/>
  <c r="H36" i="1" l="1"/>
  <c r="G37" i="1"/>
  <c r="J37" i="1"/>
  <c r="K36" i="1"/>
  <c r="L36" i="1" s="1"/>
  <c r="M36" i="1" s="1"/>
  <c r="N35" i="1"/>
  <c r="P35" i="1" s="1"/>
  <c r="B35" i="1" s="1"/>
  <c r="Q51" i="1"/>
  <c r="R51" i="1" s="1"/>
  <c r="T52" i="1"/>
  <c r="A53" i="1"/>
  <c r="O52" i="1"/>
  <c r="D52" i="1"/>
  <c r="E52" i="1" s="1"/>
  <c r="F53" i="1" s="1"/>
  <c r="C51" i="1"/>
  <c r="S50" i="1"/>
  <c r="I50" i="1"/>
  <c r="J38" i="1" l="1"/>
  <c r="K37" i="1"/>
  <c r="L37" i="1" s="1"/>
  <c r="M37" i="1" s="1"/>
  <c r="H37" i="1"/>
  <c r="G38" i="1"/>
  <c r="N36" i="1"/>
  <c r="P36" i="1" s="1"/>
  <c r="B36" i="1" s="1"/>
  <c r="A54" i="1"/>
  <c r="O53" i="1"/>
  <c r="D53" i="1"/>
  <c r="E53" i="1" s="1"/>
  <c r="F54" i="1" s="1"/>
  <c r="Q52" i="1"/>
  <c r="R52" i="1" s="1"/>
  <c r="T53" i="1"/>
  <c r="C52" i="1"/>
  <c r="S51" i="1"/>
  <c r="I51" i="1"/>
  <c r="G39" i="1" l="1"/>
  <c r="H38" i="1"/>
  <c r="N37" i="1"/>
  <c r="P37" i="1" s="1"/>
  <c r="B37" i="1" s="1"/>
  <c r="J39" i="1"/>
  <c r="K38" i="1"/>
  <c r="L38" i="1" s="1"/>
  <c r="M38" i="1" s="1"/>
  <c r="Q53" i="1"/>
  <c r="R53" i="1" s="1"/>
  <c r="T54" i="1"/>
  <c r="O54" i="1"/>
  <c r="A55" i="1"/>
  <c r="D54" i="1"/>
  <c r="E54" i="1" s="1"/>
  <c r="F55" i="1" s="1"/>
  <c r="I52" i="1"/>
  <c r="S52" i="1"/>
  <c r="C53" i="1"/>
  <c r="N38" i="1" l="1"/>
  <c r="P38" i="1" s="1"/>
  <c r="B38" i="1" s="1"/>
  <c r="K39" i="1"/>
  <c r="L39" i="1" s="1"/>
  <c r="M39" i="1" s="1"/>
  <c r="J40" i="1"/>
  <c r="H39" i="1"/>
  <c r="G40" i="1"/>
  <c r="O55" i="1"/>
  <c r="A56" i="1"/>
  <c r="D55" i="1"/>
  <c r="E55" i="1" s="1"/>
  <c r="F56" i="1" s="1"/>
  <c r="Q54" i="1"/>
  <c r="R54" i="1" s="1"/>
  <c r="T55" i="1"/>
  <c r="S53" i="1"/>
  <c r="C54" i="1"/>
  <c r="I53" i="1"/>
  <c r="K40" i="1" l="1"/>
  <c r="L40" i="1" s="1"/>
  <c r="M40" i="1" s="1"/>
  <c r="J41" i="1"/>
  <c r="N39" i="1"/>
  <c r="P39" i="1" s="1"/>
  <c r="B39" i="1" s="1"/>
  <c r="H40" i="1"/>
  <c r="G41" i="1"/>
  <c r="A57" i="1"/>
  <c r="O56" i="1"/>
  <c r="D56" i="1"/>
  <c r="E56" i="1" s="1"/>
  <c r="F57" i="1" s="1"/>
  <c r="Q55" i="1"/>
  <c r="R55" i="1" s="1"/>
  <c r="T56" i="1"/>
  <c r="S54" i="1"/>
  <c r="I54" i="1"/>
  <c r="C55" i="1"/>
  <c r="H41" i="1" l="1"/>
  <c r="G42" i="1"/>
  <c r="N40" i="1"/>
  <c r="P40" i="1" s="1"/>
  <c r="B40" i="1" s="1"/>
  <c r="J42" i="1"/>
  <c r="K41" i="1"/>
  <c r="L41" i="1" s="1"/>
  <c r="M41" i="1" s="1"/>
  <c r="A58" i="1"/>
  <c r="O57" i="1"/>
  <c r="D57" i="1"/>
  <c r="E57" i="1" s="1"/>
  <c r="F58" i="1" s="1"/>
  <c r="Q56" i="1"/>
  <c r="R56" i="1" s="1"/>
  <c r="T57" i="1"/>
  <c r="C56" i="1"/>
  <c r="I55" i="1"/>
  <c r="S55" i="1"/>
  <c r="H42" i="1" l="1"/>
  <c r="G43" i="1"/>
  <c r="N41" i="1"/>
  <c r="P41" i="1" s="1"/>
  <c r="B41" i="1" s="1"/>
  <c r="J43" i="1"/>
  <c r="K42" i="1"/>
  <c r="L42" i="1" s="1"/>
  <c r="M42" i="1" s="1"/>
  <c r="Q57" i="1"/>
  <c r="R57" i="1" s="1"/>
  <c r="T58" i="1"/>
  <c r="A59" i="1"/>
  <c r="O58" i="1"/>
  <c r="D58" i="1"/>
  <c r="E58" i="1" s="1"/>
  <c r="F59" i="1" s="1"/>
  <c r="S56" i="1"/>
  <c r="I56" i="1"/>
  <c r="C57" i="1"/>
  <c r="J44" i="1" l="1"/>
  <c r="K43" i="1"/>
  <c r="L43" i="1" s="1"/>
  <c r="M43" i="1" s="1"/>
  <c r="H43" i="1"/>
  <c r="G44" i="1"/>
  <c r="N42" i="1"/>
  <c r="P42" i="1" s="1"/>
  <c r="B42" i="1" s="1"/>
  <c r="Q58" i="1"/>
  <c r="R58" i="1" s="1"/>
  <c r="T59" i="1"/>
  <c r="O59" i="1"/>
  <c r="A60" i="1"/>
  <c r="D59" i="1"/>
  <c r="E59" i="1" s="1"/>
  <c r="F60" i="1" s="1"/>
  <c r="S57" i="1"/>
  <c r="C58" i="1"/>
  <c r="I57" i="1"/>
  <c r="H44" i="1" l="1"/>
  <c r="G45" i="1"/>
  <c r="N43" i="1"/>
  <c r="P43" i="1" s="1"/>
  <c r="B43" i="1" s="1"/>
  <c r="K44" i="1"/>
  <c r="L44" i="1" s="1"/>
  <c r="M44" i="1" s="1"/>
  <c r="J45" i="1"/>
  <c r="A61" i="1"/>
  <c r="O60" i="1"/>
  <c r="D60" i="1"/>
  <c r="E60" i="1" s="1"/>
  <c r="F61" i="1" s="1"/>
  <c r="Q59" i="1"/>
  <c r="R59" i="1" s="1"/>
  <c r="T60" i="1"/>
  <c r="I58" i="1"/>
  <c r="C59" i="1"/>
  <c r="S58" i="1"/>
  <c r="G46" i="1" l="1"/>
  <c r="H45" i="1"/>
  <c r="K45" i="1"/>
  <c r="L45" i="1" s="1"/>
  <c r="M45" i="1" s="1"/>
  <c r="J46" i="1"/>
  <c r="N44" i="1"/>
  <c r="P44" i="1" s="1"/>
  <c r="B44" i="1" s="1"/>
  <c r="Q60" i="1"/>
  <c r="R60" i="1" s="1"/>
  <c r="T61" i="1"/>
  <c r="O61" i="1"/>
  <c r="A62" i="1"/>
  <c r="D61" i="1"/>
  <c r="E61" i="1" s="1"/>
  <c r="F62" i="1" s="1"/>
  <c r="S59" i="1"/>
  <c r="C60" i="1"/>
  <c r="I59" i="1"/>
  <c r="K46" i="1" l="1"/>
  <c r="L46" i="1" s="1"/>
  <c r="M46" i="1" s="1"/>
  <c r="J47" i="1"/>
  <c r="N45" i="1"/>
  <c r="P45" i="1" s="1"/>
  <c r="B45" i="1" s="1"/>
  <c r="H46" i="1"/>
  <c r="G47" i="1"/>
  <c r="O62" i="1"/>
  <c r="A63" i="1"/>
  <c r="D62" i="1"/>
  <c r="E62" i="1" s="1"/>
  <c r="F63" i="1" s="1"/>
  <c r="Q61" i="1"/>
  <c r="R61" i="1" s="1"/>
  <c r="T62" i="1"/>
  <c r="I60" i="1"/>
  <c r="S60" i="1"/>
  <c r="C61" i="1"/>
  <c r="N46" i="1" l="1"/>
  <c r="P46" i="1" s="1"/>
  <c r="B46" i="1" s="1"/>
  <c r="G48" i="1"/>
  <c r="H47" i="1"/>
  <c r="K47" i="1"/>
  <c r="L47" i="1" s="1"/>
  <c r="M47" i="1" s="1"/>
  <c r="J48" i="1"/>
  <c r="O63" i="1"/>
  <c r="A64" i="1"/>
  <c r="D63" i="1"/>
  <c r="E63" i="1" s="1"/>
  <c r="F64" i="1" s="1"/>
  <c r="Q62" i="1"/>
  <c r="R62" i="1" s="1"/>
  <c r="T63" i="1"/>
  <c r="I61" i="1"/>
  <c r="S61" i="1"/>
  <c r="C62" i="1"/>
  <c r="N47" i="1" l="1"/>
  <c r="P47" i="1" s="1"/>
  <c r="B47" i="1" s="1"/>
  <c r="H48" i="1"/>
  <c r="G49" i="1"/>
  <c r="K48" i="1"/>
  <c r="L48" i="1" s="1"/>
  <c r="M48" i="1" s="1"/>
  <c r="J49" i="1"/>
  <c r="Q63" i="1"/>
  <c r="R63" i="1" s="1"/>
  <c r="T64" i="1"/>
  <c r="O64" i="1"/>
  <c r="A65" i="1"/>
  <c r="D64" i="1"/>
  <c r="E64" i="1" s="1"/>
  <c r="F65" i="1" s="1"/>
  <c r="C63" i="1"/>
  <c r="I62" i="1"/>
  <c r="S62" i="1"/>
  <c r="H49" i="1" l="1"/>
  <c r="G50" i="1"/>
  <c r="N48" i="1"/>
  <c r="P48" i="1" s="1"/>
  <c r="B48" i="1" s="1"/>
  <c r="J50" i="1"/>
  <c r="K49" i="1"/>
  <c r="L49" i="1" s="1"/>
  <c r="M49" i="1" s="1"/>
  <c r="A66" i="1"/>
  <c r="O65" i="1"/>
  <c r="D65" i="1"/>
  <c r="E65" i="1" s="1"/>
  <c r="F66" i="1" s="1"/>
  <c r="Q64" i="1"/>
  <c r="R64" i="1" s="1"/>
  <c r="T65" i="1"/>
  <c r="I63" i="1"/>
  <c r="S63" i="1"/>
  <c r="C64" i="1"/>
  <c r="K50" i="1" l="1"/>
  <c r="L50" i="1" s="1"/>
  <c r="M50" i="1" s="1"/>
  <c r="J51" i="1"/>
  <c r="H50" i="1"/>
  <c r="G51" i="1"/>
  <c r="N49" i="1"/>
  <c r="P49" i="1" s="1"/>
  <c r="B49" i="1" s="1"/>
  <c r="A67" i="1"/>
  <c r="O66" i="1"/>
  <c r="D66" i="1"/>
  <c r="E66" i="1" s="1"/>
  <c r="F67" i="1" s="1"/>
  <c r="Q65" i="1"/>
  <c r="R65" i="1" s="1"/>
  <c r="T66" i="1"/>
  <c r="S64" i="1"/>
  <c r="C65" i="1"/>
  <c r="I64" i="1"/>
  <c r="H51" i="1" l="1"/>
  <c r="G52" i="1"/>
  <c r="N50" i="1"/>
  <c r="P50" i="1" s="1"/>
  <c r="B50" i="1" s="1"/>
  <c r="K51" i="1"/>
  <c r="L51" i="1" s="1"/>
  <c r="M51" i="1" s="1"/>
  <c r="J52" i="1"/>
  <c r="Q66" i="1"/>
  <c r="R66" i="1" s="1"/>
  <c r="T67" i="1"/>
  <c r="O67" i="1"/>
  <c r="A68" i="1"/>
  <c r="D67" i="1"/>
  <c r="E67" i="1" s="1"/>
  <c r="F68" i="1" s="1"/>
  <c r="C66" i="1"/>
  <c r="S65" i="1"/>
  <c r="I65" i="1"/>
  <c r="H52" i="1" l="1"/>
  <c r="G53" i="1"/>
  <c r="J53" i="1"/>
  <c r="K52" i="1"/>
  <c r="L52" i="1" s="1"/>
  <c r="M52" i="1" s="1"/>
  <c r="N51" i="1"/>
  <c r="P51" i="1" s="1"/>
  <c r="B51" i="1" s="1"/>
  <c r="O68" i="1"/>
  <c r="A69" i="1"/>
  <c r="D68" i="1"/>
  <c r="E68" i="1" s="1"/>
  <c r="F69" i="1" s="1"/>
  <c r="Q67" i="1"/>
  <c r="R67" i="1" s="1"/>
  <c r="T68" i="1"/>
  <c r="I66" i="1"/>
  <c r="S66" i="1"/>
  <c r="C67" i="1"/>
  <c r="K53" i="1" l="1"/>
  <c r="L53" i="1" s="1"/>
  <c r="M53" i="1" s="1"/>
  <c r="J54" i="1"/>
  <c r="H53" i="1"/>
  <c r="G54" i="1"/>
  <c r="N52" i="1"/>
  <c r="P52" i="1" s="1"/>
  <c r="B52" i="1" s="1"/>
  <c r="O69" i="1"/>
  <c r="A70" i="1"/>
  <c r="D69" i="1"/>
  <c r="E69" i="1" s="1"/>
  <c r="F70" i="1" s="1"/>
  <c r="Q68" i="1"/>
  <c r="R68" i="1" s="1"/>
  <c r="T69" i="1"/>
  <c r="I67" i="1"/>
  <c r="C68" i="1"/>
  <c r="S67" i="1"/>
  <c r="N53" i="1" l="1"/>
  <c r="P53" i="1" s="1"/>
  <c r="B53" i="1" s="1"/>
  <c r="H54" i="1"/>
  <c r="G55" i="1"/>
  <c r="J55" i="1"/>
  <c r="K54" i="1"/>
  <c r="L54" i="1" s="1"/>
  <c r="M54" i="1" s="1"/>
  <c r="Q69" i="1"/>
  <c r="R69" i="1" s="1"/>
  <c r="T70" i="1"/>
  <c r="A71" i="1"/>
  <c r="O70" i="1"/>
  <c r="D70" i="1"/>
  <c r="E70" i="1" s="1"/>
  <c r="F71" i="1" s="1"/>
  <c r="S68" i="1"/>
  <c r="C69" i="1"/>
  <c r="I68" i="1"/>
  <c r="J56" i="1" l="1"/>
  <c r="K55" i="1"/>
  <c r="L55" i="1" s="1"/>
  <c r="M55" i="1" s="1"/>
  <c r="G56" i="1"/>
  <c r="H55" i="1"/>
  <c r="N54" i="1"/>
  <c r="P54" i="1" s="1"/>
  <c r="B54" i="1" s="1"/>
  <c r="Q70" i="1"/>
  <c r="R70" i="1" s="1"/>
  <c r="T71" i="1"/>
  <c r="O71" i="1"/>
  <c r="A72" i="1"/>
  <c r="D71" i="1"/>
  <c r="E71" i="1" s="1"/>
  <c r="F72" i="1" s="1"/>
  <c r="I69" i="1"/>
  <c r="C70" i="1"/>
  <c r="S69" i="1"/>
  <c r="N55" i="1" l="1"/>
  <c r="P55" i="1" s="1"/>
  <c r="B55" i="1" s="1"/>
  <c r="H56" i="1"/>
  <c r="G57" i="1"/>
  <c r="J57" i="1"/>
  <c r="K56" i="1"/>
  <c r="L56" i="1" s="1"/>
  <c r="M56" i="1" s="1"/>
  <c r="Q71" i="1"/>
  <c r="R71" i="1" s="1"/>
  <c r="T72" i="1"/>
  <c r="O72" i="1"/>
  <c r="A73" i="1"/>
  <c r="D72" i="1"/>
  <c r="E72" i="1" s="1"/>
  <c r="F73" i="1" s="1"/>
  <c r="S70" i="1"/>
  <c r="I70" i="1"/>
  <c r="C71" i="1"/>
  <c r="H57" i="1" l="1"/>
  <c r="G58" i="1"/>
  <c r="J58" i="1"/>
  <c r="K57" i="1"/>
  <c r="L57" i="1" s="1"/>
  <c r="M57" i="1" s="1"/>
  <c r="N56" i="1"/>
  <c r="P56" i="1" s="1"/>
  <c r="B56" i="1" s="1"/>
  <c r="O73" i="1"/>
  <c r="A74" i="1"/>
  <c r="D73" i="1"/>
  <c r="E73" i="1" s="1"/>
  <c r="F74" i="1" s="1"/>
  <c r="Q72" i="1"/>
  <c r="R72" i="1" s="1"/>
  <c r="T73" i="1"/>
  <c r="C72" i="1"/>
  <c r="I71" i="1"/>
  <c r="S71" i="1"/>
  <c r="K58" i="1" l="1"/>
  <c r="L58" i="1" s="1"/>
  <c r="M58" i="1" s="1"/>
  <c r="J59" i="1"/>
  <c r="H58" i="1"/>
  <c r="G59" i="1"/>
  <c r="N57" i="1"/>
  <c r="P57" i="1" s="1"/>
  <c r="B57" i="1" s="1"/>
  <c r="O74" i="1"/>
  <c r="A75" i="1"/>
  <c r="D74" i="1"/>
  <c r="E74" i="1" s="1"/>
  <c r="F75" i="1" s="1"/>
  <c r="Q73" i="1"/>
  <c r="R73" i="1" s="1"/>
  <c r="T74" i="1"/>
  <c r="I72" i="1"/>
  <c r="S72" i="1"/>
  <c r="C73" i="1"/>
  <c r="H59" i="1" l="1"/>
  <c r="G60" i="1"/>
  <c r="N58" i="1"/>
  <c r="P58" i="1" s="1"/>
  <c r="B58" i="1" s="1"/>
  <c r="K59" i="1"/>
  <c r="L59" i="1" s="1"/>
  <c r="M59" i="1" s="1"/>
  <c r="J60" i="1"/>
  <c r="Q74" i="1"/>
  <c r="R74" i="1" s="1"/>
  <c r="T75" i="1"/>
  <c r="A76" i="1"/>
  <c r="O75" i="1"/>
  <c r="D75" i="1"/>
  <c r="E75" i="1" s="1"/>
  <c r="F76" i="1" s="1"/>
  <c r="S73" i="1"/>
  <c r="I73" i="1"/>
  <c r="C74" i="1"/>
  <c r="G61" i="1" l="1"/>
  <c r="H60" i="1"/>
  <c r="K60" i="1"/>
  <c r="L60" i="1" s="1"/>
  <c r="M60" i="1" s="1"/>
  <c r="J61" i="1"/>
  <c r="N59" i="1"/>
  <c r="P59" i="1" s="1"/>
  <c r="B59" i="1" s="1"/>
  <c r="Q75" i="1"/>
  <c r="R75" i="1" s="1"/>
  <c r="T76" i="1"/>
  <c r="A77" i="1"/>
  <c r="O76" i="1"/>
  <c r="D76" i="1"/>
  <c r="E76" i="1" s="1"/>
  <c r="F77" i="1" s="1"/>
  <c r="S74" i="1"/>
  <c r="I74" i="1"/>
  <c r="C75" i="1"/>
  <c r="J62" i="1" l="1"/>
  <c r="K61" i="1"/>
  <c r="L61" i="1" s="1"/>
  <c r="M61" i="1" s="1"/>
  <c r="N60" i="1"/>
  <c r="P60" i="1" s="1"/>
  <c r="B60" i="1" s="1"/>
  <c r="H61" i="1"/>
  <c r="G62" i="1"/>
  <c r="Q76" i="1"/>
  <c r="R76" i="1" s="1"/>
  <c r="T77" i="1"/>
  <c r="O77" i="1"/>
  <c r="A78" i="1"/>
  <c r="D77" i="1"/>
  <c r="E77" i="1" s="1"/>
  <c r="F78" i="1" s="1"/>
  <c r="I75" i="1"/>
  <c r="S75" i="1"/>
  <c r="C76" i="1"/>
  <c r="N61" i="1" l="1"/>
  <c r="P61" i="1" s="1"/>
  <c r="B61" i="1" s="1"/>
  <c r="H62" i="1"/>
  <c r="G63" i="1"/>
  <c r="J63" i="1"/>
  <c r="K62" i="1"/>
  <c r="L62" i="1" s="1"/>
  <c r="M62" i="1" s="1"/>
  <c r="A79" i="1"/>
  <c r="O78" i="1"/>
  <c r="D78" i="1"/>
  <c r="E78" i="1" s="1"/>
  <c r="F79" i="1" s="1"/>
  <c r="Q77" i="1"/>
  <c r="R77" i="1" s="1"/>
  <c r="T78" i="1"/>
  <c r="C77" i="1"/>
  <c r="S76" i="1"/>
  <c r="I76" i="1"/>
  <c r="G64" i="1" l="1"/>
  <c r="H63" i="1"/>
  <c r="J64" i="1"/>
  <c r="K63" i="1"/>
  <c r="L63" i="1" s="1"/>
  <c r="M63" i="1" s="1"/>
  <c r="N62" i="1"/>
  <c r="P62" i="1" s="1"/>
  <c r="B62" i="1" s="1"/>
  <c r="O79" i="1"/>
  <c r="A80" i="1"/>
  <c r="D79" i="1"/>
  <c r="E79" i="1" s="1"/>
  <c r="F80" i="1" s="1"/>
  <c r="Q78" i="1"/>
  <c r="R78" i="1" s="1"/>
  <c r="T79" i="1"/>
  <c r="I77" i="1"/>
  <c r="C78" i="1"/>
  <c r="S77" i="1"/>
  <c r="K64" i="1" l="1"/>
  <c r="L64" i="1" s="1"/>
  <c r="M64" i="1" s="1"/>
  <c r="J65" i="1"/>
  <c r="N63" i="1"/>
  <c r="P63" i="1" s="1"/>
  <c r="B63" i="1" s="1"/>
  <c r="H64" i="1"/>
  <c r="G65" i="1"/>
  <c r="A81" i="1"/>
  <c r="O80" i="1"/>
  <c r="D80" i="1"/>
  <c r="E80" i="1" s="1"/>
  <c r="F81" i="1" s="1"/>
  <c r="Q79" i="1"/>
  <c r="R79" i="1" s="1"/>
  <c r="T80" i="1"/>
  <c r="S78" i="1"/>
  <c r="I78" i="1"/>
  <c r="C79" i="1"/>
  <c r="H65" i="1" l="1"/>
  <c r="G66" i="1"/>
  <c r="N64" i="1"/>
  <c r="P64" i="1" s="1"/>
  <c r="B64" i="1" s="1"/>
  <c r="J66" i="1"/>
  <c r="K65" i="1"/>
  <c r="L65" i="1" s="1"/>
  <c r="M65" i="1" s="1"/>
  <c r="Q80" i="1"/>
  <c r="R80" i="1" s="1"/>
  <c r="T81" i="1"/>
  <c r="A82" i="1"/>
  <c r="O81" i="1"/>
  <c r="D81" i="1"/>
  <c r="E81" i="1" s="1"/>
  <c r="F82" i="1" s="1"/>
  <c r="I79" i="1"/>
  <c r="S79" i="1"/>
  <c r="C80" i="1"/>
  <c r="K66" i="1" l="1"/>
  <c r="L66" i="1" s="1"/>
  <c r="M66" i="1" s="1"/>
  <c r="J67" i="1"/>
  <c r="G67" i="1"/>
  <c r="H66" i="1"/>
  <c r="N65" i="1"/>
  <c r="P65" i="1" s="1"/>
  <c r="B65" i="1" s="1"/>
  <c r="Q81" i="1"/>
  <c r="R81" i="1" s="1"/>
  <c r="T82" i="1"/>
  <c r="A83" i="1"/>
  <c r="O82" i="1"/>
  <c r="D82" i="1"/>
  <c r="E82" i="1" s="1"/>
  <c r="F83" i="1" s="1"/>
  <c r="C81" i="1"/>
  <c r="S80" i="1"/>
  <c r="I80" i="1"/>
  <c r="H67" i="1" l="1"/>
  <c r="G68" i="1"/>
  <c r="N66" i="1"/>
  <c r="P66" i="1" s="1"/>
  <c r="B66" i="1" s="1"/>
  <c r="K67" i="1"/>
  <c r="L67" i="1" s="1"/>
  <c r="M67" i="1" s="1"/>
  <c r="J68" i="1"/>
  <c r="Q82" i="1"/>
  <c r="R82" i="1" s="1"/>
  <c r="T83" i="1"/>
  <c r="A84" i="1"/>
  <c r="O83" i="1"/>
  <c r="D83" i="1"/>
  <c r="E83" i="1" s="1"/>
  <c r="F84" i="1" s="1"/>
  <c r="C82" i="1"/>
  <c r="I81" i="1"/>
  <c r="S81" i="1"/>
  <c r="G69" i="1" l="1"/>
  <c r="H68" i="1"/>
  <c r="K68" i="1"/>
  <c r="L68" i="1" s="1"/>
  <c r="M68" i="1" s="1"/>
  <c r="J69" i="1"/>
  <c r="N67" i="1"/>
  <c r="P67" i="1" s="1"/>
  <c r="B67" i="1" s="1"/>
  <c r="A85" i="1"/>
  <c r="O84" i="1"/>
  <c r="D84" i="1"/>
  <c r="E84" i="1" s="1"/>
  <c r="F85" i="1" s="1"/>
  <c r="Q83" i="1"/>
  <c r="R83" i="1" s="1"/>
  <c r="T84" i="1"/>
  <c r="S82" i="1"/>
  <c r="I82" i="1"/>
  <c r="C83" i="1"/>
  <c r="K69" i="1" l="1"/>
  <c r="L69" i="1" s="1"/>
  <c r="M69" i="1" s="1"/>
  <c r="J70" i="1"/>
  <c r="N68" i="1"/>
  <c r="P68" i="1" s="1"/>
  <c r="B68" i="1" s="1"/>
  <c r="H69" i="1"/>
  <c r="G70" i="1"/>
  <c r="Q84" i="1"/>
  <c r="R84" i="1" s="1"/>
  <c r="T85" i="1"/>
  <c r="A86" i="1"/>
  <c r="O85" i="1"/>
  <c r="D85" i="1"/>
  <c r="E85" i="1" s="1"/>
  <c r="F86" i="1" s="1"/>
  <c r="I83" i="1"/>
  <c r="C84" i="1"/>
  <c r="S83" i="1"/>
  <c r="H70" i="1" l="1"/>
  <c r="G71" i="1"/>
  <c r="N69" i="1"/>
  <c r="P69" i="1" s="1"/>
  <c r="B69" i="1" s="1"/>
  <c r="J71" i="1"/>
  <c r="K70" i="1"/>
  <c r="L70" i="1" s="1"/>
  <c r="M70" i="1" s="1"/>
  <c r="O86" i="1"/>
  <c r="A87" i="1"/>
  <c r="D86" i="1"/>
  <c r="E86" i="1" s="1"/>
  <c r="F87" i="1" s="1"/>
  <c r="Q85" i="1"/>
  <c r="R85" i="1" s="1"/>
  <c r="T86" i="1"/>
  <c r="C85" i="1"/>
  <c r="S84" i="1"/>
  <c r="I84" i="1"/>
  <c r="G72" i="1" l="1"/>
  <c r="H71" i="1"/>
  <c r="K71" i="1"/>
  <c r="L71" i="1" s="1"/>
  <c r="M71" i="1" s="1"/>
  <c r="J72" i="1"/>
  <c r="N70" i="1"/>
  <c r="P70" i="1" s="1"/>
  <c r="B70" i="1" s="1"/>
  <c r="O87" i="1"/>
  <c r="A88" i="1"/>
  <c r="D87" i="1"/>
  <c r="E87" i="1" s="1"/>
  <c r="F88" i="1" s="1"/>
  <c r="Q86" i="1"/>
  <c r="R86" i="1" s="1"/>
  <c r="T87" i="1"/>
  <c r="I85" i="1"/>
  <c r="S85" i="1"/>
  <c r="C86" i="1"/>
  <c r="J73" i="1" l="1"/>
  <c r="K72" i="1"/>
  <c r="L72" i="1" s="1"/>
  <c r="M72" i="1" s="1"/>
  <c r="N71" i="1"/>
  <c r="P71" i="1" s="1"/>
  <c r="B71" i="1" s="1"/>
  <c r="G73" i="1"/>
  <c r="H72" i="1"/>
  <c r="A89" i="1"/>
  <c r="O88" i="1"/>
  <c r="D88" i="1"/>
  <c r="E88" i="1" s="1"/>
  <c r="F89" i="1" s="1"/>
  <c r="Q87" i="1"/>
  <c r="R87" i="1" s="1"/>
  <c r="T88" i="1"/>
  <c r="C87" i="1"/>
  <c r="I86" i="1"/>
  <c r="S86" i="1"/>
  <c r="H73" i="1" l="1"/>
  <c r="G74" i="1"/>
  <c r="N72" i="1"/>
  <c r="P72" i="1" s="1"/>
  <c r="B72" i="1" s="1"/>
  <c r="K73" i="1"/>
  <c r="L73" i="1" s="1"/>
  <c r="M73" i="1" s="1"/>
  <c r="J74" i="1"/>
  <c r="Q88" i="1"/>
  <c r="R88" i="1" s="1"/>
  <c r="T89" i="1"/>
  <c r="A90" i="1"/>
  <c r="O89" i="1"/>
  <c r="D89" i="1"/>
  <c r="E89" i="1" s="1"/>
  <c r="F90" i="1" s="1"/>
  <c r="I87" i="1"/>
  <c r="S87" i="1"/>
  <c r="C88" i="1"/>
  <c r="H74" i="1" l="1"/>
  <c r="G75" i="1"/>
  <c r="J75" i="1"/>
  <c r="K74" i="1"/>
  <c r="L74" i="1" s="1"/>
  <c r="M74" i="1" s="1"/>
  <c r="N73" i="1"/>
  <c r="P73" i="1" s="1"/>
  <c r="B73" i="1" s="1"/>
  <c r="O90" i="1"/>
  <c r="A91" i="1"/>
  <c r="D90" i="1"/>
  <c r="E90" i="1" s="1"/>
  <c r="F91" i="1" s="1"/>
  <c r="Q89" i="1"/>
  <c r="R89" i="1" s="1"/>
  <c r="T90" i="1"/>
  <c r="C89" i="1"/>
  <c r="I88" i="1"/>
  <c r="S88" i="1"/>
  <c r="J76" i="1" l="1"/>
  <c r="K75" i="1"/>
  <c r="L75" i="1" s="1"/>
  <c r="M75" i="1" s="1"/>
  <c r="H75" i="1"/>
  <c r="G76" i="1"/>
  <c r="N74" i="1"/>
  <c r="P74" i="1" s="1"/>
  <c r="B74" i="1" s="1"/>
  <c r="O91" i="1"/>
  <c r="A92" i="1"/>
  <c r="D91" i="1"/>
  <c r="E91" i="1" s="1"/>
  <c r="F92" i="1" s="1"/>
  <c r="Q90" i="1"/>
  <c r="R90" i="1" s="1"/>
  <c r="T91" i="1"/>
  <c r="C90" i="1"/>
  <c r="S89" i="1"/>
  <c r="I89" i="1"/>
  <c r="H76" i="1" l="1"/>
  <c r="G77" i="1"/>
  <c r="N75" i="1"/>
  <c r="P75" i="1" s="1"/>
  <c r="B75" i="1" s="1"/>
  <c r="K76" i="1"/>
  <c r="L76" i="1" s="1"/>
  <c r="M76" i="1" s="1"/>
  <c r="J77" i="1"/>
  <c r="A93" i="1"/>
  <c r="O92" i="1"/>
  <c r="D92" i="1"/>
  <c r="E92" i="1" s="1"/>
  <c r="F93" i="1" s="1"/>
  <c r="Q91" i="1"/>
  <c r="R91" i="1" s="1"/>
  <c r="T92" i="1"/>
  <c r="I90" i="1"/>
  <c r="S90" i="1"/>
  <c r="C91" i="1"/>
  <c r="H77" i="1" l="1"/>
  <c r="G78" i="1"/>
  <c r="J78" i="1"/>
  <c r="K77" i="1"/>
  <c r="L77" i="1" s="1"/>
  <c r="M77" i="1" s="1"/>
  <c r="N76" i="1"/>
  <c r="P76" i="1" s="1"/>
  <c r="B76" i="1" s="1"/>
  <c r="Q92" i="1"/>
  <c r="R92" i="1" s="1"/>
  <c r="T93" i="1"/>
  <c r="A94" i="1"/>
  <c r="O93" i="1"/>
  <c r="D93" i="1"/>
  <c r="E93" i="1" s="1"/>
  <c r="F94" i="1" s="1"/>
  <c r="C92" i="1"/>
  <c r="S91" i="1"/>
  <c r="I91" i="1"/>
  <c r="K78" i="1" l="1"/>
  <c r="L78" i="1" s="1"/>
  <c r="M78" i="1" s="1"/>
  <c r="J79" i="1"/>
  <c r="H78" i="1"/>
  <c r="G79" i="1"/>
  <c r="N77" i="1"/>
  <c r="P77" i="1" s="1"/>
  <c r="B77" i="1" s="1"/>
  <c r="Q93" i="1"/>
  <c r="R93" i="1" s="1"/>
  <c r="T94" i="1"/>
  <c r="A95" i="1"/>
  <c r="O94" i="1"/>
  <c r="D94" i="1"/>
  <c r="E94" i="1" s="1"/>
  <c r="F95" i="1" s="1"/>
  <c r="C93" i="1"/>
  <c r="I92" i="1"/>
  <c r="S92" i="1"/>
  <c r="G80" i="1" l="1"/>
  <c r="H79" i="1"/>
  <c r="N78" i="1"/>
  <c r="P78" i="1" s="1"/>
  <c r="B78" i="1" s="1"/>
  <c r="K79" i="1"/>
  <c r="L79" i="1" s="1"/>
  <c r="M79" i="1" s="1"/>
  <c r="J80" i="1"/>
  <c r="Q94" i="1"/>
  <c r="R94" i="1" s="1"/>
  <c r="T95" i="1"/>
  <c r="O95" i="1"/>
  <c r="A96" i="1"/>
  <c r="D95" i="1"/>
  <c r="E95" i="1" s="1"/>
  <c r="F96" i="1" s="1"/>
  <c r="I93" i="1"/>
  <c r="C94" i="1"/>
  <c r="S93" i="1"/>
  <c r="N79" i="1" l="1"/>
  <c r="P79" i="1" s="1"/>
  <c r="B79" i="1" s="1"/>
  <c r="K80" i="1"/>
  <c r="L80" i="1" s="1"/>
  <c r="M80" i="1" s="1"/>
  <c r="J81" i="1"/>
  <c r="H80" i="1"/>
  <c r="G81" i="1"/>
  <c r="A97" i="1"/>
  <c r="O96" i="1"/>
  <c r="D96" i="1"/>
  <c r="E96" i="1" s="1"/>
  <c r="F97" i="1" s="1"/>
  <c r="Q95" i="1"/>
  <c r="R95" i="1" s="1"/>
  <c r="T96" i="1"/>
  <c r="S94" i="1"/>
  <c r="I94" i="1"/>
  <c r="C95" i="1"/>
  <c r="N80" i="1" l="1"/>
  <c r="P80" i="1" s="1"/>
  <c r="B80" i="1" s="1"/>
  <c r="K81" i="1"/>
  <c r="L81" i="1" s="1"/>
  <c r="M81" i="1" s="1"/>
  <c r="J82" i="1"/>
  <c r="G82" i="1"/>
  <c r="H81" i="1"/>
  <c r="Q96" i="1"/>
  <c r="R96" i="1" s="1"/>
  <c r="T97" i="1"/>
  <c r="A98" i="1"/>
  <c r="O97" i="1"/>
  <c r="D97" i="1"/>
  <c r="E97" i="1" s="1"/>
  <c r="F98" i="1" s="1"/>
  <c r="I95" i="1"/>
  <c r="C96" i="1"/>
  <c r="S95" i="1"/>
  <c r="H82" i="1" l="1"/>
  <c r="G83" i="1"/>
  <c r="J83" i="1"/>
  <c r="K82" i="1"/>
  <c r="L82" i="1" s="1"/>
  <c r="M82" i="1" s="1"/>
  <c r="N81" i="1"/>
  <c r="P81" i="1" s="1"/>
  <c r="B81" i="1" s="1"/>
  <c r="Q97" i="1"/>
  <c r="R97" i="1" s="1"/>
  <c r="T98" i="1"/>
  <c r="O98" i="1"/>
  <c r="A99" i="1"/>
  <c r="D98" i="1"/>
  <c r="E98" i="1" s="1"/>
  <c r="F99" i="1" s="1"/>
  <c r="I96" i="1"/>
  <c r="S96" i="1"/>
  <c r="C97" i="1"/>
  <c r="J84" i="1" l="1"/>
  <c r="K83" i="1"/>
  <c r="L83" i="1" s="1"/>
  <c r="M83" i="1" s="1"/>
  <c r="H83" i="1"/>
  <c r="G84" i="1"/>
  <c r="N82" i="1"/>
  <c r="P82" i="1" s="1"/>
  <c r="B82" i="1" s="1"/>
  <c r="O99" i="1"/>
  <c r="A100" i="1"/>
  <c r="D99" i="1"/>
  <c r="E99" i="1" s="1"/>
  <c r="F100" i="1" s="1"/>
  <c r="Q98" i="1"/>
  <c r="R98" i="1" s="1"/>
  <c r="T99" i="1"/>
  <c r="C98" i="1"/>
  <c r="I97" i="1"/>
  <c r="S97" i="1"/>
  <c r="H84" i="1" l="1"/>
  <c r="G85" i="1"/>
  <c r="N83" i="1"/>
  <c r="P83" i="1" s="1"/>
  <c r="B83" i="1" s="1"/>
  <c r="J85" i="1"/>
  <c r="K84" i="1"/>
  <c r="L84" i="1" s="1"/>
  <c r="M84" i="1" s="1"/>
  <c r="Q99" i="1"/>
  <c r="R99" i="1" s="1"/>
  <c r="T100" i="1"/>
  <c r="A101" i="1"/>
  <c r="O100" i="1"/>
  <c r="D100" i="1"/>
  <c r="E100" i="1" s="1"/>
  <c r="F101" i="1" s="1"/>
  <c r="S98" i="1"/>
  <c r="I98" i="1"/>
  <c r="C99" i="1"/>
  <c r="H85" i="1" l="1"/>
  <c r="G86" i="1"/>
  <c r="J86" i="1"/>
  <c r="K85" i="1"/>
  <c r="L85" i="1" s="1"/>
  <c r="M85" i="1" s="1"/>
  <c r="N84" i="1"/>
  <c r="P84" i="1" s="1"/>
  <c r="B84" i="1" s="1"/>
  <c r="Q100" i="1"/>
  <c r="R100" i="1" s="1"/>
  <c r="T101" i="1"/>
  <c r="O101" i="1"/>
  <c r="A102" i="1"/>
  <c r="D101" i="1"/>
  <c r="E101" i="1" s="1"/>
  <c r="F102" i="1" s="1"/>
  <c r="I99" i="1"/>
  <c r="C100" i="1"/>
  <c r="S99" i="1"/>
  <c r="K86" i="1" l="1"/>
  <c r="L86" i="1" s="1"/>
  <c r="M86" i="1" s="1"/>
  <c r="J87" i="1"/>
  <c r="H86" i="1"/>
  <c r="G87" i="1"/>
  <c r="N85" i="1"/>
  <c r="P85" i="1" s="1"/>
  <c r="B85" i="1" s="1"/>
  <c r="A103" i="1"/>
  <c r="O102" i="1"/>
  <c r="D102" i="1"/>
  <c r="E102" i="1" s="1"/>
  <c r="F103" i="1" s="1"/>
  <c r="Q101" i="1"/>
  <c r="R101" i="1" s="1"/>
  <c r="T102" i="1"/>
  <c r="S100" i="1"/>
  <c r="I100" i="1"/>
  <c r="C101" i="1"/>
  <c r="G88" i="1" l="1"/>
  <c r="H87" i="1"/>
  <c r="N86" i="1"/>
  <c r="P86" i="1" s="1"/>
  <c r="B86" i="1" s="1"/>
  <c r="J88" i="1"/>
  <c r="K87" i="1"/>
  <c r="L87" i="1" s="1"/>
  <c r="M87" i="1" s="1"/>
  <c r="Q102" i="1"/>
  <c r="R102" i="1" s="1"/>
  <c r="T103" i="1"/>
  <c r="O103" i="1"/>
  <c r="A104" i="1"/>
  <c r="D103" i="1"/>
  <c r="E103" i="1" s="1"/>
  <c r="F104" i="1" s="1"/>
  <c r="C102" i="1"/>
  <c r="S101" i="1"/>
  <c r="I101" i="1"/>
  <c r="N87" i="1" l="1"/>
  <c r="P87" i="1" s="1"/>
  <c r="B87" i="1" s="1"/>
  <c r="K88" i="1"/>
  <c r="L88" i="1" s="1"/>
  <c r="M88" i="1" s="1"/>
  <c r="J89" i="1"/>
  <c r="H88" i="1"/>
  <c r="G89" i="1"/>
  <c r="A105" i="1"/>
  <c r="O104" i="1"/>
  <c r="D104" i="1"/>
  <c r="E104" i="1" s="1"/>
  <c r="F105" i="1" s="1"/>
  <c r="Q103" i="1"/>
  <c r="R103" i="1" s="1"/>
  <c r="T104" i="1"/>
  <c r="I102" i="1"/>
  <c r="S102" i="1"/>
  <c r="C103" i="1"/>
  <c r="K89" i="1" l="1"/>
  <c r="L89" i="1" s="1"/>
  <c r="M89" i="1" s="1"/>
  <c r="J90" i="1"/>
  <c r="H89" i="1"/>
  <c r="G90" i="1"/>
  <c r="N88" i="1"/>
  <c r="P88" i="1" s="1"/>
  <c r="B88" i="1" s="1"/>
  <c r="Q104" i="1"/>
  <c r="R104" i="1" s="1"/>
  <c r="T105" i="1"/>
  <c r="A106" i="1"/>
  <c r="O105" i="1"/>
  <c r="D105" i="1"/>
  <c r="E105" i="1" s="1"/>
  <c r="F106" i="1" s="1"/>
  <c r="S103" i="1"/>
  <c r="C104" i="1"/>
  <c r="I103" i="1"/>
  <c r="H90" i="1" l="1"/>
  <c r="G91" i="1"/>
  <c r="N89" i="1"/>
  <c r="P89" i="1" s="1"/>
  <c r="B89" i="1" s="1"/>
  <c r="J91" i="1"/>
  <c r="K90" i="1"/>
  <c r="L90" i="1" s="1"/>
  <c r="M90" i="1" s="1"/>
  <c r="Q105" i="1"/>
  <c r="R105" i="1" s="1"/>
  <c r="T106" i="1"/>
  <c r="A107" i="1"/>
  <c r="O106" i="1"/>
  <c r="D106" i="1"/>
  <c r="E106" i="1" s="1"/>
  <c r="F107" i="1" s="1"/>
  <c r="S104" i="1"/>
  <c r="C105" i="1"/>
  <c r="I104" i="1"/>
  <c r="J92" i="1" l="1"/>
  <c r="K91" i="1"/>
  <c r="L91" i="1" s="1"/>
  <c r="M91" i="1" s="1"/>
  <c r="H91" i="1"/>
  <c r="G92" i="1"/>
  <c r="N90" i="1"/>
  <c r="P90" i="1" s="1"/>
  <c r="B90" i="1" s="1"/>
  <c r="A108" i="1"/>
  <c r="O107" i="1"/>
  <c r="D107" i="1"/>
  <c r="E107" i="1" s="1"/>
  <c r="F108" i="1" s="1"/>
  <c r="Q106" i="1"/>
  <c r="R106" i="1" s="1"/>
  <c r="T107" i="1"/>
  <c r="S105" i="1"/>
  <c r="C106" i="1"/>
  <c r="I105" i="1"/>
  <c r="H92" i="1" l="1"/>
  <c r="G93" i="1"/>
  <c r="N91" i="1"/>
  <c r="P91" i="1" s="1"/>
  <c r="B91" i="1" s="1"/>
  <c r="K92" i="1"/>
  <c r="L92" i="1" s="1"/>
  <c r="M92" i="1" s="1"/>
  <c r="J93" i="1"/>
  <c r="Q107" i="1"/>
  <c r="R107" i="1" s="1"/>
  <c r="T108" i="1"/>
  <c r="A109" i="1"/>
  <c r="O108" i="1"/>
  <c r="D108" i="1"/>
  <c r="E108" i="1" s="1"/>
  <c r="F109" i="1" s="1"/>
  <c r="S106" i="1"/>
  <c r="I106" i="1"/>
  <c r="C107" i="1"/>
  <c r="H93" i="1" l="1"/>
  <c r="G94" i="1"/>
  <c r="K93" i="1"/>
  <c r="L93" i="1" s="1"/>
  <c r="M93" i="1" s="1"/>
  <c r="J94" i="1"/>
  <c r="N92" i="1"/>
  <c r="P92" i="1" s="1"/>
  <c r="B92" i="1" s="1"/>
  <c r="O109" i="1"/>
  <c r="A110" i="1"/>
  <c r="D109" i="1"/>
  <c r="E109" i="1" s="1"/>
  <c r="F110" i="1" s="1"/>
  <c r="S107" i="1"/>
  <c r="S108" i="1" s="1"/>
  <c r="S109" i="1" s="1"/>
  <c r="Q108" i="1"/>
  <c r="R108" i="1" s="1"/>
  <c r="T109" i="1"/>
  <c r="I107" i="1"/>
  <c r="C108" i="1"/>
  <c r="N93" i="1" l="1"/>
  <c r="P93" i="1" s="1"/>
  <c r="B93" i="1" s="1"/>
  <c r="G95" i="1"/>
  <c r="H94" i="1"/>
  <c r="T110" i="1"/>
  <c r="S110" i="1"/>
  <c r="K94" i="1"/>
  <c r="L94" i="1" s="1"/>
  <c r="M94" i="1" s="1"/>
  <c r="J95" i="1"/>
  <c r="A111" i="1"/>
  <c r="O110" i="1"/>
  <c r="Q110" i="1" s="1"/>
  <c r="R110" i="1" s="1"/>
  <c r="D110" i="1"/>
  <c r="E110" i="1" s="1"/>
  <c r="F111" i="1" s="1"/>
  <c r="Q109" i="1"/>
  <c r="R109" i="1" s="1"/>
  <c r="I108" i="1"/>
  <c r="C109" i="1"/>
  <c r="K95" i="1" l="1"/>
  <c r="L95" i="1" s="1"/>
  <c r="M95" i="1" s="1"/>
  <c r="J96" i="1"/>
  <c r="N94" i="1"/>
  <c r="P94" i="1" s="1"/>
  <c r="B94" i="1" s="1"/>
  <c r="H95" i="1"/>
  <c r="G96" i="1"/>
  <c r="S111" i="1"/>
  <c r="T111" i="1"/>
  <c r="A112" i="1"/>
  <c r="O111" i="1"/>
  <c r="D111" i="1"/>
  <c r="E111" i="1" s="1"/>
  <c r="F112" i="1" s="1"/>
  <c r="C110" i="1"/>
  <c r="I109" i="1"/>
  <c r="S112" i="1" l="1"/>
  <c r="G97" i="1"/>
  <c r="H96" i="1"/>
  <c r="N95" i="1"/>
  <c r="P95" i="1" s="1"/>
  <c r="B95" i="1" s="1"/>
  <c r="K96" i="1"/>
  <c r="L96" i="1" s="1"/>
  <c r="M96" i="1" s="1"/>
  <c r="J97" i="1"/>
  <c r="Q111" i="1"/>
  <c r="R111" i="1" s="1"/>
  <c r="O112" i="1"/>
  <c r="D112" i="1"/>
  <c r="E112" i="1" s="1"/>
  <c r="F113" i="1" s="1"/>
  <c r="A113" i="1"/>
  <c r="T112" i="1"/>
  <c r="I110" i="1"/>
  <c r="C111" i="1"/>
  <c r="N96" i="1" l="1"/>
  <c r="P96" i="1" s="1"/>
  <c r="B96" i="1" s="1"/>
  <c r="T113" i="1"/>
  <c r="K97" i="1"/>
  <c r="L97" i="1" s="1"/>
  <c r="M97" i="1" s="1"/>
  <c r="J98" i="1"/>
  <c r="H97" i="1"/>
  <c r="G98" i="1"/>
  <c r="Q112" i="1"/>
  <c r="R112" i="1" s="1"/>
  <c r="S113" i="1"/>
  <c r="O113" i="1"/>
  <c r="T114" i="1" s="1"/>
  <c r="A114" i="1"/>
  <c r="D113" i="1"/>
  <c r="E113" i="1" s="1"/>
  <c r="F114" i="1" s="1"/>
  <c r="C112" i="1"/>
  <c r="I111" i="1"/>
  <c r="J99" i="1" l="1"/>
  <c r="K98" i="1"/>
  <c r="L98" i="1" s="1"/>
  <c r="M98" i="1" s="1"/>
  <c r="G99" i="1"/>
  <c r="H98" i="1"/>
  <c r="N97" i="1"/>
  <c r="P97" i="1" s="1"/>
  <c r="B97" i="1" s="1"/>
  <c r="O114" i="1"/>
  <c r="T115" i="1" s="1"/>
  <c r="A115" i="1"/>
  <c r="D114" i="1"/>
  <c r="E114" i="1" s="1"/>
  <c r="F115" i="1" s="1"/>
  <c r="Q113" i="1"/>
  <c r="R113" i="1" s="1"/>
  <c r="S114" i="1"/>
  <c r="I112" i="1"/>
  <c r="C113" i="1"/>
  <c r="S115" i="1" l="1"/>
  <c r="N98" i="1"/>
  <c r="P98" i="1" s="1"/>
  <c r="B98" i="1" s="1"/>
  <c r="H99" i="1"/>
  <c r="G100" i="1"/>
  <c r="J100" i="1"/>
  <c r="K99" i="1"/>
  <c r="L99" i="1" s="1"/>
  <c r="M99" i="1" s="1"/>
  <c r="O115" i="1"/>
  <c r="D115" i="1"/>
  <c r="E115" i="1" s="1"/>
  <c r="F116" i="1" s="1"/>
  <c r="A116" i="1"/>
  <c r="Q114" i="1"/>
  <c r="R114" i="1" s="1"/>
  <c r="I113" i="1"/>
  <c r="C114" i="1"/>
  <c r="K100" i="1" l="1"/>
  <c r="L100" i="1" s="1"/>
  <c r="M100" i="1" s="1"/>
  <c r="J101" i="1"/>
  <c r="H100" i="1"/>
  <c r="G101" i="1"/>
  <c r="N99" i="1"/>
  <c r="P99" i="1" s="1"/>
  <c r="B99" i="1" s="1"/>
  <c r="Q115" i="1"/>
  <c r="R115" i="1" s="1"/>
  <c r="T116" i="1"/>
  <c r="A117" i="1"/>
  <c r="O116" i="1"/>
  <c r="D116" i="1"/>
  <c r="E116" i="1" s="1"/>
  <c r="F117" i="1" s="1"/>
  <c r="S116" i="1"/>
  <c r="I114" i="1"/>
  <c r="C115" i="1"/>
  <c r="G102" i="1" l="1"/>
  <c r="H101" i="1"/>
  <c r="N100" i="1"/>
  <c r="P100" i="1" s="1"/>
  <c r="B100" i="1" s="1"/>
  <c r="J102" i="1"/>
  <c r="K101" i="1"/>
  <c r="L101" i="1" s="1"/>
  <c r="M101" i="1" s="1"/>
  <c r="Q116" i="1"/>
  <c r="R116" i="1" s="1"/>
  <c r="T117" i="1"/>
  <c r="S117" i="1"/>
  <c r="O117" i="1"/>
  <c r="D117" i="1"/>
  <c r="E117" i="1" s="1"/>
  <c r="F118" i="1" s="1"/>
  <c r="A118" i="1"/>
  <c r="C116" i="1"/>
  <c r="I115" i="1"/>
  <c r="J103" i="1" l="1"/>
  <c r="K102" i="1"/>
  <c r="L102" i="1" s="1"/>
  <c r="M102" i="1" s="1"/>
  <c r="N101" i="1"/>
  <c r="P101" i="1" s="1"/>
  <c r="B101" i="1" s="1"/>
  <c r="G103" i="1"/>
  <c r="H102" i="1"/>
  <c r="S118" i="1"/>
  <c r="A119" i="1"/>
  <c r="O118" i="1"/>
  <c r="D118" i="1"/>
  <c r="E118" i="1" s="1"/>
  <c r="F119" i="1" s="1"/>
  <c r="T118" i="1"/>
  <c r="Q117" i="1"/>
  <c r="R117" i="1" s="1"/>
  <c r="I116" i="1"/>
  <c r="C117" i="1"/>
  <c r="S119" i="1" l="1"/>
  <c r="H103" i="1"/>
  <c r="G104" i="1"/>
  <c r="N102" i="1"/>
  <c r="P102" i="1" s="1"/>
  <c r="B102" i="1" s="1"/>
  <c r="K103" i="1"/>
  <c r="L103" i="1" s="1"/>
  <c r="M103" i="1" s="1"/>
  <c r="J104" i="1"/>
  <c r="T119" i="1"/>
  <c r="Q118" i="1"/>
  <c r="R118" i="1" s="1"/>
  <c r="A120" i="1"/>
  <c r="O119" i="1"/>
  <c r="D119" i="1"/>
  <c r="E119" i="1" s="1"/>
  <c r="F120" i="1" s="1"/>
  <c r="C118" i="1"/>
  <c r="I117" i="1"/>
  <c r="T120" i="1" l="1"/>
  <c r="H104" i="1"/>
  <c r="G105" i="1"/>
  <c r="K104" i="1"/>
  <c r="L104" i="1" s="1"/>
  <c r="M104" i="1" s="1"/>
  <c r="J105" i="1"/>
  <c r="N103" i="1"/>
  <c r="P103" i="1" s="1"/>
  <c r="B103" i="1" s="1"/>
  <c r="S120" i="1"/>
  <c r="Q119" i="1"/>
  <c r="R119" i="1" s="1"/>
  <c r="A121" i="1"/>
  <c r="O120" i="1"/>
  <c r="D120" i="1"/>
  <c r="E120" i="1" s="1"/>
  <c r="F121" i="1" s="1"/>
  <c r="C119" i="1"/>
  <c r="I118" i="1"/>
  <c r="S121" i="1" l="1"/>
  <c r="J106" i="1"/>
  <c r="K105" i="1"/>
  <c r="L105" i="1" s="1"/>
  <c r="M105" i="1" s="1"/>
  <c r="G106" i="1"/>
  <c r="H105" i="1"/>
  <c r="N104" i="1"/>
  <c r="P104" i="1" s="1"/>
  <c r="B104" i="1" s="1"/>
  <c r="T121" i="1"/>
  <c r="A122" i="1"/>
  <c r="O121" i="1"/>
  <c r="D121" i="1"/>
  <c r="E121" i="1" s="1"/>
  <c r="F122" i="1" s="1"/>
  <c r="Q120" i="1"/>
  <c r="R120" i="1" s="1"/>
  <c r="I119" i="1"/>
  <c r="C120" i="1"/>
  <c r="T122" i="1" l="1"/>
  <c r="N105" i="1"/>
  <c r="P105" i="1" s="1"/>
  <c r="B105" i="1" s="1"/>
  <c r="H106" i="1"/>
  <c r="G107" i="1"/>
  <c r="K106" i="1"/>
  <c r="L106" i="1" s="1"/>
  <c r="M106" i="1" s="1"/>
  <c r="J107" i="1"/>
  <c r="A123" i="1"/>
  <c r="O122" i="1"/>
  <c r="T123" i="1" s="1"/>
  <c r="D122" i="1"/>
  <c r="E122" i="1" s="1"/>
  <c r="F123" i="1" s="1"/>
  <c r="Q121" i="1"/>
  <c r="R121" i="1" s="1"/>
  <c r="S122" i="1"/>
  <c r="C121" i="1"/>
  <c r="I120" i="1"/>
  <c r="G108" i="1" l="1"/>
  <c r="H107" i="1"/>
  <c r="N106" i="1"/>
  <c r="P106" i="1" s="1"/>
  <c r="B106" i="1" s="1"/>
  <c r="K107" i="1"/>
  <c r="L107" i="1" s="1"/>
  <c r="M107" i="1" s="1"/>
  <c r="J108" i="1"/>
  <c r="S123" i="1"/>
  <c r="Q122" i="1"/>
  <c r="R122" i="1" s="1"/>
  <c r="A124" i="1"/>
  <c r="O123" i="1"/>
  <c r="T124" i="1" s="1"/>
  <c r="D123" i="1"/>
  <c r="E123" i="1" s="1"/>
  <c r="F124" i="1" s="1"/>
  <c r="I121" i="1"/>
  <c r="C122" i="1"/>
  <c r="N107" i="1" l="1"/>
  <c r="P107" i="1" s="1"/>
  <c r="B107" i="1" s="1"/>
  <c r="K108" i="1"/>
  <c r="L108" i="1" s="1"/>
  <c r="M108" i="1" s="1"/>
  <c r="J109" i="1"/>
  <c r="H108" i="1"/>
  <c r="G109" i="1"/>
  <c r="Q123" i="1"/>
  <c r="R123" i="1" s="1"/>
  <c r="S124" i="1"/>
  <c r="O124" i="1"/>
  <c r="A125" i="1"/>
  <c r="D124" i="1"/>
  <c r="E124" i="1" s="1"/>
  <c r="F125" i="1" s="1"/>
  <c r="C123" i="1"/>
  <c r="I122" i="1"/>
  <c r="N108" i="1" l="1"/>
  <c r="P108" i="1" s="1"/>
  <c r="B108" i="1" s="1"/>
  <c r="K109" i="1"/>
  <c r="L109" i="1" s="1"/>
  <c r="M109" i="1" s="1"/>
  <c r="J110" i="1"/>
  <c r="H109" i="1"/>
  <c r="G110" i="1"/>
  <c r="A126" i="1"/>
  <c r="O125" i="1"/>
  <c r="D125" i="1"/>
  <c r="E125" i="1" s="1"/>
  <c r="F126" i="1" s="1"/>
  <c r="Q124" i="1"/>
  <c r="R124" i="1" s="1"/>
  <c r="S125" i="1"/>
  <c r="T125" i="1"/>
  <c r="C124" i="1"/>
  <c r="I123" i="1"/>
  <c r="T126" i="1" l="1"/>
  <c r="N109" i="1"/>
  <c r="P109" i="1" s="1"/>
  <c r="B109" i="1" s="1"/>
  <c r="K110" i="1"/>
  <c r="L110" i="1" s="1"/>
  <c r="M110" i="1" s="1"/>
  <c r="J111" i="1"/>
  <c r="S126" i="1"/>
  <c r="G111" i="1"/>
  <c r="H110" i="1"/>
  <c r="Q125" i="1"/>
  <c r="R125" i="1" s="1"/>
  <c r="O126" i="1"/>
  <c r="A127" i="1"/>
  <c r="D126" i="1"/>
  <c r="E126" i="1" s="1"/>
  <c r="F127" i="1" s="1"/>
  <c r="I124" i="1"/>
  <c r="C125" i="1"/>
  <c r="N110" i="1" l="1"/>
  <c r="P110" i="1" s="1"/>
  <c r="B110" i="1" s="1"/>
  <c r="K111" i="1"/>
  <c r="L111" i="1" s="1"/>
  <c r="M111" i="1" s="1"/>
  <c r="J112" i="1"/>
  <c r="H111" i="1"/>
  <c r="G112" i="1"/>
  <c r="Q126" i="1"/>
  <c r="R126" i="1" s="1"/>
  <c r="T127" i="1"/>
  <c r="S127" i="1"/>
  <c r="A128" i="1"/>
  <c r="O127" i="1"/>
  <c r="D127" i="1"/>
  <c r="E127" i="1" s="1"/>
  <c r="F128" i="1" s="1"/>
  <c r="C126" i="1"/>
  <c r="I125" i="1"/>
  <c r="N111" i="1" l="1"/>
  <c r="P111" i="1" s="1"/>
  <c r="B111" i="1" s="1"/>
  <c r="K112" i="1"/>
  <c r="L112" i="1" s="1"/>
  <c r="M112" i="1" s="1"/>
  <c r="J113" i="1"/>
  <c r="H112" i="1"/>
  <c r="G113" i="1"/>
  <c r="Q127" i="1"/>
  <c r="R127" i="1" s="1"/>
  <c r="O128" i="1"/>
  <c r="A129" i="1"/>
  <c r="D128" i="1"/>
  <c r="E128" i="1" s="1"/>
  <c r="F129" i="1" s="1"/>
  <c r="T128" i="1"/>
  <c r="S128" i="1"/>
  <c r="I126" i="1"/>
  <c r="C127" i="1"/>
  <c r="N112" i="1" l="1"/>
  <c r="P112" i="1" s="1"/>
  <c r="B112" i="1" s="1"/>
  <c r="K113" i="1"/>
  <c r="L113" i="1" s="1"/>
  <c r="M113" i="1" s="1"/>
  <c r="J114" i="1"/>
  <c r="H113" i="1"/>
  <c r="G114" i="1"/>
  <c r="S129" i="1"/>
  <c r="D129" i="1"/>
  <c r="E129" i="1" s="1"/>
  <c r="F130" i="1" s="1"/>
  <c r="O129" i="1"/>
  <c r="A130" i="1"/>
  <c r="Q128" i="1"/>
  <c r="R128" i="1" s="1"/>
  <c r="T129" i="1"/>
  <c r="C128" i="1"/>
  <c r="I127" i="1"/>
  <c r="N113" i="1" l="1"/>
  <c r="P113" i="1" s="1"/>
  <c r="B113" i="1" s="1"/>
  <c r="K114" i="1"/>
  <c r="L114" i="1" s="1"/>
  <c r="M114" i="1" s="1"/>
  <c r="J115" i="1"/>
  <c r="H114" i="1"/>
  <c r="G115" i="1"/>
  <c r="T130" i="1"/>
  <c r="A131" i="1"/>
  <c r="O130" i="1"/>
  <c r="D130" i="1"/>
  <c r="E130" i="1" s="1"/>
  <c r="F131" i="1" s="1"/>
  <c r="Q129" i="1"/>
  <c r="R129" i="1" s="1"/>
  <c r="S130" i="1"/>
  <c r="I128" i="1"/>
  <c r="C129" i="1"/>
  <c r="T131" i="1" l="1"/>
  <c r="N114" i="1"/>
  <c r="P114" i="1" s="1"/>
  <c r="B114" i="1" s="1"/>
  <c r="K115" i="1"/>
  <c r="L115" i="1" s="1"/>
  <c r="M115" i="1" s="1"/>
  <c r="J116" i="1"/>
  <c r="S131" i="1"/>
  <c r="H115" i="1"/>
  <c r="G116" i="1"/>
  <c r="Q130" i="1"/>
  <c r="R130" i="1" s="1"/>
  <c r="D131" i="1"/>
  <c r="E131" i="1" s="1"/>
  <c r="F132" i="1" s="1"/>
  <c r="O131" i="1"/>
  <c r="A132" i="1"/>
  <c r="C130" i="1"/>
  <c r="I129" i="1"/>
  <c r="S132" i="1" l="1"/>
  <c r="K116" i="1"/>
  <c r="L116" i="1" s="1"/>
  <c r="M116" i="1" s="1"/>
  <c r="J117" i="1"/>
  <c r="H116" i="1"/>
  <c r="G117" i="1"/>
  <c r="N115" i="1"/>
  <c r="P115" i="1" s="1"/>
  <c r="B115" i="1" s="1"/>
  <c r="O132" i="1"/>
  <c r="A133" i="1"/>
  <c r="D132" i="1"/>
  <c r="E132" i="1" s="1"/>
  <c r="F133" i="1" s="1"/>
  <c r="Q131" i="1"/>
  <c r="R131" i="1" s="1"/>
  <c r="T132" i="1"/>
  <c r="I130" i="1"/>
  <c r="C131" i="1"/>
  <c r="H117" i="1" l="1"/>
  <c r="G118" i="1"/>
  <c r="N116" i="1"/>
  <c r="P116" i="1" s="1"/>
  <c r="B116" i="1" s="1"/>
  <c r="K117" i="1"/>
  <c r="L117" i="1" s="1"/>
  <c r="M117" i="1" s="1"/>
  <c r="J118" i="1"/>
  <c r="T133" i="1"/>
  <c r="Q132" i="1"/>
  <c r="R132" i="1" s="1"/>
  <c r="S133" i="1"/>
  <c r="D133" i="1"/>
  <c r="E133" i="1" s="1"/>
  <c r="F134" i="1" s="1"/>
  <c r="A134" i="1"/>
  <c r="O133" i="1"/>
  <c r="C132" i="1"/>
  <c r="I131" i="1"/>
  <c r="H118" i="1" l="1"/>
  <c r="G119" i="1"/>
  <c r="K118" i="1"/>
  <c r="L118" i="1" s="1"/>
  <c r="M118" i="1" s="1"/>
  <c r="J119" i="1"/>
  <c r="N117" i="1"/>
  <c r="P117" i="1" s="1"/>
  <c r="B117" i="1" s="1"/>
  <c r="Q133" i="1"/>
  <c r="R133" i="1" s="1"/>
  <c r="S134" i="1"/>
  <c r="O134" i="1"/>
  <c r="A135" i="1"/>
  <c r="D134" i="1"/>
  <c r="E134" i="1" s="1"/>
  <c r="F135" i="1" s="1"/>
  <c r="T134" i="1"/>
  <c r="I132" i="1"/>
  <c r="C133" i="1"/>
  <c r="K119" i="1" l="1"/>
  <c r="L119" i="1" s="1"/>
  <c r="M119" i="1" s="1"/>
  <c r="J120" i="1"/>
  <c r="H119" i="1"/>
  <c r="G120" i="1"/>
  <c r="T135" i="1"/>
  <c r="N118" i="1"/>
  <c r="P118" i="1" s="1"/>
  <c r="B118" i="1" s="1"/>
  <c r="S135" i="1"/>
  <c r="O135" i="1"/>
  <c r="D135" i="1"/>
  <c r="E135" i="1" s="1"/>
  <c r="F136" i="1" s="1"/>
  <c r="A136" i="1"/>
  <c r="Q134" i="1"/>
  <c r="R134" i="1" s="1"/>
  <c r="C134" i="1"/>
  <c r="I133" i="1"/>
  <c r="T136" i="1" l="1"/>
  <c r="H120" i="1"/>
  <c r="G121" i="1"/>
  <c r="N119" i="1"/>
  <c r="P119" i="1" s="1"/>
  <c r="B119" i="1" s="1"/>
  <c r="K120" i="1"/>
  <c r="L120" i="1" s="1"/>
  <c r="M120" i="1" s="1"/>
  <c r="J121" i="1"/>
  <c r="O136" i="1"/>
  <c r="A137" i="1"/>
  <c r="D136" i="1"/>
  <c r="E136" i="1" s="1"/>
  <c r="F137" i="1" s="1"/>
  <c r="S136" i="1"/>
  <c r="Q135" i="1"/>
  <c r="R135" i="1" s="1"/>
  <c r="I134" i="1"/>
  <c r="C135" i="1"/>
  <c r="H121" i="1" l="1"/>
  <c r="G122" i="1"/>
  <c r="K121" i="1"/>
  <c r="L121" i="1" s="1"/>
  <c r="M121" i="1" s="1"/>
  <c r="J122" i="1"/>
  <c r="N120" i="1"/>
  <c r="P120" i="1" s="1"/>
  <c r="B120" i="1" s="1"/>
  <c r="S137" i="1"/>
  <c r="Q136" i="1"/>
  <c r="R136" i="1" s="1"/>
  <c r="T137" i="1"/>
  <c r="A138" i="1"/>
  <c r="O137" i="1"/>
  <c r="D137" i="1"/>
  <c r="E137" i="1" s="1"/>
  <c r="F138" i="1" s="1"/>
  <c r="C136" i="1"/>
  <c r="I135" i="1"/>
  <c r="K122" i="1" l="1"/>
  <c r="L122" i="1" s="1"/>
  <c r="M122" i="1" s="1"/>
  <c r="J123" i="1"/>
  <c r="H122" i="1"/>
  <c r="G123" i="1"/>
  <c r="N121" i="1"/>
  <c r="P121" i="1" s="1"/>
  <c r="B121" i="1" s="1"/>
  <c r="T138" i="1"/>
  <c r="Q137" i="1"/>
  <c r="R137" i="1" s="1"/>
  <c r="S138" i="1"/>
  <c r="A139" i="1"/>
  <c r="D138" i="1"/>
  <c r="E138" i="1" s="1"/>
  <c r="F139" i="1" s="1"/>
  <c r="O138" i="1"/>
  <c r="I136" i="1"/>
  <c r="C137" i="1"/>
  <c r="H123" i="1" l="1"/>
  <c r="G124" i="1"/>
  <c r="N122" i="1"/>
  <c r="P122" i="1" s="1"/>
  <c r="B122" i="1" s="1"/>
  <c r="K123" i="1"/>
  <c r="L123" i="1" s="1"/>
  <c r="M123" i="1" s="1"/>
  <c r="J124" i="1"/>
  <c r="Q138" i="1"/>
  <c r="R138" i="1" s="1"/>
  <c r="S139" i="1"/>
  <c r="O139" i="1"/>
  <c r="A140" i="1"/>
  <c r="D139" i="1"/>
  <c r="E139" i="1" s="1"/>
  <c r="F140" i="1" s="1"/>
  <c r="T139" i="1"/>
  <c r="C138" i="1"/>
  <c r="I137" i="1"/>
  <c r="T140" i="1" l="1"/>
  <c r="H124" i="1"/>
  <c r="G125" i="1"/>
  <c r="K124" i="1"/>
  <c r="L124" i="1" s="1"/>
  <c r="M124" i="1" s="1"/>
  <c r="J125" i="1"/>
  <c r="N123" i="1"/>
  <c r="P123" i="1" s="1"/>
  <c r="B123" i="1" s="1"/>
  <c r="D140" i="1"/>
  <c r="E140" i="1" s="1"/>
  <c r="F141" i="1" s="1"/>
  <c r="O140" i="1"/>
  <c r="T141" i="1" s="1"/>
  <c r="A141" i="1"/>
  <c r="Q139" i="1"/>
  <c r="R139" i="1" s="1"/>
  <c r="S140" i="1"/>
  <c r="I138" i="1"/>
  <c r="C139" i="1"/>
  <c r="H125" i="1" l="1"/>
  <c r="G126" i="1"/>
  <c r="N124" i="1"/>
  <c r="P124" i="1" s="1"/>
  <c r="B124" i="1" s="1"/>
  <c r="S141" i="1"/>
  <c r="K125" i="1"/>
  <c r="L125" i="1" s="1"/>
  <c r="M125" i="1" s="1"/>
  <c r="J126" i="1"/>
  <c r="O141" i="1"/>
  <c r="T142" i="1" s="1"/>
  <c r="A142" i="1"/>
  <c r="D141" i="1"/>
  <c r="E141" i="1" s="1"/>
  <c r="F142" i="1" s="1"/>
  <c r="Q140" i="1"/>
  <c r="R140" i="1" s="1"/>
  <c r="C140" i="1"/>
  <c r="I139" i="1"/>
  <c r="K126" i="1" l="1"/>
  <c r="L126" i="1" s="1"/>
  <c r="M126" i="1" s="1"/>
  <c r="J127" i="1"/>
  <c r="H126" i="1"/>
  <c r="G127" i="1"/>
  <c r="N125" i="1"/>
  <c r="P125" i="1" s="1"/>
  <c r="B125" i="1" s="1"/>
  <c r="A143" i="1"/>
  <c r="O142" i="1"/>
  <c r="T143" i="1" s="1"/>
  <c r="D142" i="1"/>
  <c r="E142" i="1" s="1"/>
  <c r="F143" i="1" s="1"/>
  <c r="Q141" i="1"/>
  <c r="R141" i="1" s="1"/>
  <c r="S142" i="1"/>
  <c r="I140" i="1"/>
  <c r="C141" i="1"/>
  <c r="S143" i="1" l="1"/>
  <c r="H127" i="1"/>
  <c r="G128" i="1"/>
  <c r="N126" i="1"/>
  <c r="P126" i="1" s="1"/>
  <c r="B126" i="1" s="1"/>
  <c r="K127" i="1"/>
  <c r="L127" i="1" s="1"/>
  <c r="M127" i="1" s="1"/>
  <c r="J128" i="1"/>
  <c r="Q142" i="1"/>
  <c r="R142" i="1" s="1"/>
  <c r="O143" i="1"/>
  <c r="A144" i="1"/>
  <c r="D143" i="1"/>
  <c r="E143" i="1" s="1"/>
  <c r="F144" i="1" s="1"/>
  <c r="I141" i="1"/>
  <c r="C142" i="1"/>
  <c r="H128" i="1" l="1"/>
  <c r="G129" i="1"/>
  <c r="K128" i="1"/>
  <c r="L128" i="1" s="1"/>
  <c r="M128" i="1" s="1"/>
  <c r="J129" i="1"/>
  <c r="N127" i="1"/>
  <c r="P127" i="1" s="1"/>
  <c r="B127" i="1" s="1"/>
  <c r="A145" i="1"/>
  <c r="O144" i="1"/>
  <c r="D144" i="1"/>
  <c r="E144" i="1" s="1"/>
  <c r="F145" i="1" s="1"/>
  <c r="Q143" i="1"/>
  <c r="R143" i="1" s="1"/>
  <c r="S144" i="1"/>
  <c r="T144" i="1"/>
  <c r="C143" i="1"/>
  <c r="I142" i="1"/>
  <c r="T145" i="1" l="1"/>
  <c r="K129" i="1"/>
  <c r="L129" i="1" s="1"/>
  <c r="M129" i="1" s="1"/>
  <c r="J130" i="1"/>
  <c r="H129" i="1"/>
  <c r="G130" i="1"/>
  <c r="S145" i="1"/>
  <c r="N128" i="1"/>
  <c r="P128" i="1" s="1"/>
  <c r="B128" i="1" s="1"/>
  <c r="Q144" i="1"/>
  <c r="R144" i="1" s="1"/>
  <c r="O145" i="1"/>
  <c r="A146" i="1"/>
  <c r="D145" i="1"/>
  <c r="E145" i="1" s="1"/>
  <c r="F146" i="1" s="1"/>
  <c r="I143" i="1"/>
  <c r="C144" i="1"/>
  <c r="N129" i="1" l="1"/>
  <c r="P129" i="1" s="1"/>
  <c r="B129" i="1" s="1"/>
  <c r="K130" i="1"/>
  <c r="L130" i="1" s="1"/>
  <c r="M130" i="1" s="1"/>
  <c r="J131" i="1"/>
  <c r="H130" i="1"/>
  <c r="G131" i="1"/>
  <c r="Q145" i="1"/>
  <c r="R145" i="1" s="1"/>
  <c r="T146" i="1"/>
  <c r="S146" i="1"/>
  <c r="O146" i="1"/>
  <c r="A147" i="1"/>
  <c r="D146" i="1"/>
  <c r="E146" i="1" s="1"/>
  <c r="F147" i="1" s="1"/>
  <c r="C145" i="1"/>
  <c r="I144" i="1"/>
  <c r="N130" i="1" l="1"/>
  <c r="P130" i="1" s="1"/>
  <c r="B130" i="1" s="1"/>
  <c r="K131" i="1"/>
  <c r="L131" i="1" s="1"/>
  <c r="M131" i="1" s="1"/>
  <c r="J132" i="1"/>
  <c r="H131" i="1"/>
  <c r="G132" i="1"/>
  <c r="S147" i="1"/>
  <c r="O147" i="1"/>
  <c r="A148" i="1"/>
  <c r="D147" i="1"/>
  <c r="E147" i="1" s="1"/>
  <c r="F148" i="1" s="1"/>
  <c r="Q146" i="1"/>
  <c r="R146" i="1" s="1"/>
  <c r="T147" i="1"/>
  <c r="I145" i="1"/>
  <c r="C146" i="1"/>
  <c r="N131" i="1" l="1"/>
  <c r="P131" i="1" s="1"/>
  <c r="B131" i="1" s="1"/>
  <c r="S148" i="1"/>
  <c r="K132" i="1"/>
  <c r="L132" i="1" s="1"/>
  <c r="M132" i="1" s="1"/>
  <c r="J133" i="1"/>
  <c r="H132" i="1"/>
  <c r="G133" i="1"/>
  <c r="T148" i="1"/>
  <c r="D148" i="1"/>
  <c r="E148" i="1" s="1"/>
  <c r="F149" i="1" s="1"/>
  <c r="A149" i="1"/>
  <c r="O148" i="1"/>
  <c r="Q147" i="1"/>
  <c r="R147" i="1" s="1"/>
  <c r="C147" i="1"/>
  <c r="I146" i="1"/>
  <c r="T149" i="1" l="1"/>
  <c r="K133" i="1"/>
  <c r="L133" i="1" s="1"/>
  <c r="M133" i="1" s="1"/>
  <c r="J134" i="1"/>
  <c r="H133" i="1"/>
  <c r="G134" i="1"/>
  <c r="N132" i="1"/>
  <c r="P132" i="1" s="1"/>
  <c r="B132" i="1" s="1"/>
  <c r="Q148" i="1"/>
  <c r="R148" i="1" s="1"/>
  <c r="A150" i="1"/>
  <c r="O149" i="1"/>
  <c r="D149" i="1"/>
  <c r="E149" i="1" s="1"/>
  <c r="F150" i="1" s="1"/>
  <c r="S149" i="1"/>
  <c r="I147" i="1"/>
  <c r="C148" i="1"/>
  <c r="T150" i="1" l="1"/>
  <c r="H134" i="1"/>
  <c r="G135" i="1"/>
  <c r="N133" i="1"/>
  <c r="P133" i="1" s="1"/>
  <c r="B133" i="1" s="1"/>
  <c r="K134" i="1"/>
  <c r="L134" i="1" s="1"/>
  <c r="M134" i="1" s="1"/>
  <c r="J135" i="1"/>
  <c r="S150" i="1"/>
  <c r="O150" i="1"/>
  <c r="A151" i="1"/>
  <c r="D150" i="1"/>
  <c r="E150" i="1" s="1"/>
  <c r="F151" i="1" s="1"/>
  <c r="Q149" i="1"/>
  <c r="R149" i="1" s="1"/>
  <c r="C149" i="1"/>
  <c r="I148" i="1"/>
  <c r="S151" i="1" l="1"/>
  <c r="H135" i="1"/>
  <c r="G136" i="1"/>
  <c r="K135" i="1"/>
  <c r="L135" i="1" s="1"/>
  <c r="M135" i="1" s="1"/>
  <c r="J136" i="1"/>
  <c r="N134" i="1"/>
  <c r="P134" i="1" s="1"/>
  <c r="B134" i="1" s="1"/>
  <c r="A152" i="1"/>
  <c r="O151" i="1"/>
  <c r="S152" i="1" s="1"/>
  <c r="D151" i="1"/>
  <c r="E151" i="1" s="1"/>
  <c r="F152" i="1" s="1"/>
  <c r="Q150" i="1"/>
  <c r="R150" i="1" s="1"/>
  <c r="T151" i="1"/>
  <c r="I149" i="1"/>
  <c r="C150" i="1"/>
  <c r="T152" i="1" l="1"/>
  <c r="K136" i="1"/>
  <c r="L136" i="1" s="1"/>
  <c r="M136" i="1" s="1"/>
  <c r="J137" i="1"/>
  <c r="H136" i="1"/>
  <c r="G137" i="1"/>
  <c r="N135" i="1"/>
  <c r="P135" i="1" s="1"/>
  <c r="B135" i="1" s="1"/>
  <c r="O152" i="1"/>
  <c r="T153" i="1" s="1"/>
  <c r="A153" i="1"/>
  <c r="D152" i="1"/>
  <c r="E152" i="1" s="1"/>
  <c r="F153" i="1" s="1"/>
  <c r="Q151" i="1"/>
  <c r="R151" i="1" s="1"/>
  <c r="C151" i="1"/>
  <c r="I150" i="1"/>
  <c r="H137" i="1" l="1"/>
  <c r="G138" i="1"/>
  <c r="N136" i="1"/>
  <c r="P136" i="1" s="1"/>
  <c r="B136" i="1" s="1"/>
  <c r="K137" i="1"/>
  <c r="L137" i="1" s="1"/>
  <c r="M137" i="1" s="1"/>
  <c r="J138" i="1"/>
  <c r="O153" i="1"/>
  <c r="T154" i="1" s="1"/>
  <c r="A154" i="1"/>
  <c r="D153" i="1"/>
  <c r="E153" i="1" s="1"/>
  <c r="F154" i="1" s="1"/>
  <c r="Q152" i="1"/>
  <c r="R152" i="1" s="1"/>
  <c r="S153" i="1"/>
  <c r="I151" i="1"/>
  <c r="C152" i="1"/>
  <c r="S154" i="1" l="1"/>
  <c r="H138" i="1"/>
  <c r="G139" i="1"/>
  <c r="K138" i="1"/>
  <c r="L138" i="1" s="1"/>
  <c r="M138" i="1" s="1"/>
  <c r="J139" i="1"/>
  <c r="N137" i="1"/>
  <c r="P137" i="1" s="1"/>
  <c r="B137" i="1" s="1"/>
  <c r="A155" i="1"/>
  <c r="O154" i="1"/>
  <c r="D154" i="1"/>
  <c r="E154" i="1" s="1"/>
  <c r="F155" i="1" s="1"/>
  <c r="Q153" i="1"/>
  <c r="R153" i="1" s="1"/>
  <c r="C153" i="1"/>
  <c r="I152" i="1"/>
  <c r="S155" i="1" l="1"/>
  <c r="H139" i="1"/>
  <c r="G140" i="1"/>
  <c r="N138" i="1"/>
  <c r="P138" i="1" s="1"/>
  <c r="B138" i="1" s="1"/>
  <c r="K139" i="1"/>
  <c r="L139" i="1" s="1"/>
  <c r="M139" i="1" s="1"/>
  <c r="J140" i="1"/>
  <c r="Q154" i="1"/>
  <c r="R154" i="1" s="1"/>
  <c r="O155" i="1"/>
  <c r="A156" i="1"/>
  <c r="D155" i="1"/>
  <c r="E155" i="1" s="1"/>
  <c r="F156" i="1" s="1"/>
  <c r="T155" i="1"/>
  <c r="I153" i="1"/>
  <c r="C154" i="1"/>
  <c r="S156" i="1" l="1"/>
  <c r="H140" i="1"/>
  <c r="G141" i="1"/>
  <c r="K140" i="1"/>
  <c r="L140" i="1" s="1"/>
  <c r="M140" i="1" s="1"/>
  <c r="J141" i="1"/>
  <c r="N139" i="1"/>
  <c r="P139" i="1" s="1"/>
  <c r="B139" i="1" s="1"/>
  <c r="T156" i="1"/>
  <c r="D156" i="1"/>
  <c r="E156" i="1" s="1"/>
  <c r="F157" i="1" s="1"/>
  <c r="A157" i="1"/>
  <c r="O156" i="1"/>
  <c r="Q155" i="1"/>
  <c r="R155" i="1" s="1"/>
  <c r="C155" i="1"/>
  <c r="I154" i="1"/>
  <c r="K141" i="1" l="1"/>
  <c r="L141" i="1" s="1"/>
  <c r="M141" i="1" s="1"/>
  <c r="J142" i="1"/>
  <c r="H141" i="1"/>
  <c r="G142" i="1"/>
  <c r="N140" i="1"/>
  <c r="P140" i="1" s="1"/>
  <c r="B140" i="1" s="1"/>
  <c r="Q156" i="1"/>
  <c r="R156" i="1" s="1"/>
  <c r="O157" i="1"/>
  <c r="A158" i="1"/>
  <c r="D157" i="1"/>
  <c r="E157" i="1" s="1"/>
  <c r="F158" i="1" s="1"/>
  <c r="T157" i="1"/>
  <c r="S157" i="1"/>
  <c r="C156" i="1"/>
  <c r="I155" i="1"/>
  <c r="T158" i="1" l="1"/>
  <c r="H142" i="1"/>
  <c r="G143" i="1"/>
  <c r="N141" i="1"/>
  <c r="P141" i="1" s="1"/>
  <c r="B141" i="1" s="1"/>
  <c r="K142" i="1"/>
  <c r="L142" i="1" s="1"/>
  <c r="M142" i="1" s="1"/>
  <c r="J143" i="1"/>
  <c r="O158" i="1"/>
  <c r="A159" i="1"/>
  <c r="D158" i="1"/>
  <c r="E158" i="1" s="1"/>
  <c r="F159" i="1" s="1"/>
  <c r="S158" i="1"/>
  <c r="Q157" i="1"/>
  <c r="R157" i="1" s="1"/>
  <c r="I156" i="1"/>
  <c r="C157" i="1"/>
  <c r="H143" i="1" l="1"/>
  <c r="G144" i="1"/>
  <c r="K143" i="1"/>
  <c r="L143" i="1" s="1"/>
  <c r="M143" i="1" s="1"/>
  <c r="J144" i="1"/>
  <c r="N142" i="1"/>
  <c r="P142" i="1" s="1"/>
  <c r="B142" i="1" s="1"/>
  <c r="A160" i="1"/>
  <c r="O159" i="1"/>
  <c r="D159" i="1"/>
  <c r="E159" i="1" s="1"/>
  <c r="F160" i="1" s="1"/>
  <c r="Q158" i="1"/>
  <c r="R158" i="1" s="1"/>
  <c r="T159" i="1"/>
  <c r="S159" i="1"/>
  <c r="C158" i="1"/>
  <c r="I157" i="1"/>
  <c r="K144" i="1" l="1"/>
  <c r="L144" i="1" s="1"/>
  <c r="M144" i="1" s="1"/>
  <c r="J145" i="1"/>
  <c r="H144" i="1"/>
  <c r="G145" i="1"/>
  <c r="N143" i="1"/>
  <c r="P143" i="1" s="1"/>
  <c r="B143" i="1" s="1"/>
  <c r="T160" i="1"/>
  <c r="Q159" i="1"/>
  <c r="R159" i="1" s="1"/>
  <c r="S160" i="1"/>
  <c r="O160" i="1"/>
  <c r="D160" i="1"/>
  <c r="E160" i="1" s="1"/>
  <c r="F161" i="1" s="1"/>
  <c r="A161" i="1"/>
  <c r="I158" i="1"/>
  <c r="C159" i="1"/>
  <c r="T161" i="1" l="1"/>
  <c r="H145" i="1"/>
  <c r="G146" i="1"/>
  <c r="N144" i="1"/>
  <c r="P144" i="1" s="1"/>
  <c r="B144" i="1" s="1"/>
  <c r="K145" i="1"/>
  <c r="L145" i="1" s="1"/>
  <c r="M145" i="1" s="1"/>
  <c r="J146" i="1"/>
  <c r="A162" i="1"/>
  <c r="O161" i="1"/>
  <c r="D161" i="1"/>
  <c r="E161" i="1" s="1"/>
  <c r="F162" i="1" s="1"/>
  <c r="Q160" i="1"/>
  <c r="R160" i="1" s="1"/>
  <c r="S161" i="1"/>
  <c r="C160" i="1"/>
  <c r="I159" i="1"/>
  <c r="H146" i="1" l="1"/>
  <c r="G147" i="1"/>
  <c r="K146" i="1"/>
  <c r="L146" i="1" s="1"/>
  <c r="M146" i="1" s="1"/>
  <c r="J147" i="1"/>
  <c r="N145" i="1"/>
  <c r="P145" i="1" s="1"/>
  <c r="B145" i="1" s="1"/>
  <c r="Q161" i="1"/>
  <c r="R161" i="1" s="1"/>
  <c r="S162" i="1"/>
  <c r="O162" i="1"/>
  <c r="A163" i="1"/>
  <c r="D162" i="1"/>
  <c r="E162" i="1" s="1"/>
  <c r="F163" i="1" s="1"/>
  <c r="T162" i="1"/>
  <c r="I160" i="1"/>
  <c r="C161" i="1"/>
  <c r="K147" i="1" l="1"/>
  <c r="L147" i="1" s="1"/>
  <c r="M147" i="1" s="1"/>
  <c r="J148" i="1"/>
  <c r="H147" i="1"/>
  <c r="G148" i="1"/>
  <c r="T163" i="1"/>
  <c r="N146" i="1"/>
  <c r="P146" i="1" s="1"/>
  <c r="B146" i="1" s="1"/>
  <c r="Q162" i="1"/>
  <c r="R162" i="1" s="1"/>
  <c r="S163" i="1"/>
  <c r="A164" i="1"/>
  <c r="O163" i="1"/>
  <c r="D163" i="1"/>
  <c r="E163" i="1" s="1"/>
  <c r="F164" i="1" s="1"/>
  <c r="C162" i="1"/>
  <c r="I161" i="1"/>
  <c r="T164" i="1" l="1"/>
  <c r="H148" i="1"/>
  <c r="G149" i="1"/>
  <c r="N147" i="1"/>
  <c r="P147" i="1" s="1"/>
  <c r="B147" i="1" s="1"/>
  <c r="K148" i="1"/>
  <c r="L148" i="1" s="1"/>
  <c r="M148" i="1" s="1"/>
  <c r="J149" i="1"/>
  <c r="Q163" i="1"/>
  <c r="R163" i="1" s="1"/>
  <c r="S164" i="1"/>
  <c r="O164" i="1"/>
  <c r="A165" i="1"/>
  <c r="D164" i="1"/>
  <c r="E164" i="1" s="1"/>
  <c r="F165" i="1" s="1"/>
  <c r="I162" i="1"/>
  <c r="C163" i="1"/>
  <c r="H149" i="1" l="1"/>
  <c r="G150" i="1"/>
  <c r="K149" i="1"/>
  <c r="L149" i="1" s="1"/>
  <c r="M149" i="1" s="1"/>
  <c r="J150" i="1"/>
  <c r="N148" i="1"/>
  <c r="P148" i="1" s="1"/>
  <c r="B148" i="1" s="1"/>
  <c r="A166" i="1"/>
  <c r="O165" i="1"/>
  <c r="D165" i="1"/>
  <c r="E165" i="1" s="1"/>
  <c r="F166" i="1" s="1"/>
  <c r="Q164" i="1"/>
  <c r="R164" i="1" s="1"/>
  <c r="S165" i="1"/>
  <c r="T165" i="1"/>
  <c r="I163" i="1"/>
  <c r="C164" i="1"/>
  <c r="K150" i="1" l="1"/>
  <c r="L150" i="1" s="1"/>
  <c r="M150" i="1" s="1"/>
  <c r="J151" i="1"/>
  <c r="H150" i="1"/>
  <c r="G151" i="1"/>
  <c r="N149" i="1"/>
  <c r="P149" i="1" s="1"/>
  <c r="B149" i="1" s="1"/>
  <c r="Q165" i="1"/>
  <c r="R165" i="1" s="1"/>
  <c r="S166" i="1"/>
  <c r="T166" i="1"/>
  <c r="A167" i="1"/>
  <c r="O166" i="1"/>
  <c r="D166" i="1"/>
  <c r="E166" i="1" s="1"/>
  <c r="F167" i="1" s="1"/>
  <c r="I164" i="1"/>
  <c r="C165" i="1"/>
  <c r="H151" i="1" l="1"/>
  <c r="G152" i="1"/>
  <c r="N150" i="1"/>
  <c r="P150" i="1" s="1"/>
  <c r="B150" i="1" s="1"/>
  <c r="K151" i="1"/>
  <c r="L151" i="1" s="1"/>
  <c r="M151" i="1" s="1"/>
  <c r="J152" i="1"/>
  <c r="O167" i="1"/>
  <c r="A168" i="1"/>
  <c r="D167" i="1"/>
  <c r="E167" i="1" s="1"/>
  <c r="F168" i="1" s="1"/>
  <c r="T167" i="1"/>
  <c r="Q166" i="1"/>
  <c r="R166" i="1" s="1"/>
  <c r="S167" i="1"/>
  <c r="C166" i="1"/>
  <c r="I165" i="1"/>
  <c r="T168" i="1" l="1"/>
  <c r="H152" i="1"/>
  <c r="G153" i="1"/>
  <c r="K152" i="1"/>
  <c r="L152" i="1" s="1"/>
  <c r="M152" i="1" s="1"/>
  <c r="J153" i="1"/>
  <c r="N151" i="1"/>
  <c r="P151" i="1" s="1"/>
  <c r="B151" i="1" s="1"/>
  <c r="D168" i="1"/>
  <c r="E168" i="1" s="1"/>
  <c r="F169" i="1" s="1"/>
  <c r="O168" i="1"/>
  <c r="A169" i="1"/>
  <c r="Q167" i="1"/>
  <c r="R167" i="1" s="1"/>
  <c r="S168" i="1"/>
  <c r="I166" i="1"/>
  <c r="C167" i="1"/>
  <c r="K153" i="1" l="1"/>
  <c r="L153" i="1" s="1"/>
  <c r="M153" i="1" s="1"/>
  <c r="J154" i="1"/>
  <c r="H153" i="1"/>
  <c r="G154" i="1"/>
  <c r="N152" i="1"/>
  <c r="P152" i="1" s="1"/>
  <c r="B152" i="1" s="1"/>
  <c r="A170" i="1"/>
  <c r="O169" i="1"/>
  <c r="D169" i="1"/>
  <c r="E169" i="1" s="1"/>
  <c r="F170" i="1" s="1"/>
  <c r="Q168" i="1"/>
  <c r="R168" i="1" s="1"/>
  <c r="S169" i="1"/>
  <c r="T169" i="1"/>
  <c r="C168" i="1"/>
  <c r="I167" i="1"/>
  <c r="H154" i="1" l="1"/>
  <c r="G155" i="1"/>
  <c r="N153" i="1"/>
  <c r="P153" i="1" s="1"/>
  <c r="B153" i="1" s="1"/>
  <c r="K154" i="1"/>
  <c r="L154" i="1" s="1"/>
  <c r="M154" i="1" s="1"/>
  <c r="J155" i="1"/>
  <c r="Q169" i="1"/>
  <c r="R169" i="1" s="1"/>
  <c r="S170" i="1"/>
  <c r="T170" i="1"/>
  <c r="O170" i="1"/>
  <c r="A171" i="1"/>
  <c r="D170" i="1"/>
  <c r="E170" i="1" s="1"/>
  <c r="F171" i="1" s="1"/>
  <c r="C169" i="1"/>
  <c r="I168" i="1"/>
  <c r="H155" i="1" l="1"/>
  <c r="G156" i="1"/>
  <c r="K155" i="1"/>
  <c r="L155" i="1" s="1"/>
  <c r="M155" i="1" s="1"/>
  <c r="J156" i="1"/>
  <c r="N154" i="1"/>
  <c r="P154" i="1" s="1"/>
  <c r="B154" i="1" s="1"/>
  <c r="A172" i="1"/>
  <c r="O171" i="1"/>
  <c r="D171" i="1"/>
  <c r="E171" i="1" s="1"/>
  <c r="F172" i="1" s="1"/>
  <c r="Q170" i="1"/>
  <c r="R170" i="1" s="1"/>
  <c r="S171" i="1"/>
  <c r="T171" i="1"/>
  <c r="I169" i="1"/>
  <c r="C170" i="1"/>
  <c r="K156" i="1" l="1"/>
  <c r="L156" i="1" s="1"/>
  <c r="M156" i="1" s="1"/>
  <c r="J157" i="1"/>
  <c r="H156" i="1"/>
  <c r="G157" i="1"/>
  <c r="N155" i="1"/>
  <c r="P155" i="1" s="1"/>
  <c r="B155" i="1" s="1"/>
  <c r="Q171" i="1"/>
  <c r="R171" i="1" s="1"/>
  <c r="T172" i="1"/>
  <c r="S172" i="1"/>
  <c r="D172" i="1"/>
  <c r="E172" i="1" s="1"/>
  <c r="F173" i="1" s="1"/>
  <c r="A173" i="1"/>
  <c r="O172" i="1"/>
  <c r="C171" i="1"/>
  <c r="I170" i="1"/>
  <c r="H157" i="1" l="1"/>
  <c r="G158" i="1"/>
  <c r="N156" i="1"/>
  <c r="P156" i="1" s="1"/>
  <c r="B156" i="1" s="1"/>
  <c r="K157" i="1"/>
  <c r="L157" i="1" s="1"/>
  <c r="M157" i="1" s="1"/>
  <c r="J158" i="1"/>
  <c r="Q172" i="1"/>
  <c r="R172" i="1" s="1"/>
  <c r="T173" i="1"/>
  <c r="S173" i="1"/>
  <c r="O173" i="1"/>
  <c r="A174" i="1"/>
  <c r="D173" i="1"/>
  <c r="E173" i="1" s="1"/>
  <c r="F174" i="1" s="1"/>
  <c r="C172" i="1"/>
  <c r="I171" i="1"/>
  <c r="H158" i="1" l="1"/>
  <c r="G159" i="1"/>
  <c r="K158" i="1"/>
  <c r="L158" i="1" s="1"/>
  <c r="M158" i="1" s="1"/>
  <c r="J159" i="1"/>
  <c r="N157" i="1"/>
  <c r="P157" i="1" s="1"/>
  <c r="B157" i="1" s="1"/>
  <c r="A175" i="1"/>
  <c r="O174" i="1"/>
  <c r="D174" i="1"/>
  <c r="E174" i="1" s="1"/>
  <c r="F175" i="1" s="1"/>
  <c r="Q173" i="1"/>
  <c r="R173" i="1" s="1"/>
  <c r="T174" i="1"/>
  <c r="S174" i="1"/>
  <c r="I172" i="1"/>
  <c r="C173" i="1"/>
  <c r="K159" i="1" l="1"/>
  <c r="L159" i="1" s="1"/>
  <c r="M159" i="1" s="1"/>
  <c r="J160" i="1"/>
  <c r="H159" i="1"/>
  <c r="G160" i="1"/>
  <c r="N158" i="1"/>
  <c r="P158" i="1" s="1"/>
  <c r="B158" i="1" s="1"/>
  <c r="Q174" i="1"/>
  <c r="R174" i="1" s="1"/>
  <c r="T175" i="1"/>
  <c r="S175" i="1"/>
  <c r="O175" i="1"/>
  <c r="A176" i="1"/>
  <c r="D175" i="1"/>
  <c r="E175" i="1" s="1"/>
  <c r="F176" i="1" s="1"/>
  <c r="C174" i="1"/>
  <c r="I173" i="1"/>
  <c r="H160" i="1" l="1"/>
  <c r="G161" i="1"/>
  <c r="N159" i="1"/>
  <c r="P159" i="1" s="1"/>
  <c r="B159" i="1" s="1"/>
  <c r="K160" i="1"/>
  <c r="L160" i="1" s="1"/>
  <c r="M160" i="1" s="1"/>
  <c r="J161" i="1"/>
  <c r="A177" i="1"/>
  <c r="O176" i="1"/>
  <c r="D176" i="1"/>
  <c r="E176" i="1" s="1"/>
  <c r="F177" i="1" s="1"/>
  <c r="Q175" i="1"/>
  <c r="R175" i="1" s="1"/>
  <c r="T176" i="1"/>
  <c r="S176" i="1"/>
  <c r="I174" i="1"/>
  <c r="C175" i="1"/>
  <c r="H161" i="1" l="1"/>
  <c r="G162" i="1"/>
  <c r="K161" i="1"/>
  <c r="L161" i="1" s="1"/>
  <c r="M161" i="1" s="1"/>
  <c r="J162" i="1"/>
  <c r="N160" i="1"/>
  <c r="P160" i="1" s="1"/>
  <c r="B160" i="1" s="1"/>
  <c r="Q176" i="1"/>
  <c r="R176" i="1" s="1"/>
  <c r="T177" i="1"/>
  <c r="S177" i="1"/>
  <c r="O177" i="1"/>
  <c r="A178" i="1"/>
  <c r="D177" i="1"/>
  <c r="E177" i="1" s="1"/>
  <c r="F178" i="1" s="1"/>
  <c r="C176" i="1"/>
  <c r="I175" i="1"/>
  <c r="K162" i="1" l="1"/>
  <c r="L162" i="1" s="1"/>
  <c r="M162" i="1" s="1"/>
  <c r="J163" i="1"/>
  <c r="H162" i="1"/>
  <c r="G163" i="1"/>
  <c r="N161" i="1"/>
  <c r="P161" i="1" s="1"/>
  <c r="B161" i="1" s="1"/>
  <c r="Q177" i="1"/>
  <c r="R177" i="1" s="1"/>
  <c r="T178" i="1"/>
  <c r="S178" i="1"/>
  <c r="A179" i="1"/>
  <c r="O178" i="1"/>
  <c r="D178" i="1"/>
  <c r="E178" i="1" s="1"/>
  <c r="F179" i="1" s="1"/>
  <c r="I176" i="1"/>
  <c r="C177" i="1"/>
  <c r="H163" i="1" l="1"/>
  <c r="G164" i="1"/>
  <c r="N162" i="1"/>
  <c r="P162" i="1" s="1"/>
  <c r="B162" i="1" s="1"/>
  <c r="K163" i="1"/>
  <c r="L163" i="1" s="1"/>
  <c r="M163" i="1" s="1"/>
  <c r="J164" i="1"/>
  <c r="Q178" i="1"/>
  <c r="R178" i="1" s="1"/>
  <c r="T179" i="1"/>
  <c r="S179" i="1"/>
  <c r="O179" i="1"/>
  <c r="A180" i="1"/>
  <c r="D179" i="1"/>
  <c r="E179" i="1" s="1"/>
  <c r="F180" i="1" s="1"/>
  <c r="C178" i="1"/>
  <c r="I177" i="1"/>
  <c r="H164" i="1" l="1"/>
  <c r="G165" i="1"/>
  <c r="K164" i="1"/>
  <c r="L164" i="1" s="1"/>
  <c r="M164" i="1" s="1"/>
  <c r="J165" i="1"/>
  <c r="N163" i="1"/>
  <c r="P163" i="1" s="1"/>
  <c r="B163" i="1" s="1"/>
  <c r="D180" i="1"/>
  <c r="E180" i="1" s="1"/>
  <c r="F181" i="1" s="1"/>
  <c r="A181" i="1"/>
  <c r="O180" i="1"/>
  <c r="Q179" i="1"/>
  <c r="R179" i="1" s="1"/>
  <c r="T180" i="1"/>
  <c r="S180" i="1"/>
  <c r="C179" i="1"/>
  <c r="I178" i="1"/>
  <c r="K165" i="1" l="1"/>
  <c r="L165" i="1" s="1"/>
  <c r="M165" i="1" s="1"/>
  <c r="J166" i="1"/>
  <c r="H165" i="1"/>
  <c r="G166" i="1"/>
  <c r="N164" i="1"/>
  <c r="P164" i="1" s="1"/>
  <c r="B164" i="1" s="1"/>
  <c r="Q180" i="1"/>
  <c r="R180" i="1" s="1"/>
  <c r="T181" i="1"/>
  <c r="S181" i="1"/>
  <c r="O181" i="1"/>
  <c r="A182" i="1"/>
  <c r="D181" i="1"/>
  <c r="E181" i="1" s="1"/>
  <c r="F182" i="1" s="1"/>
  <c r="I179" i="1"/>
  <c r="C180" i="1"/>
  <c r="H166" i="1" l="1"/>
  <c r="G167" i="1"/>
  <c r="N165" i="1"/>
  <c r="P165" i="1" s="1"/>
  <c r="B165" i="1" s="1"/>
  <c r="K166" i="1"/>
  <c r="L166" i="1" s="1"/>
  <c r="M166" i="1" s="1"/>
  <c r="J167" i="1"/>
  <c r="Q181" i="1"/>
  <c r="R181" i="1" s="1"/>
  <c r="T182" i="1"/>
  <c r="S182" i="1"/>
  <c r="A183" i="1"/>
  <c r="O182" i="1"/>
  <c r="D182" i="1"/>
  <c r="E182" i="1" s="1"/>
  <c r="F183" i="1" s="1"/>
  <c r="C181" i="1"/>
  <c r="I180" i="1"/>
  <c r="H167" i="1" l="1"/>
  <c r="G168" i="1"/>
  <c r="K167" i="1"/>
  <c r="L167" i="1" s="1"/>
  <c r="M167" i="1" s="1"/>
  <c r="J168" i="1"/>
  <c r="N166" i="1"/>
  <c r="P166" i="1" s="1"/>
  <c r="B166" i="1" s="1"/>
  <c r="Q182" i="1"/>
  <c r="R182" i="1" s="1"/>
  <c r="T183" i="1"/>
  <c r="S183" i="1"/>
  <c r="O183" i="1"/>
  <c r="A184" i="1"/>
  <c r="D183" i="1"/>
  <c r="E183" i="1" s="1"/>
  <c r="F184" i="1" s="1"/>
  <c r="I181" i="1"/>
  <c r="C182" i="1"/>
  <c r="K168" i="1" l="1"/>
  <c r="L168" i="1" s="1"/>
  <c r="M168" i="1" s="1"/>
  <c r="J169" i="1"/>
  <c r="H168" i="1"/>
  <c r="G169" i="1"/>
  <c r="N167" i="1"/>
  <c r="P167" i="1" s="1"/>
  <c r="B167" i="1" s="1"/>
  <c r="A185" i="1"/>
  <c r="O184" i="1"/>
  <c r="D184" i="1"/>
  <c r="E184" i="1" s="1"/>
  <c r="F185" i="1" s="1"/>
  <c r="Q183" i="1"/>
  <c r="R183" i="1" s="1"/>
  <c r="T184" i="1"/>
  <c r="S184" i="1"/>
  <c r="C183" i="1"/>
  <c r="I182" i="1"/>
  <c r="H169" i="1" l="1"/>
  <c r="G170" i="1"/>
  <c r="N168" i="1"/>
  <c r="P168" i="1" s="1"/>
  <c r="B168" i="1" s="1"/>
  <c r="K169" i="1"/>
  <c r="L169" i="1" s="1"/>
  <c r="M169" i="1" s="1"/>
  <c r="J170" i="1"/>
  <c r="Q184" i="1"/>
  <c r="R184" i="1" s="1"/>
  <c r="T185" i="1"/>
  <c r="S185" i="1"/>
  <c r="O185" i="1"/>
  <c r="A186" i="1"/>
  <c r="D185" i="1"/>
  <c r="E185" i="1" s="1"/>
  <c r="F186" i="1" s="1"/>
  <c r="I183" i="1"/>
  <c r="C184" i="1"/>
  <c r="H170" i="1" l="1"/>
  <c r="G171" i="1"/>
  <c r="K170" i="1"/>
  <c r="L170" i="1" s="1"/>
  <c r="M170" i="1" s="1"/>
  <c r="J171" i="1"/>
  <c r="N169" i="1"/>
  <c r="P169" i="1" s="1"/>
  <c r="B169" i="1" s="1"/>
  <c r="A187" i="1"/>
  <c r="O186" i="1"/>
  <c r="D186" i="1"/>
  <c r="E186" i="1" s="1"/>
  <c r="F187" i="1" s="1"/>
  <c r="Q185" i="1"/>
  <c r="R185" i="1" s="1"/>
  <c r="T186" i="1"/>
  <c r="S186" i="1"/>
  <c r="C185" i="1"/>
  <c r="I184" i="1"/>
  <c r="K171" i="1" l="1"/>
  <c r="L171" i="1" s="1"/>
  <c r="M171" i="1" s="1"/>
  <c r="J172" i="1"/>
  <c r="H171" i="1"/>
  <c r="G172" i="1"/>
  <c r="N170" i="1"/>
  <c r="P170" i="1" s="1"/>
  <c r="B170" i="1" s="1"/>
  <c r="O187" i="1"/>
  <c r="A188" i="1"/>
  <c r="D187" i="1"/>
  <c r="E187" i="1" s="1"/>
  <c r="F188" i="1" s="1"/>
  <c r="Q186" i="1"/>
  <c r="R186" i="1" s="1"/>
  <c r="T187" i="1"/>
  <c r="S187" i="1"/>
  <c r="C186" i="1"/>
  <c r="I185" i="1"/>
  <c r="H172" i="1" l="1"/>
  <c r="G173" i="1"/>
  <c r="N171" i="1"/>
  <c r="P171" i="1" s="1"/>
  <c r="B171" i="1" s="1"/>
  <c r="K172" i="1"/>
  <c r="L172" i="1" s="1"/>
  <c r="M172" i="1" s="1"/>
  <c r="J173" i="1"/>
  <c r="O188" i="1"/>
  <c r="A189" i="1"/>
  <c r="D188" i="1"/>
  <c r="E188" i="1" s="1"/>
  <c r="F189" i="1" s="1"/>
  <c r="Q187" i="1"/>
  <c r="R187" i="1" s="1"/>
  <c r="T188" i="1"/>
  <c r="S188" i="1"/>
  <c r="I186" i="1"/>
  <c r="C187" i="1"/>
  <c r="H173" i="1" l="1"/>
  <c r="G174" i="1"/>
  <c r="K173" i="1"/>
  <c r="L173" i="1" s="1"/>
  <c r="M173" i="1" s="1"/>
  <c r="J174" i="1"/>
  <c r="N172" i="1"/>
  <c r="P172" i="1" s="1"/>
  <c r="B172" i="1" s="1"/>
  <c r="O189" i="1"/>
  <c r="A190" i="1"/>
  <c r="D189" i="1"/>
  <c r="E189" i="1" s="1"/>
  <c r="F190" i="1" s="1"/>
  <c r="Q188" i="1"/>
  <c r="R188" i="1" s="1"/>
  <c r="T189" i="1"/>
  <c r="S189" i="1"/>
  <c r="C188" i="1"/>
  <c r="I187" i="1"/>
  <c r="K174" i="1" l="1"/>
  <c r="L174" i="1" s="1"/>
  <c r="M174" i="1" s="1"/>
  <c r="J175" i="1"/>
  <c r="H174" i="1"/>
  <c r="G175" i="1"/>
  <c r="N173" i="1"/>
  <c r="P173" i="1" s="1"/>
  <c r="B173" i="1" s="1"/>
  <c r="A191" i="1"/>
  <c r="O190" i="1"/>
  <c r="D190" i="1"/>
  <c r="E190" i="1" s="1"/>
  <c r="F191" i="1" s="1"/>
  <c r="Q189" i="1"/>
  <c r="R189" i="1" s="1"/>
  <c r="T190" i="1"/>
  <c r="S190" i="1"/>
  <c r="C189" i="1"/>
  <c r="I188" i="1"/>
  <c r="H175" i="1" l="1"/>
  <c r="G176" i="1"/>
  <c r="N174" i="1"/>
  <c r="P174" i="1" s="1"/>
  <c r="B174" i="1" s="1"/>
  <c r="K175" i="1"/>
  <c r="L175" i="1" s="1"/>
  <c r="M175" i="1" s="1"/>
  <c r="J176" i="1"/>
  <c r="O191" i="1"/>
  <c r="A192" i="1"/>
  <c r="D191" i="1"/>
  <c r="E191" i="1" s="1"/>
  <c r="F192" i="1" s="1"/>
  <c r="Q190" i="1"/>
  <c r="R190" i="1" s="1"/>
  <c r="T191" i="1"/>
  <c r="S191" i="1"/>
  <c r="I189" i="1"/>
  <c r="C190" i="1"/>
  <c r="H176" i="1" l="1"/>
  <c r="G177" i="1"/>
  <c r="K176" i="1"/>
  <c r="L176" i="1" s="1"/>
  <c r="M176" i="1" s="1"/>
  <c r="J177" i="1"/>
  <c r="N175" i="1"/>
  <c r="P175" i="1" s="1"/>
  <c r="B175" i="1" s="1"/>
  <c r="A193" i="1"/>
  <c r="O192" i="1"/>
  <c r="D192" i="1"/>
  <c r="E192" i="1" s="1"/>
  <c r="F193" i="1" s="1"/>
  <c r="Q191" i="1"/>
  <c r="R191" i="1" s="1"/>
  <c r="T192" i="1"/>
  <c r="S192" i="1"/>
  <c r="C191" i="1"/>
  <c r="I190" i="1"/>
  <c r="K177" i="1" l="1"/>
  <c r="L177" i="1" s="1"/>
  <c r="M177" i="1" s="1"/>
  <c r="J178" i="1"/>
  <c r="H177" i="1"/>
  <c r="G178" i="1"/>
  <c r="N176" i="1"/>
  <c r="P176" i="1" s="1"/>
  <c r="B176" i="1" s="1"/>
  <c r="Q192" i="1"/>
  <c r="R192" i="1" s="1"/>
  <c r="T193" i="1"/>
  <c r="S193" i="1"/>
  <c r="O193" i="1"/>
  <c r="A194" i="1"/>
  <c r="D193" i="1"/>
  <c r="E193" i="1" s="1"/>
  <c r="F194" i="1" s="1"/>
  <c r="I191" i="1"/>
  <c r="C192" i="1"/>
  <c r="H178" i="1" l="1"/>
  <c r="G179" i="1"/>
  <c r="N177" i="1"/>
  <c r="P177" i="1" s="1"/>
  <c r="B177" i="1" s="1"/>
  <c r="K178" i="1"/>
  <c r="L178" i="1" s="1"/>
  <c r="M178" i="1" s="1"/>
  <c r="J179" i="1"/>
  <c r="A195" i="1"/>
  <c r="O194" i="1"/>
  <c r="D194" i="1"/>
  <c r="E194" i="1" s="1"/>
  <c r="F195" i="1" s="1"/>
  <c r="Q193" i="1"/>
  <c r="R193" i="1" s="1"/>
  <c r="T194" i="1"/>
  <c r="S194" i="1"/>
  <c r="I192" i="1"/>
  <c r="C193" i="1"/>
  <c r="H179" i="1" l="1"/>
  <c r="G180" i="1"/>
  <c r="K179" i="1"/>
  <c r="L179" i="1" s="1"/>
  <c r="M179" i="1" s="1"/>
  <c r="J180" i="1"/>
  <c r="N178" i="1"/>
  <c r="P178" i="1" s="1"/>
  <c r="B178" i="1" s="1"/>
  <c r="Q194" i="1"/>
  <c r="R194" i="1" s="1"/>
  <c r="T195" i="1"/>
  <c r="S195" i="1"/>
  <c r="O195" i="1"/>
  <c r="A196" i="1"/>
  <c r="D195" i="1"/>
  <c r="E195" i="1" s="1"/>
  <c r="F196" i="1" s="1"/>
  <c r="I193" i="1"/>
  <c r="C194" i="1"/>
  <c r="K180" i="1" l="1"/>
  <c r="L180" i="1" s="1"/>
  <c r="M180" i="1" s="1"/>
  <c r="J181" i="1"/>
  <c r="H180" i="1"/>
  <c r="G181" i="1"/>
  <c r="N179" i="1"/>
  <c r="P179" i="1" s="1"/>
  <c r="B179" i="1" s="1"/>
  <c r="A197" i="1"/>
  <c r="O196" i="1"/>
  <c r="D196" i="1"/>
  <c r="E196" i="1" s="1"/>
  <c r="F197" i="1" s="1"/>
  <c r="Q195" i="1"/>
  <c r="R195" i="1" s="1"/>
  <c r="T196" i="1"/>
  <c r="S196" i="1"/>
  <c r="I194" i="1"/>
  <c r="C195" i="1"/>
  <c r="H181" i="1" l="1"/>
  <c r="G182" i="1"/>
  <c r="N180" i="1"/>
  <c r="P180" i="1" s="1"/>
  <c r="B180" i="1" s="1"/>
  <c r="K181" i="1"/>
  <c r="L181" i="1" s="1"/>
  <c r="M181" i="1" s="1"/>
  <c r="J182" i="1"/>
  <c r="Q196" i="1"/>
  <c r="R196" i="1" s="1"/>
  <c r="T197" i="1"/>
  <c r="S197" i="1"/>
  <c r="O197" i="1"/>
  <c r="A198" i="1"/>
  <c r="D197" i="1"/>
  <c r="E197" i="1" s="1"/>
  <c r="F198" i="1" s="1"/>
  <c r="C196" i="1"/>
  <c r="I195" i="1"/>
  <c r="H182" i="1" l="1"/>
  <c r="G183" i="1"/>
  <c r="K182" i="1"/>
  <c r="L182" i="1" s="1"/>
  <c r="M182" i="1" s="1"/>
  <c r="J183" i="1"/>
  <c r="N181" i="1"/>
  <c r="P181" i="1" s="1"/>
  <c r="B181" i="1" s="1"/>
  <c r="Q197" i="1"/>
  <c r="R197" i="1" s="1"/>
  <c r="T198" i="1"/>
  <c r="S198" i="1"/>
  <c r="A199" i="1"/>
  <c r="O198" i="1"/>
  <c r="D198" i="1"/>
  <c r="E198" i="1" s="1"/>
  <c r="F199" i="1" s="1"/>
  <c r="C197" i="1"/>
  <c r="I196" i="1"/>
  <c r="K183" i="1" l="1"/>
  <c r="L183" i="1" s="1"/>
  <c r="M183" i="1" s="1"/>
  <c r="J184" i="1"/>
  <c r="H183" i="1"/>
  <c r="G184" i="1"/>
  <c r="N182" i="1"/>
  <c r="P182" i="1" s="1"/>
  <c r="B182" i="1" s="1"/>
  <c r="Q198" i="1"/>
  <c r="R198" i="1" s="1"/>
  <c r="S199" i="1"/>
  <c r="O199" i="1"/>
  <c r="A200" i="1"/>
  <c r="D199" i="1"/>
  <c r="E199" i="1" s="1"/>
  <c r="F200" i="1" s="1"/>
  <c r="T199" i="1"/>
  <c r="C198" i="1"/>
  <c r="I197" i="1"/>
  <c r="H184" i="1" l="1"/>
  <c r="G185" i="1"/>
  <c r="N183" i="1"/>
  <c r="P183" i="1" s="1"/>
  <c r="B183" i="1" s="1"/>
  <c r="K184" i="1"/>
  <c r="L184" i="1" s="1"/>
  <c r="M184" i="1" s="1"/>
  <c r="J185" i="1"/>
  <c r="S200" i="1"/>
  <c r="T200" i="1"/>
  <c r="A201" i="1"/>
  <c r="O200" i="1"/>
  <c r="D200" i="1"/>
  <c r="E200" i="1" s="1"/>
  <c r="F201" i="1" s="1"/>
  <c r="Q199" i="1"/>
  <c r="R199" i="1" s="1"/>
  <c r="C199" i="1"/>
  <c r="I198" i="1"/>
  <c r="H185" i="1" l="1"/>
  <c r="G186" i="1"/>
  <c r="K185" i="1"/>
  <c r="L185" i="1" s="1"/>
  <c r="M185" i="1" s="1"/>
  <c r="J186" i="1"/>
  <c r="N184" i="1"/>
  <c r="P184" i="1" s="1"/>
  <c r="B184" i="1" s="1"/>
  <c r="A202" i="1"/>
  <c r="O201" i="1"/>
  <c r="D201" i="1"/>
  <c r="E201" i="1" s="1"/>
  <c r="F202" i="1" s="1"/>
  <c r="T201" i="1"/>
  <c r="S201" i="1"/>
  <c r="Q200" i="1"/>
  <c r="R200" i="1" s="1"/>
  <c r="I199" i="1"/>
  <c r="C200" i="1"/>
  <c r="H186" i="1" l="1"/>
  <c r="G187" i="1"/>
  <c r="K186" i="1"/>
  <c r="L186" i="1" s="1"/>
  <c r="M186" i="1" s="1"/>
  <c r="J187" i="1"/>
  <c r="N185" i="1"/>
  <c r="P185" i="1" s="1"/>
  <c r="B185" i="1" s="1"/>
  <c r="T202" i="1"/>
  <c r="S202" i="1"/>
  <c r="Q201" i="1"/>
  <c r="R201" i="1" s="1"/>
  <c r="A203" i="1"/>
  <c r="O202" i="1"/>
  <c r="D202" i="1"/>
  <c r="E202" i="1" s="1"/>
  <c r="F203" i="1" s="1"/>
  <c r="C201" i="1"/>
  <c r="I200" i="1"/>
  <c r="K187" i="1" l="1"/>
  <c r="L187" i="1" s="1"/>
  <c r="M187" i="1" s="1"/>
  <c r="J188" i="1"/>
  <c r="H187" i="1"/>
  <c r="G188" i="1"/>
  <c r="N186" i="1"/>
  <c r="P186" i="1" s="1"/>
  <c r="B186" i="1" s="1"/>
  <c r="Q202" i="1"/>
  <c r="R202" i="1" s="1"/>
  <c r="S203" i="1"/>
  <c r="O203" i="1"/>
  <c r="D203" i="1"/>
  <c r="E203" i="1" s="1"/>
  <c r="F204" i="1" s="1"/>
  <c r="A204" i="1"/>
  <c r="T203" i="1"/>
  <c r="C202" i="1"/>
  <c r="I201" i="1"/>
  <c r="T204" i="1" l="1"/>
  <c r="H188" i="1"/>
  <c r="G189" i="1"/>
  <c r="N187" i="1"/>
  <c r="P187" i="1" s="1"/>
  <c r="B187" i="1" s="1"/>
  <c r="K188" i="1"/>
  <c r="L188" i="1" s="1"/>
  <c r="M188" i="1" s="1"/>
  <c r="J189" i="1"/>
  <c r="Q203" i="1"/>
  <c r="R203" i="1" s="1"/>
  <c r="S204" i="1"/>
  <c r="A205" i="1"/>
  <c r="O204" i="1"/>
  <c r="D204" i="1"/>
  <c r="E204" i="1" s="1"/>
  <c r="F205" i="1" s="1"/>
  <c r="I202" i="1"/>
  <c r="C203" i="1"/>
  <c r="H189" i="1" l="1"/>
  <c r="G190" i="1"/>
  <c r="K189" i="1"/>
  <c r="L189" i="1" s="1"/>
  <c r="M189" i="1" s="1"/>
  <c r="J190" i="1"/>
  <c r="N188" i="1"/>
  <c r="P188" i="1" s="1"/>
  <c r="B188" i="1" s="1"/>
  <c r="Q204" i="1"/>
  <c r="R204" i="1" s="1"/>
  <c r="S205" i="1"/>
  <c r="A206" i="1"/>
  <c r="O205" i="1"/>
  <c r="D205" i="1"/>
  <c r="E205" i="1" s="1"/>
  <c r="F206" i="1" s="1"/>
  <c r="T205" i="1"/>
  <c r="I203" i="1"/>
  <c r="C204" i="1"/>
  <c r="K190" i="1" l="1"/>
  <c r="L190" i="1" s="1"/>
  <c r="M190" i="1" s="1"/>
  <c r="J191" i="1"/>
  <c r="H190" i="1"/>
  <c r="G191" i="1"/>
  <c r="N189" i="1"/>
  <c r="P189" i="1" s="1"/>
  <c r="B189" i="1" s="1"/>
  <c r="Q205" i="1"/>
  <c r="R205" i="1" s="1"/>
  <c r="T206" i="1"/>
  <c r="S206" i="1"/>
  <c r="D206" i="1"/>
  <c r="E206" i="1" s="1"/>
  <c r="F207" i="1" s="1"/>
  <c r="A207" i="1"/>
  <c r="O206" i="1"/>
  <c r="I204" i="1"/>
  <c r="C205" i="1"/>
  <c r="H191" i="1" l="1"/>
  <c r="G192" i="1"/>
  <c r="N190" i="1"/>
  <c r="P190" i="1" s="1"/>
  <c r="B190" i="1" s="1"/>
  <c r="K191" i="1"/>
  <c r="L191" i="1" s="1"/>
  <c r="M191" i="1" s="1"/>
  <c r="J192" i="1"/>
  <c r="Q206" i="1"/>
  <c r="R206" i="1" s="1"/>
  <c r="T207" i="1"/>
  <c r="D207" i="1"/>
  <c r="E207" i="1" s="1"/>
  <c r="F208" i="1" s="1"/>
  <c r="A208" i="1"/>
  <c r="O207" i="1"/>
  <c r="S207" i="1"/>
  <c r="C206" i="1"/>
  <c r="I205" i="1"/>
  <c r="H192" i="1" l="1"/>
  <c r="G193" i="1"/>
  <c r="K192" i="1"/>
  <c r="L192" i="1" s="1"/>
  <c r="M192" i="1" s="1"/>
  <c r="J193" i="1"/>
  <c r="N191" i="1"/>
  <c r="P191" i="1" s="1"/>
  <c r="B191" i="1" s="1"/>
  <c r="S208" i="1"/>
  <c r="Q207" i="1"/>
  <c r="R207" i="1" s="1"/>
  <c r="T208" i="1"/>
  <c r="O208" i="1"/>
  <c r="D208" i="1"/>
  <c r="E208" i="1" s="1"/>
  <c r="F209" i="1" s="1"/>
  <c r="A209" i="1"/>
  <c r="I206" i="1"/>
  <c r="C207" i="1"/>
  <c r="K193" i="1" l="1"/>
  <c r="L193" i="1" s="1"/>
  <c r="M193" i="1" s="1"/>
  <c r="J194" i="1"/>
  <c r="H193" i="1"/>
  <c r="G194" i="1"/>
  <c r="N192" i="1"/>
  <c r="P192" i="1" s="1"/>
  <c r="B192" i="1" s="1"/>
  <c r="Q208" i="1"/>
  <c r="R208" i="1" s="1"/>
  <c r="S209" i="1"/>
  <c r="T209" i="1"/>
  <c r="O209" i="1"/>
  <c r="D209" i="1"/>
  <c r="E209" i="1" s="1"/>
  <c r="F210" i="1" s="1"/>
  <c r="A210" i="1"/>
  <c r="C208" i="1"/>
  <c r="I207" i="1"/>
  <c r="H194" i="1" l="1"/>
  <c r="G195" i="1"/>
  <c r="N193" i="1"/>
  <c r="P193" i="1" s="1"/>
  <c r="B193" i="1" s="1"/>
  <c r="K194" i="1"/>
  <c r="L194" i="1" s="1"/>
  <c r="M194" i="1" s="1"/>
  <c r="J195" i="1"/>
  <c r="Q209" i="1"/>
  <c r="R209" i="1" s="1"/>
  <c r="S210" i="1"/>
  <c r="T210" i="1"/>
  <c r="A211" i="1"/>
  <c r="O210" i="1"/>
  <c r="D210" i="1"/>
  <c r="E210" i="1" s="1"/>
  <c r="F211" i="1" s="1"/>
  <c r="I208" i="1"/>
  <c r="C209" i="1"/>
  <c r="K195" i="1" l="1"/>
  <c r="L195" i="1" s="1"/>
  <c r="M195" i="1" s="1"/>
  <c r="J196" i="1"/>
  <c r="H195" i="1"/>
  <c r="G196" i="1"/>
  <c r="N194" i="1"/>
  <c r="P194" i="1" s="1"/>
  <c r="B194" i="1" s="1"/>
  <c r="A212" i="1"/>
  <c r="O211" i="1"/>
  <c r="D211" i="1"/>
  <c r="E211" i="1" s="1"/>
  <c r="F212" i="1" s="1"/>
  <c r="Q210" i="1"/>
  <c r="R210" i="1" s="1"/>
  <c r="S211" i="1"/>
  <c r="T211" i="1"/>
  <c r="C210" i="1"/>
  <c r="I209" i="1"/>
  <c r="N195" i="1" l="1"/>
  <c r="P195" i="1" s="1"/>
  <c r="B195" i="1" s="1"/>
  <c r="K196" i="1"/>
  <c r="L196" i="1" s="1"/>
  <c r="M196" i="1" s="1"/>
  <c r="J197" i="1"/>
  <c r="H196" i="1"/>
  <c r="G197" i="1"/>
  <c r="Q211" i="1"/>
  <c r="R211" i="1" s="1"/>
  <c r="S212" i="1"/>
  <c r="T212" i="1"/>
  <c r="D212" i="1"/>
  <c r="E212" i="1" s="1"/>
  <c r="F213" i="1" s="1"/>
  <c r="A213" i="1"/>
  <c r="O212" i="1"/>
  <c r="I210" i="1"/>
  <c r="C211" i="1"/>
  <c r="N196" i="1" l="1"/>
  <c r="P196" i="1" s="1"/>
  <c r="B196" i="1" s="1"/>
  <c r="K197" i="1"/>
  <c r="L197" i="1" s="1"/>
  <c r="M197" i="1" s="1"/>
  <c r="J198" i="1"/>
  <c r="H197" i="1"/>
  <c r="G198" i="1"/>
  <c r="A214" i="1"/>
  <c r="O213" i="1"/>
  <c r="D213" i="1"/>
  <c r="E213" i="1" s="1"/>
  <c r="F214" i="1" s="1"/>
  <c r="Q212" i="1"/>
  <c r="R212" i="1" s="1"/>
  <c r="S213" i="1"/>
  <c r="T213" i="1"/>
  <c r="C212" i="1"/>
  <c r="I211" i="1"/>
  <c r="N197" i="1" l="1"/>
  <c r="P197" i="1" s="1"/>
  <c r="B197" i="1" s="1"/>
  <c r="K198" i="1"/>
  <c r="L198" i="1" s="1"/>
  <c r="M198" i="1" s="1"/>
  <c r="J199" i="1"/>
  <c r="H198" i="1"/>
  <c r="G199" i="1"/>
  <c r="Q213" i="1"/>
  <c r="R213" i="1" s="1"/>
  <c r="S214" i="1"/>
  <c r="T214" i="1"/>
  <c r="O214" i="1"/>
  <c r="D214" i="1"/>
  <c r="E214" i="1" s="1"/>
  <c r="F215" i="1" s="1"/>
  <c r="A215" i="1"/>
  <c r="I212" i="1"/>
  <c r="C213" i="1"/>
  <c r="N198" i="1" l="1"/>
  <c r="P198" i="1" s="1"/>
  <c r="B198" i="1" s="1"/>
  <c r="K199" i="1"/>
  <c r="L199" i="1" s="1"/>
  <c r="M199" i="1" s="1"/>
  <c r="J200" i="1"/>
  <c r="G200" i="1"/>
  <c r="H199" i="1"/>
  <c r="Q214" i="1"/>
  <c r="R214" i="1" s="1"/>
  <c r="S215" i="1"/>
  <c r="T215" i="1"/>
  <c r="A216" i="1"/>
  <c r="O215" i="1"/>
  <c r="D215" i="1"/>
  <c r="E215" i="1" s="1"/>
  <c r="F216" i="1" s="1"/>
  <c r="C214" i="1"/>
  <c r="I213" i="1"/>
  <c r="H200" i="1" l="1"/>
  <c r="G201" i="1"/>
  <c r="K200" i="1"/>
  <c r="L200" i="1" s="1"/>
  <c r="M200" i="1" s="1"/>
  <c r="J201" i="1"/>
  <c r="N199" i="1"/>
  <c r="P199" i="1" s="1"/>
  <c r="B199" i="1" s="1"/>
  <c r="O216" i="1"/>
  <c r="D216" i="1"/>
  <c r="E216" i="1" s="1"/>
  <c r="F217" i="1" s="1"/>
  <c r="A217" i="1"/>
  <c r="Q215" i="1"/>
  <c r="R215" i="1" s="1"/>
  <c r="S216" i="1"/>
  <c r="T216" i="1"/>
  <c r="I214" i="1"/>
  <c r="C215" i="1"/>
  <c r="K201" i="1" l="1"/>
  <c r="L201" i="1" s="1"/>
  <c r="M201" i="1" s="1"/>
  <c r="J202" i="1"/>
  <c r="H201" i="1"/>
  <c r="G202" i="1"/>
  <c r="N200" i="1"/>
  <c r="P200" i="1" s="1"/>
  <c r="B200" i="1" s="1"/>
  <c r="D217" i="1"/>
  <c r="E217" i="1" s="1"/>
  <c r="F218" i="1" s="1"/>
  <c r="A218" i="1"/>
  <c r="O217" i="1"/>
  <c r="Q216" i="1"/>
  <c r="R216" i="1" s="1"/>
  <c r="S217" i="1"/>
  <c r="T217" i="1"/>
  <c r="C216" i="1"/>
  <c r="I215" i="1"/>
  <c r="G203" i="1" l="1"/>
  <c r="H202" i="1"/>
  <c r="N201" i="1"/>
  <c r="P201" i="1" s="1"/>
  <c r="B201" i="1" s="1"/>
  <c r="K202" i="1"/>
  <c r="L202" i="1" s="1"/>
  <c r="M202" i="1" s="1"/>
  <c r="J203" i="1"/>
  <c r="Q217" i="1"/>
  <c r="R217" i="1" s="1"/>
  <c r="S218" i="1"/>
  <c r="T218" i="1"/>
  <c r="D218" i="1"/>
  <c r="E218" i="1" s="1"/>
  <c r="F219" i="1" s="1"/>
  <c r="A219" i="1"/>
  <c r="O218" i="1"/>
  <c r="I216" i="1"/>
  <c r="C217" i="1"/>
  <c r="N202" i="1" l="1"/>
  <c r="P202" i="1" s="1"/>
  <c r="B202" i="1" s="1"/>
  <c r="K203" i="1"/>
  <c r="L203" i="1" s="1"/>
  <c r="M203" i="1" s="1"/>
  <c r="J204" i="1"/>
  <c r="H203" i="1"/>
  <c r="G204" i="1"/>
  <c r="Q218" i="1"/>
  <c r="R218" i="1" s="1"/>
  <c r="S219" i="1"/>
  <c r="T219" i="1"/>
  <c r="O219" i="1"/>
  <c r="D219" i="1"/>
  <c r="E219" i="1" s="1"/>
  <c r="F220" i="1" s="1"/>
  <c r="A220" i="1"/>
  <c r="C218" i="1"/>
  <c r="I217" i="1"/>
  <c r="N203" i="1" l="1"/>
  <c r="P203" i="1" s="1"/>
  <c r="B203" i="1" s="1"/>
  <c r="K204" i="1"/>
  <c r="L204" i="1" s="1"/>
  <c r="M204" i="1" s="1"/>
  <c r="J205" i="1"/>
  <c r="G205" i="1"/>
  <c r="H204" i="1"/>
  <c r="O220" i="1"/>
  <c r="A221" i="1"/>
  <c r="D220" i="1"/>
  <c r="E220" i="1" s="1"/>
  <c r="F221" i="1" s="1"/>
  <c r="Q219" i="1"/>
  <c r="R219" i="1" s="1"/>
  <c r="S220" i="1"/>
  <c r="T220" i="1"/>
  <c r="I218" i="1"/>
  <c r="C219" i="1"/>
  <c r="H205" i="1" l="1"/>
  <c r="G206" i="1"/>
  <c r="K205" i="1"/>
  <c r="L205" i="1" s="1"/>
  <c r="M205" i="1" s="1"/>
  <c r="J206" i="1"/>
  <c r="N204" i="1"/>
  <c r="P204" i="1" s="1"/>
  <c r="B204" i="1" s="1"/>
  <c r="A222" i="1"/>
  <c r="O221" i="1"/>
  <c r="D221" i="1"/>
  <c r="E221" i="1" s="1"/>
  <c r="F222" i="1" s="1"/>
  <c r="Q220" i="1"/>
  <c r="R220" i="1" s="1"/>
  <c r="S221" i="1"/>
  <c r="T221" i="1"/>
  <c r="I219" i="1"/>
  <c r="C220" i="1"/>
  <c r="K206" i="1" l="1"/>
  <c r="L206" i="1" s="1"/>
  <c r="M206" i="1" s="1"/>
  <c r="J207" i="1"/>
  <c r="G207" i="1"/>
  <c r="H206" i="1"/>
  <c r="N205" i="1"/>
  <c r="P205" i="1" s="1"/>
  <c r="B205" i="1" s="1"/>
  <c r="Q221" i="1"/>
  <c r="R221" i="1" s="1"/>
  <c r="S222" i="1"/>
  <c r="T222" i="1"/>
  <c r="O222" i="1"/>
  <c r="A223" i="1"/>
  <c r="D222" i="1"/>
  <c r="E222" i="1" s="1"/>
  <c r="F223" i="1" s="1"/>
  <c r="I220" i="1"/>
  <c r="C221" i="1"/>
  <c r="N206" i="1" l="1"/>
  <c r="P206" i="1" s="1"/>
  <c r="B206" i="1" s="1"/>
  <c r="H207" i="1"/>
  <c r="G208" i="1"/>
  <c r="K207" i="1"/>
  <c r="L207" i="1" s="1"/>
  <c r="M207" i="1" s="1"/>
  <c r="J208" i="1"/>
  <c r="A224" i="1"/>
  <c r="O223" i="1"/>
  <c r="D223" i="1"/>
  <c r="E223" i="1" s="1"/>
  <c r="F224" i="1" s="1"/>
  <c r="Q222" i="1"/>
  <c r="R222" i="1" s="1"/>
  <c r="S223" i="1"/>
  <c r="T223" i="1"/>
  <c r="C222" i="1"/>
  <c r="I221" i="1"/>
  <c r="G209" i="1" l="1"/>
  <c r="H208" i="1"/>
  <c r="N207" i="1"/>
  <c r="P207" i="1" s="1"/>
  <c r="B207" i="1" s="1"/>
  <c r="K208" i="1"/>
  <c r="L208" i="1" s="1"/>
  <c r="M208" i="1" s="1"/>
  <c r="J209" i="1"/>
  <c r="Q223" i="1"/>
  <c r="R223" i="1" s="1"/>
  <c r="S224" i="1"/>
  <c r="T224" i="1"/>
  <c r="O224" i="1"/>
  <c r="A225" i="1"/>
  <c r="D224" i="1"/>
  <c r="E224" i="1" s="1"/>
  <c r="F225" i="1" s="1"/>
  <c r="I222" i="1"/>
  <c r="C223" i="1"/>
  <c r="N208" i="1" l="1"/>
  <c r="P208" i="1" s="1"/>
  <c r="B208" i="1" s="1"/>
  <c r="K209" i="1"/>
  <c r="L209" i="1" s="1"/>
  <c r="M209" i="1" s="1"/>
  <c r="J210" i="1"/>
  <c r="H209" i="1"/>
  <c r="G210" i="1"/>
  <c r="O225" i="1"/>
  <c r="A226" i="1"/>
  <c r="D225" i="1"/>
  <c r="E225" i="1" s="1"/>
  <c r="F226" i="1" s="1"/>
  <c r="Q224" i="1"/>
  <c r="R224" i="1" s="1"/>
  <c r="S225" i="1"/>
  <c r="T225" i="1"/>
  <c r="I223" i="1"/>
  <c r="C224" i="1"/>
  <c r="N209" i="1" l="1"/>
  <c r="P209" i="1" s="1"/>
  <c r="B209" i="1" s="1"/>
  <c r="K210" i="1"/>
  <c r="L210" i="1" s="1"/>
  <c r="M210" i="1" s="1"/>
  <c r="J211" i="1"/>
  <c r="H210" i="1"/>
  <c r="G211" i="1"/>
  <c r="A227" i="1"/>
  <c r="O226" i="1"/>
  <c r="D226" i="1"/>
  <c r="E226" i="1" s="1"/>
  <c r="F227" i="1" s="1"/>
  <c r="Q225" i="1"/>
  <c r="R225" i="1" s="1"/>
  <c r="S226" i="1"/>
  <c r="T226" i="1"/>
  <c r="C225" i="1"/>
  <c r="I224" i="1"/>
  <c r="N210" i="1" l="1"/>
  <c r="P210" i="1" s="1"/>
  <c r="B210" i="1" s="1"/>
  <c r="K211" i="1"/>
  <c r="L211" i="1" s="1"/>
  <c r="M211" i="1" s="1"/>
  <c r="J212" i="1"/>
  <c r="H211" i="1"/>
  <c r="G212" i="1"/>
  <c r="Q226" i="1"/>
  <c r="R226" i="1" s="1"/>
  <c r="S227" i="1"/>
  <c r="T227" i="1"/>
  <c r="O227" i="1"/>
  <c r="A228" i="1"/>
  <c r="D227" i="1"/>
  <c r="E227" i="1" s="1"/>
  <c r="F228" i="1" s="1"/>
  <c r="C226" i="1"/>
  <c r="I225" i="1"/>
  <c r="N211" i="1" l="1"/>
  <c r="P211" i="1" s="1"/>
  <c r="B211" i="1" s="1"/>
  <c r="K212" i="1"/>
  <c r="L212" i="1" s="1"/>
  <c r="M212" i="1" s="1"/>
  <c r="J213" i="1"/>
  <c r="H212" i="1"/>
  <c r="G213" i="1"/>
  <c r="O228" i="1"/>
  <c r="A229" i="1"/>
  <c r="D228" i="1"/>
  <c r="E228" i="1" s="1"/>
  <c r="F229" i="1" s="1"/>
  <c r="Q227" i="1"/>
  <c r="R227" i="1" s="1"/>
  <c r="S228" i="1"/>
  <c r="T228" i="1"/>
  <c r="I226" i="1"/>
  <c r="C227" i="1"/>
  <c r="N212" i="1" l="1"/>
  <c r="P212" i="1" s="1"/>
  <c r="B212" i="1" s="1"/>
  <c r="K213" i="1"/>
  <c r="L213" i="1" s="1"/>
  <c r="M213" i="1" s="1"/>
  <c r="J214" i="1"/>
  <c r="H213" i="1"/>
  <c r="G214" i="1"/>
  <c r="A230" i="1"/>
  <c r="O229" i="1"/>
  <c r="D229" i="1"/>
  <c r="E229" i="1" s="1"/>
  <c r="F230" i="1" s="1"/>
  <c r="Q228" i="1"/>
  <c r="R228" i="1" s="1"/>
  <c r="S229" i="1"/>
  <c r="T229" i="1"/>
  <c r="C228" i="1"/>
  <c r="I227" i="1"/>
  <c r="N213" i="1" l="1"/>
  <c r="P213" i="1" s="1"/>
  <c r="B213" i="1" s="1"/>
  <c r="K214" i="1"/>
  <c r="L214" i="1" s="1"/>
  <c r="M214" i="1" s="1"/>
  <c r="J215" i="1"/>
  <c r="H214" i="1"/>
  <c r="G215" i="1"/>
  <c r="Q229" i="1"/>
  <c r="R229" i="1" s="1"/>
  <c r="S230" i="1"/>
  <c r="T230" i="1"/>
  <c r="O230" i="1"/>
  <c r="A231" i="1"/>
  <c r="D230" i="1"/>
  <c r="E230" i="1" s="1"/>
  <c r="F231" i="1" s="1"/>
  <c r="I228" i="1"/>
  <c r="C229" i="1"/>
  <c r="N214" i="1" l="1"/>
  <c r="P214" i="1" s="1"/>
  <c r="B214" i="1" s="1"/>
  <c r="K215" i="1"/>
  <c r="L215" i="1" s="1"/>
  <c r="M215" i="1" s="1"/>
  <c r="J216" i="1"/>
  <c r="H215" i="1"/>
  <c r="G216" i="1"/>
  <c r="A232" i="1"/>
  <c r="O231" i="1"/>
  <c r="D231" i="1"/>
  <c r="E231" i="1" s="1"/>
  <c r="F232" i="1" s="1"/>
  <c r="Q230" i="1"/>
  <c r="R230" i="1" s="1"/>
  <c r="S231" i="1"/>
  <c r="T231" i="1"/>
  <c r="C230" i="1"/>
  <c r="I229" i="1"/>
  <c r="N215" i="1" l="1"/>
  <c r="P215" i="1" s="1"/>
  <c r="B215" i="1" s="1"/>
  <c r="K216" i="1"/>
  <c r="L216" i="1" s="1"/>
  <c r="M216" i="1" s="1"/>
  <c r="J217" i="1"/>
  <c r="G217" i="1"/>
  <c r="H216" i="1"/>
  <c r="Q231" i="1"/>
  <c r="R231" i="1" s="1"/>
  <c r="S232" i="1"/>
  <c r="T232" i="1"/>
  <c r="A233" i="1"/>
  <c r="O232" i="1"/>
  <c r="D232" i="1"/>
  <c r="E232" i="1" s="1"/>
  <c r="F233" i="1" s="1"/>
  <c r="I230" i="1"/>
  <c r="C231" i="1"/>
  <c r="H217" i="1" l="1"/>
  <c r="G218" i="1"/>
  <c r="K217" i="1"/>
  <c r="L217" i="1" s="1"/>
  <c r="M217" i="1" s="1"/>
  <c r="J218" i="1"/>
  <c r="N216" i="1"/>
  <c r="P216" i="1" s="1"/>
  <c r="B216" i="1" s="1"/>
  <c r="Q232" i="1"/>
  <c r="R232" i="1" s="1"/>
  <c r="S233" i="1"/>
  <c r="T233" i="1"/>
  <c r="O233" i="1"/>
  <c r="A234" i="1"/>
  <c r="D233" i="1"/>
  <c r="E233" i="1" s="1"/>
  <c r="F234" i="1" s="1"/>
  <c r="I231" i="1"/>
  <c r="C232" i="1"/>
  <c r="K218" i="1" l="1"/>
  <c r="L218" i="1" s="1"/>
  <c r="M218" i="1" s="1"/>
  <c r="J219" i="1"/>
  <c r="H218" i="1"/>
  <c r="G219" i="1"/>
  <c r="N217" i="1"/>
  <c r="P217" i="1" s="1"/>
  <c r="B217" i="1" s="1"/>
  <c r="O234" i="1"/>
  <c r="A235" i="1"/>
  <c r="D234" i="1"/>
  <c r="E234" i="1" s="1"/>
  <c r="F235" i="1" s="1"/>
  <c r="Q233" i="1"/>
  <c r="R233" i="1" s="1"/>
  <c r="S234" i="1"/>
  <c r="T234" i="1"/>
  <c r="C233" i="1"/>
  <c r="I232" i="1"/>
  <c r="H219" i="1" l="1"/>
  <c r="G220" i="1"/>
  <c r="N218" i="1"/>
  <c r="P218" i="1" s="1"/>
  <c r="B218" i="1" s="1"/>
  <c r="K219" i="1"/>
  <c r="L219" i="1" s="1"/>
  <c r="M219" i="1" s="1"/>
  <c r="J220" i="1"/>
  <c r="A236" i="1"/>
  <c r="O235" i="1"/>
  <c r="D235" i="1"/>
  <c r="E235" i="1" s="1"/>
  <c r="F236" i="1" s="1"/>
  <c r="Q234" i="1"/>
  <c r="R234" i="1" s="1"/>
  <c r="S235" i="1"/>
  <c r="T235" i="1"/>
  <c r="I233" i="1"/>
  <c r="C234" i="1"/>
  <c r="H220" i="1" l="1"/>
  <c r="G221" i="1"/>
  <c r="K220" i="1"/>
  <c r="L220" i="1" s="1"/>
  <c r="M220" i="1" s="1"/>
  <c r="J221" i="1"/>
  <c r="N219" i="1"/>
  <c r="P219" i="1" s="1"/>
  <c r="B219" i="1" s="1"/>
  <c r="Q235" i="1"/>
  <c r="R235" i="1" s="1"/>
  <c r="S236" i="1"/>
  <c r="T236" i="1"/>
  <c r="O236" i="1"/>
  <c r="A237" i="1"/>
  <c r="D236" i="1"/>
  <c r="C235" i="1"/>
  <c r="I234" i="1"/>
  <c r="K221" i="1" l="1"/>
  <c r="L221" i="1" s="1"/>
  <c r="M221" i="1" s="1"/>
  <c r="J222" i="1"/>
  <c r="H221" i="1"/>
  <c r="G222" i="1"/>
  <c r="N220" i="1"/>
  <c r="P220" i="1" s="1"/>
  <c r="B220" i="1" s="1"/>
  <c r="E236" i="1"/>
  <c r="F237" i="1" s="1"/>
  <c r="O237" i="1"/>
  <c r="A238" i="1"/>
  <c r="D237" i="1"/>
  <c r="E237" i="1" s="1"/>
  <c r="Q236" i="1"/>
  <c r="R236" i="1" s="1"/>
  <c r="S237" i="1"/>
  <c r="T237" i="1"/>
  <c r="I235" i="1"/>
  <c r="C236" i="1"/>
  <c r="F238" i="1" l="1"/>
  <c r="H222" i="1"/>
  <c r="G223" i="1"/>
  <c r="N221" i="1"/>
  <c r="P221" i="1" s="1"/>
  <c r="B221" i="1" s="1"/>
  <c r="K222" i="1"/>
  <c r="L222" i="1" s="1"/>
  <c r="M222" i="1" s="1"/>
  <c r="J223" i="1"/>
  <c r="Q237" i="1"/>
  <c r="R237" i="1" s="1"/>
  <c r="S238" i="1"/>
  <c r="T238" i="1"/>
  <c r="A239" i="1"/>
  <c r="O238" i="1"/>
  <c r="D238" i="1"/>
  <c r="E238" i="1" s="1"/>
  <c r="F239" i="1" s="1"/>
  <c r="C237" i="1"/>
  <c r="I236" i="1"/>
  <c r="H223" i="1" l="1"/>
  <c r="G224" i="1"/>
  <c r="K223" i="1"/>
  <c r="L223" i="1" s="1"/>
  <c r="M223" i="1" s="1"/>
  <c r="J224" i="1"/>
  <c r="N222" i="1"/>
  <c r="P222" i="1" s="1"/>
  <c r="B222" i="1" s="1"/>
  <c r="Q238" i="1"/>
  <c r="R238" i="1" s="1"/>
  <c r="S239" i="1"/>
  <c r="T239" i="1"/>
  <c r="A240" i="1"/>
  <c r="O239" i="1"/>
  <c r="D239" i="1"/>
  <c r="E239" i="1" s="1"/>
  <c r="F240" i="1" s="1"/>
  <c r="I237" i="1"/>
  <c r="C238" i="1"/>
  <c r="K224" i="1" l="1"/>
  <c r="L224" i="1" s="1"/>
  <c r="M224" i="1" s="1"/>
  <c r="J225" i="1"/>
  <c r="H224" i="1"/>
  <c r="G225" i="1"/>
  <c r="N223" i="1"/>
  <c r="P223" i="1" s="1"/>
  <c r="B223" i="1" s="1"/>
  <c r="A241" i="1"/>
  <c r="O240" i="1"/>
  <c r="D240" i="1"/>
  <c r="E240" i="1" s="1"/>
  <c r="F241" i="1" s="1"/>
  <c r="Q239" i="1"/>
  <c r="R239" i="1" s="1"/>
  <c r="S240" i="1"/>
  <c r="T240" i="1"/>
  <c r="C239" i="1"/>
  <c r="I238" i="1"/>
  <c r="N224" i="1" l="1"/>
  <c r="P224" i="1" s="1"/>
  <c r="B224" i="1" s="1"/>
  <c r="H225" i="1"/>
  <c r="G226" i="1"/>
  <c r="K225" i="1"/>
  <c r="L225" i="1" s="1"/>
  <c r="M225" i="1" s="1"/>
  <c r="J226" i="1"/>
  <c r="Q240" i="1"/>
  <c r="R240" i="1" s="1"/>
  <c r="S241" i="1"/>
  <c r="T241" i="1"/>
  <c r="O241" i="1"/>
  <c r="A242" i="1"/>
  <c r="D241" i="1"/>
  <c r="E241" i="1" s="1"/>
  <c r="F242" i="1" s="1"/>
  <c r="I239" i="1"/>
  <c r="C240" i="1"/>
  <c r="H226" i="1" l="1"/>
  <c r="G227" i="1"/>
  <c r="N225" i="1"/>
  <c r="P225" i="1" s="1"/>
  <c r="B225" i="1" s="1"/>
  <c r="K226" i="1"/>
  <c r="L226" i="1" s="1"/>
  <c r="M226" i="1" s="1"/>
  <c r="J227" i="1"/>
  <c r="O242" i="1"/>
  <c r="A243" i="1"/>
  <c r="D242" i="1"/>
  <c r="E242" i="1" s="1"/>
  <c r="F243" i="1" s="1"/>
  <c r="Q241" i="1"/>
  <c r="R241" i="1" s="1"/>
  <c r="S242" i="1"/>
  <c r="T242" i="1"/>
  <c r="I240" i="1"/>
  <c r="C241" i="1"/>
  <c r="H227" i="1" l="1"/>
  <c r="G228" i="1"/>
  <c r="K227" i="1"/>
  <c r="L227" i="1" s="1"/>
  <c r="M227" i="1" s="1"/>
  <c r="J228" i="1"/>
  <c r="N226" i="1"/>
  <c r="P226" i="1" s="1"/>
  <c r="B226" i="1" s="1"/>
  <c r="A244" i="1"/>
  <c r="O243" i="1"/>
  <c r="D243" i="1"/>
  <c r="E243" i="1" s="1"/>
  <c r="F244" i="1" s="1"/>
  <c r="Q242" i="1"/>
  <c r="R242" i="1" s="1"/>
  <c r="S243" i="1"/>
  <c r="T243" i="1"/>
  <c r="I241" i="1"/>
  <c r="C242" i="1"/>
  <c r="H228" i="1" l="1"/>
  <c r="G229" i="1"/>
  <c r="K228" i="1"/>
  <c r="L228" i="1" s="1"/>
  <c r="M228" i="1" s="1"/>
  <c r="J229" i="1"/>
  <c r="N227" i="1"/>
  <c r="P227" i="1" s="1"/>
  <c r="B227" i="1" s="1"/>
  <c r="Q243" i="1"/>
  <c r="R243" i="1" s="1"/>
  <c r="S244" i="1"/>
  <c r="T244" i="1"/>
  <c r="D244" i="1"/>
  <c r="E244" i="1" s="1"/>
  <c r="F245" i="1" s="1"/>
  <c r="A245" i="1"/>
  <c r="O244" i="1"/>
  <c r="C243" i="1"/>
  <c r="I242" i="1"/>
  <c r="K229" i="1" l="1"/>
  <c r="L229" i="1" s="1"/>
  <c r="M229" i="1" s="1"/>
  <c r="J230" i="1"/>
  <c r="H229" i="1"/>
  <c r="G230" i="1"/>
  <c r="N228" i="1"/>
  <c r="P228" i="1" s="1"/>
  <c r="B228" i="1" s="1"/>
  <c r="Q244" i="1"/>
  <c r="R244" i="1" s="1"/>
  <c r="S245" i="1"/>
  <c r="T245" i="1"/>
  <c r="A246" i="1"/>
  <c r="O245" i="1"/>
  <c r="D245" i="1"/>
  <c r="E245" i="1" s="1"/>
  <c r="F246" i="1" s="1"/>
  <c r="C244" i="1"/>
  <c r="I243" i="1"/>
  <c r="N229" i="1" l="1"/>
  <c r="P229" i="1" s="1"/>
  <c r="B229" i="1" s="1"/>
  <c r="H230" i="1"/>
  <c r="G231" i="1"/>
  <c r="K230" i="1"/>
  <c r="L230" i="1" s="1"/>
  <c r="M230" i="1" s="1"/>
  <c r="J231" i="1"/>
  <c r="A247" i="1"/>
  <c r="O246" i="1"/>
  <c r="D246" i="1"/>
  <c r="E246" i="1" s="1"/>
  <c r="F247" i="1" s="1"/>
  <c r="Q245" i="1"/>
  <c r="R245" i="1" s="1"/>
  <c r="S246" i="1"/>
  <c r="T246" i="1"/>
  <c r="C245" i="1"/>
  <c r="I244" i="1"/>
  <c r="H231" i="1" l="1"/>
  <c r="G232" i="1"/>
  <c r="N230" i="1"/>
  <c r="P230" i="1" s="1"/>
  <c r="B230" i="1" s="1"/>
  <c r="K231" i="1"/>
  <c r="L231" i="1" s="1"/>
  <c r="M231" i="1" s="1"/>
  <c r="J232" i="1"/>
  <c r="Q246" i="1"/>
  <c r="R246" i="1" s="1"/>
  <c r="S247" i="1"/>
  <c r="T247" i="1"/>
  <c r="A248" i="1"/>
  <c r="O247" i="1"/>
  <c r="D247" i="1"/>
  <c r="E247" i="1" s="1"/>
  <c r="F248" i="1" s="1"/>
  <c r="C246" i="1"/>
  <c r="I245" i="1"/>
  <c r="H232" i="1" l="1"/>
  <c r="G233" i="1"/>
  <c r="K232" i="1"/>
  <c r="L232" i="1" s="1"/>
  <c r="M232" i="1" s="1"/>
  <c r="J233" i="1"/>
  <c r="N231" i="1"/>
  <c r="P231" i="1" s="1"/>
  <c r="B231" i="1" s="1"/>
  <c r="Q247" i="1"/>
  <c r="R247" i="1" s="1"/>
  <c r="S248" i="1"/>
  <c r="T248" i="1"/>
  <c r="O248" i="1"/>
  <c r="D248" i="1"/>
  <c r="E248" i="1" s="1"/>
  <c r="F249" i="1" s="1"/>
  <c r="A249" i="1"/>
  <c r="C247" i="1"/>
  <c r="I246" i="1"/>
  <c r="K233" i="1" l="1"/>
  <c r="L233" i="1" s="1"/>
  <c r="M233" i="1" s="1"/>
  <c r="J234" i="1"/>
  <c r="H233" i="1"/>
  <c r="G234" i="1"/>
  <c r="N232" i="1"/>
  <c r="P232" i="1" s="1"/>
  <c r="B232" i="1" s="1"/>
  <c r="Q248" i="1"/>
  <c r="R248" i="1" s="1"/>
  <c r="S249" i="1"/>
  <c r="T249" i="1"/>
  <c r="A250" i="1"/>
  <c r="O249" i="1"/>
  <c r="D249" i="1"/>
  <c r="E249" i="1" s="1"/>
  <c r="F250" i="1" s="1"/>
  <c r="I247" i="1"/>
  <c r="C248" i="1"/>
  <c r="H234" i="1" l="1"/>
  <c r="G235" i="1"/>
  <c r="N233" i="1"/>
  <c r="P233" i="1" s="1"/>
  <c r="B233" i="1" s="1"/>
  <c r="K234" i="1"/>
  <c r="L234" i="1" s="1"/>
  <c r="M234" i="1" s="1"/>
  <c r="J235" i="1"/>
  <c r="Q249" i="1"/>
  <c r="R249" i="1" s="1"/>
  <c r="S250" i="1"/>
  <c r="T250" i="1"/>
  <c r="O250" i="1"/>
  <c r="D250" i="1"/>
  <c r="E250" i="1" s="1"/>
  <c r="F251" i="1" s="1"/>
  <c r="A251" i="1"/>
  <c r="C249" i="1"/>
  <c r="I248" i="1"/>
  <c r="H235" i="1" l="1"/>
  <c r="G236" i="1"/>
  <c r="K235" i="1"/>
  <c r="L235" i="1" s="1"/>
  <c r="M235" i="1" s="1"/>
  <c r="J236" i="1"/>
  <c r="N234" i="1"/>
  <c r="P234" i="1" s="1"/>
  <c r="B234" i="1" s="1"/>
  <c r="Q250" i="1"/>
  <c r="R250" i="1" s="1"/>
  <c r="S251" i="1"/>
  <c r="T251" i="1"/>
  <c r="A252" i="1"/>
  <c r="O251" i="1"/>
  <c r="D251" i="1"/>
  <c r="E251" i="1" s="1"/>
  <c r="F252" i="1" s="1"/>
  <c r="I249" i="1"/>
  <c r="C250" i="1"/>
  <c r="K236" i="1" l="1"/>
  <c r="L236" i="1" s="1"/>
  <c r="M236" i="1" s="1"/>
  <c r="J237" i="1"/>
  <c r="H236" i="1"/>
  <c r="G237" i="1"/>
  <c r="N235" i="1"/>
  <c r="P235" i="1" s="1"/>
  <c r="B235" i="1" s="1"/>
  <c r="Q251" i="1"/>
  <c r="R251" i="1" s="1"/>
  <c r="S252" i="1"/>
  <c r="T252" i="1"/>
  <c r="D252" i="1"/>
  <c r="E252" i="1" s="1"/>
  <c r="F253" i="1" s="1"/>
  <c r="A253" i="1"/>
  <c r="O252" i="1"/>
  <c r="C251" i="1"/>
  <c r="I250" i="1"/>
  <c r="G238" i="1" l="1"/>
  <c r="H237" i="1"/>
  <c r="N236" i="1"/>
  <c r="P236" i="1" s="1"/>
  <c r="B236" i="1" s="1"/>
  <c r="K237" i="1"/>
  <c r="L237" i="1" s="1"/>
  <c r="M237" i="1" s="1"/>
  <c r="J238" i="1"/>
  <c r="Q252" i="1"/>
  <c r="R252" i="1" s="1"/>
  <c r="S253" i="1"/>
  <c r="T253" i="1"/>
  <c r="A254" i="1"/>
  <c r="O253" i="1"/>
  <c r="D253" i="1"/>
  <c r="E253" i="1" s="1"/>
  <c r="F254" i="1" s="1"/>
  <c r="I251" i="1"/>
  <c r="C252" i="1"/>
  <c r="N237" i="1" l="1"/>
  <c r="P237" i="1" s="1"/>
  <c r="B237" i="1" s="1"/>
  <c r="K238" i="1"/>
  <c r="L238" i="1" s="1"/>
  <c r="M238" i="1" s="1"/>
  <c r="J239" i="1"/>
  <c r="H238" i="1"/>
  <c r="G239" i="1"/>
  <c r="Q253" i="1"/>
  <c r="R253" i="1" s="1"/>
  <c r="S254" i="1"/>
  <c r="T254" i="1"/>
  <c r="O254" i="1"/>
  <c r="A255" i="1"/>
  <c r="D254" i="1"/>
  <c r="E254" i="1" s="1"/>
  <c r="F255" i="1" s="1"/>
  <c r="I252" i="1"/>
  <c r="C253" i="1"/>
  <c r="N238" i="1" l="1"/>
  <c r="P238" i="1" s="1"/>
  <c r="B238" i="1" s="1"/>
  <c r="K239" i="1"/>
  <c r="L239" i="1" s="1"/>
  <c r="M239" i="1" s="1"/>
  <c r="J240" i="1"/>
  <c r="H239" i="1"/>
  <c r="G240" i="1"/>
  <c r="O255" i="1"/>
  <c r="A256" i="1"/>
  <c r="D255" i="1"/>
  <c r="E255" i="1" s="1"/>
  <c r="F256" i="1" s="1"/>
  <c r="Q254" i="1"/>
  <c r="R254" i="1" s="1"/>
  <c r="S255" i="1"/>
  <c r="T255" i="1"/>
  <c r="C254" i="1"/>
  <c r="I253" i="1"/>
  <c r="N239" i="1" l="1"/>
  <c r="P239" i="1" s="1"/>
  <c r="B239" i="1" s="1"/>
  <c r="K240" i="1"/>
  <c r="L240" i="1" s="1"/>
  <c r="M240" i="1" s="1"/>
  <c r="J241" i="1"/>
  <c r="H240" i="1"/>
  <c r="G241" i="1"/>
  <c r="O256" i="1"/>
  <c r="A257" i="1"/>
  <c r="D256" i="1"/>
  <c r="E256" i="1" s="1"/>
  <c r="F257" i="1" s="1"/>
  <c r="Q255" i="1"/>
  <c r="R255" i="1" s="1"/>
  <c r="S256" i="1"/>
  <c r="T256" i="1"/>
  <c r="I254" i="1"/>
  <c r="C255" i="1"/>
  <c r="N240" i="1" l="1"/>
  <c r="P240" i="1" s="1"/>
  <c r="B240" i="1" s="1"/>
  <c r="K241" i="1"/>
  <c r="L241" i="1" s="1"/>
  <c r="M241" i="1" s="1"/>
  <c r="J242" i="1"/>
  <c r="H241" i="1"/>
  <c r="G242" i="1"/>
  <c r="O257" i="1"/>
  <c r="A258" i="1"/>
  <c r="D257" i="1"/>
  <c r="E257" i="1" s="1"/>
  <c r="F258" i="1" s="1"/>
  <c r="Q256" i="1"/>
  <c r="R256" i="1" s="1"/>
  <c r="S257" i="1"/>
  <c r="T257" i="1"/>
  <c r="C256" i="1"/>
  <c r="I255" i="1"/>
  <c r="N241" i="1" l="1"/>
  <c r="P241" i="1" s="1"/>
  <c r="B241" i="1" s="1"/>
  <c r="K242" i="1"/>
  <c r="L242" i="1" s="1"/>
  <c r="M242" i="1" s="1"/>
  <c r="J243" i="1"/>
  <c r="H242" i="1"/>
  <c r="G243" i="1"/>
  <c r="Q257" i="1"/>
  <c r="R257" i="1" s="1"/>
  <c r="S258" i="1"/>
  <c r="T258" i="1"/>
  <c r="A259" i="1"/>
  <c r="O258" i="1"/>
  <c r="D258" i="1"/>
  <c r="E258" i="1" s="1"/>
  <c r="F259" i="1" s="1"/>
  <c r="I256" i="1"/>
  <c r="C257" i="1"/>
  <c r="N242" i="1" l="1"/>
  <c r="P242" i="1" s="1"/>
  <c r="B242" i="1" s="1"/>
  <c r="K243" i="1"/>
  <c r="L243" i="1" s="1"/>
  <c r="M243" i="1" s="1"/>
  <c r="J244" i="1"/>
  <c r="H243" i="1"/>
  <c r="G244" i="1"/>
  <c r="Q258" i="1"/>
  <c r="R258" i="1" s="1"/>
  <c r="S259" i="1"/>
  <c r="T259" i="1"/>
  <c r="O259" i="1"/>
  <c r="A260" i="1"/>
  <c r="D259" i="1"/>
  <c r="E259" i="1" s="1"/>
  <c r="F260" i="1" s="1"/>
  <c r="C258" i="1"/>
  <c r="I257" i="1"/>
  <c r="N243" i="1" l="1"/>
  <c r="P243" i="1" s="1"/>
  <c r="B243" i="1" s="1"/>
  <c r="K244" i="1"/>
  <c r="L244" i="1" s="1"/>
  <c r="M244" i="1" s="1"/>
  <c r="J245" i="1"/>
  <c r="H244" i="1"/>
  <c r="G245" i="1"/>
  <c r="Q259" i="1"/>
  <c r="R259" i="1" s="1"/>
  <c r="S260" i="1"/>
  <c r="T260" i="1"/>
  <c r="O260" i="1"/>
  <c r="A261" i="1"/>
  <c r="D260" i="1"/>
  <c r="E260" i="1" s="1"/>
  <c r="F261" i="1" s="1"/>
  <c r="I258" i="1"/>
  <c r="C259" i="1"/>
  <c r="N244" i="1" l="1"/>
  <c r="P244" i="1" s="1"/>
  <c r="B244" i="1" s="1"/>
  <c r="K245" i="1"/>
  <c r="L245" i="1" s="1"/>
  <c r="M245" i="1" s="1"/>
  <c r="J246" i="1"/>
  <c r="H245" i="1"/>
  <c r="G246" i="1"/>
  <c r="A262" i="1"/>
  <c r="O261" i="1"/>
  <c r="D261" i="1"/>
  <c r="E261" i="1" s="1"/>
  <c r="F262" i="1" s="1"/>
  <c r="Q260" i="1"/>
  <c r="R260" i="1" s="1"/>
  <c r="S261" i="1"/>
  <c r="T261" i="1"/>
  <c r="C260" i="1"/>
  <c r="I259" i="1"/>
  <c r="N245" i="1" l="1"/>
  <c r="P245" i="1" s="1"/>
  <c r="B245" i="1" s="1"/>
  <c r="K246" i="1"/>
  <c r="L246" i="1" s="1"/>
  <c r="M246" i="1" s="1"/>
  <c r="J247" i="1"/>
  <c r="H246" i="1"/>
  <c r="G247" i="1"/>
  <c r="Q261" i="1"/>
  <c r="R261" i="1" s="1"/>
  <c r="S262" i="1"/>
  <c r="T262" i="1"/>
  <c r="O262" i="1"/>
  <c r="A263" i="1"/>
  <c r="D262" i="1"/>
  <c r="E262" i="1" s="1"/>
  <c r="F263" i="1" s="1"/>
  <c r="I260" i="1"/>
  <c r="C261" i="1"/>
  <c r="N246" i="1" l="1"/>
  <c r="P246" i="1" s="1"/>
  <c r="B246" i="1" s="1"/>
  <c r="K247" i="1"/>
  <c r="L247" i="1" s="1"/>
  <c r="M247" i="1" s="1"/>
  <c r="J248" i="1"/>
  <c r="H247" i="1"/>
  <c r="G248" i="1"/>
  <c r="O263" i="1"/>
  <c r="A264" i="1"/>
  <c r="D263" i="1"/>
  <c r="E263" i="1" s="1"/>
  <c r="F264" i="1" s="1"/>
  <c r="Q262" i="1"/>
  <c r="R262" i="1" s="1"/>
  <c r="S263" i="1"/>
  <c r="T263" i="1"/>
  <c r="C262" i="1"/>
  <c r="I261" i="1"/>
  <c r="N247" i="1" l="1"/>
  <c r="P247" i="1" s="1"/>
  <c r="B247" i="1" s="1"/>
  <c r="K248" i="1"/>
  <c r="L248" i="1" s="1"/>
  <c r="M248" i="1" s="1"/>
  <c r="J249" i="1"/>
  <c r="H248" i="1"/>
  <c r="G249" i="1"/>
  <c r="O264" i="1"/>
  <c r="A265" i="1"/>
  <c r="D264" i="1"/>
  <c r="E264" i="1" s="1"/>
  <c r="F265" i="1" s="1"/>
  <c r="Q263" i="1"/>
  <c r="R263" i="1" s="1"/>
  <c r="S264" i="1"/>
  <c r="T264" i="1"/>
  <c r="I262" i="1"/>
  <c r="C263" i="1"/>
  <c r="N248" i="1" l="1"/>
  <c r="P248" i="1" s="1"/>
  <c r="B248" i="1" s="1"/>
  <c r="K249" i="1"/>
  <c r="L249" i="1" s="1"/>
  <c r="M249" i="1" s="1"/>
  <c r="J250" i="1"/>
  <c r="H249" i="1"/>
  <c r="G250" i="1"/>
  <c r="O265" i="1"/>
  <c r="A266" i="1"/>
  <c r="D265" i="1"/>
  <c r="E265" i="1" s="1"/>
  <c r="F266" i="1" s="1"/>
  <c r="Q264" i="1"/>
  <c r="R264" i="1" s="1"/>
  <c r="S265" i="1"/>
  <c r="T265" i="1"/>
  <c r="C264" i="1"/>
  <c r="I263" i="1"/>
  <c r="N249" i="1" l="1"/>
  <c r="P249" i="1" s="1"/>
  <c r="B249" i="1" s="1"/>
  <c r="K250" i="1"/>
  <c r="L250" i="1" s="1"/>
  <c r="M250" i="1" s="1"/>
  <c r="J251" i="1"/>
  <c r="H250" i="1"/>
  <c r="G251" i="1"/>
  <c r="O266" i="1"/>
  <c r="A267" i="1"/>
  <c r="D266" i="1"/>
  <c r="E266" i="1" s="1"/>
  <c r="F267" i="1" s="1"/>
  <c r="Q265" i="1"/>
  <c r="R265" i="1" s="1"/>
  <c r="S266" i="1"/>
  <c r="T266" i="1"/>
  <c r="I264" i="1"/>
  <c r="C265" i="1"/>
  <c r="N250" i="1" l="1"/>
  <c r="P250" i="1" s="1"/>
  <c r="B250" i="1" s="1"/>
  <c r="K251" i="1"/>
  <c r="L251" i="1" s="1"/>
  <c r="M251" i="1" s="1"/>
  <c r="J252" i="1"/>
  <c r="H251" i="1"/>
  <c r="G252" i="1"/>
  <c r="O267" i="1"/>
  <c r="A268" i="1"/>
  <c r="D267" i="1"/>
  <c r="E267" i="1" s="1"/>
  <c r="F268" i="1" s="1"/>
  <c r="Q266" i="1"/>
  <c r="R266" i="1" s="1"/>
  <c r="S267" i="1"/>
  <c r="T267" i="1"/>
  <c r="C266" i="1"/>
  <c r="I265" i="1"/>
  <c r="N251" i="1" l="1"/>
  <c r="P251" i="1" s="1"/>
  <c r="B251" i="1" s="1"/>
  <c r="K252" i="1"/>
  <c r="L252" i="1" s="1"/>
  <c r="M252" i="1" s="1"/>
  <c r="J253" i="1"/>
  <c r="H252" i="1"/>
  <c r="G253" i="1"/>
  <c r="Q267" i="1"/>
  <c r="R267" i="1" s="1"/>
  <c r="S268" i="1"/>
  <c r="T268" i="1"/>
  <c r="O268" i="1"/>
  <c r="A269" i="1"/>
  <c r="D268" i="1"/>
  <c r="E268" i="1" s="1"/>
  <c r="F269" i="1" s="1"/>
  <c r="I266" i="1"/>
  <c r="C267" i="1"/>
  <c r="N252" i="1" l="1"/>
  <c r="P252" i="1" s="1"/>
  <c r="B252" i="1" s="1"/>
  <c r="K253" i="1"/>
  <c r="L253" i="1" s="1"/>
  <c r="M253" i="1" s="1"/>
  <c r="J254" i="1"/>
  <c r="H253" i="1"/>
  <c r="G254" i="1"/>
  <c r="A270" i="1"/>
  <c r="O269" i="1"/>
  <c r="D269" i="1"/>
  <c r="E269" i="1" s="1"/>
  <c r="F270" i="1" s="1"/>
  <c r="Q268" i="1"/>
  <c r="R268" i="1" s="1"/>
  <c r="S269" i="1"/>
  <c r="T269" i="1"/>
  <c r="C268" i="1"/>
  <c r="I267" i="1"/>
  <c r="N253" i="1" l="1"/>
  <c r="P253" i="1" s="1"/>
  <c r="B253" i="1" s="1"/>
  <c r="K254" i="1"/>
  <c r="L254" i="1" s="1"/>
  <c r="M254" i="1" s="1"/>
  <c r="J255" i="1"/>
  <c r="H254" i="1"/>
  <c r="G255" i="1"/>
  <c r="Q269" i="1"/>
  <c r="R269" i="1" s="1"/>
  <c r="S270" i="1"/>
  <c r="T270" i="1"/>
  <c r="O270" i="1"/>
  <c r="A271" i="1"/>
  <c r="D270" i="1"/>
  <c r="E270" i="1" s="1"/>
  <c r="F271" i="1" s="1"/>
  <c r="I268" i="1"/>
  <c r="C269" i="1"/>
  <c r="N254" i="1" l="1"/>
  <c r="P254" i="1" s="1"/>
  <c r="B254" i="1" s="1"/>
  <c r="K255" i="1"/>
  <c r="L255" i="1" s="1"/>
  <c r="M255" i="1" s="1"/>
  <c r="J256" i="1"/>
  <c r="H255" i="1"/>
  <c r="G256" i="1"/>
  <c r="Q270" i="1"/>
  <c r="R270" i="1" s="1"/>
  <c r="S271" i="1"/>
  <c r="T271" i="1"/>
  <c r="A272" i="1"/>
  <c r="O271" i="1"/>
  <c r="D271" i="1"/>
  <c r="E271" i="1" s="1"/>
  <c r="F272" i="1" s="1"/>
  <c r="C270" i="1"/>
  <c r="I269" i="1"/>
  <c r="N255" i="1" l="1"/>
  <c r="P255" i="1" s="1"/>
  <c r="B255" i="1" s="1"/>
  <c r="K256" i="1"/>
  <c r="L256" i="1" s="1"/>
  <c r="M256" i="1" s="1"/>
  <c r="J257" i="1"/>
  <c r="H256" i="1"/>
  <c r="G257" i="1"/>
  <c r="Q271" i="1"/>
  <c r="R271" i="1" s="1"/>
  <c r="S272" i="1"/>
  <c r="T272" i="1"/>
  <c r="A273" i="1"/>
  <c r="O272" i="1"/>
  <c r="D272" i="1"/>
  <c r="E272" i="1" s="1"/>
  <c r="F273" i="1" s="1"/>
  <c r="I270" i="1"/>
  <c r="C271" i="1"/>
  <c r="N256" i="1" l="1"/>
  <c r="P256" i="1" s="1"/>
  <c r="B256" i="1" s="1"/>
  <c r="K257" i="1"/>
  <c r="L257" i="1" s="1"/>
  <c r="M257" i="1" s="1"/>
  <c r="J258" i="1"/>
  <c r="H257" i="1"/>
  <c r="G258" i="1"/>
  <c r="Q272" i="1"/>
  <c r="R272" i="1" s="1"/>
  <c r="S273" i="1"/>
  <c r="T273" i="1"/>
  <c r="O273" i="1"/>
  <c r="A274" i="1"/>
  <c r="D273" i="1"/>
  <c r="E273" i="1" s="1"/>
  <c r="F274" i="1" s="1"/>
  <c r="C272" i="1"/>
  <c r="I271" i="1"/>
  <c r="N257" i="1" l="1"/>
  <c r="P257" i="1" s="1"/>
  <c r="B257" i="1" s="1"/>
  <c r="K258" i="1"/>
  <c r="L258" i="1" s="1"/>
  <c r="M258" i="1" s="1"/>
  <c r="J259" i="1"/>
  <c r="H258" i="1"/>
  <c r="G259" i="1"/>
  <c r="A275" i="1"/>
  <c r="O274" i="1"/>
  <c r="D274" i="1"/>
  <c r="E274" i="1" s="1"/>
  <c r="F275" i="1" s="1"/>
  <c r="Q273" i="1"/>
  <c r="R273" i="1" s="1"/>
  <c r="S274" i="1"/>
  <c r="T274" i="1"/>
  <c r="I272" i="1"/>
  <c r="C273" i="1"/>
  <c r="N258" i="1" l="1"/>
  <c r="P258" i="1" s="1"/>
  <c r="B258" i="1" s="1"/>
  <c r="K259" i="1"/>
  <c r="L259" i="1" s="1"/>
  <c r="M259" i="1" s="1"/>
  <c r="J260" i="1"/>
  <c r="H259" i="1"/>
  <c r="G260" i="1"/>
  <c r="A276" i="1"/>
  <c r="O275" i="1"/>
  <c r="D275" i="1"/>
  <c r="E275" i="1" s="1"/>
  <c r="F276" i="1" s="1"/>
  <c r="Q274" i="1"/>
  <c r="R274" i="1" s="1"/>
  <c r="S275" i="1"/>
  <c r="T275" i="1"/>
  <c r="C274" i="1"/>
  <c r="I273" i="1"/>
  <c r="N259" i="1" l="1"/>
  <c r="P259" i="1" s="1"/>
  <c r="B259" i="1" s="1"/>
  <c r="K260" i="1"/>
  <c r="L260" i="1" s="1"/>
  <c r="M260" i="1" s="1"/>
  <c r="J261" i="1"/>
  <c r="H260" i="1"/>
  <c r="G261" i="1"/>
  <c r="D276" i="1"/>
  <c r="E276" i="1" s="1"/>
  <c r="F277" i="1" s="1"/>
  <c r="A277" i="1"/>
  <c r="O276" i="1"/>
  <c r="Q275" i="1"/>
  <c r="R275" i="1" s="1"/>
  <c r="S276" i="1"/>
  <c r="T276" i="1"/>
  <c r="I274" i="1"/>
  <c r="C275" i="1"/>
  <c r="N260" i="1" l="1"/>
  <c r="P260" i="1" s="1"/>
  <c r="B260" i="1" s="1"/>
  <c r="K261" i="1"/>
  <c r="L261" i="1" s="1"/>
  <c r="M261" i="1" s="1"/>
  <c r="J262" i="1"/>
  <c r="H261" i="1"/>
  <c r="G262" i="1"/>
  <c r="A278" i="1"/>
  <c r="O277" i="1"/>
  <c r="D277" i="1"/>
  <c r="E277" i="1" s="1"/>
  <c r="F278" i="1" s="1"/>
  <c r="Q276" i="1"/>
  <c r="R276" i="1" s="1"/>
  <c r="S277" i="1"/>
  <c r="T277" i="1"/>
  <c r="C276" i="1"/>
  <c r="I275" i="1"/>
  <c r="N261" i="1" l="1"/>
  <c r="P261" i="1" s="1"/>
  <c r="B261" i="1" s="1"/>
  <c r="K262" i="1"/>
  <c r="L262" i="1" s="1"/>
  <c r="M262" i="1" s="1"/>
  <c r="J263" i="1"/>
  <c r="H262" i="1"/>
  <c r="G263" i="1"/>
  <c r="Q277" i="1"/>
  <c r="R277" i="1" s="1"/>
  <c r="S278" i="1"/>
  <c r="T278" i="1"/>
  <c r="O278" i="1"/>
  <c r="A279" i="1"/>
  <c r="D278" i="1"/>
  <c r="E278" i="1" s="1"/>
  <c r="F279" i="1" s="1"/>
  <c r="I276" i="1"/>
  <c r="C277" i="1"/>
  <c r="N262" i="1" l="1"/>
  <c r="P262" i="1" s="1"/>
  <c r="B262" i="1" s="1"/>
  <c r="K263" i="1"/>
  <c r="L263" i="1" s="1"/>
  <c r="M263" i="1" s="1"/>
  <c r="J264" i="1"/>
  <c r="H263" i="1"/>
  <c r="G264" i="1"/>
  <c r="D279" i="1"/>
  <c r="E279" i="1" s="1"/>
  <c r="F280" i="1" s="1"/>
  <c r="A280" i="1"/>
  <c r="O279" i="1"/>
  <c r="Q278" i="1"/>
  <c r="R278" i="1" s="1"/>
  <c r="S279" i="1"/>
  <c r="T279" i="1"/>
  <c r="C278" i="1"/>
  <c r="I277" i="1"/>
  <c r="N263" i="1" l="1"/>
  <c r="P263" i="1" s="1"/>
  <c r="B263" i="1" s="1"/>
  <c r="K264" i="1"/>
  <c r="L264" i="1" s="1"/>
  <c r="M264" i="1" s="1"/>
  <c r="J265" i="1"/>
  <c r="H264" i="1"/>
  <c r="G265" i="1"/>
  <c r="Q279" i="1"/>
  <c r="R279" i="1" s="1"/>
  <c r="S280" i="1"/>
  <c r="T280" i="1"/>
  <c r="O280" i="1"/>
  <c r="A281" i="1"/>
  <c r="D280" i="1"/>
  <c r="E280" i="1" s="1"/>
  <c r="F281" i="1" s="1"/>
  <c r="I278" i="1"/>
  <c r="C279" i="1"/>
  <c r="N264" i="1" l="1"/>
  <c r="P264" i="1" s="1"/>
  <c r="B264" i="1" s="1"/>
  <c r="K265" i="1"/>
  <c r="L265" i="1" s="1"/>
  <c r="M265" i="1" s="1"/>
  <c r="J266" i="1"/>
  <c r="H265" i="1"/>
  <c r="G266" i="1"/>
  <c r="A282" i="1"/>
  <c r="O281" i="1"/>
  <c r="D281" i="1"/>
  <c r="E281" i="1" s="1"/>
  <c r="F282" i="1" s="1"/>
  <c r="Q280" i="1"/>
  <c r="R280" i="1" s="1"/>
  <c r="S281" i="1"/>
  <c r="T281" i="1"/>
  <c r="C280" i="1"/>
  <c r="I279" i="1"/>
  <c r="N265" i="1" l="1"/>
  <c r="P265" i="1" s="1"/>
  <c r="B265" i="1" s="1"/>
  <c r="K266" i="1"/>
  <c r="L266" i="1" s="1"/>
  <c r="M266" i="1" s="1"/>
  <c r="J267" i="1"/>
  <c r="H266" i="1"/>
  <c r="G267" i="1"/>
  <c r="Q281" i="1"/>
  <c r="R281" i="1" s="1"/>
  <c r="S282" i="1"/>
  <c r="T282" i="1"/>
  <c r="O282" i="1"/>
  <c r="A283" i="1"/>
  <c r="D282" i="1"/>
  <c r="E282" i="1" s="1"/>
  <c r="F283" i="1" s="1"/>
  <c r="I280" i="1"/>
  <c r="C281" i="1"/>
  <c r="N266" i="1" l="1"/>
  <c r="P266" i="1" s="1"/>
  <c r="B266" i="1" s="1"/>
  <c r="K267" i="1"/>
  <c r="L267" i="1" s="1"/>
  <c r="M267" i="1" s="1"/>
  <c r="J268" i="1"/>
  <c r="H267" i="1"/>
  <c r="G268" i="1"/>
  <c r="Q282" i="1"/>
  <c r="R282" i="1" s="1"/>
  <c r="S283" i="1"/>
  <c r="T283" i="1"/>
  <c r="D283" i="1"/>
  <c r="E283" i="1" s="1"/>
  <c r="F284" i="1" s="1"/>
  <c r="A284" i="1"/>
  <c r="O283" i="1"/>
  <c r="C282" i="1"/>
  <c r="I281" i="1"/>
  <c r="N267" i="1" l="1"/>
  <c r="P267" i="1" s="1"/>
  <c r="B267" i="1" s="1"/>
  <c r="K268" i="1"/>
  <c r="L268" i="1" s="1"/>
  <c r="M268" i="1" s="1"/>
  <c r="J269" i="1"/>
  <c r="H268" i="1"/>
  <c r="G269" i="1"/>
  <c r="A285" i="1"/>
  <c r="O284" i="1"/>
  <c r="D284" i="1"/>
  <c r="E284" i="1" s="1"/>
  <c r="F285" i="1" s="1"/>
  <c r="Q283" i="1"/>
  <c r="R283" i="1" s="1"/>
  <c r="S284" i="1"/>
  <c r="T284" i="1"/>
  <c r="I282" i="1"/>
  <c r="C283" i="1"/>
  <c r="N268" i="1" l="1"/>
  <c r="P268" i="1" s="1"/>
  <c r="B268" i="1" s="1"/>
  <c r="K269" i="1"/>
  <c r="L269" i="1" s="1"/>
  <c r="M269" i="1" s="1"/>
  <c r="J270" i="1"/>
  <c r="H269" i="1"/>
  <c r="G270" i="1"/>
  <c r="Q284" i="1"/>
  <c r="R284" i="1" s="1"/>
  <c r="S285" i="1"/>
  <c r="T285" i="1"/>
  <c r="O285" i="1"/>
  <c r="A286" i="1"/>
  <c r="D285" i="1"/>
  <c r="E285" i="1" s="1"/>
  <c r="F286" i="1" s="1"/>
  <c r="C284" i="1"/>
  <c r="I283" i="1"/>
  <c r="N269" i="1" l="1"/>
  <c r="P269" i="1" s="1"/>
  <c r="B269" i="1" s="1"/>
  <c r="K270" i="1"/>
  <c r="L270" i="1" s="1"/>
  <c r="M270" i="1" s="1"/>
  <c r="J271" i="1"/>
  <c r="H270" i="1"/>
  <c r="G271" i="1"/>
  <c r="A287" i="1"/>
  <c r="O286" i="1"/>
  <c r="D286" i="1"/>
  <c r="E286" i="1" s="1"/>
  <c r="F287" i="1" s="1"/>
  <c r="S286" i="1"/>
  <c r="Q285" i="1"/>
  <c r="R285" i="1" s="1"/>
  <c r="T286" i="1"/>
  <c r="I284" i="1"/>
  <c r="C285" i="1"/>
  <c r="N270" i="1" l="1"/>
  <c r="P270" i="1" s="1"/>
  <c r="B270" i="1" s="1"/>
  <c r="K271" i="1"/>
  <c r="L271" i="1" s="1"/>
  <c r="M271" i="1" s="1"/>
  <c r="J272" i="1"/>
  <c r="H271" i="1"/>
  <c r="G272" i="1"/>
  <c r="Q286" i="1"/>
  <c r="R286" i="1" s="1"/>
  <c r="S287" i="1"/>
  <c r="T287" i="1"/>
  <c r="A288" i="1"/>
  <c r="O287" i="1"/>
  <c r="D287" i="1"/>
  <c r="E287" i="1" s="1"/>
  <c r="F288" i="1" s="1"/>
  <c r="C286" i="1"/>
  <c r="I285" i="1"/>
  <c r="K272" i="1" l="1"/>
  <c r="L272" i="1" s="1"/>
  <c r="M272" i="1" s="1"/>
  <c r="J273" i="1"/>
  <c r="H272" i="1"/>
  <c r="G273" i="1"/>
  <c r="N271" i="1"/>
  <c r="P271" i="1" s="1"/>
  <c r="B271" i="1" s="1"/>
  <c r="S288" i="1"/>
  <c r="Q287" i="1"/>
  <c r="R287" i="1" s="1"/>
  <c r="T288" i="1"/>
  <c r="A289" i="1"/>
  <c r="O288" i="1"/>
  <c r="S289" i="1" s="1"/>
  <c r="D288" i="1"/>
  <c r="E288" i="1" s="1"/>
  <c r="F289" i="1" s="1"/>
  <c r="I286" i="1"/>
  <c r="C287" i="1"/>
  <c r="H273" i="1" l="1"/>
  <c r="G274" i="1"/>
  <c r="N272" i="1"/>
  <c r="P272" i="1" s="1"/>
  <c r="B272" i="1" s="1"/>
  <c r="K273" i="1"/>
  <c r="L273" i="1" s="1"/>
  <c r="M273" i="1" s="1"/>
  <c r="J274" i="1"/>
  <c r="Q288" i="1"/>
  <c r="R288" i="1" s="1"/>
  <c r="T289" i="1"/>
  <c r="D289" i="1"/>
  <c r="E289" i="1" s="1"/>
  <c r="F290" i="1" s="1"/>
  <c r="A290" i="1"/>
  <c r="O289" i="1"/>
  <c r="C288" i="1"/>
  <c r="I287" i="1"/>
  <c r="H274" i="1" l="1"/>
  <c r="G275" i="1"/>
  <c r="K274" i="1"/>
  <c r="L274" i="1" s="1"/>
  <c r="M274" i="1" s="1"/>
  <c r="J275" i="1"/>
  <c r="N273" i="1"/>
  <c r="P273" i="1" s="1"/>
  <c r="B273" i="1" s="1"/>
  <c r="Q289" i="1"/>
  <c r="R289" i="1" s="1"/>
  <c r="S290" i="1"/>
  <c r="T290" i="1"/>
  <c r="A291" i="1"/>
  <c r="O290" i="1"/>
  <c r="D290" i="1"/>
  <c r="E290" i="1" s="1"/>
  <c r="F291" i="1" s="1"/>
  <c r="I288" i="1"/>
  <c r="C289" i="1"/>
  <c r="K275" i="1" l="1"/>
  <c r="L275" i="1" s="1"/>
  <c r="M275" i="1" s="1"/>
  <c r="J276" i="1"/>
  <c r="H275" i="1"/>
  <c r="G276" i="1"/>
  <c r="N274" i="1"/>
  <c r="P274" i="1" s="1"/>
  <c r="B274" i="1" s="1"/>
  <c r="O291" i="1"/>
  <c r="D291" i="1"/>
  <c r="E291" i="1" s="1"/>
  <c r="F292" i="1" s="1"/>
  <c r="A292" i="1"/>
  <c r="Q290" i="1"/>
  <c r="R290" i="1" s="1"/>
  <c r="S291" i="1"/>
  <c r="T291" i="1"/>
  <c r="C290" i="1"/>
  <c r="I289" i="1"/>
  <c r="N275" i="1" l="1"/>
  <c r="P275" i="1" s="1"/>
  <c r="B275" i="1" s="1"/>
  <c r="K276" i="1"/>
  <c r="L276" i="1" s="1"/>
  <c r="M276" i="1" s="1"/>
  <c r="J277" i="1"/>
  <c r="H276" i="1"/>
  <c r="G277" i="1"/>
  <c r="Q291" i="1"/>
  <c r="R291" i="1" s="1"/>
  <c r="S292" i="1"/>
  <c r="T292" i="1"/>
  <c r="O292" i="1"/>
  <c r="A293" i="1"/>
  <c r="D292" i="1"/>
  <c r="E292" i="1" s="1"/>
  <c r="F293" i="1" s="1"/>
  <c r="I290" i="1"/>
  <c r="C291" i="1"/>
  <c r="N276" i="1" l="1"/>
  <c r="P276" i="1" s="1"/>
  <c r="B276" i="1" s="1"/>
  <c r="K277" i="1"/>
  <c r="L277" i="1" s="1"/>
  <c r="M277" i="1" s="1"/>
  <c r="J278" i="1"/>
  <c r="H277" i="1"/>
  <c r="G278" i="1"/>
  <c r="O293" i="1"/>
  <c r="D293" i="1"/>
  <c r="E293" i="1" s="1"/>
  <c r="F294" i="1" s="1"/>
  <c r="A294" i="1"/>
  <c r="Q292" i="1"/>
  <c r="R292" i="1" s="1"/>
  <c r="S293" i="1"/>
  <c r="T293" i="1"/>
  <c r="C292" i="1"/>
  <c r="I291" i="1"/>
  <c r="N277" i="1" l="1"/>
  <c r="P277" i="1" s="1"/>
  <c r="B277" i="1" s="1"/>
  <c r="K278" i="1"/>
  <c r="L278" i="1" s="1"/>
  <c r="M278" i="1" s="1"/>
  <c r="J279" i="1"/>
  <c r="H278" i="1"/>
  <c r="G279" i="1"/>
  <c r="Q293" i="1"/>
  <c r="R293" i="1" s="1"/>
  <c r="S294" i="1"/>
  <c r="T294" i="1"/>
  <c r="O294" i="1"/>
  <c r="D294" i="1"/>
  <c r="E294" i="1" s="1"/>
  <c r="F295" i="1" s="1"/>
  <c r="A295" i="1"/>
  <c r="I292" i="1"/>
  <c r="C293" i="1"/>
  <c r="K279" i="1" l="1"/>
  <c r="L279" i="1" s="1"/>
  <c r="M279" i="1" s="1"/>
  <c r="J280" i="1"/>
  <c r="H279" i="1"/>
  <c r="G280" i="1"/>
  <c r="N278" i="1"/>
  <c r="P278" i="1" s="1"/>
  <c r="B278" i="1" s="1"/>
  <c r="D295" i="1"/>
  <c r="E295" i="1" s="1"/>
  <c r="F296" i="1" s="1"/>
  <c r="A296" i="1"/>
  <c r="O295" i="1"/>
  <c r="Q294" i="1"/>
  <c r="R294" i="1" s="1"/>
  <c r="S295" i="1"/>
  <c r="T295" i="1"/>
  <c r="I293" i="1"/>
  <c r="C294" i="1"/>
  <c r="N279" i="1" l="1"/>
  <c r="P279" i="1" s="1"/>
  <c r="B279" i="1" s="1"/>
  <c r="K280" i="1"/>
  <c r="L280" i="1" s="1"/>
  <c r="M280" i="1" s="1"/>
  <c r="J281" i="1"/>
  <c r="H280" i="1"/>
  <c r="G281" i="1"/>
  <c r="Q295" i="1"/>
  <c r="R295" i="1" s="1"/>
  <c r="S296" i="1"/>
  <c r="T296" i="1"/>
  <c r="D296" i="1"/>
  <c r="E296" i="1" s="1"/>
  <c r="F297" i="1" s="1"/>
  <c r="O296" i="1"/>
  <c r="A297" i="1"/>
  <c r="I294" i="1"/>
  <c r="C295" i="1"/>
  <c r="K281" i="1" l="1"/>
  <c r="L281" i="1" s="1"/>
  <c r="M281" i="1" s="1"/>
  <c r="J282" i="1"/>
  <c r="H281" i="1"/>
  <c r="G282" i="1"/>
  <c r="N280" i="1"/>
  <c r="P280" i="1" s="1"/>
  <c r="B280" i="1" s="1"/>
  <c r="D297" i="1"/>
  <c r="E297" i="1" s="1"/>
  <c r="F298" i="1" s="1"/>
  <c r="A298" i="1"/>
  <c r="O297" i="1"/>
  <c r="Q296" i="1"/>
  <c r="R296" i="1" s="1"/>
  <c r="S297" i="1"/>
  <c r="T297" i="1"/>
  <c r="I295" i="1"/>
  <c r="C296" i="1"/>
  <c r="N281" i="1" l="1"/>
  <c r="P281" i="1" s="1"/>
  <c r="B281" i="1" s="1"/>
  <c r="K282" i="1"/>
  <c r="L282" i="1" s="1"/>
  <c r="M282" i="1" s="1"/>
  <c r="J283" i="1"/>
  <c r="H282" i="1"/>
  <c r="G283" i="1"/>
  <c r="Q297" i="1"/>
  <c r="R297" i="1" s="1"/>
  <c r="S298" i="1"/>
  <c r="T298" i="1"/>
  <c r="O298" i="1"/>
  <c r="D298" i="1"/>
  <c r="E298" i="1" s="1"/>
  <c r="F299" i="1" s="1"/>
  <c r="A299" i="1"/>
  <c r="I296" i="1"/>
  <c r="C297" i="1"/>
  <c r="H283" i="1" l="1"/>
  <c r="G284" i="1"/>
  <c r="K283" i="1"/>
  <c r="L283" i="1" s="1"/>
  <c r="M283" i="1" s="1"/>
  <c r="J284" i="1"/>
  <c r="N282" i="1"/>
  <c r="P282" i="1" s="1"/>
  <c r="B282" i="1" s="1"/>
  <c r="D299" i="1"/>
  <c r="E299" i="1" s="1"/>
  <c r="F300" i="1" s="1"/>
  <c r="A300" i="1"/>
  <c r="O299" i="1"/>
  <c r="Q298" i="1"/>
  <c r="R298" i="1" s="1"/>
  <c r="S299" i="1"/>
  <c r="T299" i="1"/>
  <c r="I297" i="1"/>
  <c r="C298" i="1"/>
  <c r="H284" i="1" l="1"/>
  <c r="G285" i="1"/>
  <c r="N283" i="1"/>
  <c r="P283" i="1" s="1"/>
  <c r="B283" i="1" s="1"/>
  <c r="K284" i="1"/>
  <c r="L284" i="1" s="1"/>
  <c r="M284" i="1" s="1"/>
  <c r="J285" i="1"/>
  <c r="Q299" i="1"/>
  <c r="R299" i="1" s="1"/>
  <c r="S300" i="1"/>
  <c r="T300" i="1"/>
  <c r="A301" i="1"/>
  <c r="O300" i="1"/>
  <c r="D300" i="1"/>
  <c r="E300" i="1" s="1"/>
  <c r="F301" i="1" s="1"/>
  <c r="I298" i="1"/>
  <c r="C299" i="1"/>
  <c r="H285" i="1" l="1"/>
  <c r="G286" i="1"/>
  <c r="K285" i="1"/>
  <c r="L285" i="1" s="1"/>
  <c r="M285" i="1" s="1"/>
  <c r="J286" i="1"/>
  <c r="N284" i="1"/>
  <c r="P284" i="1" s="1"/>
  <c r="B284" i="1" s="1"/>
  <c r="A302" i="1"/>
  <c r="O301" i="1"/>
  <c r="D301" i="1"/>
  <c r="E301" i="1" s="1"/>
  <c r="F302" i="1" s="1"/>
  <c r="Q300" i="1"/>
  <c r="R300" i="1" s="1"/>
  <c r="S301" i="1"/>
  <c r="T301" i="1"/>
  <c r="I299" i="1"/>
  <c r="C300" i="1"/>
  <c r="K286" i="1" l="1"/>
  <c r="L286" i="1" s="1"/>
  <c r="M286" i="1" s="1"/>
  <c r="J287" i="1"/>
  <c r="G287" i="1"/>
  <c r="H286" i="1"/>
  <c r="N285" i="1"/>
  <c r="P285" i="1" s="1"/>
  <c r="B285" i="1" s="1"/>
  <c r="Q301" i="1"/>
  <c r="R301" i="1" s="1"/>
  <c r="S302" i="1"/>
  <c r="T302" i="1"/>
  <c r="A303" i="1"/>
  <c r="O302" i="1"/>
  <c r="D302" i="1"/>
  <c r="E302" i="1" s="1"/>
  <c r="F303" i="1" s="1"/>
  <c r="I300" i="1"/>
  <c r="C301" i="1"/>
  <c r="H287" i="1" l="1"/>
  <c r="G288" i="1"/>
  <c r="K287" i="1"/>
  <c r="L287" i="1" s="1"/>
  <c r="M287" i="1" s="1"/>
  <c r="J288" i="1"/>
  <c r="N286" i="1"/>
  <c r="P286" i="1" s="1"/>
  <c r="B286" i="1" s="1"/>
  <c r="Q302" i="1"/>
  <c r="R302" i="1" s="1"/>
  <c r="S303" i="1"/>
  <c r="T303" i="1"/>
  <c r="A304" i="1"/>
  <c r="O303" i="1"/>
  <c r="D303" i="1"/>
  <c r="E303" i="1" s="1"/>
  <c r="F304" i="1" s="1"/>
  <c r="I301" i="1"/>
  <c r="C302" i="1"/>
  <c r="K288" i="1" l="1"/>
  <c r="L288" i="1" s="1"/>
  <c r="M288" i="1" s="1"/>
  <c r="J289" i="1"/>
  <c r="H288" i="1"/>
  <c r="G289" i="1"/>
  <c r="N287" i="1"/>
  <c r="P287" i="1" s="1"/>
  <c r="B287" i="1" s="1"/>
  <c r="Q303" i="1"/>
  <c r="R303" i="1" s="1"/>
  <c r="S304" i="1"/>
  <c r="T304" i="1"/>
  <c r="A305" i="1"/>
  <c r="O304" i="1"/>
  <c r="D304" i="1"/>
  <c r="E304" i="1" s="1"/>
  <c r="F305" i="1" s="1"/>
  <c r="I302" i="1"/>
  <c r="C303" i="1"/>
  <c r="G290" i="1" l="1"/>
  <c r="H289" i="1"/>
  <c r="N288" i="1"/>
  <c r="P288" i="1" s="1"/>
  <c r="B288" i="1" s="1"/>
  <c r="K289" i="1"/>
  <c r="L289" i="1" s="1"/>
  <c r="M289" i="1" s="1"/>
  <c r="J290" i="1"/>
  <c r="O305" i="1"/>
  <c r="D305" i="1"/>
  <c r="E305" i="1" s="1"/>
  <c r="F306" i="1" s="1"/>
  <c r="A306" i="1"/>
  <c r="Q304" i="1"/>
  <c r="R304" i="1" s="1"/>
  <c r="S305" i="1"/>
  <c r="T305" i="1"/>
  <c r="I303" i="1"/>
  <c r="C304" i="1"/>
  <c r="N289" i="1" l="1"/>
  <c r="P289" i="1" s="1"/>
  <c r="B289" i="1" s="1"/>
  <c r="K290" i="1"/>
  <c r="L290" i="1" s="1"/>
  <c r="M290" i="1" s="1"/>
  <c r="J291" i="1"/>
  <c r="H290" i="1"/>
  <c r="G291" i="1"/>
  <c r="Q305" i="1"/>
  <c r="R305" i="1" s="1"/>
  <c r="S306" i="1"/>
  <c r="T306" i="1"/>
  <c r="O306" i="1"/>
  <c r="D306" i="1"/>
  <c r="E306" i="1" s="1"/>
  <c r="F307" i="1" s="1"/>
  <c r="A307" i="1"/>
  <c r="I304" i="1"/>
  <c r="C305" i="1"/>
  <c r="N290" i="1" l="1"/>
  <c r="P290" i="1" s="1"/>
  <c r="B290" i="1" s="1"/>
  <c r="K291" i="1"/>
  <c r="L291" i="1" s="1"/>
  <c r="M291" i="1" s="1"/>
  <c r="J292" i="1"/>
  <c r="H291" i="1"/>
  <c r="G292" i="1"/>
  <c r="A308" i="1"/>
  <c r="O307" i="1"/>
  <c r="D307" i="1"/>
  <c r="E307" i="1" s="1"/>
  <c r="F308" i="1" s="1"/>
  <c r="Q306" i="1"/>
  <c r="R306" i="1" s="1"/>
  <c r="S307" i="1"/>
  <c r="T307" i="1"/>
  <c r="I305" i="1"/>
  <c r="C306" i="1"/>
  <c r="K292" i="1" l="1"/>
  <c r="L292" i="1" s="1"/>
  <c r="M292" i="1" s="1"/>
  <c r="J293" i="1"/>
  <c r="G293" i="1"/>
  <c r="H292" i="1"/>
  <c r="N291" i="1"/>
  <c r="P291" i="1" s="1"/>
  <c r="B291" i="1" s="1"/>
  <c r="Q307" i="1"/>
  <c r="R307" i="1" s="1"/>
  <c r="S308" i="1"/>
  <c r="T308" i="1"/>
  <c r="A309" i="1"/>
  <c r="O308" i="1"/>
  <c r="D308" i="1"/>
  <c r="E308" i="1" s="1"/>
  <c r="F309" i="1" s="1"/>
  <c r="I306" i="1"/>
  <c r="C307" i="1"/>
  <c r="N292" i="1" l="1"/>
  <c r="P292" i="1" s="1"/>
  <c r="B292" i="1" s="1"/>
  <c r="H293" i="1"/>
  <c r="G294" i="1"/>
  <c r="K293" i="1"/>
  <c r="L293" i="1" s="1"/>
  <c r="M293" i="1" s="1"/>
  <c r="J294" i="1"/>
  <c r="Q308" i="1"/>
  <c r="R308" i="1" s="1"/>
  <c r="S309" i="1"/>
  <c r="T309" i="1"/>
  <c r="A310" i="1"/>
  <c r="O309" i="1"/>
  <c r="D309" i="1"/>
  <c r="E309" i="1" s="1"/>
  <c r="F310" i="1" s="1"/>
  <c r="I307" i="1"/>
  <c r="C308" i="1"/>
  <c r="H294" i="1" l="1"/>
  <c r="G295" i="1"/>
  <c r="N293" i="1"/>
  <c r="P293" i="1" s="1"/>
  <c r="B293" i="1" s="1"/>
  <c r="K294" i="1"/>
  <c r="L294" i="1" s="1"/>
  <c r="M294" i="1" s="1"/>
  <c r="J295" i="1"/>
  <c r="A311" i="1"/>
  <c r="O310" i="1"/>
  <c r="D310" i="1"/>
  <c r="E310" i="1" s="1"/>
  <c r="F311" i="1" s="1"/>
  <c r="Q309" i="1"/>
  <c r="R309" i="1" s="1"/>
  <c r="S310" i="1"/>
  <c r="T310" i="1"/>
  <c r="I308" i="1"/>
  <c r="C309" i="1"/>
  <c r="H295" i="1" l="1"/>
  <c r="G296" i="1"/>
  <c r="K295" i="1"/>
  <c r="L295" i="1" s="1"/>
  <c r="M295" i="1" s="1"/>
  <c r="J296" i="1"/>
  <c r="N294" i="1"/>
  <c r="P294" i="1" s="1"/>
  <c r="B294" i="1" s="1"/>
  <c r="O311" i="1"/>
  <c r="D311" i="1"/>
  <c r="E311" i="1" s="1"/>
  <c r="F312" i="1" s="1"/>
  <c r="A312" i="1"/>
  <c r="Q310" i="1"/>
  <c r="R310" i="1" s="1"/>
  <c r="S311" i="1"/>
  <c r="T311" i="1"/>
  <c r="C310" i="1"/>
  <c r="I309" i="1"/>
  <c r="K296" i="1" l="1"/>
  <c r="L296" i="1" s="1"/>
  <c r="M296" i="1" s="1"/>
  <c r="J297" i="1"/>
  <c r="H296" i="1"/>
  <c r="G297" i="1"/>
  <c r="N295" i="1"/>
  <c r="P295" i="1" s="1"/>
  <c r="B295" i="1" s="1"/>
  <c r="Q311" i="1"/>
  <c r="R311" i="1" s="1"/>
  <c r="S312" i="1"/>
  <c r="T312" i="1"/>
  <c r="O312" i="1"/>
  <c r="D312" i="1"/>
  <c r="E312" i="1" s="1"/>
  <c r="F313" i="1" s="1"/>
  <c r="A313" i="1"/>
  <c r="I310" i="1"/>
  <c r="C311" i="1"/>
  <c r="H297" i="1" l="1"/>
  <c r="G298" i="1"/>
  <c r="N296" i="1"/>
  <c r="P296" i="1" s="1"/>
  <c r="B296" i="1" s="1"/>
  <c r="K297" i="1"/>
  <c r="L297" i="1" s="1"/>
  <c r="M297" i="1" s="1"/>
  <c r="J298" i="1"/>
  <c r="D313" i="1"/>
  <c r="E313" i="1" s="1"/>
  <c r="F314" i="1" s="1"/>
  <c r="A314" i="1"/>
  <c r="O313" i="1"/>
  <c r="Q312" i="1"/>
  <c r="R312" i="1" s="1"/>
  <c r="S313" i="1"/>
  <c r="T313" i="1"/>
  <c r="C312" i="1"/>
  <c r="I311" i="1"/>
  <c r="H298" i="1" l="1"/>
  <c r="G299" i="1"/>
  <c r="K298" i="1"/>
  <c r="L298" i="1" s="1"/>
  <c r="M298" i="1" s="1"/>
  <c r="J299" i="1"/>
  <c r="N297" i="1"/>
  <c r="P297" i="1" s="1"/>
  <c r="B297" i="1" s="1"/>
  <c r="D314" i="1"/>
  <c r="E314" i="1" s="1"/>
  <c r="F315" i="1" s="1"/>
  <c r="A315" i="1"/>
  <c r="O314" i="1"/>
  <c r="Q313" i="1"/>
  <c r="R313" i="1" s="1"/>
  <c r="S314" i="1"/>
  <c r="T314" i="1"/>
  <c r="I312" i="1"/>
  <c r="C313" i="1"/>
  <c r="K299" i="1" l="1"/>
  <c r="L299" i="1" s="1"/>
  <c r="M299" i="1" s="1"/>
  <c r="J300" i="1"/>
  <c r="H299" i="1"/>
  <c r="G300" i="1"/>
  <c r="N298" i="1"/>
  <c r="P298" i="1" s="1"/>
  <c r="B298" i="1" s="1"/>
  <c r="Q314" i="1"/>
  <c r="R314" i="1" s="1"/>
  <c r="S315" i="1"/>
  <c r="T315" i="1"/>
  <c r="A316" i="1"/>
  <c r="O315" i="1"/>
  <c r="D315" i="1"/>
  <c r="E315" i="1" s="1"/>
  <c r="F316" i="1" s="1"/>
  <c r="C314" i="1"/>
  <c r="I313" i="1"/>
  <c r="H300" i="1" l="1"/>
  <c r="G301" i="1"/>
  <c r="N299" i="1"/>
  <c r="P299" i="1" s="1"/>
  <c r="B299" i="1" s="1"/>
  <c r="K300" i="1"/>
  <c r="L300" i="1" s="1"/>
  <c r="M300" i="1" s="1"/>
  <c r="J301" i="1"/>
  <c r="Q315" i="1"/>
  <c r="R315" i="1" s="1"/>
  <c r="S316" i="1"/>
  <c r="T316" i="1"/>
  <c r="A317" i="1"/>
  <c r="O316" i="1"/>
  <c r="D316" i="1"/>
  <c r="E316" i="1" s="1"/>
  <c r="F317" i="1" s="1"/>
  <c r="I314" i="1"/>
  <c r="C315" i="1"/>
  <c r="H301" i="1" l="1"/>
  <c r="G302" i="1"/>
  <c r="K301" i="1"/>
  <c r="L301" i="1" s="1"/>
  <c r="M301" i="1" s="1"/>
  <c r="J302" i="1"/>
  <c r="N300" i="1"/>
  <c r="P300" i="1" s="1"/>
  <c r="B300" i="1" s="1"/>
  <c r="O317" i="1"/>
  <c r="D317" i="1"/>
  <c r="E317" i="1" s="1"/>
  <c r="F318" i="1" s="1"/>
  <c r="A318" i="1"/>
  <c r="Q316" i="1"/>
  <c r="R316" i="1" s="1"/>
  <c r="S317" i="1"/>
  <c r="T317" i="1"/>
  <c r="I315" i="1"/>
  <c r="C316" i="1"/>
  <c r="K302" i="1" l="1"/>
  <c r="L302" i="1" s="1"/>
  <c r="M302" i="1" s="1"/>
  <c r="J303" i="1"/>
  <c r="H302" i="1"/>
  <c r="G303" i="1"/>
  <c r="N301" i="1"/>
  <c r="P301" i="1" s="1"/>
  <c r="B301" i="1" s="1"/>
  <c r="Q317" i="1"/>
  <c r="R317" i="1" s="1"/>
  <c r="S318" i="1"/>
  <c r="T318" i="1"/>
  <c r="O318" i="1"/>
  <c r="A319" i="1"/>
  <c r="D318" i="1"/>
  <c r="E318" i="1" s="1"/>
  <c r="F319" i="1" s="1"/>
  <c r="I316" i="1"/>
  <c r="C317" i="1"/>
  <c r="N302" i="1" l="1"/>
  <c r="P302" i="1" s="1"/>
  <c r="B302" i="1" s="1"/>
  <c r="K303" i="1"/>
  <c r="L303" i="1" s="1"/>
  <c r="M303" i="1" s="1"/>
  <c r="J304" i="1"/>
  <c r="G304" i="1"/>
  <c r="H303" i="1"/>
  <c r="Q318" i="1"/>
  <c r="R318" i="1" s="1"/>
  <c r="S319" i="1"/>
  <c r="T319" i="1"/>
  <c r="D319" i="1"/>
  <c r="E319" i="1" s="1"/>
  <c r="F320" i="1" s="1"/>
  <c r="A320" i="1"/>
  <c r="O319" i="1"/>
  <c r="I317" i="1"/>
  <c r="C318" i="1"/>
  <c r="H304" i="1" l="1"/>
  <c r="G305" i="1"/>
  <c r="K304" i="1"/>
  <c r="L304" i="1" s="1"/>
  <c r="M304" i="1" s="1"/>
  <c r="J305" i="1"/>
  <c r="N303" i="1"/>
  <c r="P303" i="1" s="1"/>
  <c r="B303" i="1" s="1"/>
  <c r="Q319" i="1"/>
  <c r="R319" i="1" s="1"/>
  <c r="S320" i="1"/>
  <c r="T320" i="1"/>
  <c r="A321" i="1"/>
  <c r="O320" i="1"/>
  <c r="D320" i="1"/>
  <c r="E320" i="1" s="1"/>
  <c r="F321" i="1" s="1"/>
  <c r="I318" i="1"/>
  <c r="C319" i="1"/>
  <c r="K305" i="1" l="1"/>
  <c r="L305" i="1" s="1"/>
  <c r="M305" i="1" s="1"/>
  <c r="J306" i="1"/>
  <c r="H305" i="1"/>
  <c r="G306" i="1"/>
  <c r="N304" i="1"/>
  <c r="P304" i="1" s="1"/>
  <c r="B304" i="1" s="1"/>
  <c r="Q320" i="1"/>
  <c r="R320" i="1" s="1"/>
  <c r="S321" i="1"/>
  <c r="T321" i="1"/>
  <c r="O321" i="1"/>
  <c r="D321" i="1"/>
  <c r="E321" i="1" s="1"/>
  <c r="F322" i="1" s="1"/>
  <c r="A322" i="1"/>
  <c r="C320" i="1"/>
  <c r="I319" i="1"/>
  <c r="H306" i="1" l="1"/>
  <c r="G307" i="1"/>
  <c r="N305" i="1"/>
  <c r="P305" i="1" s="1"/>
  <c r="B305" i="1" s="1"/>
  <c r="K306" i="1"/>
  <c r="L306" i="1" s="1"/>
  <c r="M306" i="1" s="1"/>
  <c r="J307" i="1"/>
  <c r="Q321" i="1"/>
  <c r="R321" i="1" s="1"/>
  <c r="S322" i="1"/>
  <c r="T322" i="1"/>
  <c r="O322" i="1"/>
  <c r="D322" i="1"/>
  <c r="E322" i="1" s="1"/>
  <c r="F323" i="1" s="1"/>
  <c r="A323" i="1"/>
  <c r="I320" i="1"/>
  <c r="C321" i="1"/>
  <c r="H307" i="1" l="1"/>
  <c r="G308" i="1"/>
  <c r="K307" i="1"/>
  <c r="L307" i="1" s="1"/>
  <c r="M307" i="1" s="1"/>
  <c r="J308" i="1"/>
  <c r="N306" i="1"/>
  <c r="P306" i="1" s="1"/>
  <c r="B306" i="1" s="1"/>
  <c r="Q322" i="1"/>
  <c r="R322" i="1" s="1"/>
  <c r="S323" i="1"/>
  <c r="T323" i="1"/>
  <c r="D323" i="1"/>
  <c r="E323" i="1" s="1"/>
  <c r="F324" i="1" s="1"/>
  <c r="O323" i="1"/>
  <c r="A324" i="1"/>
  <c r="C322" i="1"/>
  <c r="I321" i="1"/>
  <c r="K308" i="1" l="1"/>
  <c r="L308" i="1" s="1"/>
  <c r="M308" i="1" s="1"/>
  <c r="J309" i="1"/>
  <c r="G309" i="1"/>
  <c r="H308" i="1"/>
  <c r="N307" i="1"/>
  <c r="P307" i="1" s="1"/>
  <c r="B307" i="1" s="1"/>
  <c r="O324" i="1"/>
  <c r="D324" i="1"/>
  <c r="E324" i="1" s="1"/>
  <c r="F325" i="1" s="1"/>
  <c r="A325" i="1"/>
  <c r="Q323" i="1"/>
  <c r="R323" i="1" s="1"/>
  <c r="S324" i="1"/>
  <c r="T324" i="1"/>
  <c r="I322" i="1"/>
  <c r="C323" i="1"/>
  <c r="N308" i="1" l="1"/>
  <c r="P308" i="1" s="1"/>
  <c r="B308" i="1" s="1"/>
  <c r="H309" i="1"/>
  <c r="G310" i="1"/>
  <c r="K309" i="1"/>
  <c r="L309" i="1" s="1"/>
  <c r="M309" i="1" s="1"/>
  <c r="J310" i="1"/>
  <c r="Q324" i="1"/>
  <c r="R324" i="1" s="1"/>
  <c r="S325" i="1"/>
  <c r="T325" i="1"/>
  <c r="A326" i="1"/>
  <c r="D325" i="1"/>
  <c r="E325" i="1" s="1"/>
  <c r="F326" i="1" s="1"/>
  <c r="O325" i="1"/>
  <c r="I323" i="1"/>
  <c r="C324" i="1"/>
  <c r="H310" i="1" l="1"/>
  <c r="G311" i="1"/>
  <c r="N309" i="1"/>
  <c r="P309" i="1" s="1"/>
  <c r="B309" i="1" s="1"/>
  <c r="K310" i="1"/>
  <c r="L310" i="1" s="1"/>
  <c r="M310" i="1" s="1"/>
  <c r="J311" i="1"/>
  <c r="Q325" i="1"/>
  <c r="R325" i="1" s="1"/>
  <c r="S326" i="1"/>
  <c r="T326" i="1"/>
  <c r="D326" i="1"/>
  <c r="E326" i="1" s="1"/>
  <c r="F327" i="1" s="1"/>
  <c r="A327" i="1"/>
  <c r="O326" i="1"/>
  <c r="C325" i="1"/>
  <c r="I324" i="1"/>
  <c r="G312" i="1" l="1"/>
  <c r="H311" i="1"/>
  <c r="K311" i="1"/>
  <c r="L311" i="1" s="1"/>
  <c r="M311" i="1" s="1"/>
  <c r="J312" i="1"/>
  <c r="N310" i="1"/>
  <c r="P310" i="1" s="1"/>
  <c r="B310" i="1" s="1"/>
  <c r="Q326" i="1"/>
  <c r="R326" i="1" s="1"/>
  <c r="S327" i="1"/>
  <c r="T327" i="1"/>
  <c r="A328" i="1"/>
  <c r="O327" i="1"/>
  <c r="D327" i="1"/>
  <c r="E327" i="1" s="1"/>
  <c r="F328" i="1" s="1"/>
  <c r="I325" i="1"/>
  <c r="C326" i="1"/>
  <c r="K312" i="1" l="1"/>
  <c r="L312" i="1" s="1"/>
  <c r="M312" i="1" s="1"/>
  <c r="J313" i="1"/>
  <c r="N311" i="1"/>
  <c r="P311" i="1" s="1"/>
  <c r="B311" i="1" s="1"/>
  <c r="H312" i="1"/>
  <c r="G313" i="1"/>
  <c r="Q327" i="1"/>
  <c r="R327" i="1" s="1"/>
  <c r="S328" i="1"/>
  <c r="T328" i="1"/>
  <c r="A329" i="1"/>
  <c r="D328" i="1"/>
  <c r="E328" i="1" s="1"/>
  <c r="F329" i="1" s="1"/>
  <c r="O328" i="1"/>
  <c r="C327" i="1"/>
  <c r="I326" i="1"/>
  <c r="G314" i="1" l="1"/>
  <c r="H313" i="1"/>
  <c r="N312" i="1"/>
  <c r="P312" i="1" s="1"/>
  <c r="B312" i="1" s="1"/>
  <c r="K313" i="1"/>
  <c r="L313" i="1" s="1"/>
  <c r="M313" i="1" s="1"/>
  <c r="J314" i="1"/>
  <c r="O329" i="1"/>
  <c r="D329" i="1"/>
  <c r="E329" i="1" s="1"/>
  <c r="F330" i="1" s="1"/>
  <c r="A330" i="1"/>
  <c r="Q328" i="1"/>
  <c r="R328" i="1" s="1"/>
  <c r="S329" i="1"/>
  <c r="T329" i="1"/>
  <c r="I327" i="1"/>
  <c r="C328" i="1"/>
  <c r="N313" i="1" l="1"/>
  <c r="P313" i="1" s="1"/>
  <c r="B313" i="1" s="1"/>
  <c r="K314" i="1"/>
  <c r="L314" i="1" s="1"/>
  <c r="M314" i="1" s="1"/>
  <c r="J315" i="1"/>
  <c r="H314" i="1"/>
  <c r="G315" i="1"/>
  <c r="O330" i="1"/>
  <c r="A331" i="1"/>
  <c r="D330" i="1"/>
  <c r="E330" i="1" s="1"/>
  <c r="F331" i="1" s="1"/>
  <c r="Q329" i="1"/>
  <c r="R329" i="1" s="1"/>
  <c r="S330" i="1"/>
  <c r="T330" i="1"/>
  <c r="C329" i="1"/>
  <c r="I328" i="1"/>
  <c r="K315" i="1" l="1"/>
  <c r="L315" i="1" s="1"/>
  <c r="M315" i="1" s="1"/>
  <c r="J316" i="1"/>
  <c r="H315" i="1"/>
  <c r="G316" i="1"/>
  <c r="N314" i="1"/>
  <c r="P314" i="1" s="1"/>
  <c r="B314" i="1" s="1"/>
  <c r="D331" i="1"/>
  <c r="E331" i="1" s="1"/>
  <c r="F332" i="1" s="1"/>
  <c r="A332" i="1"/>
  <c r="O331" i="1"/>
  <c r="Q330" i="1"/>
  <c r="R330" i="1" s="1"/>
  <c r="S331" i="1"/>
  <c r="T331" i="1"/>
  <c r="I329" i="1"/>
  <c r="C330" i="1"/>
  <c r="N315" i="1" l="1"/>
  <c r="P315" i="1" s="1"/>
  <c r="B315" i="1" s="1"/>
  <c r="K316" i="1"/>
  <c r="L316" i="1" s="1"/>
  <c r="M316" i="1" s="1"/>
  <c r="J317" i="1"/>
  <c r="G317" i="1"/>
  <c r="H316" i="1"/>
  <c r="Q331" i="1"/>
  <c r="R331" i="1" s="1"/>
  <c r="S332" i="1"/>
  <c r="T332" i="1"/>
  <c r="A333" i="1"/>
  <c r="O332" i="1"/>
  <c r="D332" i="1"/>
  <c r="E332" i="1" s="1"/>
  <c r="F333" i="1" s="1"/>
  <c r="C331" i="1"/>
  <c r="I330" i="1"/>
  <c r="G318" i="1" l="1"/>
  <c r="H317" i="1"/>
  <c r="K317" i="1"/>
  <c r="L317" i="1" s="1"/>
  <c r="M317" i="1" s="1"/>
  <c r="J318" i="1"/>
  <c r="N316" i="1"/>
  <c r="P316" i="1" s="1"/>
  <c r="B316" i="1" s="1"/>
  <c r="Q332" i="1"/>
  <c r="R332" i="1" s="1"/>
  <c r="S333" i="1"/>
  <c r="T333" i="1"/>
  <c r="O333" i="1"/>
  <c r="D333" i="1"/>
  <c r="E333" i="1" s="1"/>
  <c r="F334" i="1" s="1"/>
  <c r="A334" i="1"/>
  <c r="I331" i="1"/>
  <c r="C332" i="1"/>
  <c r="K318" i="1" l="1"/>
  <c r="L318" i="1" s="1"/>
  <c r="M318" i="1" s="1"/>
  <c r="J319" i="1"/>
  <c r="N317" i="1"/>
  <c r="P317" i="1" s="1"/>
  <c r="B317" i="1" s="1"/>
  <c r="H318" i="1"/>
  <c r="G319" i="1"/>
  <c r="D334" i="1"/>
  <c r="E334" i="1" s="1"/>
  <c r="F335" i="1" s="1"/>
  <c r="O334" i="1"/>
  <c r="A335" i="1"/>
  <c r="Q333" i="1"/>
  <c r="R333" i="1" s="1"/>
  <c r="S334" i="1"/>
  <c r="T334" i="1"/>
  <c r="C333" i="1"/>
  <c r="I332" i="1"/>
  <c r="N318" i="1" l="1"/>
  <c r="P318" i="1" s="1"/>
  <c r="B318" i="1" s="1"/>
  <c r="H319" i="1"/>
  <c r="G320" i="1"/>
  <c r="K319" i="1"/>
  <c r="L319" i="1" s="1"/>
  <c r="M319" i="1" s="1"/>
  <c r="J320" i="1"/>
  <c r="O335" i="1"/>
  <c r="D335" i="1"/>
  <c r="E335" i="1" s="1"/>
  <c r="F336" i="1" s="1"/>
  <c r="A336" i="1"/>
  <c r="Q334" i="1"/>
  <c r="R334" i="1" s="1"/>
  <c r="S335" i="1"/>
  <c r="T335" i="1"/>
  <c r="I333" i="1"/>
  <c r="C334" i="1"/>
  <c r="G321" i="1" l="1"/>
  <c r="H320" i="1"/>
  <c r="N319" i="1"/>
  <c r="P319" i="1" s="1"/>
  <c r="B319" i="1" s="1"/>
  <c r="K320" i="1"/>
  <c r="L320" i="1" s="1"/>
  <c r="M320" i="1" s="1"/>
  <c r="J321" i="1"/>
  <c r="D336" i="1"/>
  <c r="E336" i="1" s="1"/>
  <c r="F337" i="1" s="1"/>
  <c r="A337" i="1"/>
  <c r="O336" i="1"/>
  <c r="Q335" i="1"/>
  <c r="R335" i="1" s="1"/>
  <c r="S336" i="1"/>
  <c r="T336" i="1"/>
  <c r="C335" i="1"/>
  <c r="I334" i="1"/>
  <c r="N320" i="1" l="1"/>
  <c r="P320" i="1" s="1"/>
  <c r="B320" i="1" s="1"/>
  <c r="K321" i="1"/>
  <c r="L321" i="1" s="1"/>
  <c r="M321" i="1" s="1"/>
  <c r="J322" i="1"/>
  <c r="H321" i="1"/>
  <c r="G322" i="1"/>
  <c r="Q336" i="1"/>
  <c r="R336" i="1" s="1"/>
  <c r="S337" i="1"/>
  <c r="T337" i="1"/>
  <c r="D337" i="1"/>
  <c r="E337" i="1" s="1"/>
  <c r="F338" i="1" s="1"/>
  <c r="O337" i="1"/>
  <c r="A338" i="1"/>
  <c r="I335" i="1"/>
  <c r="C336" i="1"/>
  <c r="N321" i="1" l="1"/>
  <c r="P321" i="1" s="1"/>
  <c r="B321" i="1" s="1"/>
  <c r="K322" i="1"/>
  <c r="L322" i="1" s="1"/>
  <c r="M322" i="1" s="1"/>
  <c r="J323" i="1"/>
  <c r="G323" i="1"/>
  <c r="H322" i="1"/>
  <c r="Q337" i="1"/>
  <c r="R337" i="1" s="1"/>
  <c r="S338" i="1"/>
  <c r="T338" i="1"/>
  <c r="O338" i="1"/>
  <c r="A339" i="1"/>
  <c r="D338" i="1"/>
  <c r="E338" i="1" s="1"/>
  <c r="F339" i="1" s="1"/>
  <c r="C337" i="1"/>
  <c r="I336" i="1"/>
  <c r="H323" i="1" l="1"/>
  <c r="G324" i="1"/>
  <c r="K323" i="1"/>
  <c r="L323" i="1" s="1"/>
  <c r="M323" i="1" s="1"/>
  <c r="J324" i="1"/>
  <c r="N322" i="1"/>
  <c r="P322" i="1" s="1"/>
  <c r="B322" i="1" s="1"/>
  <c r="A340" i="1"/>
  <c r="O339" i="1"/>
  <c r="D339" i="1"/>
  <c r="E339" i="1" s="1"/>
  <c r="F340" i="1" s="1"/>
  <c r="Q338" i="1"/>
  <c r="R338" i="1" s="1"/>
  <c r="S339" i="1"/>
  <c r="T339" i="1"/>
  <c r="I337" i="1"/>
  <c r="C338" i="1"/>
  <c r="K324" i="1" l="1"/>
  <c r="L324" i="1" s="1"/>
  <c r="M324" i="1" s="1"/>
  <c r="J325" i="1"/>
  <c r="G325" i="1"/>
  <c r="H324" i="1"/>
  <c r="N323" i="1"/>
  <c r="P323" i="1" s="1"/>
  <c r="B323" i="1" s="1"/>
  <c r="Q339" i="1"/>
  <c r="R339" i="1" s="1"/>
  <c r="S340" i="1"/>
  <c r="T340" i="1"/>
  <c r="A341" i="1"/>
  <c r="D340" i="1"/>
  <c r="E340" i="1" s="1"/>
  <c r="F341" i="1" s="1"/>
  <c r="O340" i="1"/>
  <c r="C339" i="1"/>
  <c r="I338" i="1"/>
  <c r="N324" i="1" l="1"/>
  <c r="P324" i="1" s="1"/>
  <c r="B324" i="1" s="1"/>
  <c r="H325" i="1"/>
  <c r="G326" i="1"/>
  <c r="K325" i="1"/>
  <c r="L325" i="1" s="1"/>
  <c r="M325" i="1" s="1"/>
  <c r="J326" i="1"/>
  <c r="O341" i="1"/>
  <c r="A342" i="1"/>
  <c r="D341" i="1"/>
  <c r="E341" i="1" s="1"/>
  <c r="F342" i="1" s="1"/>
  <c r="Q340" i="1"/>
  <c r="R340" i="1" s="1"/>
  <c r="S341" i="1"/>
  <c r="T341" i="1"/>
  <c r="I339" i="1"/>
  <c r="C340" i="1"/>
  <c r="H326" i="1" l="1"/>
  <c r="G327" i="1"/>
  <c r="N325" i="1"/>
  <c r="P325" i="1" s="1"/>
  <c r="B325" i="1" s="1"/>
  <c r="K326" i="1"/>
  <c r="L326" i="1" s="1"/>
  <c r="M326" i="1" s="1"/>
  <c r="J327" i="1"/>
  <c r="O342" i="1"/>
  <c r="D342" i="1"/>
  <c r="E342" i="1" s="1"/>
  <c r="F343" i="1" s="1"/>
  <c r="A343" i="1"/>
  <c r="Q341" i="1"/>
  <c r="R341" i="1" s="1"/>
  <c r="S342" i="1"/>
  <c r="T342" i="1"/>
  <c r="C341" i="1"/>
  <c r="I340" i="1"/>
  <c r="H327" i="1" l="1"/>
  <c r="G328" i="1"/>
  <c r="K327" i="1"/>
  <c r="L327" i="1" s="1"/>
  <c r="M327" i="1" s="1"/>
  <c r="J328" i="1"/>
  <c r="N326" i="1"/>
  <c r="P326" i="1" s="1"/>
  <c r="B326" i="1" s="1"/>
  <c r="Q342" i="1"/>
  <c r="R342" i="1" s="1"/>
  <c r="S343" i="1"/>
  <c r="T343" i="1"/>
  <c r="D343" i="1"/>
  <c r="E343" i="1" s="1"/>
  <c r="O343" i="1"/>
  <c r="I341" i="1"/>
  <c r="C342" i="1"/>
  <c r="K328" i="1" l="1"/>
  <c r="L328" i="1" s="1"/>
  <c r="M328" i="1" s="1"/>
  <c r="J329" i="1"/>
  <c r="G329" i="1"/>
  <c r="H328" i="1"/>
  <c r="N327" i="1"/>
  <c r="P327" i="1" s="1"/>
  <c r="B327" i="1" s="1"/>
  <c r="Q343" i="1"/>
  <c r="R343" i="1" s="1"/>
  <c r="C343" i="1"/>
  <c r="I342" i="1"/>
  <c r="N328" i="1" l="1"/>
  <c r="P328" i="1" s="1"/>
  <c r="B328" i="1" s="1"/>
  <c r="H329" i="1"/>
  <c r="G330" i="1"/>
  <c r="K329" i="1"/>
  <c r="L329" i="1" s="1"/>
  <c r="M329" i="1" s="1"/>
  <c r="J330" i="1"/>
  <c r="I343" i="1"/>
  <c r="H330" i="1" l="1"/>
  <c r="G331" i="1"/>
  <c r="N329" i="1"/>
  <c r="P329" i="1" s="1"/>
  <c r="B329" i="1" s="1"/>
  <c r="K330" i="1"/>
  <c r="L330" i="1" s="1"/>
  <c r="M330" i="1" s="1"/>
  <c r="J331" i="1"/>
  <c r="H331" i="1" l="1"/>
  <c r="G332" i="1"/>
  <c r="K331" i="1"/>
  <c r="L331" i="1" s="1"/>
  <c r="M331" i="1" s="1"/>
  <c r="J332" i="1"/>
  <c r="N330" i="1"/>
  <c r="P330" i="1" s="1"/>
  <c r="B330" i="1" s="1"/>
  <c r="H332" i="1" l="1"/>
  <c r="G333" i="1"/>
  <c r="N331" i="1"/>
  <c r="P331" i="1" s="1"/>
  <c r="B331" i="1" s="1"/>
  <c r="K332" i="1"/>
  <c r="L332" i="1" s="1"/>
  <c r="M332" i="1" s="1"/>
  <c r="J333" i="1"/>
  <c r="K333" i="1" l="1"/>
  <c r="L333" i="1" s="1"/>
  <c r="M333" i="1" s="1"/>
  <c r="J334" i="1"/>
  <c r="H333" i="1"/>
  <c r="G334" i="1"/>
  <c r="N332" i="1"/>
  <c r="P332" i="1" s="1"/>
  <c r="B332" i="1" s="1"/>
  <c r="H334" i="1" l="1"/>
  <c r="G335" i="1"/>
  <c r="N333" i="1"/>
  <c r="P333" i="1" s="1"/>
  <c r="B333" i="1" s="1"/>
  <c r="K334" i="1"/>
  <c r="L334" i="1" s="1"/>
  <c r="M334" i="1" s="1"/>
  <c r="J335" i="1"/>
  <c r="G336" i="1" l="1"/>
  <c r="H335" i="1"/>
  <c r="K335" i="1"/>
  <c r="L335" i="1" s="1"/>
  <c r="M335" i="1" s="1"/>
  <c r="J336" i="1"/>
  <c r="N334" i="1"/>
  <c r="P334" i="1" s="1"/>
  <c r="B334" i="1" s="1"/>
  <c r="N335" i="1" l="1"/>
  <c r="P335" i="1" s="1"/>
  <c r="B335" i="1" s="1"/>
  <c r="K336" i="1"/>
  <c r="L336" i="1" s="1"/>
  <c r="M336" i="1" s="1"/>
  <c r="J337" i="1"/>
  <c r="H336" i="1"/>
  <c r="G337" i="1"/>
  <c r="N336" i="1" l="1"/>
  <c r="P336" i="1" s="1"/>
  <c r="B336" i="1" s="1"/>
  <c r="K337" i="1"/>
  <c r="L337" i="1" s="1"/>
  <c r="M337" i="1" s="1"/>
  <c r="J338" i="1"/>
  <c r="H337" i="1"/>
  <c r="G338" i="1"/>
  <c r="N337" i="1" l="1"/>
  <c r="P337" i="1" s="1"/>
  <c r="B337" i="1" s="1"/>
  <c r="K338" i="1"/>
  <c r="L338" i="1" s="1"/>
  <c r="M338" i="1" s="1"/>
  <c r="J339" i="1"/>
  <c r="G339" i="1"/>
  <c r="H338" i="1"/>
  <c r="K339" i="1" l="1"/>
  <c r="L339" i="1" s="1"/>
  <c r="M339" i="1" s="1"/>
  <c r="J340" i="1"/>
  <c r="N338" i="1"/>
  <c r="P338" i="1" s="1"/>
  <c r="B338" i="1" s="1"/>
  <c r="H339" i="1"/>
  <c r="G340" i="1"/>
  <c r="N339" i="1" l="1"/>
  <c r="P339" i="1" s="1"/>
  <c r="B339" i="1" s="1"/>
  <c r="G341" i="1"/>
  <c r="H340" i="1"/>
  <c r="K340" i="1"/>
  <c r="L340" i="1" s="1"/>
  <c r="M340" i="1" s="1"/>
  <c r="J341" i="1"/>
  <c r="N340" i="1" l="1"/>
  <c r="P340" i="1" s="1"/>
  <c r="B340" i="1" s="1"/>
  <c r="G342" i="1"/>
  <c r="H341" i="1"/>
  <c r="K341" i="1"/>
  <c r="L341" i="1" s="1"/>
  <c r="M341" i="1" s="1"/>
  <c r="J342" i="1"/>
  <c r="N341" i="1" l="1"/>
  <c r="P341" i="1" s="1"/>
  <c r="B341" i="1" s="1"/>
  <c r="G343" i="1"/>
  <c r="H342" i="1"/>
  <c r="K342" i="1"/>
  <c r="L342" i="1" s="1"/>
  <c r="M342" i="1" s="1"/>
  <c r="J343" i="1"/>
  <c r="N342" i="1" l="1"/>
  <c r="P342" i="1" s="1"/>
  <c r="B342" i="1" s="1"/>
  <c r="H343" i="1"/>
  <c r="K343" i="1"/>
  <c r="L343" i="1" s="1"/>
  <c r="M343" i="1" s="1"/>
  <c r="N343" i="1" l="1"/>
  <c r="P343" i="1" s="1"/>
  <c r="B343" i="1" s="1"/>
  <c r="A4" i="1" l="1"/>
  <c r="A6" i="1" l="1"/>
  <c r="A5" i="1"/>
</calcChain>
</file>

<file path=xl/sharedStrings.xml><?xml version="1.0" encoding="utf-8"?>
<sst xmlns="http://schemas.openxmlformats.org/spreadsheetml/2006/main" count="408" uniqueCount="81">
  <si>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</si>
  <si>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</si>
  <si>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</si>
  <si>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</si>
  <si>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</si>
  <si>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</si>
  <si>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</si>
  <si>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</si>
  <si>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</si>
  <si>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</si>
  <si>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</si>
  <si>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</si>
  <si>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</si>
  <si>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</si>
  <si>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</si>
  <si>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</si>
  <si>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</si>
  <si>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</si>
  <si>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</si>
  <si>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</si>
  <si>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</si>
  <si>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</si>
  <si>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</si>
  <si>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</si>
  <si>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</si>
  <si>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</si>
  <si>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</si>
  <si>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</si>
  <si>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</si>
  <si>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</si>
  <si>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</si>
  <si>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</si>
  <si>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</si>
  <si>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</si>
  <si>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</si>
  <si>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</si>
  <si>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</si>
  <si>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</si>
  <si>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</si>
  <si>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</si>
  <si>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</si>
  <si>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</si>
  <si>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</si>
  <si>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</si>
  <si>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</si>
  <si>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</si>
  <si>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</si>
  <si>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</si>
  <si>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</si>
  <si>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</si>
  <si>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</si>
  <si>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</si>
  <si>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</si>
  <si>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</si>
  <si>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</si>
  <si>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</si>
  <si>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</si>
  <si>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</si>
  <si>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</si>
  <si>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</si>
  <si>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</si>
  <si>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</si>
  <si>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</si>
  <si>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</si>
  <si>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</si>
  <si>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</si>
  <si>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</si>
  <si>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</si>
  <si>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</si>
  <si>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</si>
  <si>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</si>
  <si>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</si>
  <si>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</si>
  <si>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</si>
  <si>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</si>
  <si>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</si>
  <si>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DI + 5,00%</t>
  </si>
  <si>
    <t>GIRASSOL AGRIC</t>
  </si>
  <si>
    <t>GIRASSOL AGRÍCOLA LTDA. - 1ª Emissão de Notas Promissórias Comerciais - 2ª Série - R$ 3.600.000,00</t>
  </si>
  <si>
    <t>1ªEMI/2ªSER</t>
  </si>
  <si>
    <t>BRGRSSNPM012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</si>
</sst>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44070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78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76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15">
      <c r="A4" s="120" t="str">
        <f ca="1">IF(VLOOKUP($B$1,$A$12:$T$4692,15)&gt;0,"Sim","não")</f>
        <v>Sim</v>
      </c>
      <c r="B4" s="68"/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>
        <f ca="1">IF(A4="Sim",VLOOKUP($B$1,$A$12:$T$4692,16),"")</f>
        <v>369577.5012</v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>
        <f ca="1">IF(A4="Sim",VLOOKUP($B$1,$A$12:$T$4692,18),"")</f>
        <v>3600000</v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79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80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77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3600000</v>
      </c>
      <c r="C12" s="148">
        <v>3600000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43819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3600000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43819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3601583.5643999898</v>
      </c>
      <c r="C13" s="119">
        <f t="shared" ref="C13:C76" si="11">(C12-R12)</f>
        <v>3600000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1583.5643999900001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43819</v>
      </c>
      <c r="U13" s="3"/>
      <c r="V13" s="4"/>
      <c r="W13" s="20">
        <f t="shared" ref="W13" si="20">W12+1</f>
        <v>1</v>
      </c>
      <c r="X13" s="125">
        <f t="shared" si="8"/>
        <v>43819</v>
      </c>
      <c r="Y13" s="22">
        <f t="shared" ref="Y13" si="21">(Y12-AB13)</f>
        <v>0</v>
      </c>
      <c r="Z13" s="23">
        <f t="shared" ref="Z13" si="22">NETWORKDAYS(X12,X13,W$160:W$444)-1</f>
        <v>231</v>
      </c>
      <c r="AA13" s="22">
        <f>ROUND((ROUND(((1+AA$11)^(Z13/252)),9)-1)*Y12,8)</f>
        <v>164662.3008</v>
      </c>
      <c r="AB13" s="22">
        <f t="shared" ref="AB13" si="23">TRUNC(Y$12*AC13,6)</f>
        <v>3600000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3603167.82</v>
      </c>
      <c r="C14" s="119">
        <f t="shared" si="11"/>
        <v>3600000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3167.82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43819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3604752.7667999999</v>
      </c>
      <c r="C15" s="119">
        <f t="shared" si="11"/>
        <v>3600000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4752.7668000000003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43819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3604752.7667999999</v>
      </c>
      <c r="C16" s="119">
        <f t="shared" si="11"/>
        <v>3600000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4752.7668000000003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43819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3604752.7667999999</v>
      </c>
      <c r="C17" s="119">
        <f t="shared" si="11"/>
        <v>3600000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4752.7668000000003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43819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3606338.4119999902</v>
      </c>
      <c r="C18" s="119">
        <f t="shared" si="11"/>
        <v>3600000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6338.4119999900004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43819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3607924.7915999899</v>
      </c>
      <c r="C19" s="119">
        <f t="shared" si="11"/>
        <v>3600000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7924.7915999899997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43819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3609511.8263999899</v>
      </c>
      <c r="C20" s="119">
        <f t="shared" si="11"/>
        <v>3600000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9511.8263999899991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43819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3611099.5559999999</v>
      </c>
      <c r="C21" s="119">
        <f t="shared" si="11"/>
        <v>3600000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11099.556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43819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3612688.02</v>
      </c>
      <c r="C22" s="119">
        <f t="shared" si="11"/>
        <v>3600000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12688.02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43819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3612688.02</v>
      </c>
      <c r="C23" s="119">
        <f t="shared" si="11"/>
        <v>3600000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12688.02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43819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3612688.02</v>
      </c>
      <c r="C24" s="119">
        <f t="shared" si="11"/>
        <v>3600000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12688.02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43819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3614277.1428</v>
      </c>
      <c r="C25" s="119">
        <f t="shared" si="11"/>
        <v>3600000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14277.1428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43819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3615866.9999999902</v>
      </c>
      <c r="C26" s="119">
        <f t="shared" si="11"/>
        <v>3600000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15866.999999989999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43819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3617457.5519999899</v>
      </c>
      <c r="C27" s="119">
        <f t="shared" si="11"/>
        <v>3600000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17457.551999989999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43819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3619048.7628000001</v>
      </c>
      <c r="C28" s="119">
        <f t="shared" si="11"/>
        <v>3600000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19048.7628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43819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3620640.7115999898</v>
      </c>
      <c r="C29" s="119">
        <f t="shared" si="11"/>
        <v>3600000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20640.711599990002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43819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3620640.7115999898</v>
      </c>
      <c r="C30" s="119">
        <f t="shared" si="11"/>
        <v>3600000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20640.711599990002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43819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3620640.7115999898</v>
      </c>
      <c r="C31" s="119">
        <f t="shared" si="11"/>
        <v>3600000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20640.711599990002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43819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3622233.3552000001</v>
      </c>
      <c r="C32" s="119">
        <f t="shared" si="11"/>
        <v>3600000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22233.355200000002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43819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3623826.6971999998</v>
      </c>
      <c r="C33" s="119">
        <f t="shared" si="11"/>
        <v>3600000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23826.697199999999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43819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3625420.7340000002</v>
      </c>
      <c r="C34" s="119">
        <f t="shared" si="11"/>
        <v>3600000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25420.734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43819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3627015.4764</v>
      </c>
      <c r="C35" s="119">
        <f t="shared" si="11"/>
        <v>3600000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27015.4764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43819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3628610.946</v>
      </c>
      <c r="C36" s="119">
        <f t="shared" si="11"/>
        <v>3600000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28610.946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43819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3628610.946</v>
      </c>
      <c r="C37" s="119">
        <f t="shared" si="11"/>
        <v>3600000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28610.946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43819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3628610.946</v>
      </c>
      <c r="C38" s="119">
        <f t="shared" si="11"/>
        <v>3600000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28610.946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43819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3630207.0815999899</v>
      </c>
      <c r="C39" s="119">
        <f t="shared" si="11"/>
        <v>3600000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30207.081599990001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43819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3631803.9155999902</v>
      </c>
      <c r="C40" s="119">
        <f t="shared" si="11"/>
        <v>3600000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31803.915599989999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43819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3633401.4840000002</v>
      </c>
      <c r="C41" s="119">
        <f t="shared" si="11"/>
        <v>3600000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33401.483999999997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43819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3634999.7148000002</v>
      </c>
      <c r="C42" s="119">
        <f t="shared" si="11"/>
        <v>3600000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34999.714800000002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43819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3636598.6835999899</v>
      </c>
      <c r="C43" s="119">
        <f t="shared" si="11"/>
        <v>3600000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36598.683599989999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43819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3636598.6835999899</v>
      </c>
      <c r="C44" s="119">
        <f t="shared" si="11"/>
        <v>3600000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36598.683599989999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43819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3636598.6835999899</v>
      </c>
      <c r="C45" s="119">
        <f t="shared" si="11"/>
        <v>3600000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36598.683599989999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43819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3638198.3508000001</v>
      </c>
      <c r="C46" s="119">
        <f t="shared" si="11"/>
        <v>3600000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38198.3508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43819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3639798.71999999</v>
      </c>
      <c r="C47" s="119">
        <f t="shared" si="11"/>
        <v>3600000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39798.719999989997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43819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3641399.7875999999</v>
      </c>
      <c r="C48" s="119">
        <f t="shared" si="11"/>
        <v>3600000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41399.787600000003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43819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3643001.5571999899</v>
      </c>
      <c r="C49" s="119">
        <f t="shared" si="11"/>
        <v>3600000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43001.557199989998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43819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3644604.0252</v>
      </c>
      <c r="C50" s="119">
        <f t="shared" si="11"/>
        <v>3600000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44604.025199999996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43819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3644604.0252</v>
      </c>
      <c r="C51" s="119">
        <f t="shared" si="11"/>
        <v>3600000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44604.025199999996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43819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3644604.0252</v>
      </c>
      <c r="C52" s="119">
        <f t="shared" si="11"/>
        <v>3600000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44604.025199999996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43819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3644604.0252</v>
      </c>
      <c r="C53" s="119">
        <f t="shared" si="11"/>
        <v>3600000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44604.025199999996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43819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3644604.0252</v>
      </c>
      <c r="C54" s="119">
        <f t="shared" si="11"/>
        <v>3600000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44604.025199999996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43819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3646207.1987999901</v>
      </c>
      <c r="C55" s="119">
        <f t="shared" si="11"/>
        <v>3600000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46207.198799990001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43819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3647811.1068000002</v>
      </c>
      <c r="C56" s="119">
        <f t="shared" si="11"/>
        <v>3600000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47811.106800000001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43819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3649415.6844000001</v>
      </c>
      <c r="C57" s="119">
        <f t="shared" si="11"/>
        <v>3600000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49415.684399999998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43819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3649415.6844000001</v>
      </c>
      <c r="C58" s="119">
        <f t="shared" si="11"/>
        <v>3600000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49415.684399999998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43819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3649415.6844000001</v>
      </c>
      <c r="C59" s="119">
        <f t="shared" si="11"/>
        <v>3600000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49415.684399999998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43819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3651020.9964000001</v>
      </c>
      <c r="C60" s="119">
        <f t="shared" si="11"/>
        <v>3600000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51020.996400000004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43819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3652627.0103999898</v>
      </c>
      <c r="C61" s="119">
        <f t="shared" si="11"/>
        <v>3600000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52627.010399990002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43819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3654233.6904000002</v>
      </c>
      <c r="C62" s="119">
        <f t="shared" si="11"/>
        <v>3600000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54233.690399999999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43819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3655841.1156000001</v>
      </c>
      <c r="C63" s="119">
        <f t="shared" si="11"/>
        <v>3600000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55841.115599999997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43819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3657449.23559999</v>
      </c>
      <c r="C64" s="119">
        <f t="shared" si="11"/>
        <v>3600000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57449.235599990003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43819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3657449.23559999</v>
      </c>
      <c r="C65" s="119">
        <f t="shared" si="11"/>
        <v>3600000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57449.235599990003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43819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3657449.23559999</v>
      </c>
      <c r="C66" s="119">
        <f t="shared" si="11"/>
        <v>3600000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57449.235599990003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43819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3659058.0972000002</v>
      </c>
      <c r="C67" s="119">
        <f t="shared" si="11"/>
        <v>3600000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59058.097199999997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43819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3660667.62839999</v>
      </c>
      <c r="C68" s="119">
        <f t="shared" si="11"/>
        <v>3600000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60667.628399989997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43819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3662277.8615999999</v>
      </c>
      <c r="C69" s="119">
        <f t="shared" si="11"/>
        <v>3600000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62277.861599999997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43819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3663888.8327999902</v>
      </c>
      <c r="C70" s="119">
        <f t="shared" si="11"/>
        <v>3600000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63888.832799989999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43819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3665500.4772000001</v>
      </c>
      <c r="C71" s="119">
        <f t="shared" si="11"/>
        <v>3600000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65500.477200000001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43819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3665500.4772000001</v>
      </c>
      <c r="C72" s="119">
        <f t="shared" si="11"/>
        <v>3600000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65500.477200000001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43819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3665500.4772000001</v>
      </c>
      <c r="C73" s="119">
        <f t="shared" si="11"/>
        <v>3600000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65500.477200000001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43819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3667112.8596000001</v>
      </c>
      <c r="C74" s="119">
        <f t="shared" si="11"/>
        <v>3600000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67112.859599999996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43819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3668725.9512</v>
      </c>
      <c r="C75" s="119">
        <f t="shared" si="11"/>
        <v>3600000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68725.951199999996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43819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3670339.7411999898</v>
      </c>
      <c r="C76" s="119">
        <f t="shared" si="11"/>
        <v>3600000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70339.741199990007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43819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3671954.2403999902</v>
      </c>
      <c r="C77" s="119">
        <f t="shared" ref="C77:C140" si="34">(C76-R76)</f>
        <v>3600000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71954.240399989998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43819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3673569.4451999902</v>
      </c>
      <c r="C78" s="119">
        <f t="shared" si="34"/>
        <v>3600000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73569.445199990005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43819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3673569.4451999902</v>
      </c>
      <c r="C79" s="119">
        <f t="shared" si="34"/>
        <v>3600000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73569.445199990005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43819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3673569.4451999902</v>
      </c>
      <c r="C80" s="119">
        <f t="shared" si="34"/>
        <v>3600000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73569.445199990005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43819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3675185.38799999</v>
      </c>
      <c r="C81" s="119">
        <f t="shared" si="34"/>
        <v>3600000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75185.387999989995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43819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3676802.0039999899</v>
      </c>
      <c r="C82" s="119">
        <f t="shared" si="34"/>
        <v>3600000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76802.003999990004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43819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3678419.3615999902</v>
      </c>
      <c r="C83" s="119">
        <f t="shared" si="34"/>
        <v>3600000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78419.361599990007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43819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3680037.4283999898</v>
      </c>
      <c r="C84" s="119">
        <f t="shared" si="34"/>
        <v>3600000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80037.428399990007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43819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3681656.2008000002</v>
      </c>
      <c r="C85" s="119">
        <f t="shared" si="34"/>
        <v>3600000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81656.200800000006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43819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3681656.2008000002</v>
      </c>
      <c r="C86" s="119">
        <f t="shared" si="34"/>
        <v>3600000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81656.200800000006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43819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3681656.2008000002</v>
      </c>
      <c r="C87" s="119">
        <f t="shared" si="34"/>
        <v>3600000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81656.200800000006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43819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3683275.6787999999</v>
      </c>
      <c r="C88" s="119">
        <f t="shared" si="34"/>
        <v>3600000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83275.678799999994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43819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3684895.8623999902</v>
      </c>
      <c r="C89" s="119">
        <f t="shared" si="34"/>
        <v>3600000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84895.862399990001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43819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3686516.7552</v>
      </c>
      <c r="C90" s="119">
        <f t="shared" si="34"/>
        <v>3600000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86516.7552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43819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3688138.3968000002</v>
      </c>
      <c r="C91" s="119">
        <f t="shared" si="34"/>
        <v>3600000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88138.396800000002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43819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3689760.7043999899</v>
      </c>
      <c r="C92" s="119">
        <f t="shared" si="34"/>
        <v>3600000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89760.704399990005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43819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3689760.7043999899</v>
      </c>
      <c r="C93" s="119">
        <f t="shared" si="34"/>
        <v>3600000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89760.704399990005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43819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3689760.7043999899</v>
      </c>
      <c r="C94" s="119">
        <f t="shared" si="34"/>
        <v>3600000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89760.704399990005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43819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3691383.7571999901</v>
      </c>
      <c r="C95" s="119">
        <f t="shared" si="34"/>
        <v>3600000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91383.757199989996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43819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3693007.5227999901</v>
      </c>
      <c r="C96" s="119">
        <f t="shared" si="34"/>
        <v>3600000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93007.522799989994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43819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3694631.9939999902</v>
      </c>
      <c r="C97" s="119">
        <f t="shared" si="34"/>
        <v>3600000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94631.993999989994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43819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3696257.1743999999</v>
      </c>
      <c r="C98" s="119">
        <f t="shared" si="34"/>
        <v>3600000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96257.174400000004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43819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3696257.1743999999</v>
      </c>
      <c r="C99" s="119">
        <f t="shared" si="34"/>
        <v>3600000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96257.174400000004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43819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3696257.1743999999</v>
      </c>
      <c r="C100" s="119">
        <f t="shared" si="34"/>
        <v>3600000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96257.174400000004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43819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3696257.1743999999</v>
      </c>
      <c r="C101" s="119">
        <f t="shared" si="34"/>
        <v>3600000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96257.174400000004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43819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3697883.0639999998</v>
      </c>
      <c r="C102" s="119">
        <f t="shared" si="34"/>
        <v>3600000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97883.063999999998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43819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3699509.7023999901</v>
      </c>
      <c r="C103" s="119">
        <f t="shared" si="34"/>
        <v>3600000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99509.702399989998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43819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3701137.0104</v>
      </c>
      <c r="C104" s="119">
        <f t="shared" si="34"/>
        <v>3600000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101137.0104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43819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3702765.0671999999</v>
      </c>
      <c r="C105" s="119">
        <f t="shared" si="34"/>
        <v>3600000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102765.0672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43819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3704393.8368000002</v>
      </c>
      <c r="C106" s="119">
        <f t="shared" si="34"/>
        <v>3600000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104393.8368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43819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3704393.8368000002</v>
      </c>
      <c r="C107" s="119">
        <f t="shared" si="34"/>
        <v>3600000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104393.8368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43819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3704393.8368000002</v>
      </c>
      <c r="C108" s="119">
        <f t="shared" si="34"/>
        <v>3600000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104393.8368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43819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3706023.3155999999</v>
      </c>
      <c r="C109" s="119">
        <f t="shared" si="34"/>
        <v>3600000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106023.3156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43819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3707653.5359999998</v>
      </c>
      <c r="C110" s="119">
        <f t="shared" si="34"/>
        <v>3600000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107653.53599999999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43819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3707653.5359999998</v>
      </c>
      <c r="C111" s="119">
        <f t="shared" si="34"/>
        <v>3600000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107653.53599999999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43819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3709284.4367999998</v>
      </c>
      <c r="C112" s="119">
        <f t="shared" si="34"/>
        <v>3600000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109284.4368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43819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3710916.0863999999</v>
      </c>
      <c r="C113" s="119">
        <f t="shared" si="34"/>
        <v>3600000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110916.0864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43819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3710916.0863999999</v>
      </c>
      <c r="C114" s="119">
        <f t="shared" si="34"/>
        <v>3600000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110916.0864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43819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3710916.0863999999</v>
      </c>
      <c r="C115" s="119">
        <f t="shared" si="34"/>
        <v>3600000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110916.0864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43819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3712548.4092000001</v>
      </c>
      <c r="C116" s="119">
        <f t="shared" si="34"/>
        <v>3600000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112548.40919999999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43819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3714181.4808</v>
      </c>
      <c r="C117" s="119">
        <f t="shared" si="34"/>
        <v>3600000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114181.4808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43819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3715815.2651999998</v>
      </c>
      <c r="C118" s="119">
        <f t="shared" si="34"/>
        <v>3600000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115815.26519999999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43819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3717449.7984000002</v>
      </c>
      <c r="C119" s="119">
        <f t="shared" si="34"/>
        <v>3600000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117449.7984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43819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3719085.0084000002</v>
      </c>
      <c r="C120" s="119">
        <f t="shared" si="34"/>
        <v>3600000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119085.00840000001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43819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3719085.0084000002</v>
      </c>
      <c r="C121" s="119">
        <f t="shared" si="34"/>
        <v>3600000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119085.00840000001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43819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3719085.0084000002</v>
      </c>
      <c r="C122" s="119">
        <f t="shared" si="34"/>
        <v>3600000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119085.00840000001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43819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3720720.9635999999</v>
      </c>
      <c r="C123" s="119">
        <f t="shared" si="34"/>
        <v>3600000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120720.9636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43819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3722357.6028</v>
      </c>
      <c r="C124" s="119">
        <f t="shared" si="34"/>
        <v>3600000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122357.60279999999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43819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3723994.9871999999</v>
      </c>
      <c r="C125" s="119">
        <f t="shared" si="34"/>
        <v>3600000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123994.9872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43819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3725633.1239999998</v>
      </c>
      <c r="C126" s="119">
        <f t="shared" si="34"/>
        <v>3600000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125633.124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43819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3727271.9375999998</v>
      </c>
      <c r="C127" s="119">
        <f t="shared" si="34"/>
        <v>3600000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127271.9376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43819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3727271.9375999998</v>
      </c>
      <c r="C128" s="119">
        <f t="shared" si="34"/>
        <v>3600000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127271.9376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43819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3727271.9375999998</v>
      </c>
      <c r="C129" s="119">
        <f t="shared" si="34"/>
        <v>3600000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127271.9376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43819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3728911.4640000002</v>
      </c>
      <c r="C130" s="119">
        <f t="shared" si="34"/>
        <v>3600000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128911.46400000001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43819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3730551.7428000001</v>
      </c>
      <c r="C131" s="119">
        <f t="shared" si="34"/>
        <v>3600000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130551.74280000001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43819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3732192.7379999999</v>
      </c>
      <c r="C132" s="119">
        <f t="shared" si="34"/>
        <v>3600000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132192.73800000001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43819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3733834.4495999999</v>
      </c>
      <c r="C133" s="119">
        <f t="shared" si="34"/>
        <v>3600000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133834.44959999999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43819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3735476.8739999998</v>
      </c>
      <c r="C134" s="119">
        <f t="shared" si="34"/>
        <v>3600000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135476.87400000001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43819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3735476.8739999998</v>
      </c>
      <c r="C135" s="119">
        <f t="shared" si="34"/>
        <v>3600000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135476.87400000001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43819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3735476.8739999998</v>
      </c>
      <c r="C136" s="119">
        <f t="shared" si="34"/>
        <v>3600000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135476.87400000001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43819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3737120.0112000001</v>
      </c>
      <c r="C137" s="119">
        <f t="shared" si="34"/>
        <v>3600000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137120.01120000001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43819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3738763.9079999998</v>
      </c>
      <c r="C138" s="119">
        <f t="shared" si="34"/>
        <v>3600000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138763.908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43819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3740408.514</v>
      </c>
      <c r="C139" s="119">
        <f t="shared" si="34"/>
        <v>3600000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140408.514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43819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3742053.84</v>
      </c>
      <c r="C140" s="119">
        <f t="shared" si="34"/>
        <v>3600000</v>
      </c>
      <c r="D140" s="128">
        <f ca="1">IF(A140&lt;$B$1,VLOOKUP(A140,[1]DI!$A$4:$B$15000,2,FALSE),0)</f>
        <v>6.4000000000000001E-2</v>
      </c>
      <c r="E140" s="129">
        <f t="shared" ref="E140:E20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203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203" si="46">ROUND((I140+1)^(L140/252),9)</f>
        <v>1.0171838070000001</v>
      </c>
      <c r="N140" s="131">
        <f t="shared" ref="N140:N203" ca="1" si="47">ROUND(H140*M140,9)</f>
        <v>1.0394593999999999</v>
      </c>
      <c r="O140" s="130">
        <f t="shared" si="40"/>
        <v>0</v>
      </c>
      <c r="P140" s="129">
        <f t="shared" ref="P140:P203" ca="1" si="48">TRUNC(((N140-1)*C140),8)</f>
        <v>142053.84</v>
      </c>
      <c r="Q140" s="135">
        <f t="shared" ref="Q140:Q203" si="49">IF($O140&gt;0,VLOOKUP($O140,$W$12:$AC$150,7),0)</f>
        <v>0</v>
      </c>
      <c r="R140" s="129">
        <f t="shared" ref="R140:R203" si="50">IF(Q140&gt;0,TRUNC(Q140*C$12,8),0)</f>
        <v>0</v>
      </c>
      <c r="S140" s="136" t="str">
        <f t="shared" si="41"/>
        <v>A+J=</v>
      </c>
      <c r="T140" s="122">
        <f t="shared" si="42"/>
        <v>43819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43617</v>
      </c>
      <c r="B141" s="127">
        <f t="shared" ca="1" si="43"/>
        <v>3743699.8824</v>
      </c>
      <c r="C141" s="119">
        <f t="shared" ref="C141:C204" si="52">(C140-R140)</f>
        <v>3600000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204" si="53">IF(O140&gt;0,F140,G140)</f>
        <v>1</v>
      </c>
      <c r="H141" s="129">
        <f t="shared" ca="1" si="45"/>
        <v>1.0221508699999999</v>
      </c>
      <c r="I141" s="128">
        <f t="shared" ref="I141:I204" si="54">I140</f>
        <v>0.05</v>
      </c>
      <c r="J141" s="122">
        <f t="shared" ref="J141:J204" si="55">IF(O140&gt;0,VLOOKUP(O140,W$12:AG$150,2),J140)</f>
        <v>43488</v>
      </c>
      <c r="K141" s="118">
        <f t="shared" ref="K141:K204" si="56">IF(A141&gt;J141,IF(NETWORKDAYS(J141,A141,$W$160:$W$544)-1=0,1,NETWORKDAYS(J141,A141,$W$160:$W$544)-1),0)</f>
        <v>88</v>
      </c>
      <c r="L141" s="130">
        <f t="shared" ref="L141:L204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204" si="58">IF(VLOOKUP(A141,X$12:AE$150,8)=VLOOKUP(A140,X$12:AE$150,8),0,VLOOKUP(A141,X$12:AE$150,8))</f>
        <v>0</v>
      </c>
      <c r="P141" s="129">
        <f t="shared" ca="1" si="48"/>
        <v>143699.8824</v>
      </c>
      <c r="Q141" s="135">
        <f t="shared" si="49"/>
        <v>0</v>
      </c>
      <c r="R141" s="129">
        <f t="shared" si="50"/>
        <v>0</v>
      </c>
      <c r="S141" s="136" t="str">
        <f t="shared" ref="S141:S204" si="59">IF(O140&gt;0,VLOOKUP(O140,W$12:AG$150,10),S140)</f>
        <v>A+J=</v>
      </c>
      <c r="T141" s="122">
        <f t="shared" ref="T141:T204" si="60">IF(O140&gt;0,VLOOKUP(O140,W$12:AG$150,11),T140)</f>
        <v>43819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205" ca="1" si="61">IF(A142&lt;=TODAY(),C142+P142,IF(AND(A142&gt;TODAY(),A142&lt;=$B$1),IF(VLOOKUP(TODAY(),$A$10:$D$5000,4,FALSE)=0,"n.d",C142+P142),"n.d"))</f>
        <v>3743699.8824</v>
      </c>
      <c r="C142" s="119">
        <f t="shared" si="52"/>
        <v>3600000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143699.8824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43819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3743699.8824</v>
      </c>
      <c r="C143" s="119">
        <f t="shared" si="52"/>
        <v>3600000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143699.8824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43819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3745346.6412</v>
      </c>
      <c r="C144" s="119">
        <f t="shared" si="52"/>
        <v>3600000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145346.64120000001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43819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3746994.1524</v>
      </c>
      <c r="C145" s="119">
        <f t="shared" si="52"/>
        <v>3600000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146994.15239999999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43819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3748642.3835999998</v>
      </c>
      <c r="C146" s="119">
        <f t="shared" si="52"/>
        <v>3600000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148642.3836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43819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3750291.3311999999</v>
      </c>
      <c r="C147" s="119">
        <f t="shared" si="52"/>
        <v>3600000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150291.33119999999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43819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3751940.9988000002</v>
      </c>
      <c r="C148" s="119">
        <f t="shared" si="52"/>
        <v>3600000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151940.9988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43819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3751940.9988000002</v>
      </c>
      <c r="C149" s="119">
        <f t="shared" si="52"/>
        <v>3600000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151940.9988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43819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3751940.9988000002</v>
      </c>
      <c r="C150" s="119">
        <f t="shared" si="52"/>
        <v>3600000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151940.9988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43819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3753591.3827999998</v>
      </c>
      <c r="C151" s="119">
        <f t="shared" si="52"/>
        <v>3600000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153591.38279999999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43819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3755242.5227999999</v>
      </c>
      <c r="C152" s="119">
        <f t="shared" si="52"/>
        <v>3600000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155242.52280000001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43819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3756894.3432</v>
      </c>
      <c r="C153" s="119">
        <f t="shared" si="52"/>
        <v>3600000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156894.3432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43819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3758546.9196000001</v>
      </c>
      <c r="C154" s="119">
        <f t="shared" si="52"/>
        <v>3600000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158546.91959999999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43819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3760200.2555999998</v>
      </c>
      <c r="C155" s="119">
        <f t="shared" si="52"/>
        <v>3600000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160200.2556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43819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3760200.2555999998</v>
      </c>
      <c r="C156" s="119">
        <f t="shared" si="52"/>
        <v>3600000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160200.2556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43819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3760200.2555999998</v>
      </c>
      <c r="C157" s="119">
        <f t="shared" si="52"/>
        <v>3600000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160200.2556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43819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3761854.2683999999</v>
      </c>
      <c r="C158" s="119">
        <f t="shared" si="52"/>
        <v>3600000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161854.2684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43819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3763509.0048000002</v>
      </c>
      <c r="C159" s="119">
        <f t="shared" si="52"/>
        <v>3600000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163509.0048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43819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3765164.4972000001</v>
      </c>
      <c r="C160" s="119">
        <f t="shared" si="52"/>
        <v>3600000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165164.49720000001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43819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3765164.4972000001</v>
      </c>
      <c r="C161" s="119">
        <f t="shared" si="52"/>
        <v>3600000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0</v>
      </c>
      <c r="P161" s="129">
        <f t="shared" ca="1" si="48"/>
        <v>165164.49720000001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43819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43818</v>
      </c>
      <c r="AC161" s="123">
        <v>43819</v>
      </c>
      <c r="AD161" s="54">
        <f t="shared" si="63"/>
        <v>43819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43638</v>
      </c>
      <c r="B162" s="127">
        <f t="shared" ca="1" si="61"/>
        <v>3766820.7096000002</v>
      </c>
      <c r="C162" s="119">
        <f t="shared" si="52"/>
        <v>3600000</v>
      </c>
      <c r="D162" s="128">
        <f ca="1">IF(A162&lt;$B$1,VLOOKUP(A162,[1]DI!$A$4:$B$15000,2,FALSE),0)</f>
        <v>0</v>
      </c>
      <c r="E162" s="129">
        <f t="shared" ca="1" si="44"/>
        <v>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0.05</v>
      </c>
      <c r="J162" s="122">
        <f t="shared" si="55"/>
        <v>43488</v>
      </c>
      <c r="K162" s="118">
        <f t="shared" si="56"/>
        <v>102</v>
      </c>
      <c r="L162" s="130">
        <f t="shared" si="57"/>
        <v>103</v>
      </c>
      <c r="M162" s="131">
        <f t="shared" si="46"/>
        <v>1.0201421820000001</v>
      </c>
      <c r="N162" s="131">
        <f t="shared" ca="1" si="47"/>
        <v>1.0463390859999999</v>
      </c>
      <c r="O162" s="130">
        <f t="shared" si="58"/>
        <v>0</v>
      </c>
      <c r="P162" s="129">
        <f t="shared" ca="1" si="48"/>
        <v>166820.7096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43819</v>
      </c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43909</v>
      </c>
      <c r="AC162" s="54">
        <f>EDATE(AC161,3)</f>
        <v>43910</v>
      </c>
      <c r="AD162" s="54">
        <f t="shared" si="63"/>
        <v>43910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4">
        <f t="shared" si="51"/>
        <v>43639</v>
      </c>
      <c r="B163" s="127">
        <f t="shared" ca="1" si="61"/>
        <v>3766820.7096000002</v>
      </c>
      <c r="C163" s="119">
        <f t="shared" si="52"/>
        <v>3600000</v>
      </c>
      <c r="D163" s="128">
        <f ca="1">IF(A163&lt;$B$1,VLOOKUP(A163,[1]DI!$A$4:$B$15000,2,FALSE),0)</f>
        <v>0</v>
      </c>
      <c r="E163" s="129">
        <f t="shared" ca="1" si="44"/>
        <v>1</v>
      </c>
      <c r="F163" s="129">
        <f ca="1">(TRUNC(PRODUCT($E$12:$E162),16))</f>
        <v>1.0256796631732199</v>
      </c>
      <c r="G163" s="129">
        <f t="shared" si="53"/>
        <v>1</v>
      </c>
      <c r="H163" s="129">
        <f t="shared" ca="1" si="45"/>
        <v>1.02567966</v>
      </c>
      <c r="I163" s="128">
        <f t="shared" si="54"/>
        <v>0.05</v>
      </c>
      <c r="J163" s="122">
        <f t="shared" si="55"/>
        <v>43488</v>
      </c>
      <c r="K163" s="118">
        <f t="shared" si="56"/>
        <v>102</v>
      </c>
      <c r="L163" s="130">
        <f t="shared" si="57"/>
        <v>103</v>
      </c>
      <c r="M163" s="131">
        <f t="shared" si="46"/>
        <v>1.0201421820000001</v>
      </c>
      <c r="N163" s="131">
        <f t="shared" ca="1" si="47"/>
        <v>1.0463390859999999</v>
      </c>
      <c r="O163" s="130">
        <f t="shared" si="58"/>
        <v>0</v>
      </c>
      <c r="P163" s="129">
        <f t="shared" ca="1" si="48"/>
        <v>166820.7096</v>
      </c>
      <c r="Q163" s="135">
        <f t="shared" si="49"/>
        <v>0</v>
      </c>
      <c r="R163" s="129">
        <f t="shared" si="50"/>
        <v>0</v>
      </c>
      <c r="S163" s="136" t="str">
        <f t="shared" si="59"/>
        <v>A+J=</v>
      </c>
      <c r="T163" s="122">
        <f t="shared" si="60"/>
        <v>43819</v>
      </c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44001</v>
      </c>
      <c r="AC163" s="54">
        <f t="shared" ref="AC163:AC180" si="64">EDATE(AC162,3)</f>
        <v>44002</v>
      </c>
      <c r="AD163" s="54">
        <f t="shared" si="63"/>
        <v>44004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>
        <f t="shared" si="51"/>
        <v>43640</v>
      </c>
      <c r="B164" s="127">
        <f t="shared" ca="1" si="61"/>
        <v>3766820.7096000002</v>
      </c>
      <c r="C164" s="119">
        <f t="shared" si="52"/>
        <v>3600000</v>
      </c>
      <c r="D164" s="128">
        <f ca="1">IF(A164&lt;$B$1,VLOOKUP(A164,[1]DI!$A$4:$B$15000,2,FALSE),0)</f>
        <v>6.4000000000000001E-2</v>
      </c>
      <c r="E164" s="129">
        <f t="shared" ca="1" si="44"/>
        <v>1.0002462000000001</v>
      </c>
      <c r="F164" s="129">
        <f ca="1">(TRUNC(PRODUCT($E$12:$E163),16))</f>
        <v>1.0256796631732199</v>
      </c>
      <c r="G164" s="129">
        <f t="shared" si="53"/>
        <v>1</v>
      </c>
      <c r="H164" s="129">
        <f t="shared" ca="1" si="45"/>
        <v>1.02567966</v>
      </c>
      <c r="I164" s="128">
        <f t="shared" si="54"/>
        <v>0.05</v>
      </c>
      <c r="J164" s="122">
        <f t="shared" si="55"/>
        <v>43488</v>
      </c>
      <c r="K164" s="118">
        <f t="shared" si="56"/>
        <v>103</v>
      </c>
      <c r="L164" s="130">
        <f t="shared" si="57"/>
        <v>103</v>
      </c>
      <c r="M164" s="131">
        <f t="shared" si="46"/>
        <v>1.0201421820000001</v>
      </c>
      <c r="N164" s="131">
        <f t="shared" ca="1" si="47"/>
        <v>1.0463390859999999</v>
      </c>
      <c r="O164" s="130">
        <f t="shared" si="58"/>
        <v>0</v>
      </c>
      <c r="P164" s="129">
        <f t="shared" ca="1" si="48"/>
        <v>166820.7096</v>
      </c>
      <c r="Q164" s="135">
        <f t="shared" si="49"/>
        <v>0</v>
      </c>
      <c r="R164" s="129">
        <f t="shared" si="50"/>
        <v>0</v>
      </c>
      <c r="S164" s="136" t="str">
        <f t="shared" si="59"/>
        <v>A+J=</v>
      </c>
      <c r="T164" s="122">
        <f t="shared" si="60"/>
        <v>43819</v>
      </c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44092</v>
      </c>
      <c r="AC164" s="54">
        <f t="shared" si="64"/>
        <v>44094</v>
      </c>
      <c r="AD164" s="54">
        <f t="shared" si="63"/>
        <v>44095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>
        <f t="shared" si="51"/>
        <v>43641</v>
      </c>
      <c r="B165" s="127">
        <f t="shared" ca="1" si="61"/>
        <v>3768477.6779999998</v>
      </c>
      <c r="C165" s="119">
        <f t="shared" si="52"/>
        <v>3600000</v>
      </c>
      <c r="D165" s="128">
        <f ca="1">IF(A165&lt;$B$1,VLOOKUP(A165,[1]DI!$A$4:$B$15000,2,FALSE),0)</f>
        <v>6.4000000000000001E-2</v>
      </c>
      <c r="E165" s="129">
        <f t="shared" ca="1" si="44"/>
        <v>1.0002462000000001</v>
      </c>
      <c r="F165" s="129">
        <f ca="1">(TRUNC(PRODUCT($E$12:$E164),16))</f>
        <v>1.02593218550629</v>
      </c>
      <c r="G165" s="129">
        <f t="shared" si="53"/>
        <v>1</v>
      </c>
      <c r="H165" s="129">
        <f t="shared" ca="1" si="45"/>
        <v>1.02593219</v>
      </c>
      <c r="I165" s="128">
        <f t="shared" si="54"/>
        <v>0.05</v>
      </c>
      <c r="J165" s="122">
        <f t="shared" si="55"/>
        <v>43488</v>
      </c>
      <c r="K165" s="118">
        <f t="shared" si="56"/>
        <v>104</v>
      </c>
      <c r="L165" s="130">
        <f t="shared" si="57"/>
        <v>104</v>
      </c>
      <c r="M165" s="131">
        <f t="shared" si="46"/>
        <v>1.020339712</v>
      </c>
      <c r="N165" s="131">
        <f t="shared" ca="1" si="47"/>
        <v>1.0467993550000001</v>
      </c>
      <c r="O165" s="130">
        <f t="shared" si="58"/>
        <v>0</v>
      </c>
      <c r="P165" s="129">
        <f t="shared" ca="1" si="48"/>
        <v>168477.67800000001</v>
      </c>
      <c r="Q165" s="135">
        <f t="shared" si="49"/>
        <v>0</v>
      </c>
      <c r="R165" s="129">
        <f t="shared" si="50"/>
        <v>0</v>
      </c>
      <c r="S165" s="136" t="str">
        <f t="shared" si="59"/>
        <v>A+J=</v>
      </c>
      <c r="T165" s="122">
        <f t="shared" si="60"/>
        <v>43819</v>
      </c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44183</v>
      </c>
      <c r="AC165" s="54">
        <f t="shared" si="64"/>
        <v>44185</v>
      </c>
      <c r="AD165" s="54">
        <f t="shared" si="63"/>
        <v>44186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>
        <f t="shared" si="51"/>
        <v>43642</v>
      </c>
      <c r="B166" s="127">
        <f t="shared" ca="1" si="61"/>
        <v>3770135.3339999998</v>
      </c>
      <c r="C166" s="119">
        <f t="shared" si="52"/>
        <v>3600000</v>
      </c>
      <c r="D166" s="128">
        <f ca="1">IF(A166&lt;$B$1,VLOOKUP(A166,[1]DI!$A$4:$B$15000,2,FALSE),0)</f>
        <v>6.4000000000000001E-2</v>
      </c>
      <c r="E166" s="129">
        <f t="shared" ca="1" si="44"/>
        <v>1.0002462000000001</v>
      </c>
      <c r="F166" s="129">
        <f ca="1">(TRUNC(PRODUCT($E$12:$E165),16))</f>
        <v>1.0261847700103599</v>
      </c>
      <c r="G166" s="129">
        <f t="shared" si="53"/>
        <v>1</v>
      </c>
      <c r="H166" s="129">
        <f t="shared" ca="1" si="45"/>
        <v>1.02618477</v>
      </c>
      <c r="I166" s="128">
        <f t="shared" si="54"/>
        <v>0.05</v>
      </c>
      <c r="J166" s="122">
        <f t="shared" si="55"/>
        <v>43488</v>
      </c>
      <c r="K166" s="118">
        <f t="shared" si="56"/>
        <v>105</v>
      </c>
      <c r="L166" s="130">
        <f t="shared" si="57"/>
        <v>105</v>
      </c>
      <c r="M166" s="131">
        <f t="shared" si="46"/>
        <v>1.020537281</v>
      </c>
      <c r="N166" s="131">
        <f t="shared" ca="1" si="47"/>
        <v>1.0472598150000001</v>
      </c>
      <c r="O166" s="130">
        <f t="shared" si="58"/>
        <v>0</v>
      </c>
      <c r="P166" s="129">
        <f t="shared" ca="1" si="48"/>
        <v>170135.334</v>
      </c>
      <c r="Q166" s="135">
        <f t="shared" si="49"/>
        <v>0</v>
      </c>
      <c r="R166" s="129">
        <f t="shared" si="50"/>
        <v>0</v>
      </c>
      <c r="S166" s="136" t="str">
        <f t="shared" si="59"/>
        <v>A+J=</v>
      </c>
      <c r="T166" s="122">
        <f t="shared" si="60"/>
        <v>43819</v>
      </c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44274</v>
      </c>
      <c r="AC166" s="54">
        <f t="shared" si="64"/>
        <v>44275</v>
      </c>
      <c r="AD166" s="54">
        <f t="shared" si="63"/>
        <v>44277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>
        <f t="shared" si="51"/>
        <v>43643</v>
      </c>
      <c r="B167" s="127">
        <f t="shared" ca="1" si="61"/>
        <v>3771793.7496000002</v>
      </c>
      <c r="C167" s="119">
        <f t="shared" si="52"/>
        <v>3600000</v>
      </c>
      <c r="D167" s="128">
        <f ca="1">IF(A167&lt;$B$1,VLOOKUP(A167,[1]DI!$A$4:$B$15000,2,FALSE),0)</f>
        <v>6.4000000000000001E-2</v>
      </c>
      <c r="E167" s="129">
        <f t="shared" ca="1" si="44"/>
        <v>1.0002462000000001</v>
      </c>
      <c r="F167" s="129">
        <f ca="1">(TRUNC(PRODUCT($E$12:$E166),16))</f>
        <v>1.02643741670074</v>
      </c>
      <c r="G167" s="129">
        <f t="shared" si="53"/>
        <v>1</v>
      </c>
      <c r="H167" s="129">
        <f t="shared" ca="1" si="45"/>
        <v>1.0264374199999999</v>
      </c>
      <c r="I167" s="128">
        <f t="shared" si="54"/>
        <v>0.05</v>
      </c>
      <c r="J167" s="122">
        <f t="shared" si="55"/>
        <v>43488</v>
      </c>
      <c r="K167" s="118">
        <f t="shared" si="56"/>
        <v>106</v>
      </c>
      <c r="L167" s="130">
        <f t="shared" si="57"/>
        <v>106</v>
      </c>
      <c r="M167" s="131">
        <f t="shared" si="46"/>
        <v>1.0207348890000001</v>
      </c>
      <c r="N167" s="131">
        <f t="shared" ca="1" si="47"/>
        <v>1.047720486</v>
      </c>
      <c r="O167" s="130">
        <f t="shared" si="58"/>
        <v>0</v>
      </c>
      <c r="P167" s="129">
        <f t="shared" ca="1" si="48"/>
        <v>171793.74960000001</v>
      </c>
      <c r="Q167" s="135">
        <f t="shared" si="49"/>
        <v>0</v>
      </c>
      <c r="R167" s="129">
        <f t="shared" si="50"/>
        <v>0</v>
      </c>
      <c r="S167" s="136" t="str">
        <f t="shared" si="59"/>
        <v>A+J=</v>
      </c>
      <c r="T167" s="122">
        <f t="shared" si="60"/>
        <v>43819</v>
      </c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44365</v>
      </c>
      <c r="AC167" s="54">
        <f t="shared" si="64"/>
        <v>44367</v>
      </c>
      <c r="AD167" s="54">
        <f t="shared" si="63"/>
        <v>44368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>
        <f t="shared" si="51"/>
        <v>43644</v>
      </c>
      <c r="B168" s="127">
        <f t="shared" ca="1" si="61"/>
        <v>3773452.8816</v>
      </c>
      <c r="C168" s="119">
        <f t="shared" si="52"/>
        <v>3600000</v>
      </c>
      <c r="D168" s="128">
        <f ca="1">IF(A168&lt;$B$1,VLOOKUP(A168,[1]DI!$A$4:$B$15000,2,FALSE),0)</f>
        <v>6.4000000000000001E-2</v>
      </c>
      <c r="E168" s="129">
        <f t="shared" ca="1" si="44"/>
        <v>1.0002462000000001</v>
      </c>
      <c r="F168" s="129">
        <f ca="1">(TRUNC(PRODUCT($E$12:$E167),16))</f>
        <v>1.0266901255927301</v>
      </c>
      <c r="G168" s="129">
        <f t="shared" si="53"/>
        <v>1</v>
      </c>
      <c r="H168" s="129">
        <f t="shared" ca="1" si="45"/>
        <v>1.02669013</v>
      </c>
      <c r="I168" s="128">
        <f t="shared" si="54"/>
        <v>0.05</v>
      </c>
      <c r="J168" s="122">
        <f t="shared" si="55"/>
        <v>43488</v>
      </c>
      <c r="K168" s="118">
        <f t="shared" si="56"/>
        <v>107</v>
      </c>
      <c r="L168" s="130">
        <f t="shared" si="57"/>
        <v>107</v>
      </c>
      <c r="M168" s="131">
        <f t="shared" si="46"/>
        <v>1.0209325339999999</v>
      </c>
      <c r="N168" s="131">
        <f t="shared" ca="1" si="47"/>
        <v>1.048181356</v>
      </c>
      <c r="O168" s="130">
        <f t="shared" si="58"/>
        <v>0</v>
      </c>
      <c r="P168" s="129">
        <f t="shared" ca="1" si="48"/>
        <v>173452.88159999999</v>
      </c>
      <c r="Q168" s="135">
        <f t="shared" si="49"/>
        <v>0</v>
      </c>
      <c r="R168" s="129">
        <f t="shared" si="50"/>
        <v>0</v>
      </c>
      <c r="S168" s="136" t="str">
        <f t="shared" si="59"/>
        <v>A+J=</v>
      </c>
      <c r="T168" s="122">
        <f t="shared" si="60"/>
        <v>43819</v>
      </c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44456</v>
      </c>
      <c r="AC168" s="54">
        <f t="shared" si="64"/>
        <v>44459</v>
      </c>
      <c r="AD168" s="54">
        <f t="shared" si="63"/>
        <v>44459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>
        <f t="shared" si="51"/>
        <v>43645</v>
      </c>
      <c r="B169" s="127">
        <f t="shared" ca="1" si="61"/>
        <v>3775112.7371999999</v>
      </c>
      <c r="C169" s="119">
        <f t="shared" si="52"/>
        <v>3600000</v>
      </c>
      <c r="D169" s="128">
        <f ca="1">IF(A169&lt;$B$1,VLOOKUP(A169,[1]DI!$A$4:$B$15000,2,FALSE),0)</f>
        <v>0</v>
      </c>
      <c r="E169" s="129">
        <f t="shared" ca="1" si="44"/>
        <v>1</v>
      </c>
      <c r="F169" s="129">
        <f ca="1">(TRUNC(PRODUCT($E$12:$E168),16))</f>
        <v>1.0269428967016501</v>
      </c>
      <c r="G169" s="129">
        <f t="shared" si="53"/>
        <v>1</v>
      </c>
      <c r="H169" s="129">
        <f t="shared" ca="1" si="45"/>
        <v>1.0269429000000001</v>
      </c>
      <c r="I169" s="128">
        <f t="shared" si="54"/>
        <v>0.05</v>
      </c>
      <c r="J169" s="122">
        <f t="shared" si="55"/>
        <v>43488</v>
      </c>
      <c r="K169" s="118">
        <f t="shared" si="56"/>
        <v>107</v>
      </c>
      <c r="L169" s="130">
        <f t="shared" si="57"/>
        <v>108</v>
      </c>
      <c r="M169" s="131">
        <f t="shared" si="46"/>
        <v>1.0211302179999999</v>
      </c>
      <c r="N169" s="131">
        <f t="shared" ca="1" si="47"/>
        <v>1.0486424270000001</v>
      </c>
      <c r="O169" s="130">
        <f t="shared" si="58"/>
        <v>0</v>
      </c>
      <c r="P169" s="129">
        <f t="shared" ca="1" si="48"/>
        <v>175112.7372</v>
      </c>
      <c r="Q169" s="135">
        <f t="shared" si="49"/>
        <v>0</v>
      </c>
      <c r="R169" s="129">
        <f t="shared" si="50"/>
        <v>0</v>
      </c>
      <c r="S169" s="136" t="str">
        <f t="shared" si="59"/>
        <v>A+J=</v>
      </c>
      <c r="T169" s="122">
        <f t="shared" si="60"/>
        <v>43819</v>
      </c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44547</v>
      </c>
      <c r="AC169" s="54">
        <f t="shared" si="64"/>
        <v>44550</v>
      </c>
      <c r="AD169" s="54">
        <f t="shared" si="63"/>
        <v>44550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>
        <f t="shared" si="51"/>
        <v>43646</v>
      </c>
      <c r="B170" s="127">
        <f t="shared" ca="1" si="61"/>
        <v>3775112.7371999999</v>
      </c>
      <c r="C170" s="119">
        <f t="shared" si="52"/>
        <v>3600000</v>
      </c>
      <c r="D170" s="128">
        <f ca="1">IF(A170&lt;$B$1,VLOOKUP(A170,[1]DI!$A$4:$B$15000,2,FALSE),0)</f>
        <v>0</v>
      </c>
      <c r="E170" s="129">
        <f t="shared" ca="1" si="44"/>
        <v>1</v>
      </c>
      <c r="F170" s="129">
        <f ca="1">(TRUNC(PRODUCT($E$12:$E169),16))</f>
        <v>1.0269428967016501</v>
      </c>
      <c r="G170" s="129">
        <f t="shared" si="53"/>
        <v>1</v>
      </c>
      <c r="H170" s="129">
        <f t="shared" ca="1" si="45"/>
        <v>1.0269429000000001</v>
      </c>
      <c r="I170" s="128">
        <f t="shared" si="54"/>
        <v>0.05</v>
      </c>
      <c r="J170" s="122">
        <f t="shared" si="55"/>
        <v>43488</v>
      </c>
      <c r="K170" s="118">
        <f t="shared" si="56"/>
        <v>107</v>
      </c>
      <c r="L170" s="130">
        <f t="shared" si="57"/>
        <v>108</v>
      </c>
      <c r="M170" s="131">
        <f t="shared" si="46"/>
        <v>1.0211302179999999</v>
      </c>
      <c r="N170" s="131">
        <f t="shared" ca="1" si="47"/>
        <v>1.0486424270000001</v>
      </c>
      <c r="O170" s="130">
        <f t="shared" si="58"/>
        <v>0</v>
      </c>
      <c r="P170" s="129">
        <f t="shared" ca="1" si="48"/>
        <v>175112.7372</v>
      </c>
      <c r="Q170" s="135">
        <f t="shared" si="49"/>
        <v>0</v>
      </c>
      <c r="R170" s="129">
        <f t="shared" si="50"/>
        <v>0</v>
      </c>
      <c r="S170" s="136" t="str">
        <f t="shared" si="59"/>
        <v>A+J=</v>
      </c>
      <c r="T170" s="122">
        <f t="shared" si="60"/>
        <v>43819</v>
      </c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44638</v>
      </c>
      <c r="AC170" s="54">
        <f t="shared" si="64"/>
        <v>44640</v>
      </c>
      <c r="AD170" s="54">
        <f t="shared" si="63"/>
        <v>44641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>
        <f t="shared" si="51"/>
        <v>43647</v>
      </c>
      <c r="B171" s="127">
        <f t="shared" ca="1" si="61"/>
        <v>3775112.7371999999</v>
      </c>
      <c r="C171" s="119">
        <f t="shared" si="52"/>
        <v>3600000</v>
      </c>
      <c r="D171" s="128">
        <f ca="1">IF(A171&lt;$B$1,VLOOKUP(A171,[1]DI!$A$4:$B$15000,2,FALSE),0)</f>
        <v>6.4000000000000001E-2</v>
      </c>
      <c r="E171" s="129">
        <f t="shared" ca="1" si="44"/>
        <v>1.0002462000000001</v>
      </c>
      <c r="F171" s="129">
        <f ca="1">(TRUNC(PRODUCT($E$12:$E170),16))</f>
        <v>1.0269428967016501</v>
      </c>
      <c r="G171" s="129">
        <f t="shared" si="53"/>
        <v>1</v>
      </c>
      <c r="H171" s="129">
        <f t="shared" ca="1" si="45"/>
        <v>1.0269429000000001</v>
      </c>
      <c r="I171" s="128">
        <f t="shared" si="54"/>
        <v>0.05</v>
      </c>
      <c r="J171" s="122">
        <f t="shared" si="55"/>
        <v>43488</v>
      </c>
      <c r="K171" s="118">
        <f t="shared" si="56"/>
        <v>108</v>
      </c>
      <c r="L171" s="130">
        <f t="shared" si="57"/>
        <v>108</v>
      </c>
      <c r="M171" s="131">
        <f t="shared" si="46"/>
        <v>1.0211302179999999</v>
      </c>
      <c r="N171" s="131">
        <f t="shared" ca="1" si="47"/>
        <v>1.0486424270000001</v>
      </c>
      <c r="O171" s="130">
        <f t="shared" si="58"/>
        <v>0</v>
      </c>
      <c r="P171" s="129">
        <f t="shared" ca="1" si="48"/>
        <v>175112.7372</v>
      </c>
      <c r="Q171" s="135">
        <f t="shared" si="49"/>
        <v>0</v>
      </c>
      <c r="R171" s="129">
        <f t="shared" si="50"/>
        <v>0</v>
      </c>
      <c r="S171" s="136" t="str">
        <f t="shared" si="59"/>
        <v>A+J=</v>
      </c>
      <c r="T171" s="122">
        <f t="shared" si="60"/>
        <v>43819</v>
      </c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44729</v>
      </c>
      <c r="AC171" s="54">
        <f t="shared" si="64"/>
        <v>44732</v>
      </c>
      <c r="AD171" s="54">
        <f t="shared" si="63"/>
        <v>44732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>
        <f t="shared" si="51"/>
        <v>43648</v>
      </c>
      <c r="B172" s="127">
        <f t="shared" ca="1" si="61"/>
        <v>3776773.3163999999</v>
      </c>
      <c r="C172" s="119">
        <f t="shared" si="52"/>
        <v>3600000</v>
      </c>
      <c r="D172" s="128">
        <f ca="1">IF(A172&lt;$B$1,VLOOKUP(A172,[1]DI!$A$4:$B$15000,2,FALSE),0)</f>
        <v>6.4000000000000001E-2</v>
      </c>
      <c r="E172" s="129">
        <f t="shared" ca="1" si="44"/>
        <v>1.0002462000000001</v>
      </c>
      <c r="F172" s="129">
        <f ca="1">(TRUNC(PRODUCT($E$12:$E171),16))</f>
        <v>1.0271957300428201</v>
      </c>
      <c r="G172" s="129">
        <f t="shared" si="53"/>
        <v>1</v>
      </c>
      <c r="H172" s="129">
        <f t="shared" ca="1" si="45"/>
        <v>1.0271957300000001</v>
      </c>
      <c r="I172" s="128">
        <f t="shared" si="54"/>
        <v>0.05</v>
      </c>
      <c r="J172" s="122">
        <f t="shared" si="55"/>
        <v>43488</v>
      </c>
      <c r="K172" s="118">
        <f t="shared" si="56"/>
        <v>109</v>
      </c>
      <c r="L172" s="130">
        <f t="shared" si="57"/>
        <v>109</v>
      </c>
      <c r="M172" s="131">
        <f t="shared" si="46"/>
        <v>1.0213279399999999</v>
      </c>
      <c r="N172" s="131">
        <f t="shared" ca="1" si="47"/>
        <v>1.049103699</v>
      </c>
      <c r="O172" s="130">
        <f t="shared" si="58"/>
        <v>0</v>
      </c>
      <c r="P172" s="129">
        <f t="shared" ca="1" si="48"/>
        <v>176773.31640000001</v>
      </c>
      <c r="Q172" s="135">
        <f t="shared" si="49"/>
        <v>0</v>
      </c>
      <c r="R172" s="129">
        <f t="shared" si="50"/>
        <v>0</v>
      </c>
      <c r="S172" s="136" t="str">
        <f t="shared" si="59"/>
        <v>A+J=</v>
      </c>
      <c r="T172" s="122">
        <f t="shared" si="60"/>
        <v>43819</v>
      </c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44823</v>
      </c>
      <c r="AC172" s="54">
        <f t="shared" si="64"/>
        <v>44824</v>
      </c>
      <c r="AD172" s="54">
        <f t="shared" si="63"/>
        <v>44824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>
        <f t="shared" si="51"/>
        <v>43649</v>
      </c>
      <c r="B173" s="127">
        <f t="shared" ca="1" si="61"/>
        <v>3778434.6516</v>
      </c>
      <c r="C173" s="119">
        <f t="shared" si="52"/>
        <v>3600000</v>
      </c>
      <c r="D173" s="128">
        <f ca="1">IF(A173&lt;$B$1,VLOOKUP(A173,[1]DI!$A$4:$B$15000,2,FALSE),0)</f>
        <v>6.4000000000000001E-2</v>
      </c>
      <c r="E173" s="129">
        <f t="shared" ca="1" si="44"/>
        <v>1.0002462000000001</v>
      </c>
      <c r="F173" s="129">
        <f ca="1">(TRUNC(PRODUCT($E$12:$E172),16))</f>
        <v>1.02744862563156</v>
      </c>
      <c r="G173" s="129">
        <f t="shared" si="53"/>
        <v>1</v>
      </c>
      <c r="H173" s="129">
        <f t="shared" ca="1" si="45"/>
        <v>1.0274486300000001</v>
      </c>
      <c r="I173" s="128">
        <f t="shared" si="54"/>
        <v>0.05</v>
      </c>
      <c r="J173" s="122">
        <f t="shared" si="55"/>
        <v>43488</v>
      </c>
      <c r="K173" s="118">
        <f t="shared" si="56"/>
        <v>110</v>
      </c>
      <c r="L173" s="130">
        <f t="shared" si="57"/>
        <v>110</v>
      </c>
      <c r="M173" s="131">
        <f t="shared" si="46"/>
        <v>1.0215257</v>
      </c>
      <c r="N173" s="131">
        <f t="shared" ca="1" si="47"/>
        <v>1.049565181</v>
      </c>
      <c r="O173" s="130">
        <f t="shared" si="58"/>
        <v>0</v>
      </c>
      <c r="P173" s="129">
        <f t="shared" ca="1" si="48"/>
        <v>178434.65160000001</v>
      </c>
      <c r="Q173" s="135">
        <f t="shared" si="49"/>
        <v>0</v>
      </c>
      <c r="R173" s="129">
        <f t="shared" si="50"/>
        <v>0</v>
      </c>
      <c r="S173" s="136" t="str">
        <f t="shared" si="59"/>
        <v>A+J=</v>
      </c>
      <c r="T173" s="122">
        <f t="shared" si="60"/>
        <v>43819</v>
      </c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44914</v>
      </c>
      <c r="AC173" s="54">
        <f t="shared" si="64"/>
        <v>44915</v>
      </c>
      <c r="AD173" s="54">
        <f t="shared" si="63"/>
        <v>44915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>
        <f t="shared" si="51"/>
        <v>43650</v>
      </c>
      <c r="B174" s="127">
        <f t="shared" ca="1" si="61"/>
        <v>3780096.6708</v>
      </c>
      <c r="C174" s="119">
        <f t="shared" si="52"/>
        <v>3600000</v>
      </c>
      <c r="D174" s="128">
        <f ca="1">IF(A174&lt;$B$1,VLOOKUP(A174,[1]DI!$A$4:$B$15000,2,FALSE),0)</f>
        <v>6.4000000000000001E-2</v>
      </c>
      <c r="E174" s="129">
        <f t="shared" ca="1" si="44"/>
        <v>1.0002462000000001</v>
      </c>
      <c r="F174" s="129">
        <f ca="1">(TRUNC(PRODUCT($E$12:$E173),16))</f>
        <v>1.02770158348319</v>
      </c>
      <c r="G174" s="129">
        <f t="shared" si="53"/>
        <v>1</v>
      </c>
      <c r="H174" s="129">
        <f t="shared" ca="1" si="45"/>
        <v>1.02770158</v>
      </c>
      <c r="I174" s="128">
        <f t="shared" si="54"/>
        <v>0.05</v>
      </c>
      <c r="J174" s="122">
        <f t="shared" si="55"/>
        <v>43488</v>
      </c>
      <c r="K174" s="118">
        <f t="shared" si="56"/>
        <v>111</v>
      </c>
      <c r="L174" s="130">
        <f t="shared" si="57"/>
        <v>111</v>
      </c>
      <c r="M174" s="131">
        <f t="shared" si="46"/>
        <v>1.0217234980000001</v>
      </c>
      <c r="N174" s="131">
        <f t="shared" ca="1" si="47"/>
        <v>1.0500268530000001</v>
      </c>
      <c r="O174" s="130">
        <f t="shared" si="58"/>
        <v>0</v>
      </c>
      <c r="P174" s="129">
        <f t="shared" ca="1" si="48"/>
        <v>180096.67079999999</v>
      </c>
      <c r="Q174" s="135">
        <f t="shared" si="49"/>
        <v>0</v>
      </c>
      <c r="R174" s="129">
        <f t="shared" si="50"/>
        <v>0</v>
      </c>
      <c r="S174" s="136" t="str">
        <f t="shared" si="59"/>
        <v>A+J=</v>
      </c>
      <c r="T174" s="122">
        <f t="shared" si="60"/>
        <v>43819</v>
      </c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45002</v>
      </c>
      <c r="AC174" s="54">
        <f t="shared" si="64"/>
        <v>45005</v>
      </c>
      <c r="AD174" s="54">
        <f t="shared" si="63"/>
        <v>45005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>
        <f t="shared" si="51"/>
        <v>43651</v>
      </c>
      <c r="B175" s="127">
        <f t="shared" ca="1" si="61"/>
        <v>3781759.4531999999</v>
      </c>
      <c r="C175" s="119">
        <f t="shared" si="52"/>
        <v>3600000</v>
      </c>
      <c r="D175" s="128">
        <f ca="1">IF(A175&lt;$B$1,VLOOKUP(A175,[1]DI!$A$4:$B$15000,2,FALSE),0)</f>
        <v>6.4000000000000001E-2</v>
      </c>
      <c r="E175" s="129">
        <f t="shared" ca="1" si="44"/>
        <v>1.0002462000000001</v>
      </c>
      <c r="F175" s="129">
        <f ca="1">(TRUNC(PRODUCT($E$12:$E174),16))</f>
        <v>1.02795460361304</v>
      </c>
      <c r="G175" s="129">
        <f t="shared" si="53"/>
        <v>1</v>
      </c>
      <c r="H175" s="129">
        <f t="shared" ca="1" si="45"/>
        <v>1.0279545999999999</v>
      </c>
      <c r="I175" s="128">
        <f t="shared" si="54"/>
        <v>0.05</v>
      </c>
      <c r="J175" s="122">
        <f t="shared" si="55"/>
        <v>43488</v>
      </c>
      <c r="K175" s="118">
        <f t="shared" si="56"/>
        <v>112</v>
      </c>
      <c r="L175" s="130">
        <f t="shared" si="57"/>
        <v>112</v>
      </c>
      <c r="M175" s="131">
        <f t="shared" si="46"/>
        <v>1.021921335</v>
      </c>
      <c r="N175" s="131">
        <f t="shared" ca="1" si="47"/>
        <v>1.050488737</v>
      </c>
      <c r="O175" s="130">
        <f t="shared" si="58"/>
        <v>0</v>
      </c>
      <c r="P175" s="129">
        <f t="shared" ca="1" si="48"/>
        <v>181759.45319999999</v>
      </c>
      <c r="Q175" s="135">
        <f t="shared" si="49"/>
        <v>0</v>
      </c>
      <c r="R175" s="129">
        <f t="shared" si="50"/>
        <v>0</v>
      </c>
      <c r="S175" s="136" t="str">
        <f t="shared" si="59"/>
        <v>A+J=</v>
      </c>
      <c r="T175" s="122">
        <f t="shared" si="60"/>
        <v>43819</v>
      </c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45096</v>
      </c>
      <c r="AC175" s="54">
        <f t="shared" si="64"/>
        <v>45097</v>
      </c>
      <c r="AD175" s="54">
        <f t="shared" si="63"/>
        <v>45097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>
        <f t="shared" si="51"/>
        <v>43652</v>
      </c>
      <c r="B176" s="127">
        <f t="shared" ca="1" si="61"/>
        <v>3783422.9951999998</v>
      </c>
      <c r="C176" s="119">
        <f t="shared" si="52"/>
        <v>3600000</v>
      </c>
      <c r="D176" s="128">
        <f ca="1">IF(A176&lt;$B$1,VLOOKUP(A176,[1]DI!$A$4:$B$15000,2,FALSE),0)</f>
        <v>0</v>
      </c>
      <c r="E176" s="129">
        <f t="shared" ca="1" si="44"/>
        <v>1</v>
      </c>
      <c r="F176" s="129">
        <f ca="1">(TRUNC(PRODUCT($E$12:$E175),16))</f>
        <v>1.02820768603645</v>
      </c>
      <c r="G176" s="129">
        <f t="shared" si="53"/>
        <v>1</v>
      </c>
      <c r="H176" s="129">
        <f t="shared" ca="1" si="45"/>
        <v>1.0282076899999999</v>
      </c>
      <c r="I176" s="128">
        <f t="shared" si="54"/>
        <v>0.05</v>
      </c>
      <c r="J176" s="122">
        <f t="shared" si="55"/>
        <v>43488</v>
      </c>
      <c r="K176" s="118">
        <f t="shared" si="56"/>
        <v>112</v>
      </c>
      <c r="L176" s="130">
        <f t="shared" si="57"/>
        <v>113</v>
      </c>
      <c r="M176" s="131">
        <f t="shared" si="46"/>
        <v>1.0221192100000001</v>
      </c>
      <c r="N176" s="131">
        <f t="shared" ca="1" si="47"/>
        <v>1.0509508320000001</v>
      </c>
      <c r="O176" s="130">
        <f t="shared" si="58"/>
        <v>0</v>
      </c>
      <c r="P176" s="129">
        <f t="shared" ca="1" si="48"/>
        <v>183422.9952</v>
      </c>
      <c r="Q176" s="135">
        <f t="shared" si="49"/>
        <v>0</v>
      </c>
      <c r="R176" s="129">
        <f t="shared" si="50"/>
        <v>0</v>
      </c>
      <c r="S176" s="136" t="str">
        <f t="shared" si="59"/>
        <v>A+J=</v>
      </c>
      <c r="T176" s="122">
        <f t="shared" si="60"/>
        <v>43819</v>
      </c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45188</v>
      </c>
      <c r="AC176" s="54">
        <f t="shared" si="64"/>
        <v>45189</v>
      </c>
      <c r="AD176" s="54">
        <f t="shared" si="63"/>
        <v>45189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>
        <f t="shared" si="51"/>
        <v>43653</v>
      </c>
      <c r="B177" s="127">
        <f t="shared" ca="1" si="61"/>
        <v>3783422.9951999998</v>
      </c>
      <c r="C177" s="119">
        <f t="shared" si="52"/>
        <v>3600000</v>
      </c>
      <c r="D177" s="128">
        <f ca="1">IF(A177&lt;$B$1,VLOOKUP(A177,[1]DI!$A$4:$B$15000,2,FALSE),0)</f>
        <v>0</v>
      </c>
      <c r="E177" s="129">
        <f t="shared" ca="1" si="44"/>
        <v>1</v>
      </c>
      <c r="F177" s="129">
        <f ca="1">(TRUNC(PRODUCT($E$12:$E176),16))</f>
        <v>1.02820768603645</v>
      </c>
      <c r="G177" s="129">
        <f t="shared" si="53"/>
        <v>1</v>
      </c>
      <c r="H177" s="129">
        <f t="shared" ca="1" si="45"/>
        <v>1.0282076899999999</v>
      </c>
      <c r="I177" s="128">
        <f t="shared" si="54"/>
        <v>0.05</v>
      </c>
      <c r="J177" s="122">
        <f t="shared" si="55"/>
        <v>43488</v>
      </c>
      <c r="K177" s="118">
        <f t="shared" si="56"/>
        <v>112</v>
      </c>
      <c r="L177" s="130">
        <f t="shared" si="57"/>
        <v>113</v>
      </c>
      <c r="M177" s="131">
        <f t="shared" si="46"/>
        <v>1.0221192100000001</v>
      </c>
      <c r="N177" s="131">
        <f t="shared" ca="1" si="47"/>
        <v>1.0509508320000001</v>
      </c>
      <c r="O177" s="130">
        <f t="shared" si="58"/>
        <v>0</v>
      </c>
      <c r="P177" s="129">
        <f t="shared" ca="1" si="48"/>
        <v>183422.9952</v>
      </c>
      <c r="Q177" s="135">
        <f t="shared" si="49"/>
        <v>0</v>
      </c>
      <c r="R177" s="129">
        <f t="shared" si="50"/>
        <v>0</v>
      </c>
      <c r="S177" s="136" t="str">
        <f t="shared" si="59"/>
        <v>A+J=</v>
      </c>
      <c r="T177" s="122">
        <f t="shared" si="60"/>
        <v>43819</v>
      </c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45279</v>
      </c>
      <c r="AC177" s="54">
        <f t="shared" si="64"/>
        <v>45280</v>
      </c>
      <c r="AD177" s="54">
        <f t="shared" si="63"/>
        <v>45280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>
        <f t="shared" si="51"/>
        <v>43654</v>
      </c>
      <c r="B178" s="127">
        <f t="shared" ca="1" si="61"/>
        <v>3783422.9951999998</v>
      </c>
      <c r="C178" s="119">
        <f t="shared" si="52"/>
        <v>3600000</v>
      </c>
      <c r="D178" s="128">
        <f ca="1">IF(A178&lt;$B$1,VLOOKUP(A178,[1]DI!$A$4:$B$15000,2,FALSE),0)</f>
        <v>6.4000000000000001E-2</v>
      </c>
      <c r="E178" s="129">
        <f t="shared" ca="1" si="44"/>
        <v>1.0002462000000001</v>
      </c>
      <c r="F178" s="129">
        <f ca="1">(TRUNC(PRODUCT($E$12:$E177),16))</f>
        <v>1.02820768603645</v>
      </c>
      <c r="G178" s="129">
        <f t="shared" si="53"/>
        <v>1</v>
      </c>
      <c r="H178" s="129">
        <f t="shared" ca="1" si="45"/>
        <v>1.0282076899999999</v>
      </c>
      <c r="I178" s="128">
        <f t="shared" si="54"/>
        <v>0.05</v>
      </c>
      <c r="J178" s="122">
        <f t="shared" si="55"/>
        <v>43488</v>
      </c>
      <c r="K178" s="118">
        <f t="shared" si="56"/>
        <v>113</v>
      </c>
      <c r="L178" s="130">
        <f t="shared" si="57"/>
        <v>113</v>
      </c>
      <c r="M178" s="131">
        <f t="shared" si="46"/>
        <v>1.0221192100000001</v>
      </c>
      <c r="N178" s="131">
        <f t="shared" ca="1" si="47"/>
        <v>1.0509508320000001</v>
      </c>
      <c r="O178" s="130">
        <f t="shared" si="58"/>
        <v>0</v>
      </c>
      <c r="P178" s="129">
        <f t="shared" ca="1" si="48"/>
        <v>183422.9952</v>
      </c>
      <c r="Q178" s="135">
        <f t="shared" si="49"/>
        <v>0</v>
      </c>
      <c r="R178" s="129">
        <f t="shared" si="50"/>
        <v>0</v>
      </c>
      <c r="S178" s="136" t="str">
        <f t="shared" si="59"/>
        <v>A+J=</v>
      </c>
      <c r="T178" s="122">
        <f t="shared" si="60"/>
        <v>43819</v>
      </c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45370</v>
      </c>
      <c r="AC178" s="54">
        <f t="shared" si="64"/>
        <v>45371</v>
      </c>
      <c r="AD178" s="54">
        <f t="shared" si="63"/>
        <v>45371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>
        <f t="shared" si="51"/>
        <v>43655</v>
      </c>
      <c r="B179" s="127">
        <f t="shared" ca="1" si="61"/>
        <v>3785087.2248</v>
      </c>
      <c r="C179" s="119">
        <f t="shared" si="52"/>
        <v>3600000</v>
      </c>
      <c r="D179" s="128">
        <f ca="1">IF(A179&lt;$B$1,VLOOKUP(A179,[1]DI!$A$4:$B$15000,2,FALSE),0)</f>
        <v>6.4000000000000001E-2</v>
      </c>
      <c r="E179" s="129">
        <f t="shared" ca="1" si="44"/>
        <v>1.0002462000000001</v>
      </c>
      <c r="F179" s="129">
        <f ca="1">(TRUNC(PRODUCT($E$12:$E178),16))</f>
        <v>1.0284608307687499</v>
      </c>
      <c r="G179" s="129">
        <f t="shared" si="53"/>
        <v>1</v>
      </c>
      <c r="H179" s="129">
        <f t="shared" ca="1" si="45"/>
        <v>1.02846083</v>
      </c>
      <c r="I179" s="128">
        <f t="shared" si="54"/>
        <v>0.05</v>
      </c>
      <c r="J179" s="122">
        <f t="shared" si="55"/>
        <v>43488</v>
      </c>
      <c r="K179" s="118">
        <f t="shared" si="56"/>
        <v>114</v>
      </c>
      <c r="L179" s="130">
        <f t="shared" si="57"/>
        <v>114</v>
      </c>
      <c r="M179" s="131">
        <f t="shared" si="46"/>
        <v>1.022317124</v>
      </c>
      <c r="N179" s="131">
        <f t="shared" ca="1" si="47"/>
        <v>1.0514131179999999</v>
      </c>
      <c r="O179" s="130">
        <f t="shared" si="58"/>
        <v>0</v>
      </c>
      <c r="P179" s="129">
        <f t="shared" ca="1" si="48"/>
        <v>185087.2248</v>
      </c>
      <c r="Q179" s="135">
        <f t="shared" si="49"/>
        <v>0</v>
      </c>
      <c r="R179" s="129">
        <f t="shared" si="50"/>
        <v>0</v>
      </c>
      <c r="S179" s="136" t="str">
        <f t="shared" si="59"/>
        <v>A+J=</v>
      </c>
      <c r="T179" s="122">
        <f t="shared" si="60"/>
        <v>43819</v>
      </c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45462</v>
      </c>
      <c r="AC179" s="54">
        <f t="shared" si="64"/>
        <v>45463</v>
      </c>
      <c r="AD179" s="54">
        <f t="shared" si="63"/>
        <v>45463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>
        <f t="shared" si="51"/>
        <v>43656</v>
      </c>
      <c r="B180" s="127">
        <f t="shared" ca="1" si="61"/>
        <v>3786752.2140000002</v>
      </c>
      <c r="C180" s="119">
        <f t="shared" si="52"/>
        <v>3600000</v>
      </c>
      <c r="D180" s="128">
        <f ca="1">IF(A180&lt;$B$1,VLOOKUP(A180,[1]DI!$A$4:$B$15000,2,FALSE),0)</f>
        <v>6.4000000000000001E-2</v>
      </c>
      <c r="E180" s="129">
        <f t="shared" ca="1" si="44"/>
        <v>1.0002462000000001</v>
      </c>
      <c r="F180" s="129">
        <f ca="1">(TRUNC(PRODUCT($E$12:$E179),16))</f>
        <v>1.0287140378252899</v>
      </c>
      <c r="G180" s="129">
        <f t="shared" si="53"/>
        <v>1</v>
      </c>
      <c r="H180" s="129">
        <f t="shared" ca="1" si="45"/>
        <v>1.0287140400000001</v>
      </c>
      <c r="I180" s="128">
        <f t="shared" si="54"/>
        <v>0.05</v>
      </c>
      <c r="J180" s="122">
        <f t="shared" si="55"/>
        <v>43488</v>
      </c>
      <c r="K180" s="118">
        <f t="shared" si="56"/>
        <v>115</v>
      </c>
      <c r="L180" s="130">
        <f t="shared" si="57"/>
        <v>115</v>
      </c>
      <c r="M180" s="131">
        <f t="shared" si="46"/>
        <v>1.0225150759999999</v>
      </c>
      <c r="N180" s="131">
        <f t="shared" ca="1" si="47"/>
        <v>1.0518756149999999</v>
      </c>
      <c r="O180" s="130">
        <f t="shared" si="58"/>
        <v>0</v>
      </c>
      <c r="P180" s="129">
        <f t="shared" ca="1" si="48"/>
        <v>186752.21400000001</v>
      </c>
      <c r="Q180" s="135">
        <f t="shared" si="49"/>
        <v>0</v>
      </c>
      <c r="R180" s="129">
        <f t="shared" si="50"/>
        <v>0</v>
      </c>
      <c r="S180" s="136" t="str">
        <f t="shared" si="59"/>
        <v>A+J=</v>
      </c>
      <c r="T180" s="122">
        <f t="shared" si="60"/>
        <v>43819</v>
      </c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45554</v>
      </c>
      <c r="AC180" s="54">
        <f t="shared" si="64"/>
        <v>45555</v>
      </c>
      <c r="AD180" s="54">
        <f t="shared" si="63"/>
        <v>45555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>
        <f t="shared" si="51"/>
        <v>43657</v>
      </c>
      <c r="B181" s="127">
        <f t="shared" ca="1" si="61"/>
        <v>3788417.9232000001</v>
      </c>
      <c r="C181" s="119">
        <f t="shared" si="52"/>
        <v>3600000</v>
      </c>
      <c r="D181" s="128">
        <f ca="1">IF(A181&lt;$B$1,VLOOKUP(A181,[1]DI!$A$4:$B$15000,2,FALSE),0)</f>
        <v>6.4000000000000001E-2</v>
      </c>
      <c r="E181" s="129">
        <f t="shared" ca="1" si="44"/>
        <v>1.0002462000000001</v>
      </c>
      <c r="F181" s="129">
        <f ca="1">(TRUNC(PRODUCT($E$12:$E180),16))</f>
        <v>1.0289673072214001</v>
      </c>
      <c r="G181" s="129">
        <f t="shared" si="53"/>
        <v>1</v>
      </c>
      <c r="H181" s="129">
        <f t="shared" ca="1" si="45"/>
        <v>1.0289673100000001</v>
      </c>
      <c r="I181" s="128">
        <f t="shared" si="54"/>
        <v>0.05</v>
      </c>
      <c r="J181" s="122">
        <f t="shared" si="55"/>
        <v>43488</v>
      </c>
      <c r="K181" s="118">
        <f t="shared" si="56"/>
        <v>116</v>
      </c>
      <c r="L181" s="130">
        <f t="shared" si="57"/>
        <v>116</v>
      </c>
      <c r="M181" s="131">
        <f t="shared" si="46"/>
        <v>1.0227130659999999</v>
      </c>
      <c r="N181" s="131">
        <f t="shared" ca="1" si="47"/>
        <v>1.0523383120000001</v>
      </c>
      <c r="O181" s="130">
        <f t="shared" si="58"/>
        <v>0</v>
      </c>
      <c r="P181" s="129">
        <f t="shared" ca="1" si="48"/>
        <v>188417.92319999999</v>
      </c>
      <c r="Q181" s="135">
        <f t="shared" si="49"/>
        <v>0</v>
      </c>
      <c r="R181" s="129">
        <f t="shared" si="50"/>
        <v>0</v>
      </c>
      <c r="S181" s="136" t="str">
        <f t="shared" si="59"/>
        <v>A+J=</v>
      </c>
      <c r="T181" s="122">
        <f t="shared" si="60"/>
        <v>43819</v>
      </c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>
        <f t="shared" si="51"/>
        <v>43658</v>
      </c>
      <c r="B182" s="127">
        <f t="shared" ca="1" si="61"/>
        <v>3790084.3596000001</v>
      </c>
      <c r="C182" s="119">
        <f t="shared" si="52"/>
        <v>3600000</v>
      </c>
      <c r="D182" s="128">
        <f ca="1">IF(A182&lt;$B$1,VLOOKUP(A182,[1]DI!$A$4:$B$15000,2,FALSE),0)</f>
        <v>6.4000000000000001E-2</v>
      </c>
      <c r="E182" s="129">
        <f t="shared" ca="1" si="44"/>
        <v>1.0002462000000001</v>
      </c>
      <c r="F182" s="129">
        <f ca="1">(TRUNC(PRODUCT($E$12:$E181),16))</f>
        <v>1.0292206389724401</v>
      </c>
      <c r="G182" s="129">
        <f t="shared" si="53"/>
        <v>1</v>
      </c>
      <c r="H182" s="129">
        <f t="shared" ca="1" si="45"/>
        <v>1.0292206399999999</v>
      </c>
      <c r="I182" s="128">
        <f t="shared" si="54"/>
        <v>0.05</v>
      </c>
      <c r="J182" s="122">
        <f t="shared" si="55"/>
        <v>43488</v>
      </c>
      <c r="K182" s="118">
        <f t="shared" si="56"/>
        <v>117</v>
      </c>
      <c r="L182" s="130">
        <f t="shared" si="57"/>
        <v>117</v>
      </c>
      <c r="M182" s="131">
        <f t="shared" si="46"/>
        <v>1.0229110939999999</v>
      </c>
      <c r="N182" s="131">
        <f t="shared" ca="1" si="47"/>
        <v>1.052801211</v>
      </c>
      <c r="O182" s="130">
        <f t="shared" si="58"/>
        <v>0</v>
      </c>
      <c r="P182" s="129">
        <f t="shared" ca="1" si="48"/>
        <v>190084.3596</v>
      </c>
      <c r="Q182" s="135">
        <f t="shared" si="49"/>
        <v>0</v>
      </c>
      <c r="R182" s="129">
        <f t="shared" si="50"/>
        <v>0</v>
      </c>
      <c r="S182" s="136" t="str">
        <f t="shared" si="59"/>
        <v>A+J=</v>
      </c>
      <c r="T182" s="122">
        <f t="shared" si="60"/>
        <v>43819</v>
      </c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>
        <f t="shared" si="51"/>
        <v>43659</v>
      </c>
      <c r="B183" s="127">
        <f t="shared" ca="1" si="61"/>
        <v>3791751.5196000002</v>
      </c>
      <c r="C183" s="119">
        <f t="shared" si="52"/>
        <v>3600000</v>
      </c>
      <c r="D183" s="128">
        <f ca="1">IF(A183&lt;$B$1,VLOOKUP(A183,[1]DI!$A$4:$B$15000,2,FALSE),0)</f>
        <v>0</v>
      </c>
      <c r="E183" s="129">
        <f t="shared" ca="1" si="44"/>
        <v>1</v>
      </c>
      <c r="F183" s="129">
        <f ca="1">(TRUNC(PRODUCT($E$12:$E182),16))</f>
        <v>1.02947403309375</v>
      </c>
      <c r="G183" s="129">
        <f t="shared" si="53"/>
        <v>1</v>
      </c>
      <c r="H183" s="129">
        <f t="shared" ca="1" si="45"/>
        <v>1.02947403</v>
      </c>
      <c r="I183" s="128">
        <f t="shared" si="54"/>
        <v>0.05</v>
      </c>
      <c r="J183" s="122">
        <f t="shared" si="55"/>
        <v>43488</v>
      </c>
      <c r="K183" s="118">
        <f t="shared" si="56"/>
        <v>117</v>
      </c>
      <c r="L183" s="130">
        <f t="shared" si="57"/>
        <v>118</v>
      </c>
      <c r="M183" s="131">
        <f t="shared" si="46"/>
        <v>1.023109161</v>
      </c>
      <c r="N183" s="131">
        <f t="shared" ca="1" si="47"/>
        <v>1.053264311</v>
      </c>
      <c r="O183" s="130">
        <f t="shared" si="58"/>
        <v>0</v>
      </c>
      <c r="P183" s="129">
        <f t="shared" ca="1" si="48"/>
        <v>191751.5196</v>
      </c>
      <c r="Q183" s="135">
        <f t="shared" si="49"/>
        <v>0</v>
      </c>
      <c r="R183" s="129">
        <f t="shared" si="50"/>
        <v>0</v>
      </c>
      <c r="S183" s="136" t="str">
        <f t="shared" si="59"/>
        <v>A+J=</v>
      </c>
      <c r="T183" s="122">
        <f t="shared" si="60"/>
        <v>43819</v>
      </c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>
        <f t="shared" si="51"/>
        <v>43660</v>
      </c>
      <c r="B184" s="127">
        <f t="shared" ca="1" si="61"/>
        <v>3791751.5196000002</v>
      </c>
      <c r="C184" s="119">
        <f t="shared" si="52"/>
        <v>3600000</v>
      </c>
      <c r="D184" s="128">
        <f ca="1">IF(A184&lt;$B$1,VLOOKUP(A184,[1]DI!$A$4:$B$15000,2,FALSE),0)</f>
        <v>0</v>
      </c>
      <c r="E184" s="129">
        <f t="shared" ca="1" si="44"/>
        <v>1</v>
      </c>
      <c r="F184" s="129">
        <f ca="1">(TRUNC(PRODUCT($E$12:$E183),16))</f>
        <v>1.02947403309375</v>
      </c>
      <c r="G184" s="129">
        <f t="shared" si="53"/>
        <v>1</v>
      </c>
      <c r="H184" s="129">
        <f t="shared" ca="1" si="45"/>
        <v>1.02947403</v>
      </c>
      <c r="I184" s="128">
        <f t="shared" si="54"/>
        <v>0.05</v>
      </c>
      <c r="J184" s="122">
        <f t="shared" si="55"/>
        <v>43488</v>
      </c>
      <c r="K184" s="118">
        <f t="shared" si="56"/>
        <v>117</v>
      </c>
      <c r="L184" s="130">
        <f t="shared" si="57"/>
        <v>118</v>
      </c>
      <c r="M184" s="131">
        <f t="shared" si="46"/>
        <v>1.023109161</v>
      </c>
      <c r="N184" s="131">
        <f t="shared" ca="1" si="47"/>
        <v>1.053264311</v>
      </c>
      <c r="O184" s="130">
        <f t="shared" si="58"/>
        <v>0</v>
      </c>
      <c r="P184" s="129">
        <f t="shared" ca="1" si="48"/>
        <v>191751.5196</v>
      </c>
      <c r="Q184" s="135">
        <f t="shared" si="49"/>
        <v>0</v>
      </c>
      <c r="R184" s="129">
        <f t="shared" si="50"/>
        <v>0</v>
      </c>
      <c r="S184" s="136" t="str">
        <f t="shared" si="59"/>
        <v>A+J=</v>
      </c>
      <c r="T184" s="122">
        <f t="shared" si="60"/>
        <v>43819</v>
      </c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>
        <f t="shared" si="51"/>
        <v>43661</v>
      </c>
      <c r="B185" s="127">
        <f t="shared" ca="1" si="61"/>
        <v>3791751.5196000002</v>
      </c>
      <c r="C185" s="119">
        <f t="shared" si="52"/>
        <v>3600000</v>
      </c>
      <c r="D185" s="128">
        <f ca="1">IF(A185&lt;$B$1,VLOOKUP(A185,[1]DI!$A$4:$B$15000,2,FALSE),0)</f>
        <v>6.4000000000000001E-2</v>
      </c>
      <c r="E185" s="129">
        <f t="shared" ca="1" si="44"/>
        <v>1.0002462000000001</v>
      </c>
      <c r="F185" s="129">
        <f ca="1">(TRUNC(PRODUCT($E$12:$E184),16))</f>
        <v>1.02947403309375</v>
      </c>
      <c r="G185" s="129">
        <f t="shared" si="53"/>
        <v>1</v>
      </c>
      <c r="H185" s="129">
        <f t="shared" ca="1" si="45"/>
        <v>1.02947403</v>
      </c>
      <c r="I185" s="128">
        <f t="shared" si="54"/>
        <v>0.05</v>
      </c>
      <c r="J185" s="122">
        <f t="shared" si="55"/>
        <v>43488</v>
      </c>
      <c r="K185" s="118">
        <f t="shared" si="56"/>
        <v>118</v>
      </c>
      <c r="L185" s="130">
        <f t="shared" si="57"/>
        <v>118</v>
      </c>
      <c r="M185" s="131">
        <f t="shared" si="46"/>
        <v>1.023109161</v>
      </c>
      <c r="N185" s="131">
        <f t="shared" ca="1" si="47"/>
        <v>1.053264311</v>
      </c>
      <c r="O185" s="130">
        <f t="shared" si="58"/>
        <v>0</v>
      </c>
      <c r="P185" s="129">
        <f t="shared" ca="1" si="48"/>
        <v>191751.5196</v>
      </c>
      <c r="Q185" s="135">
        <f t="shared" si="49"/>
        <v>0</v>
      </c>
      <c r="R185" s="129">
        <f t="shared" si="50"/>
        <v>0</v>
      </c>
      <c r="S185" s="136" t="str">
        <f t="shared" si="59"/>
        <v>A+J=</v>
      </c>
      <c r="T185" s="122">
        <f t="shared" si="60"/>
        <v>43819</v>
      </c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>
        <f t="shared" si="51"/>
        <v>43662</v>
      </c>
      <c r="B186" s="127">
        <f t="shared" ca="1" si="61"/>
        <v>3793419.4427999998</v>
      </c>
      <c r="C186" s="119">
        <f t="shared" si="52"/>
        <v>3600000</v>
      </c>
      <c r="D186" s="128">
        <f ca="1">IF(A186&lt;$B$1,VLOOKUP(A186,[1]DI!$A$4:$B$15000,2,FALSE),0)</f>
        <v>6.4000000000000001E-2</v>
      </c>
      <c r="E186" s="129">
        <f t="shared" ca="1" si="44"/>
        <v>1.0002462000000001</v>
      </c>
      <c r="F186" s="129">
        <f ca="1">(TRUNC(PRODUCT($E$12:$E185),16))</f>
        <v>1.0297274896007</v>
      </c>
      <c r="G186" s="129">
        <f t="shared" si="53"/>
        <v>1</v>
      </c>
      <c r="H186" s="129">
        <f t="shared" ca="1" si="45"/>
        <v>1.02972749</v>
      </c>
      <c r="I186" s="128">
        <f t="shared" si="54"/>
        <v>0.05</v>
      </c>
      <c r="J186" s="122">
        <f t="shared" si="55"/>
        <v>43488</v>
      </c>
      <c r="K186" s="118">
        <f t="shared" si="56"/>
        <v>119</v>
      </c>
      <c r="L186" s="130">
        <f t="shared" si="57"/>
        <v>119</v>
      </c>
      <c r="M186" s="131">
        <f t="shared" si="46"/>
        <v>1.023307266</v>
      </c>
      <c r="N186" s="131">
        <f t="shared" ca="1" si="47"/>
        <v>1.0537276229999999</v>
      </c>
      <c r="O186" s="130">
        <f t="shared" si="58"/>
        <v>0</v>
      </c>
      <c r="P186" s="129">
        <f t="shared" ca="1" si="48"/>
        <v>193419.44279999999</v>
      </c>
      <c r="Q186" s="135">
        <f t="shared" si="49"/>
        <v>0</v>
      </c>
      <c r="R186" s="129">
        <f t="shared" si="50"/>
        <v>0</v>
      </c>
      <c r="S186" s="136" t="str">
        <f t="shared" si="59"/>
        <v>A+J=</v>
      </c>
      <c r="T186" s="122">
        <f t="shared" si="60"/>
        <v>43819</v>
      </c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>
        <f t="shared" si="51"/>
        <v>43663</v>
      </c>
      <c r="B187" s="127">
        <f t="shared" ca="1" si="61"/>
        <v>3795088.0896000001</v>
      </c>
      <c r="C187" s="119">
        <f t="shared" si="52"/>
        <v>3600000</v>
      </c>
      <c r="D187" s="128">
        <f ca="1">IF(A187&lt;$B$1,VLOOKUP(A187,[1]DI!$A$4:$B$15000,2,FALSE),0)</f>
        <v>6.4000000000000001E-2</v>
      </c>
      <c r="E187" s="129">
        <f t="shared" ca="1" si="44"/>
        <v>1.0002462000000001</v>
      </c>
      <c r="F187" s="129">
        <f ca="1">(TRUNC(PRODUCT($E$12:$E186),16))</f>
        <v>1.0299810085086401</v>
      </c>
      <c r="G187" s="129">
        <f t="shared" si="53"/>
        <v>1</v>
      </c>
      <c r="H187" s="129">
        <f t="shared" ca="1" si="45"/>
        <v>1.02998101</v>
      </c>
      <c r="I187" s="128">
        <f t="shared" si="54"/>
        <v>0.05</v>
      </c>
      <c r="J187" s="122">
        <f t="shared" si="55"/>
        <v>43488</v>
      </c>
      <c r="K187" s="118">
        <f t="shared" si="56"/>
        <v>120</v>
      </c>
      <c r="L187" s="130">
        <f t="shared" si="57"/>
        <v>120</v>
      </c>
      <c r="M187" s="131">
        <f t="shared" si="46"/>
        <v>1.0235054100000001</v>
      </c>
      <c r="N187" s="131">
        <f t="shared" ca="1" si="47"/>
        <v>1.054191136</v>
      </c>
      <c r="O187" s="130">
        <f t="shared" si="58"/>
        <v>0</v>
      </c>
      <c r="P187" s="129">
        <f t="shared" ca="1" si="48"/>
        <v>195088.08960000001</v>
      </c>
      <c r="Q187" s="135">
        <f t="shared" si="49"/>
        <v>0</v>
      </c>
      <c r="R187" s="129">
        <f t="shared" si="50"/>
        <v>0</v>
      </c>
      <c r="S187" s="136" t="str">
        <f t="shared" si="59"/>
        <v>A+J=</v>
      </c>
      <c r="T187" s="122">
        <f t="shared" si="60"/>
        <v>43819</v>
      </c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>
        <f t="shared" si="51"/>
        <v>43664</v>
      </c>
      <c r="B188" s="127">
        <f t="shared" ca="1" si="61"/>
        <v>3796757.4564</v>
      </c>
      <c r="C188" s="119">
        <f t="shared" si="52"/>
        <v>3600000</v>
      </c>
      <c r="D188" s="128">
        <f ca="1">IF(A188&lt;$B$1,VLOOKUP(A188,[1]DI!$A$4:$B$15000,2,FALSE),0)</f>
        <v>6.4000000000000001E-2</v>
      </c>
      <c r="E188" s="129">
        <f t="shared" ca="1" si="44"/>
        <v>1.0002462000000001</v>
      </c>
      <c r="F188" s="129">
        <f ca="1">(TRUNC(PRODUCT($E$12:$E187),16))</f>
        <v>1.0302345898329399</v>
      </c>
      <c r="G188" s="129">
        <f t="shared" si="53"/>
        <v>1</v>
      </c>
      <c r="H188" s="129">
        <f t="shared" ca="1" si="45"/>
        <v>1.0302345900000001</v>
      </c>
      <c r="I188" s="128">
        <f t="shared" si="54"/>
        <v>0.05</v>
      </c>
      <c r="J188" s="122">
        <f t="shared" si="55"/>
        <v>43488</v>
      </c>
      <c r="K188" s="118">
        <f t="shared" si="56"/>
        <v>121</v>
      </c>
      <c r="L188" s="130">
        <f t="shared" si="57"/>
        <v>121</v>
      </c>
      <c r="M188" s="131">
        <f t="shared" si="46"/>
        <v>1.0237035910000001</v>
      </c>
      <c r="N188" s="131">
        <f t="shared" ca="1" si="47"/>
        <v>1.0546548490000001</v>
      </c>
      <c r="O188" s="130">
        <f t="shared" si="58"/>
        <v>0</v>
      </c>
      <c r="P188" s="129">
        <f t="shared" ca="1" si="48"/>
        <v>196757.4564</v>
      </c>
      <c r="Q188" s="135">
        <f t="shared" si="49"/>
        <v>0</v>
      </c>
      <c r="R188" s="129">
        <f t="shared" si="50"/>
        <v>0</v>
      </c>
      <c r="S188" s="136" t="str">
        <f t="shared" si="59"/>
        <v>A+J=</v>
      </c>
      <c r="T188" s="122">
        <f t="shared" si="60"/>
        <v>43819</v>
      </c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>
        <f t="shared" si="51"/>
        <v>43665</v>
      </c>
      <c r="B189" s="127">
        <f t="shared" ca="1" si="61"/>
        <v>3798427.5575999999</v>
      </c>
      <c r="C189" s="119">
        <f t="shared" si="52"/>
        <v>3600000</v>
      </c>
      <c r="D189" s="128">
        <f ca="1">IF(A189&lt;$B$1,VLOOKUP(A189,[1]DI!$A$4:$B$15000,2,FALSE),0)</f>
        <v>6.4000000000000001E-2</v>
      </c>
      <c r="E189" s="129">
        <f t="shared" ca="1" si="44"/>
        <v>1.0002462000000001</v>
      </c>
      <c r="F189" s="129">
        <f ca="1">(TRUNC(PRODUCT($E$12:$E188),16))</f>
        <v>1.03048823358895</v>
      </c>
      <c r="G189" s="129">
        <f t="shared" si="53"/>
        <v>1</v>
      </c>
      <c r="H189" s="129">
        <f t="shared" ca="1" si="45"/>
        <v>1.03048823</v>
      </c>
      <c r="I189" s="128">
        <f t="shared" si="54"/>
        <v>0.05</v>
      </c>
      <c r="J189" s="122">
        <f t="shared" si="55"/>
        <v>43488</v>
      </c>
      <c r="K189" s="118">
        <f t="shared" si="56"/>
        <v>122</v>
      </c>
      <c r="L189" s="130">
        <f t="shared" si="57"/>
        <v>122</v>
      </c>
      <c r="M189" s="131">
        <f t="shared" si="46"/>
        <v>1.0239018120000001</v>
      </c>
      <c r="N189" s="131">
        <f t="shared" ca="1" si="47"/>
        <v>1.0551187660000001</v>
      </c>
      <c r="O189" s="130">
        <f t="shared" si="58"/>
        <v>0</v>
      </c>
      <c r="P189" s="129">
        <f t="shared" ca="1" si="48"/>
        <v>198427.5576</v>
      </c>
      <c r="Q189" s="135">
        <f t="shared" si="49"/>
        <v>0</v>
      </c>
      <c r="R189" s="129">
        <f t="shared" si="50"/>
        <v>0</v>
      </c>
      <c r="S189" s="136" t="str">
        <f t="shared" si="59"/>
        <v>A+J=</v>
      </c>
      <c r="T189" s="122">
        <f t="shared" si="60"/>
        <v>43819</v>
      </c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>
        <f t="shared" si="51"/>
        <v>43666</v>
      </c>
      <c r="B190" s="127">
        <f t="shared" ca="1" si="61"/>
        <v>3800098.4147999999</v>
      </c>
      <c r="C190" s="119">
        <f t="shared" si="52"/>
        <v>3600000</v>
      </c>
      <c r="D190" s="128">
        <f ca="1">IF(A190&lt;$B$1,VLOOKUP(A190,[1]DI!$A$4:$B$15000,2,FALSE),0)</f>
        <v>0</v>
      </c>
      <c r="E190" s="129">
        <f t="shared" ca="1" si="44"/>
        <v>1</v>
      </c>
      <c r="F190" s="129">
        <f ca="1">(TRUNC(PRODUCT($E$12:$E189),16))</f>
        <v>1.0307419397920601</v>
      </c>
      <c r="G190" s="129">
        <f t="shared" si="53"/>
        <v>1</v>
      </c>
      <c r="H190" s="129">
        <f t="shared" ca="1" si="45"/>
        <v>1.03074194</v>
      </c>
      <c r="I190" s="128">
        <f t="shared" si="54"/>
        <v>0.05</v>
      </c>
      <c r="J190" s="122">
        <f t="shared" si="55"/>
        <v>43488</v>
      </c>
      <c r="K190" s="118">
        <f t="shared" si="56"/>
        <v>122</v>
      </c>
      <c r="L190" s="130">
        <f t="shared" si="57"/>
        <v>123</v>
      </c>
      <c r="M190" s="131">
        <f t="shared" si="46"/>
        <v>1.02410007</v>
      </c>
      <c r="N190" s="131">
        <f t="shared" ca="1" si="47"/>
        <v>1.055582893</v>
      </c>
      <c r="O190" s="130">
        <f t="shared" si="58"/>
        <v>0</v>
      </c>
      <c r="P190" s="129">
        <f t="shared" ca="1" si="48"/>
        <v>200098.4148</v>
      </c>
      <c r="Q190" s="135">
        <f t="shared" si="49"/>
        <v>0</v>
      </c>
      <c r="R190" s="129">
        <f t="shared" si="50"/>
        <v>0</v>
      </c>
      <c r="S190" s="136" t="str">
        <f t="shared" si="59"/>
        <v>A+J=</v>
      </c>
      <c r="T190" s="122">
        <f t="shared" si="60"/>
        <v>43819</v>
      </c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>
        <f t="shared" si="51"/>
        <v>43667</v>
      </c>
      <c r="B191" s="127">
        <f t="shared" ca="1" si="61"/>
        <v>3800098.4147999999</v>
      </c>
      <c r="C191" s="119">
        <f t="shared" si="52"/>
        <v>3600000</v>
      </c>
      <c r="D191" s="128">
        <f ca="1">IF(A191&lt;$B$1,VLOOKUP(A191,[1]DI!$A$4:$B$15000,2,FALSE),0)</f>
        <v>0</v>
      </c>
      <c r="E191" s="129">
        <f t="shared" ca="1" si="44"/>
        <v>1</v>
      </c>
      <c r="F191" s="129">
        <f ca="1">(TRUNC(PRODUCT($E$12:$E190),16))</f>
        <v>1.0307419397920601</v>
      </c>
      <c r="G191" s="129">
        <f t="shared" si="53"/>
        <v>1</v>
      </c>
      <c r="H191" s="129">
        <f t="shared" ca="1" si="45"/>
        <v>1.03074194</v>
      </c>
      <c r="I191" s="128">
        <f t="shared" si="54"/>
        <v>0.05</v>
      </c>
      <c r="J191" s="122">
        <f t="shared" si="55"/>
        <v>43488</v>
      </c>
      <c r="K191" s="118">
        <f t="shared" si="56"/>
        <v>122</v>
      </c>
      <c r="L191" s="130">
        <f t="shared" si="57"/>
        <v>123</v>
      </c>
      <c r="M191" s="131">
        <f t="shared" si="46"/>
        <v>1.02410007</v>
      </c>
      <c r="N191" s="131">
        <f t="shared" ca="1" si="47"/>
        <v>1.055582893</v>
      </c>
      <c r="O191" s="130">
        <f t="shared" si="58"/>
        <v>0</v>
      </c>
      <c r="P191" s="129">
        <f t="shared" ca="1" si="48"/>
        <v>200098.4148</v>
      </c>
      <c r="Q191" s="135">
        <f t="shared" si="49"/>
        <v>0</v>
      </c>
      <c r="R191" s="129">
        <f t="shared" si="50"/>
        <v>0</v>
      </c>
      <c r="S191" s="136" t="str">
        <f t="shared" si="59"/>
        <v>A+J=</v>
      </c>
      <c r="T191" s="122">
        <f t="shared" si="60"/>
        <v>43819</v>
      </c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>
        <f t="shared" si="51"/>
        <v>43668</v>
      </c>
      <c r="B192" s="127">
        <f t="shared" ca="1" si="61"/>
        <v>3800098.4147999999</v>
      </c>
      <c r="C192" s="119">
        <f t="shared" si="52"/>
        <v>3600000</v>
      </c>
      <c r="D192" s="128">
        <f ca="1">IF(A192&lt;$B$1,VLOOKUP(A192,[1]DI!$A$4:$B$15000,2,FALSE),0)</f>
        <v>6.4000000000000001E-2</v>
      </c>
      <c r="E192" s="129">
        <f t="shared" ca="1" si="44"/>
        <v>1.0002462000000001</v>
      </c>
      <c r="F192" s="129">
        <f ca="1">(TRUNC(PRODUCT($E$12:$E191),16))</f>
        <v>1.0307419397920601</v>
      </c>
      <c r="G192" s="129">
        <f t="shared" si="53"/>
        <v>1</v>
      </c>
      <c r="H192" s="129">
        <f t="shared" ca="1" si="45"/>
        <v>1.03074194</v>
      </c>
      <c r="I192" s="128">
        <f t="shared" si="54"/>
        <v>0.05</v>
      </c>
      <c r="J192" s="122">
        <f t="shared" si="55"/>
        <v>43488</v>
      </c>
      <c r="K192" s="118">
        <f t="shared" si="56"/>
        <v>123</v>
      </c>
      <c r="L192" s="130">
        <f t="shared" si="57"/>
        <v>123</v>
      </c>
      <c r="M192" s="131">
        <f t="shared" si="46"/>
        <v>1.02410007</v>
      </c>
      <c r="N192" s="131">
        <f t="shared" ca="1" si="47"/>
        <v>1.055582893</v>
      </c>
      <c r="O192" s="130">
        <f t="shared" si="58"/>
        <v>0</v>
      </c>
      <c r="P192" s="129">
        <f t="shared" ca="1" si="48"/>
        <v>200098.4148</v>
      </c>
      <c r="Q192" s="135">
        <f t="shared" si="49"/>
        <v>0</v>
      </c>
      <c r="R192" s="129">
        <f t="shared" si="50"/>
        <v>0</v>
      </c>
      <c r="S192" s="136" t="str">
        <f t="shared" si="59"/>
        <v>A+J=</v>
      </c>
      <c r="T192" s="122">
        <f t="shared" si="60"/>
        <v>43819</v>
      </c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>
        <f t="shared" si="51"/>
        <v>43669</v>
      </c>
      <c r="B193" s="127">
        <f t="shared" ca="1" si="61"/>
        <v>3801769.9992</v>
      </c>
      <c r="C193" s="119">
        <f t="shared" si="52"/>
        <v>3600000</v>
      </c>
      <c r="D193" s="128">
        <f ca="1">IF(A193&lt;$B$1,VLOOKUP(A193,[1]DI!$A$4:$B$15000,2,FALSE),0)</f>
        <v>6.4000000000000001E-2</v>
      </c>
      <c r="E193" s="129">
        <f t="shared" ca="1" si="44"/>
        <v>1.0002462000000001</v>
      </c>
      <c r="F193" s="129">
        <f ca="1">(TRUNC(PRODUCT($E$12:$E192),16))</f>
        <v>1.03099570845764</v>
      </c>
      <c r="G193" s="129">
        <f t="shared" si="53"/>
        <v>1</v>
      </c>
      <c r="H193" s="129">
        <f t="shared" ca="1" si="45"/>
        <v>1.03099571</v>
      </c>
      <c r="I193" s="128">
        <f t="shared" si="54"/>
        <v>0.05</v>
      </c>
      <c r="J193" s="122">
        <f t="shared" si="55"/>
        <v>43488</v>
      </c>
      <c r="K193" s="118">
        <f t="shared" si="56"/>
        <v>124</v>
      </c>
      <c r="L193" s="130">
        <f t="shared" si="57"/>
        <v>124</v>
      </c>
      <c r="M193" s="131">
        <f t="shared" si="46"/>
        <v>1.0242983670000001</v>
      </c>
      <c r="N193" s="131">
        <f t="shared" ca="1" si="47"/>
        <v>1.0560472219999999</v>
      </c>
      <c r="O193" s="130">
        <f t="shared" si="58"/>
        <v>0</v>
      </c>
      <c r="P193" s="129">
        <f t="shared" ca="1" si="48"/>
        <v>201769.99919999999</v>
      </c>
      <c r="Q193" s="135">
        <f t="shared" si="49"/>
        <v>0</v>
      </c>
      <c r="R193" s="129">
        <f t="shared" si="50"/>
        <v>0</v>
      </c>
      <c r="S193" s="136" t="str">
        <f t="shared" si="59"/>
        <v>A+J=</v>
      </c>
      <c r="T193" s="122">
        <f t="shared" si="60"/>
        <v>43819</v>
      </c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>
        <f t="shared" si="51"/>
        <v>43670</v>
      </c>
      <c r="B194" s="127">
        <f t="shared" ca="1" si="61"/>
        <v>3803442.3144</v>
      </c>
      <c r="C194" s="119">
        <f t="shared" si="52"/>
        <v>3600000</v>
      </c>
      <c r="D194" s="128">
        <f ca="1">IF(A194&lt;$B$1,VLOOKUP(A194,[1]DI!$A$4:$B$15000,2,FALSE),0)</f>
        <v>6.4000000000000001E-2</v>
      </c>
      <c r="E194" s="129">
        <f t="shared" ca="1" si="44"/>
        <v>1.0002462000000001</v>
      </c>
      <c r="F194" s="129">
        <f ca="1">(TRUNC(PRODUCT($E$12:$E193),16))</f>
        <v>1.0312495396010599</v>
      </c>
      <c r="G194" s="129">
        <f t="shared" si="53"/>
        <v>1</v>
      </c>
      <c r="H194" s="129">
        <f t="shared" ca="1" si="45"/>
        <v>1.0312495399999999</v>
      </c>
      <c r="I194" s="128">
        <f t="shared" si="54"/>
        <v>0.05</v>
      </c>
      <c r="J194" s="122">
        <f t="shared" si="55"/>
        <v>43488</v>
      </c>
      <c r="K194" s="118">
        <f t="shared" si="56"/>
        <v>125</v>
      </c>
      <c r="L194" s="130">
        <f t="shared" si="57"/>
        <v>125</v>
      </c>
      <c r="M194" s="131">
        <f t="shared" si="46"/>
        <v>1.0244967030000001</v>
      </c>
      <c r="N194" s="131">
        <f t="shared" ca="1" si="47"/>
        <v>1.056511754</v>
      </c>
      <c r="O194" s="130">
        <f t="shared" si="58"/>
        <v>0</v>
      </c>
      <c r="P194" s="129">
        <f t="shared" ca="1" si="48"/>
        <v>203442.3144</v>
      </c>
      <c r="Q194" s="135">
        <f t="shared" si="49"/>
        <v>0</v>
      </c>
      <c r="R194" s="129">
        <f t="shared" si="50"/>
        <v>0</v>
      </c>
      <c r="S194" s="136" t="str">
        <f t="shared" si="59"/>
        <v>A+J=</v>
      </c>
      <c r="T194" s="122">
        <f t="shared" si="60"/>
        <v>43819</v>
      </c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>
        <f t="shared" si="51"/>
        <v>43671</v>
      </c>
      <c r="B195" s="127">
        <f t="shared" ca="1" si="61"/>
        <v>3805115.3531999998</v>
      </c>
      <c r="C195" s="119">
        <f t="shared" si="52"/>
        <v>3600000</v>
      </c>
      <c r="D195" s="128">
        <f ca="1">IF(A195&lt;$B$1,VLOOKUP(A195,[1]DI!$A$4:$B$15000,2,FALSE),0)</f>
        <v>6.4000000000000001E-2</v>
      </c>
      <c r="E195" s="129">
        <f t="shared" ca="1" si="44"/>
        <v>1.0002462000000001</v>
      </c>
      <c r="F195" s="129">
        <f ca="1">(TRUNC(PRODUCT($E$12:$E194),16))</f>
        <v>1.03150343323771</v>
      </c>
      <c r="G195" s="129">
        <f t="shared" si="53"/>
        <v>1</v>
      </c>
      <c r="H195" s="129">
        <f t="shared" ca="1" si="45"/>
        <v>1.0315034300000001</v>
      </c>
      <c r="I195" s="128">
        <f t="shared" si="54"/>
        <v>0.05</v>
      </c>
      <c r="J195" s="122">
        <f t="shared" si="55"/>
        <v>43488</v>
      </c>
      <c r="K195" s="118">
        <f t="shared" si="56"/>
        <v>126</v>
      </c>
      <c r="L195" s="130">
        <f t="shared" si="57"/>
        <v>126</v>
      </c>
      <c r="M195" s="131">
        <f t="shared" si="46"/>
        <v>1.0246950770000001</v>
      </c>
      <c r="N195" s="131">
        <f t="shared" ca="1" si="47"/>
        <v>1.056976487</v>
      </c>
      <c r="O195" s="130">
        <f t="shared" si="58"/>
        <v>0</v>
      </c>
      <c r="P195" s="129">
        <f t="shared" ca="1" si="48"/>
        <v>205115.35320000001</v>
      </c>
      <c r="Q195" s="135">
        <f t="shared" si="49"/>
        <v>0</v>
      </c>
      <c r="R195" s="129">
        <f t="shared" si="50"/>
        <v>0</v>
      </c>
      <c r="S195" s="136" t="str">
        <f t="shared" si="59"/>
        <v>A+J=</v>
      </c>
      <c r="T195" s="122">
        <f t="shared" si="60"/>
        <v>43819</v>
      </c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>
        <f t="shared" si="51"/>
        <v>43672</v>
      </c>
      <c r="B196" s="127">
        <f t="shared" ca="1" si="61"/>
        <v>3806789.1516</v>
      </c>
      <c r="C196" s="119">
        <f t="shared" si="52"/>
        <v>3600000</v>
      </c>
      <c r="D196" s="128">
        <f ca="1">IF(A196&lt;$B$1,VLOOKUP(A196,[1]DI!$A$4:$B$15000,2,FALSE),0)</f>
        <v>6.4000000000000001E-2</v>
      </c>
      <c r="E196" s="129">
        <f t="shared" ca="1" si="44"/>
        <v>1.0002462000000001</v>
      </c>
      <c r="F196" s="129">
        <f ca="1">(TRUNC(PRODUCT($E$12:$E195),16))</f>
        <v>1.0317573893829699</v>
      </c>
      <c r="G196" s="129">
        <f t="shared" si="53"/>
        <v>1</v>
      </c>
      <c r="H196" s="129">
        <f t="shared" ca="1" si="45"/>
        <v>1.0317573900000001</v>
      </c>
      <c r="I196" s="128">
        <f t="shared" si="54"/>
        <v>0.05</v>
      </c>
      <c r="J196" s="122">
        <f t="shared" si="55"/>
        <v>43488</v>
      </c>
      <c r="K196" s="118">
        <f t="shared" si="56"/>
        <v>127</v>
      </c>
      <c r="L196" s="130">
        <f t="shared" si="57"/>
        <v>127</v>
      </c>
      <c r="M196" s="131">
        <f t="shared" si="46"/>
        <v>1.0248934890000001</v>
      </c>
      <c r="N196" s="131">
        <f t="shared" ca="1" si="47"/>
        <v>1.057441431</v>
      </c>
      <c r="O196" s="130">
        <f t="shared" si="58"/>
        <v>0</v>
      </c>
      <c r="P196" s="129">
        <f t="shared" ca="1" si="48"/>
        <v>206789.15160000001</v>
      </c>
      <c r="Q196" s="135">
        <f t="shared" si="49"/>
        <v>0</v>
      </c>
      <c r="R196" s="129">
        <f t="shared" si="50"/>
        <v>0</v>
      </c>
      <c r="S196" s="136" t="str">
        <f t="shared" si="59"/>
        <v>A+J=</v>
      </c>
      <c r="T196" s="122">
        <f t="shared" si="60"/>
        <v>43819</v>
      </c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>
        <f t="shared" si="51"/>
        <v>43673</v>
      </c>
      <c r="B197" s="127">
        <f t="shared" ca="1" si="61"/>
        <v>3808463.6771999998</v>
      </c>
      <c r="C197" s="119">
        <f t="shared" si="52"/>
        <v>3600000</v>
      </c>
      <c r="D197" s="128">
        <f ca="1">IF(A197&lt;$B$1,VLOOKUP(A197,[1]DI!$A$4:$B$15000,2,FALSE),0)</f>
        <v>0</v>
      </c>
      <c r="E197" s="129">
        <f t="shared" ca="1" si="44"/>
        <v>1</v>
      </c>
      <c r="F197" s="129">
        <f ca="1">(TRUNC(PRODUCT($E$12:$E196),16))</f>
        <v>1.03201140805224</v>
      </c>
      <c r="G197" s="129">
        <f t="shared" si="53"/>
        <v>1</v>
      </c>
      <c r="H197" s="129">
        <f t="shared" ca="1" si="45"/>
        <v>1.03201141</v>
      </c>
      <c r="I197" s="128">
        <f t="shared" si="54"/>
        <v>0.05</v>
      </c>
      <c r="J197" s="122">
        <f t="shared" si="55"/>
        <v>43488</v>
      </c>
      <c r="K197" s="118">
        <f t="shared" si="56"/>
        <v>127</v>
      </c>
      <c r="L197" s="130">
        <f t="shared" si="57"/>
        <v>128</v>
      </c>
      <c r="M197" s="131">
        <f t="shared" si="46"/>
        <v>1.025091939</v>
      </c>
      <c r="N197" s="131">
        <f t="shared" ca="1" si="47"/>
        <v>1.057906577</v>
      </c>
      <c r="O197" s="130">
        <f t="shared" si="58"/>
        <v>0</v>
      </c>
      <c r="P197" s="129">
        <f t="shared" ca="1" si="48"/>
        <v>208463.67720000001</v>
      </c>
      <c r="Q197" s="135">
        <f t="shared" si="49"/>
        <v>0</v>
      </c>
      <c r="R197" s="129">
        <f t="shared" si="50"/>
        <v>0</v>
      </c>
      <c r="S197" s="136" t="str">
        <f t="shared" si="59"/>
        <v>A+J=</v>
      </c>
      <c r="T197" s="122">
        <f t="shared" si="60"/>
        <v>43819</v>
      </c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>
        <f t="shared" si="51"/>
        <v>43674</v>
      </c>
      <c r="B198" s="127">
        <f t="shared" ca="1" si="61"/>
        <v>3808463.6771999998</v>
      </c>
      <c r="C198" s="119">
        <f t="shared" si="52"/>
        <v>3600000</v>
      </c>
      <c r="D198" s="128">
        <f ca="1">IF(A198&lt;$B$1,VLOOKUP(A198,[1]DI!$A$4:$B$15000,2,FALSE),0)</f>
        <v>0</v>
      </c>
      <c r="E198" s="129">
        <f t="shared" ca="1" si="44"/>
        <v>1</v>
      </c>
      <c r="F198" s="129">
        <f ca="1">(TRUNC(PRODUCT($E$12:$E197),16))</f>
        <v>1.03201140805224</v>
      </c>
      <c r="G198" s="129">
        <f t="shared" si="53"/>
        <v>1</v>
      </c>
      <c r="H198" s="129">
        <f t="shared" ca="1" si="45"/>
        <v>1.03201141</v>
      </c>
      <c r="I198" s="128">
        <f t="shared" si="54"/>
        <v>0.05</v>
      </c>
      <c r="J198" s="122">
        <f t="shared" si="55"/>
        <v>43488</v>
      </c>
      <c r="K198" s="118">
        <f t="shared" si="56"/>
        <v>127</v>
      </c>
      <c r="L198" s="130">
        <f t="shared" si="57"/>
        <v>128</v>
      </c>
      <c r="M198" s="131">
        <f t="shared" si="46"/>
        <v>1.025091939</v>
      </c>
      <c r="N198" s="131">
        <f t="shared" ca="1" si="47"/>
        <v>1.057906577</v>
      </c>
      <c r="O198" s="130">
        <f t="shared" si="58"/>
        <v>0</v>
      </c>
      <c r="P198" s="129">
        <f t="shared" ca="1" si="48"/>
        <v>208463.67720000001</v>
      </c>
      <c r="Q198" s="135">
        <f t="shared" si="49"/>
        <v>0</v>
      </c>
      <c r="R198" s="129">
        <f t="shared" si="50"/>
        <v>0</v>
      </c>
      <c r="S198" s="136" t="str">
        <f t="shared" si="59"/>
        <v>A+J=</v>
      </c>
      <c r="T198" s="122">
        <f t="shared" si="60"/>
        <v>43819</v>
      </c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>
        <f t="shared" si="51"/>
        <v>43675</v>
      </c>
      <c r="B199" s="127">
        <f t="shared" ca="1" si="61"/>
        <v>3808463.6771999998</v>
      </c>
      <c r="C199" s="119">
        <f t="shared" si="52"/>
        <v>3600000</v>
      </c>
      <c r="D199" s="128">
        <f ca="1">IF(A199&lt;$B$1,VLOOKUP(A199,[1]DI!$A$4:$B$15000,2,FALSE),0)</f>
        <v>6.4000000000000001E-2</v>
      </c>
      <c r="E199" s="129">
        <f t="shared" ca="1" si="44"/>
        <v>1.0002462000000001</v>
      </c>
      <c r="F199" s="129">
        <f ca="1">(TRUNC(PRODUCT($E$12:$E198),16))</f>
        <v>1.03201140805224</v>
      </c>
      <c r="G199" s="129">
        <f t="shared" si="53"/>
        <v>1</v>
      </c>
      <c r="H199" s="129">
        <f t="shared" ca="1" si="45"/>
        <v>1.03201141</v>
      </c>
      <c r="I199" s="128">
        <f t="shared" si="54"/>
        <v>0.05</v>
      </c>
      <c r="J199" s="122">
        <f t="shared" si="55"/>
        <v>43488</v>
      </c>
      <c r="K199" s="118">
        <f t="shared" si="56"/>
        <v>128</v>
      </c>
      <c r="L199" s="130">
        <f t="shared" si="57"/>
        <v>128</v>
      </c>
      <c r="M199" s="131">
        <f t="shared" si="46"/>
        <v>1.025091939</v>
      </c>
      <c r="N199" s="131">
        <f t="shared" ca="1" si="47"/>
        <v>1.057906577</v>
      </c>
      <c r="O199" s="130">
        <f t="shared" si="58"/>
        <v>0</v>
      </c>
      <c r="P199" s="129">
        <f t="shared" ca="1" si="48"/>
        <v>208463.67720000001</v>
      </c>
      <c r="Q199" s="135">
        <f t="shared" si="49"/>
        <v>0</v>
      </c>
      <c r="R199" s="129">
        <f t="shared" si="50"/>
        <v>0</v>
      </c>
      <c r="S199" s="136" t="str">
        <f t="shared" si="59"/>
        <v>A+J=</v>
      </c>
      <c r="T199" s="122">
        <f t="shared" si="60"/>
        <v>43819</v>
      </c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>
        <f t="shared" si="51"/>
        <v>43676</v>
      </c>
      <c r="B200" s="127">
        <f t="shared" ca="1" si="61"/>
        <v>3810138.9372</v>
      </c>
      <c r="C200" s="119">
        <f t="shared" si="52"/>
        <v>3600000</v>
      </c>
      <c r="D200" s="128">
        <f ca="1">IF(A200&lt;$B$1,VLOOKUP(A200,[1]DI!$A$4:$B$15000,2,FALSE),0)</f>
        <v>6.4000000000000001E-2</v>
      </c>
      <c r="E200" s="129">
        <f t="shared" ca="1" si="44"/>
        <v>1.0002462000000001</v>
      </c>
      <c r="F200" s="129">
        <f ca="1">(TRUNC(PRODUCT($E$12:$E199),16))</f>
        <v>1.0322654892609</v>
      </c>
      <c r="G200" s="129">
        <f t="shared" si="53"/>
        <v>1</v>
      </c>
      <c r="H200" s="129">
        <f t="shared" ca="1" si="45"/>
        <v>1.0322654899999999</v>
      </c>
      <c r="I200" s="128">
        <f t="shared" si="54"/>
        <v>0.05</v>
      </c>
      <c r="J200" s="122">
        <f t="shared" si="55"/>
        <v>43488</v>
      </c>
      <c r="K200" s="118">
        <f t="shared" si="56"/>
        <v>129</v>
      </c>
      <c r="L200" s="130">
        <f t="shared" si="57"/>
        <v>129</v>
      </c>
      <c r="M200" s="131">
        <f t="shared" si="46"/>
        <v>1.025290429</v>
      </c>
      <c r="N200" s="131">
        <f t="shared" ca="1" si="47"/>
        <v>1.058371927</v>
      </c>
      <c r="O200" s="130">
        <f t="shared" si="58"/>
        <v>0</v>
      </c>
      <c r="P200" s="129">
        <f t="shared" ca="1" si="48"/>
        <v>210138.93719999999</v>
      </c>
      <c r="Q200" s="135">
        <f t="shared" si="49"/>
        <v>0</v>
      </c>
      <c r="R200" s="129">
        <f t="shared" si="50"/>
        <v>0</v>
      </c>
      <c r="S200" s="136" t="str">
        <f t="shared" si="59"/>
        <v>A+J=</v>
      </c>
      <c r="T200" s="122">
        <f t="shared" si="60"/>
        <v>43819</v>
      </c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>
        <f t="shared" si="51"/>
        <v>43677</v>
      </c>
      <c r="B201" s="127">
        <f t="shared" ca="1" si="61"/>
        <v>3811814.9172</v>
      </c>
      <c r="C201" s="119">
        <f t="shared" si="52"/>
        <v>3600000</v>
      </c>
      <c r="D201" s="128">
        <f ca="1">IF(A201&lt;$B$1,VLOOKUP(A201,[1]DI!$A$4:$B$15000,2,FALSE),0)</f>
        <v>6.4000000000000001E-2</v>
      </c>
      <c r="E201" s="129">
        <f t="shared" ca="1" si="44"/>
        <v>1.0002462000000001</v>
      </c>
      <c r="F201" s="129">
        <f ca="1">(TRUNC(PRODUCT($E$12:$E200),16))</f>
        <v>1.03251963302436</v>
      </c>
      <c r="G201" s="129">
        <f t="shared" si="53"/>
        <v>1</v>
      </c>
      <c r="H201" s="129">
        <f t="shared" ca="1" si="45"/>
        <v>1.0325196299999999</v>
      </c>
      <c r="I201" s="128">
        <f t="shared" si="54"/>
        <v>0.05</v>
      </c>
      <c r="J201" s="122">
        <f t="shared" si="55"/>
        <v>43488</v>
      </c>
      <c r="K201" s="118">
        <f t="shared" si="56"/>
        <v>130</v>
      </c>
      <c r="L201" s="130">
        <f t="shared" si="57"/>
        <v>130</v>
      </c>
      <c r="M201" s="131">
        <f t="shared" si="46"/>
        <v>1.025488956</v>
      </c>
      <c r="N201" s="131">
        <f t="shared" ca="1" si="47"/>
        <v>1.058837477</v>
      </c>
      <c r="O201" s="130">
        <f t="shared" si="58"/>
        <v>0</v>
      </c>
      <c r="P201" s="129">
        <f t="shared" ca="1" si="48"/>
        <v>211814.9172</v>
      </c>
      <c r="Q201" s="135">
        <f t="shared" si="49"/>
        <v>0</v>
      </c>
      <c r="R201" s="129">
        <f t="shared" si="50"/>
        <v>0</v>
      </c>
      <c r="S201" s="136" t="str">
        <f t="shared" si="59"/>
        <v>A+J=</v>
      </c>
      <c r="T201" s="122">
        <f t="shared" si="60"/>
        <v>43819</v>
      </c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>
        <f t="shared" si="51"/>
        <v>43678</v>
      </c>
      <c r="B202" s="127">
        <f t="shared" ca="1" si="61"/>
        <v>3813491.6675999998</v>
      </c>
      <c r="C202" s="119">
        <f t="shared" si="52"/>
        <v>3600000</v>
      </c>
      <c r="D202" s="128">
        <f ca="1">IF(A202&lt;$B$1,VLOOKUP(A202,[1]DI!$A$4:$B$15000,2,FALSE),0)</f>
        <v>5.8999999999999997E-2</v>
      </c>
      <c r="E202" s="129">
        <f t="shared" ca="1" si="44"/>
        <v>1.00022751</v>
      </c>
      <c r="F202" s="129">
        <f ca="1">(TRUNC(PRODUCT($E$12:$E201),16))</f>
        <v>1.0327738393580099</v>
      </c>
      <c r="G202" s="129">
        <f t="shared" si="53"/>
        <v>1</v>
      </c>
      <c r="H202" s="129">
        <f t="shared" ca="1" si="45"/>
        <v>1.0327738399999999</v>
      </c>
      <c r="I202" s="128">
        <f t="shared" si="54"/>
        <v>0.05</v>
      </c>
      <c r="J202" s="122">
        <f t="shared" si="55"/>
        <v>43488</v>
      </c>
      <c r="K202" s="118">
        <f t="shared" si="56"/>
        <v>131</v>
      </c>
      <c r="L202" s="130">
        <f t="shared" si="57"/>
        <v>131</v>
      </c>
      <c r="M202" s="131">
        <f t="shared" si="46"/>
        <v>1.0256875219999999</v>
      </c>
      <c r="N202" s="131">
        <f t="shared" ca="1" si="47"/>
        <v>1.0593032410000001</v>
      </c>
      <c r="O202" s="130">
        <f t="shared" si="58"/>
        <v>0</v>
      </c>
      <c r="P202" s="129">
        <f t="shared" ca="1" si="48"/>
        <v>213491.66759999999</v>
      </c>
      <c r="Q202" s="135">
        <f t="shared" si="49"/>
        <v>0</v>
      </c>
      <c r="R202" s="129">
        <f t="shared" si="50"/>
        <v>0</v>
      </c>
      <c r="S202" s="136" t="str">
        <f t="shared" si="59"/>
        <v>A+J=</v>
      </c>
      <c r="T202" s="122">
        <f t="shared" si="60"/>
        <v>43819</v>
      </c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>
        <f t="shared" si="51"/>
        <v>43679</v>
      </c>
      <c r="B203" s="127">
        <f t="shared" ca="1" si="61"/>
        <v>3815097.8615999999</v>
      </c>
      <c r="C203" s="119">
        <f t="shared" si="52"/>
        <v>3600000</v>
      </c>
      <c r="D203" s="128">
        <f ca="1">IF(A203&lt;$B$1,VLOOKUP(A203,[1]DI!$A$4:$B$15000,2,FALSE),0)</f>
        <v>5.8999999999999997E-2</v>
      </c>
      <c r="E203" s="129">
        <f t="shared" ca="1" si="44"/>
        <v>1.00022751</v>
      </c>
      <c r="F203" s="129">
        <f ca="1">(TRUNC(PRODUCT($E$12:$E202),16))</f>
        <v>1.0330088057342</v>
      </c>
      <c r="G203" s="129">
        <f t="shared" si="53"/>
        <v>1</v>
      </c>
      <c r="H203" s="129">
        <f t="shared" ca="1" si="45"/>
        <v>1.0330088100000001</v>
      </c>
      <c r="I203" s="128">
        <f t="shared" si="54"/>
        <v>0.05</v>
      </c>
      <c r="J203" s="122">
        <f t="shared" si="55"/>
        <v>43488</v>
      </c>
      <c r="K203" s="118">
        <f t="shared" si="56"/>
        <v>132</v>
      </c>
      <c r="L203" s="130">
        <f t="shared" si="57"/>
        <v>132</v>
      </c>
      <c r="M203" s="131">
        <f t="shared" si="46"/>
        <v>1.0258861260000001</v>
      </c>
      <c r="N203" s="131">
        <f t="shared" ca="1" si="47"/>
        <v>1.0597494059999999</v>
      </c>
      <c r="O203" s="130">
        <f t="shared" si="58"/>
        <v>0</v>
      </c>
      <c r="P203" s="129">
        <f t="shared" ca="1" si="48"/>
        <v>215097.8616</v>
      </c>
      <c r="Q203" s="135">
        <f t="shared" si="49"/>
        <v>0</v>
      </c>
      <c r="R203" s="129">
        <f t="shared" si="50"/>
        <v>0</v>
      </c>
      <c r="S203" s="136" t="str">
        <f t="shared" si="59"/>
        <v>A+J=</v>
      </c>
      <c r="T203" s="122">
        <f t="shared" si="60"/>
        <v>43819</v>
      </c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>
        <f t="shared" si="51"/>
        <v>43680</v>
      </c>
      <c r="B204" s="127">
        <f t="shared" ca="1" si="61"/>
        <v>3816704.7252000002</v>
      </c>
      <c r="C204" s="119">
        <f t="shared" si="52"/>
        <v>3600000</v>
      </c>
      <c r="D204" s="128">
        <f ca="1">IF(A204&lt;$B$1,VLOOKUP(A204,[1]DI!$A$4:$B$15000,2,FALSE),0)</f>
        <v>0</v>
      </c>
      <c r="E204" s="129">
        <f t="shared" ref="E204:E267" ca="1" si="65">ROUND(((1+D204)^(1/252)),8)</f>
        <v>1</v>
      </c>
      <c r="F204" s="129">
        <f ca="1">(TRUNC(PRODUCT($E$12:$E203),16))</f>
        <v>1.03324382556759</v>
      </c>
      <c r="G204" s="129">
        <f t="shared" si="53"/>
        <v>1</v>
      </c>
      <c r="H204" s="129">
        <f t="shared" ref="H204:H267" ca="1" si="66">ROUND(F204/G204,8)</f>
        <v>1.03324383</v>
      </c>
      <c r="I204" s="128">
        <f t="shared" si="54"/>
        <v>0.05</v>
      </c>
      <c r="J204" s="122">
        <f t="shared" si="55"/>
        <v>43488</v>
      </c>
      <c r="K204" s="118">
        <f t="shared" si="56"/>
        <v>132</v>
      </c>
      <c r="L204" s="130">
        <f t="shared" si="57"/>
        <v>133</v>
      </c>
      <c r="M204" s="131">
        <f t="shared" ref="M204:M267" si="67">ROUND((I204+1)^(L204/252),9)</f>
        <v>1.0260847689999999</v>
      </c>
      <c r="N204" s="131">
        <f t="shared" ref="N204:N267" ca="1" si="68">ROUND(H204*M204,9)</f>
        <v>1.060195757</v>
      </c>
      <c r="O204" s="130">
        <f t="shared" si="58"/>
        <v>0</v>
      </c>
      <c r="P204" s="129">
        <f t="shared" ref="P204:P267" ca="1" si="69">TRUNC(((N204-1)*C204),8)</f>
        <v>216704.72519999999</v>
      </c>
      <c r="Q204" s="135">
        <f t="shared" ref="Q204:Q267" si="70">IF($O204&gt;0,VLOOKUP($O204,$W$12:$AC$150,7),0)</f>
        <v>0</v>
      </c>
      <c r="R204" s="129">
        <f t="shared" ref="R204:R267" si="71">IF(Q204&gt;0,TRUNC(Q204*C$12,8),0)</f>
        <v>0</v>
      </c>
      <c r="S204" s="136" t="str">
        <f t="shared" si="59"/>
        <v>A+J=</v>
      </c>
      <c r="T204" s="122">
        <f t="shared" si="60"/>
        <v>43819</v>
      </c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>
        <f t="shared" ref="A205:A268" si="72">(A204+1)</f>
        <v>43681</v>
      </c>
      <c r="B205" s="127">
        <f t="shared" ca="1" si="61"/>
        <v>3816704.7252000002</v>
      </c>
      <c r="C205" s="119">
        <f t="shared" ref="C205:C268" si="73">(C204-R204)</f>
        <v>3600000</v>
      </c>
      <c r="D205" s="128">
        <f ca="1">IF(A205&lt;$B$1,VLOOKUP(A205,[1]DI!$A$4:$B$15000,2,FALSE),0)</f>
        <v>0</v>
      </c>
      <c r="E205" s="129">
        <f t="shared" ca="1" si="65"/>
        <v>1</v>
      </c>
      <c r="F205" s="129">
        <f ca="1">(TRUNC(PRODUCT($E$12:$E204),16))</f>
        <v>1.03324382556759</v>
      </c>
      <c r="G205" s="129">
        <f t="shared" ref="G205:G268" si="74">IF(O204&gt;0,F204,G204)</f>
        <v>1</v>
      </c>
      <c r="H205" s="129">
        <f t="shared" ca="1" si="66"/>
        <v>1.03324383</v>
      </c>
      <c r="I205" s="128">
        <f t="shared" ref="I205:I268" si="75">I204</f>
        <v>0.05</v>
      </c>
      <c r="J205" s="122">
        <f t="shared" ref="J205:J268" si="76">IF(O204&gt;0,VLOOKUP(O204,W$12:AG$150,2),J204)</f>
        <v>43488</v>
      </c>
      <c r="K205" s="118">
        <f t="shared" ref="K205:K268" si="77">IF(A205&gt;J205,IF(NETWORKDAYS(J205,A205,$W$160:$W$544)-1=0,1,NETWORKDAYS(J205,A205,$W$160:$W$544)-1),0)</f>
        <v>132</v>
      </c>
      <c r="L205" s="130">
        <f t="shared" ref="L205:L268" si="78">IF(AND(K205=1,K204=1),1,IF(K205&gt;0,IF(K205=K204,K205+1,K205),0))</f>
        <v>133</v>
      </c>
      <c r="M205" s="131">
        <f t="shared" si="67"/>
        <v>1.0260847689999999</v>
      </c>
      <c r="N205" s="131">
        <f t="shared" ca="1" si="68"/>
        <v>1.060195757</v>
      </c>
      <c r="O205" s="130">
        <f t="shared" ref="O205:O268" si="79">IF(VLOOKUP(A205,X$12:AE$150,8)=VLOOKUP(A204,X$12:AE$150,8),0,VLOOKUP(A205,X$12:AE$150,8))</f>
        <v>0</v>
      </c>
      <c r="P205" s="129">
        <f t="shared" ca="1" si="69"/>
        <v>216704.72519999999</v>
      </c>
      <c r="Q205" s="135">
        <f t="shared" si="70"/>
        <v>0</v>
      </c>
      <c r="R205" s="129">
        <f t="shared" si="71"/>
        <v>0</v>
      </c>
      <c r="S205" s="136" t="str">
        <f t="shared" ref="S205:S268" si="80">IF(O204&gt;0,VLOOKUP(O204,W$12:AG$150,10),S204)</f>
        <v>A+J=</v>
      </c>
      <c r="T205" s="122">
        <f t="shared" ref="T205:T268" si="81">IF(O204&gt;0,VLOOKUP(O204,W$12:AG$150,11),T204)</f>
        <v>43819</v>
      </c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>
        <f t="shared" si="72"/>
        <v>43682</v>
      </c>
      <c r="B206" s="127">
        <f t="shared" ref="B206:B269" ca="1" si="82">IF(A206&lt;=TODAY(),C206+P206,IF(AND(A206&gt;TODAY(),A206&lt;=$B$1),IF(VLOOKUP(TODAY(),$A$10:$D$5000,4,FALSE)=0,"n.d",C206+P206),"n.d"))</f>
        <v>3816704.7252000002</v>
      </c>
      <c r="C206" s="119">
        <f t="shared" si="73"/>
        <v>3600000</v>
      </c>
      <c r="D206" s="128">
        <f ca="1">IF(A206&lt;$B$1,VLOOKUP(A206,[1]DI!$A$4:$B$15000,2,FALSE),0)</f>
        <v>5.8999999999999997E-2</v>
      </c>
      <c r="E206" s="129">
        <f t="shared" ca="1" si="65"/>
        <v>1.00022751</v>
      </c>
      <c r="F206" s="129">
        <f ca="1">(TRUNC(PRODUCT($E$12:$E205),16))</f>
        <v>1.03324382556759</v>
      </c>
      <c r="G206" s="129">
        <f t="shared" si="74"/>
        <v>1</v>
      </c>
      <c r="H206" s="129">
        <f t="shared" ca="1" si="66"/>
        <v>1.03324383</v>
      </c>
      <c r="I206" s="128">
        <f t="shared" si="75"/>
        <v>0.05</v>
      </c>
      <c r="J206" s="122">
        <f t="shared" si="76"/>
        <v>43488</v>
      </c>
      <c r="K206" s="118">
        <f t="shared" si="77"/>
        <v>133</v>
      </c>
      <c r="L206" s="130">
        <f t="shared" si="78"/>
        <v>133</v>
      </c>
      <c r="M206" s="131">
        <f t="shared" si="67"/>
        <v>1.0260847689999999</v>
      </c>
      <c r="N206" s="131">
        <f t="shared" ca="1" si="68"/>
        <v>1.060195757</v>
      </c>
      <c r="O206" s="130">
        <f t="shared" si="79"/>
        <v>0</v>
      </c>
      <c r="P206" s="129">
        <f t="shared" ca="1" si="69"/>
        <v>216704.72519999999</v>
      </c>
      <c r="Q206" s="135">
        <f t="shared" si="70"/>
        <v>0</v>
      </c>
      <c r="R206" s="129">
        <f t="shared" si="71"/>
        <v>0</v>
      </c>
      <c r="S206" s="136" t="str">
        <f t="shared" si="80"/>
        <v>A+J=</v>
      </c>
      <c r="T206" s="122">
        <f t="shared" si="81"/>
        <v>43819</v>
      </c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>
        <f t="shared" si="72"/>
        <v>43683</v>
      </c>
      <c r="B207" s="127">
        <f t="shared" ca="1" si="82"/>
        <v>3818312.2511999998</v>
      </c>
      <c r="C207" s="119">
        <f t="shared" si="73"/>
        <v>3600000</v>
      </c>
      <c r="D207" s="128">
        <f ca="1">IF(A207&lt;$B$1,VLOOKUP(A207,[1]DI!$A$4:$B$15000,2,FALSE),0)</f>
        <v>5.8999999999999997E-2</v>
      </c>
      <c r="E207" s="129">
        <f t="shared" ca="1" si="65"/>
        <v>1.00022751</v>
      </c>
      <c r="F207" s="129">
        <f ca="1">(TRUNC(PRODUCT($E$12:$E206),16))</f>
        <v>1.03347889887035</v>
      </c>
      <c r="G207" s="129">
        <f t="shared" si="74"/>
        <v>1</v>
      </c>
      <c r="H207" s="129">
        <f t="shared" ca="1" si="66"/>
        <v>1.0334789</v>
      </c>
      <c r="I207" s="128">
        <f t="shared" si="75"/>
        <v>0.05</v>
      </c>
      <c r="J207" s="122">
        <f t="shared" si="76"/>
        <v>43488</v>
      </c>
      <c r="K207" s="118">
        <f t="shared" si="77"/>
        <v>134</v>
      </c>
      <c r="L207" s="130">
        <f t="shared" si="78"/>
        <v>134</v>
      </c>
      <c r="M207" s="131">
        <f t="shared" si="67"/>
        <v>1.0262834510000001</v>
      </c>
      <c r="N207" s="131">
        <f t="shared" ca="1" si="68"/>
        <v>1.060642292</v>
      </c>
      <c r="O207" s="130">
        <f t="shared" si="79"/>
        <v>0</v>
      </c>
      <c r="P207" s="129">
        <f t="shared" ca="1" si="69"/>
        <v>218312.2512</v>
      </c>
      <c r="Q207" s="135">
        <f t="shared" si="70"/>
        <v>0</v>
      </c>
      <c r="R207" s="129">
        <f t="shared" si="71"/>
        <v>0</v>
      </c>
      <c r="S207" s="136" t="str">
        <f t="shared" si="80"/>
        <v>A+J=</v>
      </c>
      <c r="T207" s="122">
        <f t="shared" si="81"/>
        <v>43819</v>
      </c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>
        <f t="shared" si="72"/>
        <v>43684</v>
      </c>
      <c r="B208" s="127">
        <f t="shared" ca="1" si="82"/>
        <v>3819920.4756</v>
      </c>
      <c r="C208" s="119">
        <f t="shared" si="73"/>
        <v>3600000</v>
      </c>
      <c r="D208" s="128">
        <f ca="1">IF(A208&lt;$B$1,VLOOKUP(A208,[1]DI!$A$4:$B$15000,2,FALSE),0)</f>
        <v>5.8999999999999997E-2</v>
      </c>
      <c r="E208" s="129">
        <f t="shared" ca="1" si="65"/>
        <v>1.00022751</v>
      </c>
      <c r="F208" s="129">
        <f ca="1">(TRUNC(PRODUCT($E$12:$E207),16))</f>
        <v>1.03371402565463</v>
      </c>
      <c r="G208" s="129">
        <f t="shared" si="74"/>
        <v>1</v>
      </c>
      <c r="H208" s="129">
        <f t="shared" ca="1" si="66"/>
        <v>1.0337140300000001</v>
      </c>
      <c r="I208" s="128">
        <f t="shared" si="75"/>
        <v>0.05</v>
      </c>
      <c r="J208" s="122">
        <f t="shared" si="76"/>
        <v>43488</v>
      </c>
      <c r="K208" s="118">
        <f t="shared" si="77"/>
        <v>135</v>
      </c>
      <c r="L208" s="130">
        <f t="shared" si="78"/>
        <v>135</v>
      </c>
      <c r="M208" s="131">
        <f t="shared" si="67"/>
        <v>1.02648217</v>
      </c>
      <c r="N208" s="131">
        <f t="shared" ca="1" si="68"/>
        <v>1.0610890209999999</v>
      </c>
      <c r="O208" s="130">
        <f t="shared" si="79"/>
        <v>0</v>
      </c>
      <c r="P208" s="129">
        <f t="shared" ca="1" si="69"/>
        <v>219920.47560000001</v>
      </c>
      <c r="Q208" s="135">
        <f t="shared" si="70"/>
        <v>0</v>
      </c>
      <c r="R208" s="129">
        <f t="shared" si="71"/>
        <v>0</v>
      </c>
      <c r="S208" s="136" t="str">
        <f t="shared" si="80"/>
        <v>A+J=</v>
      </c>
      <c r="T208" s="122">
        <f t="shared" si="81"/>
        <v>43819</v>
      </c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>
        <f t="shared" si="72"/>
        <v>43685</v>
      </c>
      <c r="B209" s="127">
        <f t="shared" ca="1" si="82"/>
        <v>3821529.3659999999</v>
      </c>
      <c r="C209" s="119">
        <f t="shared" si="73"/>
        <v>3600000</v>
      </c>
      <c r="D209" s="128">
        <f ca="1">IF(A209&lt;$B$1,VLOOKUP(A209,[1]DI!$A$4:$B$15000,2,FALSE),0)</f>
        <v>5.8999999999999997E-2</v>
      </c>
      <c r="E209" s="129">
        <f t="shared" ca="1" si="65"/>
        <v>1.00022751</v>
      </c>
      <c r="F209" s="129">
        <f ca="1">(TRUNC(PRODUCT($E$12:$E208),16))</f>
        <v>1.0339492059326101</v>
      </c>
      <c r="G209" s="129">
        <f t="shared" si="74"/>
        <v>1</v>
      </c>
      <c r="H209" s="129">
        <f t="shared" ca="1" si="66"/>
        <v>1.0339492100000001</v>
      </c>
      <c r="I209" s="128">
        <f t="shared" si="75"/>
        <v>0.05</v>
      </c>
      <c r="J209" s="122">
        <f t="shared" si="76"/>
        <v>43488</v>
      </c>
      <c r="K209" s="118">
        <f t="shared" si="77"/>
        <v>136</v>
      </c>
      <c r="L209" s="130">
        <f t="shared" si="78"/>
        <v>136</v>
      </c>
      <c r="M209" s="131">
        <f t="shared" si="67"/>
        <v>1.0266809290000001</v>
      </c>
      <c r="N209" s="131">
        <f t="shared" ca="1" si="68"/>
        <v>1.061535935</v>
      </c>
      <c r="O209" s="130">
        <f t="shared" si="79"/>
        <v>0</v>
      </c>
      <c r="P209" s="129">
        <f t="shared" ca="1" si="69"/>
        <v>221529.36600000001</v>
      </c>
      <c r="Q209" s="135">
        <f t="shared" si="70"/>
        <v>0</v>
      </c>
      <c r="R209" s="129">
        <f t="shared" si="71"/>
        <v>0</v>
      </c>
      <c r="S209" s="136" t="str">
        <f t="shared" si="80"/>
        <v>A+J=</v>
      </c>
      <c r="T209" s="122">
        <f t="shared" si="81"/>
        <v>43819</v>
      </c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>
        <f t="shared" si="72"/>
        <v>43686</v>
      </c>
      <c r="B210" s="127">
        <f t="shared" ca="1" si="82"/>
        <v>3823138.9188000001</v>
      </c>
      <c r="C210" s="119">
        <f t="shared" si="73"/>
        <v>3600000</v>
      </c>
      <c r="D210" s="128">
        <f ca="1">IF(A210&lt;$B$1,VLOOKUP(A210,[1]DI!$A$4:$B$15000,2,FALSE),0)</f>
        <v>5.8999999999999997E-2</v>
      </c>
      <c r="E210" s="129">
        <f t="shared" ca="1" si="65"/>
        <v>1.00022751</v>
      </c>
      <c r="F210" s="129">
        <f ca="1">(TRUNC(PRODUCT($E$12:$E209),16))</f>
        <v>1.0341844397164499</v>
      </c>
      <c r="G210" s="129">
        <f t="shared" si="74"/>
        <v>1</v>
      </c>
      <c r="H210" s="129">
        <f t="shared" ca="1" si="66"/>
        <v>1.03418444</v>
      </c>
      <c r="I210" s="128">
        <f t="shared" si="75"/>
        <v>0.05</v>
      </c>
      <c r="J210" s="122">
        <f t="shared" si="76"/>
        <v>43488</v>
      </c>
      <c r="K210" s="118">
        <f t="shared" si="77"/>
        <v>137</v>
      </c>
      <c r="L210" s="130">
        <f t="shared" si="78"/>
        <v>137</v>
      </c>
      <c r="M210" s="131">
        <f t="shared" si="67"/>
        <v>1.0268797249999999</v>
      </c>
      <c r="N210" s="131">
        <f t="shared" ca="1" si="68"/>
        <v>1.061983033</v>
      </c>
      <c r="O210" s="130">
        <f t="shared" si="79"/>
        <v>0</v>
      </c>
      <c r="P210" s="129">
        <f t="shared" ca="1" si="69"/>
        <v>223138.91880000001</v>
      </c>
      <c r="Q210" s="135">
        <f t="shared" si="70"/>
        <v>0</v>
      </c>
      <c r="R210" s="129">
        <f t="shared" si="71"/>
        <v>0</v>
      </c>
      <c r="S210" s="136" t="str">
        <f t="shared" si="80"/>
        <v>A+J=</v>
      </c>
      <c r="T210" s="122">
        <f t="shared" si="81"/>
        <v>43819</v>
      </c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>
        <f t="shared" si="72"/>
        <v>43687</v>
      </c>
      <c r="B211" s="127">
        <f t="shared" ca="1" si="82"/>
        <v>3824749.1808000002</v>
      </c>
      <c r="C211" s="119">
        <f t="shared" si="73"/>
        <v>3600000</v>
      </c>
      <c r="D211" s="128">
        <f ca="1">IF(A211&lt;$B$1,VLOOKUP(A211,[1]DI!$A$4:$B$15000,2,FALSE),0)</f>
        <v>0</v>
      </c>
      <c r="E211" s="129">
        <f t="shared" ca="1" si="65"/>
        <v>1</v>
      </c>
      <c r="F211" s="129">
        <f ca="1">(TRUNC(PRODUCT($E$12:$E210),16))</f>
        <v>1.03441972701833</v>
      </c>
      <c r="G211" s="129">
        <f t="shared" si="74"/>
        <v>1</v>
      </c>
      <c r="H211" s="129">
        <f t="shared" ca="1" si="66"/>
        <v>1.03441973</v>
      </c>
      <c r="I211" s="128">
        <f t="shared" si="75"/>
        <v>0.05</v>
      </c>
      <c r="J211" s="122">
        <f t="shared" si="76"/>
        <v>43488</v>
      </c>
      <c r="K211" s="118">
        <f t="shared" si="77"/>
        <v>137</v>
      </c>
      <c r="L211" s="130">
        <f t="shared" si="78"/>
        <v>138</v>
      </c>
      <c r="M211" s="131">
        <f t="shared" si="67"/>
        <v>1.0270785609999999</v>
      </c>
      <c r="N211" s="131">
        <f t="shared" ca="1" si="68"/>
        <v>1.062430328</v>
      </c>
      <c r="O211" s="130">
        <f t="shared" si="79"/>
        <v>0</v>
      </c>
      <c r="P211" s="129">
        <f t="shared" ca="1" si="69"/>
        <v>224749.1808</v>
      </c>
      <c r="Q211" s="135">
        <f t="shared" si="70"/>
        <v>0</v>
      </c>
      <c r="R211" s="129">
        <f t="shared" si="71"/>
        <v>0</v>
      </c>
      <c r="S211" s="136" t="str">
        <f t="shared" si="80"/>
        <v>A+J=</v>
      </c>
      <c r="T211" s="122">
        <f t="shared" si="81"/>
        <v>43819</v>
      </c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>
        <f t="shared" si="72"/>
        <v>43688</v>
      </c>
      <c r="B212" s="127">
        <f t="shared" ca="1" si="82"/>
        <v>3824749.1808000002</v>
      </c>
      <c r="C212" s="119">
        <f t="shared" si="73"/>
        <v>3600000</v>
      </c>
      <c r="D212" s="128">
        <f ca="1">IF(A212&lt;$B$1,VLOOKUP(A212,[1]DI!$A$4:$B$15000,2,FALSE),0)</f>
        <v>0</v>
      </c>
      <c r="E212" s="129">
        <f t="shared" ca="1" si="65"/>
        <v>1</v>
      </c>
      <c r="F212" s="129">
        <f ca="1">(TRUNC(PRODUCT($E$12:$E211),16))</f>
        <v>1.03441972701833</v>
      </c>
      <c r="G212" s="129">
        <f t="shared" si="74"/>
        <v>1</v>
      </c>
      <c r="H212" s="129">
        <f t="shared" ca="1" si="66"/>
        <v>1.03441973</v>
      </c>
      <c r="I212" s="128">
        <f t="shared" si="75"/>
        <v>0.05</v>
      </c>
      <c r="J212" s="122">
        <f t="shared" si="76"/>
        <v>43488</v>
      </c>
      <c r="K212" s="118">
        <f t="shared" si="77"/>
        <v>137</v>
      </c>
      <c r="L212" s="130">
        <f t="shared" si="78"/>
        <v>138</v>
      </c>
      <c r="M212" s="131">
        <f t="shared" si="67"/>
        <v>1.0270785609999999</v>
      </c>
      <c r="N212" s="131">
        <f t="shared" ca="1" si="68"/>
        <v>1.062430328</v>
      </c>
      <c r="O212" s="130">
        <f t="shared" si="79"/>
        <v>0</v>
      </c>
      <c r="P212" s="129">
        <f t="shared" ca="1" si="69"/>
        <v>224749.1808</v>
      </c>
      <c r="Q212" s="135">
        <f t="shared" si="70"/>
        <v>0</v>
      </c>
      <c r="R212" s="129">
        <f t="shared" si="71"/>
        <v>0</v>
      </c>
      <c r="S212" s="136" t="str">
        <f t="shared" si="80"/>
        <v>A+J=</v>
      </c>
      <c r="T212" s="122">
        <f t="shared" si="81"/>
        <v>43819</v>
      </c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>
        <f t="shared" si="72"/>
        <v>43689</v>
      </c>
      <c r="B213" s="127">
        <f t="shared" ca="1" si="82"/>
        <v>3824749.1808000002</v>
      </c>
      <c r="C213" s="119">
        <f t="shared" si="73"/>
        <v>3600000</v>
      </c>
      <c r="D213" s="128">
        <f ca="1">IF(A213&lt;$B$1,VLOOKUP(A213,[1]DI!$A$4:$B$15000,2,FALSE),0)</f>
        <v>5.8999999999999997E-2</v>
      </c>
      <c r="E213" s="129">
        <f t="shared" ca="1" si="65"/>
        <v>1.00022751</v>
      </c>
      <c r="F213" s="129">
        <f ca="1">(TRUNC(PRODUCT($E$12:$E212),16))</f>
        <v>1.03441972701833</v>
      </c>
      <c r="G213" s="129">
        <f t="shared" si="74"/>
        <v>1</v>
      </c>
      <c r="H213" s="129">
        <f t="shared" ca="1" si="66"/>
        <v>1.03441973</v>
      </c>
      <c r="I213" s="128">
        <f t="shared" si="75"/>
        <v>0.05</v>
      </c>
      <c r="J213" s="122">
        <f t="shared" si="76"/>
        <v>43488</v>
      </c>
      <c r="K213" s="118">
        <f t="shared" si="77"/>
        <v>138</v>
      </c>
      <c r="L213" s="130">
        <f t="shared" si="78"/>
        <v>138</v>
      </c>
      <c r="M213" s="131">
        <f t="shared" si="67"/>
        <v>1.0270785609999999</v>
      </c>
      <c r="N213" s="131">
        <f t="shared" ca="1" si="68"/>
        <v>1.062430328</v>
      </c>
      <c r="O213" s="130">
        <f t="shared" si="79"/>
        <v>0</v>
      </c>
      <c r="P213" s="129">
        <f t="shared" ca="1" si="69"/>
        <v>224749.1808</v>
      </c>
      <c r="Q213" s="135">
        <f t="shared" si="70"/>
        <v>0</v>
      </c>
      <c r="R213" s="129">
        <f t="shared" si="71"/>
        <v>0</v>
      </c>
      <c r="S213" s="136" t="str">
        <f t="shared" si="80"/>
        <v>A+J=</v>
      </c>
      <c r="T213" s="122">
        <f t="shared" si="81"/>
        <v>43819</v>
      </c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>
        <f t="shared" si="72"/>
        <v>43690</v>
      </c>
      <c r="B214" s="127">
        <f t="shared" ca="1" si="82"/>
        <v>3826360.0980000002</v>
      </c>
      <c r="C214" s="119">
        <f t="shared" si="73"/>
        <v>3600000</v>
      </c>
      <c r="D214" s="128">
        <f ca="1">IF(A214&lt;$B$1,VLOOKUP(A214,[1]DI!$A$4:$B$15000,2,FALSE),0)</f>
        <v>5.8999999999999997E-2</v>
      </c>
      <c r="E214" s="129">
        <f t="shared" ca="1" si="65"/>
        <v>1.00022751</v>
      </c>
      <c r="F214" s="129">
        <f ca="1">(TRUNC(PRODUCT($E$12:$E213),16))</f>
        <v>1.0346550678504201</v>
      </c>
      <c r="G214" s="129">
        <f t="shared" si="74"/>
        <v>1</v>
      </c>
      <c r="H214" s="129">
        <f t="shared" ca="1" si="66"/>
        <v>1.0346550699999999</v>
      </c>
      <c r="I214" s="128">
        <f t="shared" si="75"/>
        <v>0.05</v>
      </c>
      <c r="J214" s="122">
        <f t="shared" si="76"/>
        <v>43488</v>
      </c>
      <c r="K214" s="118">
        <f t="shared" si="77"/>
        <v>139</v>
      </c>
      <c r="L214" s="130">
        <f t="shared" si="78"/>
        <v>139</v>
      </c>
      <c r="M214" s="131">
        <f t="shared" si="67"/>
        <v>1.0272774339999999</v>
      </c>
      <c r="N214" s="131">
        <f t="shared" ca="1" si="68"/>
        <v>1.0628778050000001</v>
      </c>
      <c r="O214" s="130">
        <f t="shared" si="79"/>
        <v>0</v>
      </c>
      <c r="P214" s="129">
        <f t="shared" ca="1" si="69"/>
        <v>226360.098</v>
      </c>
      <c r="Q214" s="135">
        <f t="shared" si="70"/>
        <v>0</v>
      </c>
      <c r="R214" s="129">
        <f t="shared" si="71"/>
        <v>0</v>
      </c>
      <c r="S214" s="136" t="str">
        <f t="shared" si="80"/>
        <v>A+J=</v>
      </c>
      <c r="T214" s="122">
        <f t="shared" si="81"/>
        <v>43819</v>
      </c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>
        <f t="shared" si="72"/>
        <v>43691</v>
      </c>
      <c r="B215" s="127">
        <f t="shared" ca="1" si="82"/>
        <v>3827971.6883999999</v>
      </c>
      <c r="C215" s="119">
        <f t="shared" si="73"/>
        <v>3600000</v>
      </c>
      <c r="D215" s="128">
        <f ca="1">IF(A215&lt;$B$1,VLOOKUP(A215,[1]DI!$A$4:$B$15000,2,FALSE),0)</f>
        <v>5.8999999999999997E-2</v>
      </c>
      <c r="E215" s="129">
        <f t="shared" ca="1" si="65"/>
        <v>1.00022751</v>
      </c>
      <c r="F215" s="129">
        <f ca="1">(TRUNC(PRODUCT($E$12:$E214),16))</f>
        <v>1.03489046222491</v>
      </c>
      <c r="G215" s="129">
        <f t="shared" si="74"/>
        <v>1</v>
      </c>
      <c r="H215" s="129">
        <f t="shared" ca="1" si="66"/>
        <v>1.03489046</v>
      </c>
      <c r="I215" s="128">
        <f t="shared" si="75"/>
        <v>0.05</v>
      </c>
      <c r="J215" s="122">
        <f t="shared" si="76"/>
        <v>43488</v>
      </c>
      <c r="K215" s="118">
        <f t="shared" si="77"/>
        <v>140</v>
      </c>
      <c r="L215" s="130">
        <f t="shared" si="78"/>
        <v>140</v>
      </c>
      <c r="M215" s="131">
        <f t="shared" si="67"/>
        <v>1.0274763469999999</v>
      </c>
      <c r="N215" s="131">
        <f t="shared" ca="1" si="68"/>
        <v>1.063325469</v>
      </c>
      <c r="O215" s="130">
        <f t="shared" si="79"/>
        <v>0</v>
      </c>
      <c r="P215" s="129">
        <f t="shared" ca="1" si="69"/>
        <v>227971.68840000001</v>
      </c>
      <c r="Q215" s="135">
        <f t="shared" si="70"/>
        <v>0</v>
      </c>
      <c r="R215" s="129">
        <f t="shared" si="71"/>
        <v>0</v>
      </c>
      <c r="S215" s="136" t="str">
        <f t="shared" si="80"/>
        <v>A+J=</v>
      </c>
      <c r="T215" s="122">
        <f t="shared" si="81"/>
        <v>43819</v>
      </c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>
        <f t="shared" si="72"/>
        <v>43692</v>
      </c>
      <c r="B216" s="127">
        <f t="shared" ca="1" si="82"/>
        <v>3829583.9772000001</v>
      </c>
      <c r="C216" s="119">
        <f t="shared" si="73"/>
        <v>3600000</v>
      </c>
      <c r="D216" s="128">
        <f ca="1">IF(A216&lt;$B$1,VLOOKUP(A216,[1]DI!$A$4:$B$15000,2,FALSE),0)</f>
        <v>5.8999999999999997E-2</v>
      </c>
      <c r="E216" s="129">
        <f t="shared" ca="1" si="65"/>
        <v>1.00022751</v>
      </c>
      <c r="F216" s="129">
        <f ca="1">(TRUNC(PRODUCT($E$12:$E215),16))</f>
        <v>1.03512591015397</v>
      </c>
      <c r="G216" s="129">
        <f t="shared" si="74"/>
        <v>1</v>
      </c>
      <c r="H216" s="129">
        <f t="shared" ca="1" si="66"/>
        <v>1.0351259100000001</v>
      </c>
      <c r="I216" s="128">
        <f t="shared" si="75"/>
        <v>0.05</v>
      </c>
      <c r="J216" s="122">
        <f t="shared" si="76"/>
        <v>43488</v>
      </c>
      <c r="K216" s="118">
        <f t="shared" si="77"/>
        <v>141</v>
      </c>
      <c r="L216" s="130">
        <f t="shared" si="78"/>
        <v>141</v>
      </c>
      <c r="M216" s="131">
        <f t="shared" si="67"/>
        <v>1.027675297</v>
      </c>
      <c r="N216" s="131">
        <f t="shared" ca="1" si="68"/>
        <v>1.063773327</v>
      </c>
      <c r="O216" s="130">
        <f t="shared" si="79"/>
        <v>0</v>
      </c>
      <c r="P216" s="129">
        <f t="shared" ca="1" si="69"/>
        <v>229583.97719999999</v>
      </c>
      <c r="Q216" s="135">
        <f t="shared" si="70"/>
        <v>0</v>
      </c>
      <c r="R216" s="129">
        <f t="shared" si="71"/>
        <v>0</v>
      </c>
      <c r="S216" s="136" t="str">
        <f t="shared" si="80"/>
        <v>A+J=</v>
      </c>
      <c r="T216" s="122">
        <f t="shared" si="81"/>
        <v>43819</v>
      </c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>
        <f t="shared" si="72"/>
        <v>43693</v>
      </c>
      <c r="B217" s="127">
        <f t="shared" ca="1" si="82"/>
        <v>3831196.9356</v>
      </c>
      <c r="C217" s="119">
        <f t="shared" si="73"/>
        <v>3600000</v>
      </c>
      <c r="D217" s="128">
        <f ca="1">IF(A217&lt;$B$1,VLOOKUP(A217,[1]DI!$A$4:$B$15000,2,FALSE),0)</f>
        <v>5.8999999999999997E-2</v>
      </c>
      <c r="E217" s="129">
        <f t="shared" ca="1" si="65"/>
        <v>1.00022751</v>
      </c>
      <c r="F217" s="129">
        <f ca="1">(TRUNC(PRODUCT($E$12:$E216),16))</f>
        <v>1.03536141164979</v>
      </c>
      <c r="G217" s="129">
        <f t="shared" si="74"/>
        <v>1</v>
      </c>
      <c r="H217" s="129">
        <f t="shared" ca="1" si="66"/>
        <v>1.0353614099999999</v>
      </c>
      <c r="I217" s="128">
        <f t="shared" si="75"/>
        <v>0.05</v>
      </c>
      <c r="J217" s="122">
        <f t="shared" si="76"/>
        <v>43488</v>
      </c>
      <c r="K217" s="118">
        <f t="shared" si="77"/>
        <v>142</v>
      </c>
      <c r="L217" s="130">
        <f t="shared" si="78"/>
        <v>142</v>
      </c>
      <c r="M217" s="131">
        <f t="shared" si="67"/>
        <v>1.0278742869999999</v>
      </c>
      <c r="N217" s="131">
        <f t="shared" ca="1" si="68"/>
        <v>1.0642213709999999</v>
      </c>
      <c r="O217" s="130">
        <f t="shared" si="79"/>
        <v>0</v>
      </c>
      <c r="P217" s="129">
        <f t="shared" ca="1" si="69"/>
        <v>231196.9356</v>
      </c>
      <c r="Q217" s="135">
        <f t="shared" si="70"/>
        <v>0</v>
      </c>
      <c r="R217" s="129">
        <f t="shared" si="71"/>
        <v>0</v>
      </c>
      <c r="S217" s="136" t="str">
        <f t="shared" si="80"/>
        <v>A+J=</v>
      </c>
      <c r="T217" s="122">
        <f t="shared" si="81"/>
        <v>43819</v>
      </c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>
        <f t="shared" si="72"/>
        <v>43694</v>
      </c>
      <c r="B218" s="127">
        <f t="shared" ca="1" si="82"/>
        <v>3832810.5924</v>
      </c>
      <c r="C218" s="119">
        <f t="shared" si="73"/>
        <v>3600000</v>
      </c>
      <c r="D218" s="128">
        <f ca="1">IF(A218&lt;$B$1,VLOOKUP(A218,[1]DI!$A$4:$B$15000,2,FALSE),0)</f>
        <v>0</v>
      </c>
      <c r="E218" s="129">
        <f t="shared" ca="1" si="65"/>
        <v>1</v>
      </c>
      <c r="F218" s="129">
        <f ca="1">(TRUNC(PRODUCT($E$12:$E217),16))</f>
        <v>1.0355969667245499</v>
      </c>
      <c r="G218" s="129">
        <f t="shared" si="74"/>
        <v>1</v>
      </c>
      <c r="H218" s="129">
        <f t="shared" ca="1" si="66"/>
        <v>1.0355969700000001</v>
      </c>
      <c r="I218" s="128">
        <f t="shared" si="75"/>
        <v>0.05</v>
      </c>
      <c r="J218" s="122">
        <f t="shared" si="76"/>
        <v>43488</v>
      </c>
      <c r="K218" s="118">
        <f t="shared" si="77"/>
        <v>142</v>
      </c>
      <c r="L218" s="130">
        <f t="shared" si="78"/>
        <v>143</v>
      </c>
      <c r="M218" s="131">
        <f t="shared" si="67"/>
        <v>1.028073314</v>
      </c>
      <c r="N218" s="131">
        <f t="shared" ca="1" si="68"/>
        <v>1.0646696090000001</v>
      </c>
      <c r="O218" s="130">
        <f t="shared" si="79"/>
        <v>0</v>
      </c>
      <c r="P218" s="129">
        <f t="shared" ca="1" si="69"/>
        <v>232810.59239999999</v>
      </c>
      <c r="Q218" s="135">
        <f t="shared" si="70"/>
        <v>0</v>
      </c>
      <c r="R218" s="129">
        <f t="shared" si="71"/>
        <v>0</v>
      </c>
      <c r="S218" s="136" t="str">
        <f t="shared" si="80"/>
        <v>A+J=</v>
      </c>
      <c r="T218" s="122">
        <f t="shared" si="81"/>
        <v>43819</v>
      </c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>
        <f t="shared" si="72"/>
        <v>43695</v>
      </c>
      <c r="B219" s="127">
        <f t="shared" ca="1" si="82"/>
        <v>3832810.5924</v>
      </c>
      <c r="C219" s="119">
        <f t="shared" si="73"/>
        <v>3600000</v>
      </c>
      <c r="D219" s="128">
        <f ca="1">IF(A219&lt;$B$1,VLOOKUP(A219,[1]DI!$A$4:$B$15000,2,FALSE),0)</f>
        <v>0</v>
      </c>
      <c r="E219" s="129">
        <f t="shared" ca="1" si="65"/>
        <v>1</v>
      </c>
      <c r="F219" s="129">
        <f ca="1">(TRUNC(PRODUCT($E$12:$E218),16))</f>
        <v>1.0355969667245499</v>
      </c>
      <c r="G219" s="129">
        <f t="shared" si="74"/>
        <v>1</v>
      </c>
      <c r="H219" s="129">
        <f t="shared" ca="1" si="66"/>
        <v>1.0355969700000001</v>
      </c>
      <c r="I219" s="128">
        <f t="shared" si="75"/>
        <v>0.05</v>
      </c>
      <c r="J219" s="122">
        <f t="shared" si="76"/>
        <v>43488</v>
      </c>
      <c r="K219" s="118">
        <f t="shared" si="77"/>
        <v>142</v>
      </c>
      <c r="L219" s="130">
        <f t="shared" si="78"/>
        <v>143</v>
      </c>
      <c r="M219" s="131">
        <f t="shared" si="67"/>
        <v>1.028073314</v>
      </c>
      <c r="N219" s="131">
        <f t="shared" ca="1" si="68"/>
        <v>1.0646696090000001</v>
      </c>
      <c r="O219" s="130">
        <f t="shared" si="79"/>
        <v>0</v>
      </c>
      <c r="P219" s="129">
        <f t="shared" ca="1" si="69"/>
        <v>232810.59239999999</v>
      </c>
      <c r="Q219" s="135">
        <f t="shared" si="70"/>
        <v>0</v>
      </c>
      <c r="R219" s="129">
        <f t="shared" si="71"/>
        <v>0</v>
      </c>
      <c r="S219" s="136" t="str">
        <f t="shared" si="80"/>
        <v>A+J=</v>
      </c>
      <c r="T219" s="122">
        <f t="shared" si="81"/>
        <v>43819</v>
      </c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>
        <f t="shared" si="72"/>
        <v>43696</v>
      </c>
      <c r="B220" s="127">
        <f t="shared" ca="1" si="82"/>
        <v>3832810.5924</v>
      </c>
      <c r="C220" s="119">
        <f t="shared" si="73"/>
        <v>3600000</v>
      </c>
      <c r="D220" s="128">
        <f ca="1">IF(A220&lt;$B$1,VLOOKUP(A220,[1]DI!$A$4:$B$15000,2,FALSE),0)</f>
        <v>5.8999999999999997E-2</v>
      </c>
      <c r="E220" s="129">
        <f t="shared" ca="1" si="65"/>
        <v>1.00022751</v>
      </c>
      <c r="F220" s="129">
        <f ca="1">(TRUNC(PRODUCT($E$12:$E219),16))</f>
        <v>1.0355969667245499</v>
      </c>
      <c r="G220" s="129">
        <f t="shared" si="74"/>
        <v>1</v>
      </c>
      <c r="H220" s="129">
        <f t="shared" ca="1" si="66"/>
        <v>1.0355969700000001</v>
      </c>
      <c r="I220" s="128">
        <f t="shared" si="75"/>
        <v>0.05</v>
      </c>
      <c r="J220" s="122">
        <f t="shared" si="76"/>
        <v>43488</v>
      </c>
      <c r="K220" s="118">
        <f t="shared" si="77"/>
        <v>143</v>
      </c>
      <c r="L220" s="130">
        <f t="shared" si="78"/>
        <v>143</v>
      </c>
      <c r="M220" s="131">
        <f t="shared" si="67"/>
        <v>1.028073314</v>
      </c>
      <c r="N220" s="131">
        <f t="shared" ca="1" si="68"/>
        <v>1.0646696090000001</v>
      </c>
      <c r="O220" s="130">
        <f t="shared" si="79"/>
        <v>0</v>
      </c>
      <c r="P220" s="129">
        <f t="shared" ca="1" si="69"/>
        <v>232810.59239999999</v>
      </c>
      <c r="Q220" s="135">
        <f t="shared" si="70"/>
        <v>0</v>
      </c>
      <c r="R220" s="129">
        <f t="shared" si="71"/>
        <v>0</v>
      </c>
      <c r="S220" s="136" t="str">
        <f t="shared" si="80"/>
        <v>A+J=</v>
      </c>
      <c r="T220" s="122">
        <f t="shared" si="81"/>
        <v>43819</v>
      </c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>
        <f t="shared" si="72"/>
        <v>43697</v>
      </c>
      <c r="B221" s="127">
        <f t="shared" ca="1" si="82"/>
        <v>3834424.9188000001</v>
      </c>
      <c r="C221" s="119">
        <f t="shared" si="73"/>
        <v>3600000</v>
      </c>
      <c r="D221" s="128">
        <f ca="1">IF(A221&lt;$B$1,VLOOKUP(A221,[1]DI!$A$4:$B$15000,2,FALSE),0)</f>
        <v>5.8999999999999997E-2</v>
      </c>
      <c r="E221" s="129">
        <f t="shared" ca="1" si="65"/>
        <v>1.00022751</v>
      </c>
      <c r="F221" s="129">
        <f ca="1">(TRUNC(PRODUCT($E$12:$E220),16))</f>
        <v>1.03583257539045</v>
      </c>
      <c r="G221" s="129">
        <f t="shared" si="74"/>
        <v>1</v>
      </c>
      <c r="H221" s="129">
        <f t="shared" ca="1" si="66"/>
        <v>1.0358325799999999</v>
      </c>
      <c r="I221" s="128">
        <f t="shared" si="75"/>
        <v>0.05</v>
      </c>
      <c r="J221" s="122">
        <f t="shared" si="76"/>
        <v>43488</v>
      </c>
      <c r="K221" s="118">
        <f t="shared" si="77"/>
        <v>144</v>
      </c>
      <c r="L221" s="130">
        <f t="shared" si="78"/>
        <v>144</v>
      </c>
      <c r="M221" s="131">
        <f t="shared" si="67"/>
        <v>1.0282723810000001</v>
      </c>
      <c r="N221" s="131">
        <f t="shared" ca="1" si="68"/>
        <v>1.0651180330000001</v>
      </c>
      <c r="O221" s="130">
        <f t="shared" si="79"/>
        <v>0</v>
      </c>
      <c r="P221" s="129">
        <f t="shared" ca="1" si="69"/>
        <v>234424.91880000001</v>
      </c>
      <c r="Q221" s="135">
        <f t="shared" si="70"/>
        <v>0</v>
      </c>
      <c r="R221" s="129">
        <f t="shared" si="71"/>
        <v>0</v>
      </c>
      <c r="S221" s="136" t="str">
        <f t="shared" si="80"/>
        <v>A+J=</v>
      </c>
      <c r="T221" s="122">
        <f t="shared" si="81"/>
        <v>43819</v>
      </c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>
        <f t="shared" si="72"/>
        <v>43698</v>
      </c>
      <c r="B222" s="127">
        <f t="shared" ca="1" si="82"/>
        <v>3836039.9112</v>
      </c>
      <c r="C222" s="119">
        <f t="shared" si="73"/>
        <v>3600000</v>
      </c>
      <c r="D222" s="128">
        <f ca="1">IF(A222&lt;$B$1,VLOOKUP(A222,[1]DI!$A$4:$B$15000,2,FALSE),0)</f>
        <v>5.8999999999999997E-2</v>
      </c>
      <c r="E222" s="129">
        <f t="shared" ca="1" si="65"/>
        <v>1.00022751</v>
      </c>
      <c r="F222" s="129">
        <f ca="1">(TRUNC(PRODUCT($E$12:$E221),16))</f>
        <v>1.0360682376596799</v>
      </c>
      <c r="G222" s="129">
        <f t="shared" si="74"/>
        <v>1</v>
      </c>
      <c r="H222" s="129">
        <f t="shared" ca="1" si="66"/>
        <v>1.0360682400000001</v>
      </c>
      <c r="I222" s="128">
        <f t="shared" si="75"/>
        <v>0.05</v>
      </c>
      <c r="J222" s="122">
        <f t="shared" si="76"/>
        <v>43488</v>
      </c>
      <c r="K222" s="118">
        <f t="shared" si="77"/>
        <v>145</v>
      </c>
      <c r="L222" s="130">
        <f t="shared" si="78"/>
        <v>145</v>
      </c>
      <c r="M222" s="131">
        <f t="shared" si="67"/>
        <v>1.0284714859999999</v>
      </c>
      <c r="N222" s="131">
        <f t="shared" ca="1" si="68"/>
        <v>1.0655666420000001</v>
      </c>
      <c r="O222" s="130">
        <f t="shared" si="79"/>
        <v>0</v>
      </c>
      <c r="P222" s="129">
        <f t="shared" ca="1" si="69"/>
        <v>236039.9112</v>
      </c>
      <c r="Q222" s="135">
        <f t="shared" si="70"/>
        <v>0</v>
      </c>
      <c r="R222" s="129">
        <f t="shared" si="71"/>
        <v>0</v>
      </c>
      <c r="S222" s="136" t="str">
        <f t="shared" si="80"/>
        <v>A+J=</v>
      </c>
      <c r="T222" s="122">
        <f t="shared" si="81"/>
        <v>43819</v>
      </c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>
        <f t="shared" si="72"/>
        <v>43699</v>
      </c>
      <c r="B223" s="127">
        <f t="shared" ca="1" si="82"/>
        <v>3837655.5696</v>
      </c>
      <c r="C223" s="119">
        <f t="shared" si="73"/>
        <v>3600000</v>
      </c>
      <c r="D223" s="128">
        <f ca="1">IF(A223&lt;$B$1,VLOOKUP(A223,[1]DI!$A$4:$B$15000,2,FALSE),0)</f>
        <v>5.8999999999999997E-2</v>
      </c>
      <c r="E223" s="129">
        <f t="shared" ca="1" si="65"/>
        <v>1.00022751</v>
      </c>
      <c r="F223" s="129">
        <f ca="1">(TRUNC(PRODUCT($E$12:$E222),16))</f>
        <v>1.0363039535444301</v>
      </c>
      <c r="G223" s="129">
        <f t="shared" si="74"/>
        <v>1</v>
      </c>
      <c r="H223" s="129">
        <f t="shared" ca="1" si="66"/>
        <v>1.03630395</v>
      </c>
      <c r="I223" s="128">
        <f t="shared" si="75"/>
        <v>0.05</v>
      </c>
      <c r="J223" s="122">
        <f t="shared" si="76"/>
        <v>43488</v>
      </c>
      <c r="K223" s="118">
        <f t="shared" si="77"/>
        <v>146</v>
      </c>
      <c r="L223" s="130">
        <f t="shared" si="78"/>
        <v>146</v>
      </c>
      <c r="M223" s="131">
        <f t="shared" si="67"/>
        <v>1.0286706290000001</v>
      </c>
      <c r="N223" s="131">
        <f t="shared" ca="1" si="68"/>
        <v>1.066015436</v>
      </c>
      <c r="O223" s="130">
        <f t="shared" si="79"/>
        <v>0</v>
      </c>
      <c r="P223" s="129">
        <f t="shared" ca="1" si="69"/>
        <v>237655.56959999999</v>
      </c>
      <c r="Q223" s="135">
        <f t="shared" si="70"/>
        <v>0</v>
      </c>
      <c r="R223" s="129">
        <f t="shared" si="71"/>
        <v>0</v>
      </c>
      <c r="S223" s="136" t="str">
        <f t="shared" si="80"/>
        <v>A+J=</v>
      </c>
      <c r="T223" s="122">
        <f t="shared" si="81"/>
        <v>43819</v>
      </c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>
        <f t="shared" si="72"/>
        <v>43700</v>
      </c>
      <c r="B224" s="127">
        <f t="shared" ca="1" si="82"/>
        <v>3839271.9336000001</v>
      </c>
      <c r="C224" s="119">
        <f t="shared" si="73"/>
        <v>3600000</v>
      </c>
      <c r="D224" s="128">
        <f ca="1">IF(A224&lt;$B$1,VLOOKUP(A224,[1]DI!$A$4:$B$15000,2,FALSE),0)</f>
        <v>5.8999999999999997E-2</v>
      </c>
      <c r="E224" s="129">
        <f t="shared" ca="1" si="65"/>
        <v>1.00022751</v>
      </c>
      <c r="F224" s="129">
        <f ca="1">(TRUNC(PRODUCT($E$12:$E223),16))</f>
        <v>1.0365397230569</v>
      </c>
      <c r="G224" s="129">
        <f t="shared" si="74"/>
        <v>1</v>
      </c>
      <c r="H224" s="129">
        <f t="shared" ca="1" si="66"/>
        <v>1.0365397199999999</v>
      </c>
      <c r="I224" s="128">
        <f t="shared" si="75"/>
        <v>0.05</v>
      </c>
      <c r="J224" s="122">
        <f t="shared" si="76"/>
        <v>43488</v>
      </c>
      <c r="K224" s="118">
        <f t="shared" si="77"/>
        <v>147</v>
      </c>
      <c r="L224" s="130">
        <f t="shared" si="78"/>
        <v>147</v>
      </c>
      <c r="M224" s="131">
        <f t="shared" si="67"/>
        <v>1.0288698110000001</v>
      </c>
      <c r="N224" s="131">
        <f t="shared" ca="1" si="68"/>
        <v>1.066464426</v>
      </c>
      <c r="O224" s="130">
        <f t="shared" si="79"/>
        <v>0</v>
      </c>
      <c r="P224" s="129">
        <f t="shared" ca="1" si="69"/>
        <v>239271.93359999999</v>
      </c>
      <c r="Q224" s="135">
        <f t="shared" si="70"/>
        <v>0</v>
      </c>
      <c r="R224" s="129">
        <f t="shared" si="71"/>
        <v>0</v>
      </c>
      <c r="S224" s="136" t="str">
        <f t="shared" si="80"/>
        <v>A+J=</v>
      </c>
      <c r="T224" s="122">
        <f t="shared" si="81"/>
        <v>43819</v>
      </c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>
        <f t="shared" si="72"/>
        <v>43701</v>
      </c>
      <c r="B225" s="127">
        <f t="shared" ca="1" si="82"/>
        <v>3840889.0032000002</v>
      </c>
      <c r="C225" s="119">
        <f t="shared" si="73"/>
        <v>3600000</v>
      </c>
      <c r="D225" s="128">
        <f ca="1">IF(A225&lt;$B$1,VLOOKUP(A225,[1]DI!$A$4:$B$15000,2,FALSE),0)</f>
        <v>0</v>
      </c>
      <c r="E225" s="129">
        <f t="shared" ca="1" si="65"/>
        <v>1</v>
      </c>
      <c r="F225" s="129">
        <f ca="1">(TRUNC(PRODUCT($E$12:$E224),16))</f>
        <v>1.03677554620929</v>
      </c>
      <c r="G225" s="129">
        <f t="shared" si="74"/>
        <v>1</v>
      </c>
      <c r="H225" s="129">
        <f t="shared" ca="1" si="66"/>
        <v>1.03677555</v>
      </c>
      <c r="I225" s="128">
        <f t="shared" si="75"/>
        <v>0.05</v>
      </c>
      <c r="J225" s="122">
        <f t="shared" si="76"/>
        <v>43488</v>
      </c>
      <c r="K225" s="118">
        <f t="shared" si="77"/>
        <v>147</v>
      </c>
      <c r="L225" s="130">
        <f t="shared" si="78"/>
        <v>148</v>
      </c>
      <c r="M225" s="131">
        <f t="shared" si="67"/>
        <v>1.029069032</v>
      </c>
      <c r="N225" s="131">
        <f t="shared" ca="1" si="68"/>
        <v>1.066913612</v>
      </c>
      <c r="O225" s="130">
        <f t="shared" si="79"/>
        <v>0</v>
      </c>
      <c r="P225" s="129">
        <f t="shared" ca="1" si="69"/>
        <v>240889.00320000001</v>
      </c>
      <c r="Q225" s="135">
        <f t="shared" si="70"/>
        <v>0</v>
      </c>
      <c r="R225" s="129">
        <f t="shared" si="71"/>
        <v>0</v>
      </c>
      <c r="S225" s="136" t="str">
        <f t="shared" si="80"/>
        <v>A+J=</v>
      </c>
      <c r="T225" s="122">
        <f t="shared" si="81"/>
        <v>43819</v>
      </c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>
        <f t="shared" si="72"/>
        <v>43702</v>
      </c>
      <c r="B226" s="127">
        <f t="shared" ca="1" si="82"/>
        <v>3840889.0032000002</v>
      </c>
      <c r="C226" s="119">
        <f t="shared" si="73"/>
        <v>3600000</v>
      </c>
      <c r="D226" s="128">
        <f ca="1">IF(A226&lt;$B$1,VLOOKUP(A226,[1]DI!$A$4:$B$15000,2,FALSE),0)</f>
        <v>0</v>
      </c>
      <c r="E226" s="129">
        <f t="shared" ca="1" si="65"/>
        <v>1</v>
      </c>
      <c r="F226" s="129">
        <f ca="1">(TRUNC(PRODUCT($E$12:$E225),16))</f>
        <v>1.03677554620929</v>
      </c>
      <c r="G226" s="129">
        <f t="shared" si="74"/>
        <v>1</v>
      </c>
      <c r="H226" s="129">
        <f t="shared" ca="1" si="66"/>
        <v>1.03677555</v>
      </c>
      <c r="I226" s="128">
        <f t="shared" si="75"/>
        <v>0.05</v>
      </c>
      <c r="J226" s="122">
        <f t="shared" si="76"/>
        <v>43488</v>
      </c>
      <c r="K226" s="118">
        <f t="shared" si="77"/>
        <v>147</v>
      </c>
      <c r="L226" s="130">
        <f t="shared" si="78"/>
        <v>148</v>
      </c>
      <c r="M226" s="131">
        <f t="shared" si="67"/>
        <v>1.029069032</v>
      </c>
      <c r="N226" s="131">
        <f t="shared" ca="1" si="68"/>
        <v>1.066913612</v>
      </c>
      <c r="O226" s="130">
        <f t="shared" si="79"/>
        <v>0</v>
      </c>
      <c r="P226" s="129">
        <f t="shared" ca="1" si="69"/>
        <v>240889.00320000001</v>
      </c>
      <c r="Q226" s="135">
        <f t="shared" si="70"/>
        <v>0</v>
      </c>
      <c r="R226" s="129">
        <f t="shared" si="71"/>
        <v>0</v>
      </c>
      <c r="S226" s="136" t="str">
        <f t="shared" si="80"/>
        <v>A+J=</v>
      </c>
      <c r="T226" s="122">
        <f t="shared" si="81"/>
        <v>43819</v>
      </c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>
        <f t="shared" si="72"/>
        <v>43703</v>
      </c>
      <c r="B227" s="127">
        <f t="shared" ca="1" si="82"/>
        <v>3840889.0032000002</v>
      </c>
      <c r="C227" s="119">
        <f t="shared" si="73"/>
        <v>3600000</v>
      </c>
      <c r="D227" s="128">
        <f ca="1">IF(A227&lt;$B$1,VLOOKUP(A227,[1]DI!$A$4:$B$15000,2,FALSE),0)</f>
        <v>5.8999999999999997E-2</v>
      </c>
      <c r="E227" s="129">
        <f t="shared" ca="1" si="65"/>
        <v>1.00022751</v>
      </c>
      <c r="F227" s="129">
        <f ca="1">(TRUNC(PRODUCT($E$12:$E226),16))</f>
        <v>1.03677554620929</v>
      </c>
      <c r="G227" s="129">
        <f t="shared" si="74"/>
        <v>1</v>
      </c>
      <c r="H227" s="129">
        <f t="shared" ca="1" si="66"/>
        <v>1.03677555</v>
      </c>
      <c r="I227" s="128">
        <f t="shared" si="75"/>
        <v>0.05</v>
      </c>
      <c r="J227" s="122">
        <f t="shared" si="76"/>
        <v>43488</v>
      </c>
      <c r="K227" s="118">
        <f t="shared" si="77"/>
        <v>148</v>
      </c>
      <c r="L227" s="130">
        <f t="shared" si="78"/>
        <v>148</v>
      </c>
      <c r="M227" s="131">
        <f t="shared" si="67"/>
        <v>1.029069032</v>
      </c>
      <c r="N227" s="131">
        <f t="shared" ca="1" si="68"/>
        <v>1.066913612</v>
      </c>
      <c r="O227" s="130">
        <f t="shared" si="79"/>
        <v>0</v>
      </c>
      <c r="P227" s="129">
        <f t="shared" ca="1" si="69"/>
        <v>240889.00320000001</v>
      </c>
      <c r="Q227" s="135">
        <f t="shared" si="70"/>
        <v>0</v>
      </c>
      <c r="R227" s="129">
        <f t="shared" si="71"/>
        <v>0</v>
      </c>
      <c r="S227" s="136" t="str">
        <f t="shared" si="80"/>
        <v>A+J=</v>
      </c>
      <c r="T227" s="122">
        <f t="shared" si="81"/>
        <v>43819</v>
      </c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>
        <f t="shared" si="72"/>
        <v>43704</v>
      </c>
      <c r="B228" s="127">
        <f t="shared" ca="1" si="82"/>
        <v>3842506.6992000001</v>
      </c>
      <c r="C228" s="119">
        <f t="shared" si="73"/>
        <v>3600000</v>
      </c>
      <c r="D228" s="128">
        <f ca="1">IF(A228&lt;$B$1,VLOOKUP(A228,[1]DI!$A$4:$B$15000,2,FALSE),0)</f>
        <v>5.8999999999999997E-2</v>
      </c>
      <c r="E228" s="129">
        <f t="shared" ca="1" si="65"/>
        <v>1.00022751</v>
      </c>
      <c r="F228" s="129">
        <f ca="1">(TRUNC(PRODUCT($E$12:$E227),16))</f>
        <v>1.0370114230138101</v>
      </c>
      <c r="G228" s="129">
        <f t="shared" si="74"/>
        <v>1</v>
      </c>
      <c r="H228" s="129">
        <f t="shared" ca="1" si="66"/>
        <v>1.03701142</v>
      </c>
      <c r="I228" s="128">
        <f t="shared" si="75"/>
        <v>0.05</v>
      </c>
      <c r="J228" s="122">
        <f t="shared" si="76"/>
        <v>43488</v>
      </c>
      <c r="K228" s="118">
        <f t="shared" si="77"/>
        <v>149</v>
      </c>
      <c r="L228" s="130">
        <f t="shared" si="78"/>
        <v>149</v>
      </c>
      <c r="M228" s="131">
        <f t="shared" si="67"/>
        <v>1.0292682909999999</v>
      </c>
      <c r="N228" s="131">
        <f t="shared" ca="1" si="68"/>
        <v>1.067362972</v>
      </c>
      <c r="O228" s="130">
        <f t="shared" si="79"/>
        <v>0</v>
      </c>
      <c r="P228" s="129">
        <f t="shared" ca="1" si="69"/>
        <v>242506.6992</v>
      </c>
      <c r="Q228" s="135">
        <f t="shared" si="70"/>
        <v>0</v>
      </c>
      <c r="R228" s="129">
        <f t="shared" si="71"/>
        <v>0</v>
      </c>
      <c r="S228" s="136" t="str">
        <f t="shared" si="80"/>
        <v>A+J=</v>
      </c>
      <c r="T228" s="122">
        <f t="shared" si="81"/>
        <v>43819</v>
      </c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>
        <f t="shared" si="72"/>
        <v>43705</v>
      </c>
      <c r="B229" s="127">
        <f t="shared" ca="1" si="82"/>
        <v>3844125.1044000001</v>
      </c>
      <c r="C229" s="119">
        <f t="shared" si="73"/>
        <v>3600000</v>
      </c>
      <c r="D229" s="128">
        <f ca="1">IF(A229&lt;$B$1,VLOOKUP(A229,[1]DI!$A$4:$B$15000,2,FALSE),0)</f>
        <v>5.8999999999999997E-2</v>
      </c>
      <c r="E229" s="129">
        <f t="shared" ca="1" si="65"/>
        <v>1.00022751</v>
      </c>
      <c r="F229" s="129">
        <f ca="1">(TRUNC(PRODUCT($E$12:$E228),16))</f>
        <v>1.0372473534826601</v>
      </c>
      <c r="G229" s="129">
        <f t="shared" si="74"/>
        <v>1</v>
      </c>
      <c r="H229" s="129">
        <f t="shared" ca="1" si="66"/>
        <v>1.0372473499999999</v>
      </c>
      <c r="I229" s="128">
        <f t="shared" si="75"/>
        <v>0.05</v>
      </c>
      <c r="J229" s="122">
        <f t="shared" si="76"/>
        <v>43488</v>
      </c>
      <c r="K229" s="118">
        <f t="shared" si="77"/>
        <v>150</v>
      </c>
      <c r="L229" s="130">
        <f t="shared" si="78"/>
        <v>150</v>
      </c>
      <c r="M229" s="131">
        <f t="shared" si="67"/>
        <v>1.029467589</v>
      </c>
      <c r="N229" s="131">
        <f t="shared" ca="1" si="68"/>
        <v>1.067812529</v>
      </c>
      <c r="O229" s="130">
        <f t="shared" si="79"/>
        <v>0</v>
      </c>
      <c r="P229" s="129">
        <f t="shared" ca="1" si="69"/>
        <v>244125.10440000001</v>
      </c>
      <c r="Q229" s="135">
        <f t="shared" si="70"/>
        <v>0</v>
      </c>
      <c r="R229" s="129">
        <f t="shared" si="71"/>
        <v>0</v>
      </c>
      <c r="S229" s="136" t="str">
        <f t="shared" si="80"/>
        <v>A+J=</v>
      </c>
      <c r="T229" s="122">
        <f t="shared" si="81"/>
        <v>43819</v>
      </c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>
        <f t="shared" si="72"/>
        <v>43706</v>
      </c>
      <c r="B230" s="127">
        <f t="shared" ca="1" si="82"/>
        <v>3845744.2080000001</v>
      </c>
      <c r="C230" s="119">
        <f t="shared" si="73"/>
        <v>3600000</v>
      </c>
      <c r="D230" s="128">
        <f ca="1">IF(A230&lt;$B$1,VLOOKUP(A230,[1]DI!$A$4:$B$15000,2,FALSE),0)</f>
        <v>5.8999999999999997E-2</v>
      </c>
      <c r="E230" s="129">
        <f t="shared" ca="1" si="65"/>
        <v>1.00022751</v>
      </c>
      <c r="F230" s="129">
        <f ca="1">(TRUNC(PRODUCT($E$12:$E229),16))</f>
        <v>1.0374833376280499</v>
      </c>
      <c r="G230" s="129">
        <f t="shared" si="74"/>
        <v>1</v>
      </c>
      <c r="H230" s="129">
        <f t="shared" ca="1" si="66"/>
        <v>1.0374833400000001</v>
      </c>
      <c r="I230" s="128">
        <f t="shared" si="75"/>
        <v>0.05</v>
      </c>
      <c r="J230" s="122">
        <f t="shared" si="76"/>
        <v>43488</v>
      </c>
      <c r="K230" s="118">
        <f t="shared" si="77"/>
        <v>151</v>
      </c>
      <c r="L230" s="130">
        <f t="shared" si="78"/>
        <v>151</v>
      </c>
      <c r="M230" s="131">
        <f t="shared" si="67"/>
        <v>1.0296669249999999</v>
      </c>
      <c r="N230" s="131">
        <f t="shared" ca="1" si="68"/>
        <v>1.0682622799999999</v>
      </c>
      <c r="O230" s="130">
        <f t="shared" si="79"/>
        <v>0</v>
      </c>
      <c r="P230" s="129">
        <f t="shared" ca="1" si="69"/>
        <v>245744.20800000001</v>
      </c>
      <c r="Q230" s="135">
        <f t="shared" si="70"/>
        <v>0</v>
      </c>
      <c r="R230" s="129">
        <f t="shared" si="71"/>
        <v>0</v>
      </c>
      <c r="S230" s="136" t="str">
        <f t="shared" si="80"/>
        <v>A+J=</v>
      </c>
      <c r="T230" s="122">
        <f t="shared" si="81"/>
        <v>43819</v>
      </c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>
        <f t="shared" si="72"/>
        <v>43707</v>
      </c>
      <c r="B231" s="127">
        <f t="shared" ca="1" si="82"/>
        <v>3847363.9848000002</v>
      </c>
      <c r="C231" s="119">
        <f t="shared" si="73"/>
        <v>3600000</v>
      </c>
      <c r="D231" s="128">
        <f ca="1">IF(A231&lt;$B$1,VLOOKUP(A231,[1]DI!$A$4:$B$15000,2,FALSE),0)</f>
        <v>5.8999999999999997E-2</v>
      </c>
      <c r="E231" s="129">
        <f t="shared" ca="1" si="65"/>
        <v>1.00022751</v>
      </c>
      <c r="F231" s="129">
        <f ca="1">(TRUNC(PRODUCT($E$12:$E230),16))</f>
        <v>1.0377193754622001</v>
      </c>
      <c r="G231" s="129">
        <f t="shared" si="74"/>
        <v>1</v>
      </c>
      <c r="H231" s="129">
        <f t="shared" ca="1" si="66"/>
        <v>1.03771938</v>
      </c>
      <c r="I231" s="128">
        <f t="shared" si="75"/>
        <v>0.05</v>
      </c>
      <c r="J231" s="122">
        <f t="shared" si="76"/>
        <v>43488</v>
      </c>
      <c r="K231" s="118">
        <f t="shared" si="77"/>
        <v>152</v>
      </c>
      <c r="L231" s="130">
        <f t="shared" si="78"/>
        <v>152</v>
      </c>
      <c r="M231" s="131">
        <f t="shared" si="67"/>
        <v>1.0298662999999999</v>
      </c>
      <c r="N231" s="131">
        <f t="shared" ca="1" si="68"/>
        <v>1.0687122179999999</v>
      </c>
      <c r="O231" s="130">
        <f t="shared" si="79"/>
        <v>0</v>
      </c>
      <c r="P231" s="129">
        <f t="shared" ca="1" si="69"/>
        <v>247363.98480000001</v>
      </c>
      <c r="Q231" s="135">
        <f t="shared" si="70"/>
        <v>0</v>
      </c>
      <c r="R231" s="129">
        <f t="shared" si="71"/>
        <v>0</v>
      </c>
      <c r="S231" s="136" t="str">
        <f t="shared" si="80"/>
        <v>A+J=</v>
      </c>
      <c r="T231" s="122">
        <f t="shared" si="81"/>
        <v>43819</v>
      </c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>
        <f t="shared" si="72"/>
        <v>43708</v>
      </c>
      <c r="B232" s="127">
        <f t="shared" ca="1" si="82"/>
        <v>3848984.4276000001</v>
      </c>
      <c r="C232" s="119">
        <f t="shared" si="73"/>
        <v>3600000</v>
      </c>
      <c r="D232" s="128">
        <f ca="1">IF(A232&lt;$B$1,VLOOKUP(A232,[1]DI!$A$4:$B$15000,2,FALSE),0)</f>
        <v>0</v>
      </c>
      <c r="E232" s="129">
        <f t="shared" ca="1" si="65"/>
        <v>1</v>
      </c>
      <c r="F232" s="129">
        <f ca="1">(TRUNC(PRODUCT($E$12:$E231),16))</f>
        <v>1.0379554669973099</v>
      </c>
      <c r="G232" s="129">
        <f t="shared" si="74"/>
        <v>1</v>
      </c>
      <c r="H232" s="129">
        <f t="shared" ca="1" si="66"/>
        <v>1.03795547</v>
      </c>
      <c r="I232" s="128">
        <f t="shared" si="75"/>
        <v>0.05</v>
      </c>
      <c r="J232" s="122">
        <f t="shared" si="76"/>
        <v>43488</v>
      </c>
      <c r="K232" s="118">
        <f t="shared" si="77"/>
        <v>152</v>
      </c>
      <c r="L232" s="130">
        <f t="shared" si="78"/>
        <v>153</v>
      </c>
      <c r="M232" s="131">
        <f t="shared" si="67"/>
        <v>1.0300657129999999</v>
      </c>
      <c r="N232" s="131">
        <f t="shared" ca="1" si="68"/>
        <v>1.069162341</v>
      </c>
      <c r="O232" s="130">
        <f t="shared" si="79"/>
        <v>0</v>
      </c>
      <c r="P232" s="129">
        <f t="shared" ca="1" si="69"/>
        <v>248984.4276</v>
      </c>
      <c r="Q232" s="135">
        <f t="shared" si="70"/>
        <v>0</v>
      </c>
      <c r="R232" s="129">
        <f t="shared" si="71"/>
        <v>0</v>
      </c>
      <c r="S232" s="136" t="str">
        <f t="shared" si="80"/>
        <v>A+J=</v>
      </c>
      <c r="T232" s="122">
        <f t="shared" si="81"/>
        <v>43819</v>
      </c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>
        <f t="shared" si="72"/>
        <v>43709</v>
      </c>
      <c r="B233" s="127">
        <f t="shared" ca="1" si="82"/>
        <v>3848984.4276000001</v>
      </c>
      <c r="C233" s="119">
        <f t="shared" si="73"/>
        <v>3600000</v>
      </c>
      <c r="D233" s="128">
        <f ca="1">IF(A233&lt;$B$1,VLOOKUP(A233,[1]DI!$A$4:$B$15000,2,FALSE),0)</f>
        <v>0</v>
      </c>
      <c r="E233" s="129">
        <f t="shared" ca="1" si="65"/>
        <v>1</v>
      </c>
      <c r="F233" s="129">
        <f ca="1">(TRUNC(PRODUCT($E$12:$E232),16))</f>
        <v>1.0379554669973099</v>
      </c>
      <c r="G233" s="129">
        <f t="shared" si="74"/>
        <v>1</v>
      </c>
      <c r="H233" s="129">
        <f t="shared" ca="1" si="66"/>
        <v>1.03795547</v>
      </c>
      <c r="I233" s="128">
        <f t="shared" si="75"/>
        <v>0.05</v>
      </c>
      <c r="J233" s="122">
        <f t="shared" si="76"/>
        <v>43488</v>
      </c>
      <c r="K233" s="118">
        <f t="shared" si="77"/>
        <v>152</v>
      </c>
      <c r="L233" s="130">
        <f t="shared" si="78"/>
        <v>153</v>
      </c>
      <c r="M233" s="131">
        <f t="shared" si="67"/>
        <v>1.0300657129999999</v>
      </c>
      <c r="N233" s="131">
        <f t="shared" ca="1" si="68"/>
        <v>1.069162341</v>
      </c>
      <c r="O233" s="130">
        <f t="shared" si="79"/>
        <v>0</v>
      </c>
      <c r="P233" s="129">
        <f t="shared" ca="1" si="69"/>
        <v>248984.4276</v>
      </c>
      <c r="Q233" s="135">
        <f t="shared" si="70"/>
        <v>0</v>
      </c>
      <c r="R233" s="129">
        <f t="shared" si="71"/>
        <v>0</v>
      </c>
      <c r="S233" s="136" t="str">
        <f t="shared" si="80"/>
        <v>A+J=</v>
      </c>
      <c r="T233" s="122">
        <f t="shared" si="81"/>
        <v>43819</v>
      </c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>
        <f t="shared" si="72"/>
        <v>43710</v>
      </c>
      <c r="B234" s="127">
        <f t="shared" ca="1" si="82"/>
        <v>3848984.4276000001</v>
      </c>
      <c r="C234" s="119">
        <f t="shared" si="73"/>
        <v>3600000</v>
      </c>
      <c r="D234" s="128">
        <f ca="1">IF(A234&lt;$B$1,VLOOKUP(A234,[1]DI!$A$4:$B$15000,2,FALSE),0)</f>
        <v>5.8999999999999997E-2</v>
      </c>
      <c r="E234" s="129">
        <f t="shared" ca="1" si="65"/>
        <v>1.00022751</v>
      </c>
      <c r="F234" s="129">
        <f ca="1">(TRUNC(PRODUCT($E$12:$E233),16))</f>
        <v>1.0379554669973099</v>
      </c>
      <c r="G234" s="129">
        <f t="shared" si="74"/>
        <v>1</v>
      </c>
      <c r="H234" s="129">
        <f t="shared" ca="1" si="66"/>
        <v>1.03795547</v>
      </c>
      <c r="I234" s="128">
        <f t="shared" si="75"/>
        <v>0.05</v>
      </c>
      <c r="J234" s="122">
        <f t="shared" si="76"/>
        <v>43488</v>
      </c>
      <c r="K234" s="118">
        <f t="shared" si="77"/>
        <v>153</v>
      </c>
      <c r="L234" s="130">
        <f t="shared" si="78"/>
        <v>153</v>
      </c>
      <c r="M234" s="131">
        <f t="shared" si="67"/>
        <v>1.0300657129999999</v>
      </c>
      <c r="N234" s="131">
        <f t="shared" ca="1" si="68"/>
        <v>1.069162341</v>
      </c>
      <c r="O234" s="130">
        <f t="shared" si="79"/>
        <v>0</v>
      </c>
      <c r="P234" s="129">
        <f t="shared" ca="1" si="69"/>
        <v>248984.4276</v>
      </c>
      <c r="Q234" s="135">
        <f t="shared" si="70"/>
        <v>0</v>
      </c>
      <c r="R234" s="129">
        <f t="shared" si="71"/>
        <v>0</v>
      </c>
      <c r="S234" s="136" t="str">
        <f t="shared" si="80"/>
        <v>A+J=</v>
      </c>
      <c r="T234" s="122">
        <f t="shared" si="81"/>
        <v>43819</v>
      </c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>
        <f t="shared" si="72"/>
        <v>43711</v>
      </c>
      <c r="B235" s="127">
        <f t="shared" ca="1" si="82"/>
        <v>3850605.5436</v>
      </c>
      <c r="C235" s="119">
        <f t="shared" si="73"/>
        <v>3600000</v>
      </c>
      <c r="D235" s="128">
        <f ca="1">IF(A235&lt;$B$1,VLOOKUP(A235,[1]DI!$A$4:$B$15000,2,FALSE),0)</f>
        <v>5.8999999999999997E-2</v>
      </c>
      <c r="E235" s="129">
        <f t="shared" ca="1" si="65"/>
        <v>1.00022751</v>
      </c>
      <c r="F235" s="129">
        <f ca="1">(TRUNC(PRODUCT($E$12:$E234),16))</f>
        <v>1.0381916122456001</v>
      </c>
      <c r="G235" s="129">
        <f t="shared" si="74"/>
        <v>1</v>
      </c>
      <c r="H235" s="129">
        <f t="shared" ca="1" si="66"/>
        <v>1.0381916099999999</v>
      </c>
      <c r="I235" s="128">
        <f t="shared" si="75"/>
        <v>0.05</v>
      </c>
      <c r="J235" s="122">
        <f t="shared" si="76"/>
        <v>43488</v>
      </c>
      <c r="K235" s="118">
        <f t="shared" si="77"/>
        <v>154</v>
      </c>
      <c r="L235" s="130">
        <f t="shared" si="78"/>
        <v>154</v>
      </c>
      <c r="M235" s="131">
        <f t="shared" si="67"/>
        <v>1.030265166</v>
      </c>
      <c r="N235" s="131">
        <f t="shared" ca="1" si="68"/>
        <v>1.0696126509999999</v>
      </c>
      <c r="O235" s="130">
        <f t="shared" si="79"/>
        <v>0</v>
      </c>
      <c r="P235" s="129">
        <f t="shared" ca="1" si="69"/>
        <v>250605.5436</v>
      </c>
      <c r="Q235" s="135">
        <f t="shared" si="70"/>
        <v>0</v>
      </c>
      <c r="R235" s="129">
        <f t="shared" si="71"/>
        <v>0</v>
      </c>
      <c r="S235" s="136" t="str">
        <f t="shared" si="80"/>
        <v>A+J=</v>
      </c>
      <c r="T235" s="122">
        <f t="shared" si="81"/>
        <v>43819</v>
      </c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>
        <f t="shared" si="72"/>
        <v>43712</v>
      </c>
      <c r="B236" s="127">
        <f t="shared" ca="1" si="82"/>
        <v>3852227.3615999999</v>
      </c>
      <c r="C236" s="119">
        <f t="shared" si="73"/>
        <v>3600000</v>
      </c>
      <c r="D236" s="128">
        <f ca="1">IF(A236&lt;$B$1,VLOOKUP(A236,[1]DI!$A$4:$B$15000,2,FALSE),0)</f>
        <v>5.8999999999999997E-2</v>
      </c>
      <c r="E236" s="129">
        <f t="shared" ca="1" si="65"/>
        <v>1.00022751</v>
      </c>
      <c r="F236" s="129">
        <f ca="1">(TRUNC(PRODUCT($E$12:$E235),16))</f>
        <v>1.0384278112193099</v>
      </c>
      <c r="G236" s="129">
        <f t="shared" si="74"/>
        <v>1</v>
      </c>
      <c r="H236" s="129">
        <f t="shared" ca="1" si="66"/>
        <v>1.03842781</v>
      </c>
      <c r="I236" s="128">
        <f t="shared" si="75"/>
        <v>0.05</v>
      </c>
      <c r="J236" s="122">
        <f t="shared" si="76"/>
        <v>43488</v>
      </c>
      <c r="K236" s="118">
        <f t="shared" si="77"/>
        <v>155</v>
      </c>
      <c r="L236" s="130">
        <f t="shared" si="78"/>
        <v>155</v>
      </c>
      <c r="M236" s="131">
        <f t="shared" si="67"/>
        <v>1.0304646559999999</v>
      </c>
      <c r="N236" s="131">
        <f t="shared" ca="1" si="68"/>
        <v>1.070063156</v>
      </c>
      <c r="O236" s="130">
        <f t="shared" si="79"/>
        <v>0</v>
      </c>
      <c r="P236" s="129">
        <f t="shared" ca="1" si="69"/>
        <v>252227.3616</v>
      </c>
      <c r="Q236" s="135">
        <f t="shared" si="70"/>
        <v>0</v>
      </c>
      <c r="R236" s="129">
        <f t="shared" si="71"/>
        <v>0</v>
      </c>
      <c r="S236" s="136" t="str">
        <f t="shared" si="80"/>
        <v>A+J=</v>
      </c>
      <c r="T236" s="122">
        <f t="shared" si="81"/>
        <v>43819</v>
      </c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>
        <f t="shared" si="72"/>
        <v>43713</v>
      </c>
      <c r="B237" s="127">
        <f t="shared" ca="1" si="82"/>
        <v>3853849.8528</v>
      </c>
      <c r="C237" s="119">
        <f t="shared" si="73"/>
        <v>3600000</v>
      </c>
      <c r="D237" s="128">
        <f ca="1">IF(A237&lt;$B$1,VLOOKUP(A237,[1]DI!$A$4:$B$15000,2,FALSE),0)</f>
        <v>5.8999999999999997E-2</v>
      </c>
      <c r="E237" s="129">
        <f t="shared" ca="1" si="65"/>
        <v>1.00022751</v>
      </c>
      <c r="F237" s="129">
        <f ca="1">(TRUNC(PRODUCT($E$12:$E236),16))</f>
        <v>1.0386640639306399</v>
      </c>
      <c r="G237" s="129">
        <f t="shared" si="74"/>
        <v>1</v>
      </c>
      <c r="H237" s="129">
        <f t="shared" ca="1" si="66"/>
        <v>1.0386640599999999</v>
      </c>
      <c r="I237" s="128">
        <f t="shared" si="75"/>
        <v>0.05</v>
      </c>
      <c r="J237" s="122">
        <f t="shared" si="76"/>
        <v>43488</v>
      </c>
      <c r="K237" s="118">
        <f t="shared" si="77"/>
        <v>156</v>
      </c>
      <c r="L237" s="130">
        <f t="shared" si="78"/>
        <v>156</v>
      </c>
      <c r="M237" s="131">
        <f t="shared" si="67"/>
        <v>1.0306641860000001</v>
      </c>
      <c r="N237" s="131">
        <f t="shared" ca="1" si="68"/>
        <v>1.070513848</v>
      </c>
      <c r="O237" s="130">
        <f t="shared" si="79"/>
        <v>0</v>
      </c>
      <c r="P237" s="129">
        <f t="shared" ca="1" si="69"/>
        <v>253849.85279999999</v>
      </c>
      <c r="Q237" s="135">
        <f t="shared" si="70"/>
        <v>0</v>
      </c>
      <c r="R237" s="129">
        <f t="shared" si="71"/>
        <v>0</v>
      </c>
      <c r="S237" s="136" t="str">
        <f t="shared" si="80"/>
        <v>A+J=</v>
      </c>
      <c r="T237" s="122">
        <f t="shared" si="81"/>
        <v>43819</v>
      </c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>
        <f t="shared" si="72"/>
        <v>43714</v>
      </c>
      <c r="B238" s="127">
        <f t="shared" ca="1" si="82"/>
        <v>3855473.0460000001</v>
      </c>
      <c r="C238" s="119">
        <f t="shared" si="73"/>
        <v>3600000</v>
      </c>
      <c r="D238" s="128">
        <f ca="1">IF(A238&lt;$B$1,VLOOKUP(A238,[1]DI!$A$4:$B$15000,2,FALSE),0)</f>
        <v>5.8999999999999997E-2</v>
      </c>
      <c r="E238" s="129">
        <f t="shared" ca="1" si="65"/>
        <v>1.00022751</v>
      </c>
      <c r="F238" s="129">
        <f ca="1">(TRUNC(PRODUCT($E$12:$E237),16))</f>
        <v>1.03890037039182</v>
      </c>
      <c r="G238" s="129">
        <f t="shared" si="74"/>
        <v>1</v>
      </c>
      <c r="H238" s="129">
        <f t="shared" ca="1" si="66"/>
        <v>1.0389003699999999</v>
      </c>
      <c r="I238" s="128">
        <f t="shared" si="75"/>
        <v>0.05</v>
      </c>
      <c r="J238" s="122">
        <f t="shared" si="76"/>
        <v>43488</v>
      </c>
      <c r="K238" s="118">
        <f t="shared" si="77"/>
        <v>157</v>
      </c>
      <c r="L238" s="130">
        <f t="shared" si="78"/>
        <v>157</v>
      </c>
      <c r="M238" s="131">
        <f t="shared" si="67"/>
        <v>1.0308637540000001</v>
      </c>
      <c r="N238" s="131">
        <f t="shared" ca="1" si="68"/>
        <v>1.070964735</v>
      </c>
      <c r="O238" s="130">
        <f t="shared" si="79"/>
        <v>0</v>
      </c>
      <c r="P238" s="129">
        <f t="shared" ca="1" si="69"/>
        <v>255473.046</v>
      </c>
      <c r="Q238" s="135">
        <f t="shared" si="70"/>
        <v>0</v>
      </c>
      <c r="R238" s="129">
        <f t="shared" si="71"/>
        <v>0</v>
      </c>
      <c r="S238" s="136" t="str">
        <f t="shared" si="80"/>
        <v>A+J=</v>
      </c>
      <c r="T238" s="122">
        <f t="shared" si="81"/>
        <v>43819</v>
      </c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>
        <f t="shared" si="72"/>
        <v>43715</v>
      </c>
      <c r="B239" s="127">
        <f t="shared" ca="1" si="82"/>
        <v>3857096.9087999999</v>
      </c>
      <c r="C239" s="119">
        <f t="shared" si="73"/>
        <v>3600000</v>
      </c>
      <c r="D239" s="128">
        <f ca="1">IF(A239&lt;$B$1,VLOOKUP(A239,[1]DI!$A$4:$B$15000,2,FALSE),0)</f>
        <v>0</v>
      </c>
      <c r="E239" s="129">
        <f t="shared" ca="1" si="65"/>
        <v>1</v>
      </c>
      <c r="F239" s="129">
        <f ca="1">(TRUNC(PRODUCT($E$12:$E238),16))</f>
        <v>1.03913673061509</v>
      </c>
      <c r="G239" s="129">
        <f t="shared" si="74"/>
        <v>1</v>
      </c>
      <c r="H239" s="129">
        <f t="shared" ca="1" si="66"/>
        <v>1.0391367300000001</v>
      </c>
      <c r="I239" s="128">
        <f t="shared" si="75"/>
        <v>0.05</v>
      </c>
      <c r="J239" s="122">
        <f t="shared" si="76"/>
        <v>43488</v>
      </c>
      <c r="K239" s="118">
        <f t="shared" si="77"/>
        <v>157</v>
      </c>
      <c r="L239" s="130">
        <f t="shared" si="78"/>
        <v>158</v>
      </c>
      <c r="M239" s="131">
        <f t="shared" si="67"/>
        <v>1.0310633600000001</v>
      </c>
      <c r="N239" s="131">
        <f t="shared" ca="1" si="68"/>
        <v>1.071415808</v>
      </c>
      <c r="O239" s="130">
        <f t="shared" si="79"/>
        <v>0</v>
      </c>
      <c r="P239" s="129">
        <f t="shared" ca="1" si="69"/>
        <v>257096.9088</v>
      </c>
      <c r="Q239" s="135">
        <f t="shared" si="70"/>
        <v>0</v>
      </c>
      <c r="R239" s="129">
        <f t="shared" si="71"/>
        <v>0</v>
      </c>
      <c r="S239" s="136" t="str">
        <f t="shared" si="80"/>
        <v>A+J=</v>
      </c>
      <c r="T239" s="122">
        <f t="shared" si="81"/>
        <v>43819</v>
      </c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>
        <f t="shared" si="72"/>
        <v>43716</v>
      </c>
      <c r="B240" s="127">
        <f t="shared" ca="1" si="82"/>
        <v>3857096.9087999999</v>
      </c>
      <c r="C240" s="119">
        <f t="shared" si="73"/>
        <v>3600000</v>
      </c>
      <c r="D240" s="128">
        <f ca="1">IF(A240&lt;$B$1,VLOOKUP(A240,[1]DI!$A$4:$B$15000,2,FALSE),0)</f>
        <v>0</v>
      </c>
      <c r="E240" s="129">
        <f t="shared" ca="1" si="65"/>
        <v>1</v>
      </c>
      <c r="F240" s="129">
        <f ca="1">(TRUNC(PRODUCT($E$12:$E239),16))</f>
        <v>1.03913673061509</v>
      </c>
      <c r="G240" s="129">
        <f t="shared" si="74"/>
        <v>1</v>
      </c>
      <c r="H240" s="129">
        <f t="shared" ca="1" si="66"/>
        <v>1.0391367300000001</v>
      </c>
      <c r="I240" s="128">
        <f t="shared" si="75"/>
        <v>0.05</v>
      </c>
      <c r="J240" s="122">
        <f t="shared" si="76"/>
        <v>43488</v>
      </c>
      <c r="K240" s="118">
        <f t="shared" si="77"/>
        <v>157</v>
      </c>
      <c r="L240" s="130">
        <f t="shared" si="78"/>
        <v>158</v>
      </c>
      <c r="M240" s="131">
        <f t="shared" si="67"/>
        <v>1.0310633600000001</v>
      </c>
      <c r="N240" s="131">
        <f t="shared" ca="1" si="68"/>
        <v>1.071415808</v>
      </c>
      <c r="O240" s="130">
        <f t="shared" si="79"/>
        <v>0</v>
      </c>
      <c r="P240" s="129">
        <f t="shared" ca="1" si="69"/>
        <v>257096.9088</v>
      </c>
      <c r="Q240" s="135">
        <f t="shared" si="70"/>
        <v>0</v>
      </c>
      <c r="R240" s="129">
        <f t="shared" si="71"/>
        <v>0</v>
      </c>
      <c r="S240" s="136" t="str">
        <f t="shared" si="80"/>
        <v>A+J=</v>
      </c>
      <c r="T240" s="122">
        <f t="shared" si="81"/>
        <v>43819</v>
      </c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>
        <f t="shared" si="72"/>
        <v>43717</v>
      </c>
      <c r="B241" s="127">
        <f t="shared" ca="1" si="82"/>
        <v>3857096.9087999999</v>
      </c>
      <c r="C241" s="119">
        <f t="shared" si="73"/>
        <v>3600000</v>
      </c>
      <c r="D241" s="128">
        <f ca="1">IF(A241&lt;$B$1,VLOOKUP(A241,[1]DI!$A$4:$B$15000,2,FALSE),0)</f>
        <v>5.8999999999999997E-2</v>
      </c>
      <c r="E241" s="129">
        <f t="shared" ca="1" si="65"/>
        <v>1.00022751</v>
      </c>
      <c r="F241" s="129">
        <f ca="1">(TRUNC(PRODUCT($E$12:$E240),16))</f>
        <v>1.03913673061509</v>
      </c>
      <c r="G241" s="129">
        <f t="shared" si="74"/>
        <v>1</v>
      </c>
      <c r="H241" s="129">
        <f t="shared" ca="1" si="66"/>
        <v>1.0391367300000001</v>
      </c>
      <c r="I241" s="128">
        <f t="shared" si="75"/>
        <v>0.05</v>
      </c>
      <c r="J241" s="122">
        <f t="shared" si="76"/>
        <v>43488</v>
      </c>
      <c r="K241" s="118">
        <f t="shared" si="77"/>
        <v>158</v>
      </c>
      <c r="L241" s="130">
        <f t="shared" si="78"/>
        <v>158</v>
      </c>
      <c r="M241" s="131">
        <f t="shared" si="67"/>
        <v>1.0310633600000001</v>
      </c>
      <c r="N241" s="131">
        <f t="shared" ca="1" si="68"/>
        <v>1.071415808</v>
      </c>
      <c r="O241" s="130">
        <f t="shared" si="79"/>
        <v>0</v>
      </c>
      <c r="P241" s="129">
        <f t="shared" ca="1" si="69"/>
        <v>257096.9088</v>
      </c>
      <c r="Q241" s="135">
        <f t="shared" si="70"/>
        <v>0</v>
      </c>
      <c r="R241" s="129">
        <f t="shared" si="71"/>
        <v>0</v>
      </c>
      <c r="S241" s="136" t="str">
        <f t="shared" si="80"/>
        <v>A+J=</v>
      </c>
      <c r="T241" s="122">
        <f t="shared" si="81"/>
        <v>43819</v>
      </c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>
        <f t="shared" si="72"/>
        <v>43718</v>
      </c>
      <c r="B242" s="127">
        <f t="shared" ca="1" si="82"/>
        <v>3858721.4484000001</v>
      </c>
      <c r="C242" s="119">
        <f t="shared" si="73"/>
        <v>3600000</v>
      </c>
      <c r="D242" s="128">
        <f ca="1">IF(A242&lt;$B$1,VLOOKUP(A242,[1]DI!$A$4:$B$15000,2,FALSE),0)</f>
        <v>5.8999999999999997E-2</v>
      </c>
      <c r="E242" s="129">
        <f t="shared" ca="1" si="65"/>
        <v>1.00022751</v>
      </c>
      <c r="F242" s="129">
        <f ca="1">(TRUNC(PRODUCT($E$12:$E241),16))</f>
        <v>1.0393731446126699</v>
      </c>
      <c r="G242" s="129">
        <f t="shared" si="74"/>
        <v>1</v>
      </c>
      <c r="H242" s="129">
        <f t="shared" ca="1" si="66"/>
        <v>1.0393731399999999</v>
      </c>
      <c r="I242" s="128">
        <f t="shared" si="75"/>
        <v>0.05</v>
      </c>
      <c r="J242" s="122">
        <f t="shared" si="76"/>
        <v>43488</v>
      </c>
      <c r="K242" s="118">
        <f t="shared" si="77"/>
        <v>159</v>
      </c>
      <c r="L242" s="130">
        <f t="shared" si="78"/>
        <v>159</v>
      </c>
      <c r="M242" s="131">
        <f t="shared" si="67"/>
        <v>1.0312630060000001</v>
      </c>
      <c r="N242" s="131">
        <f t="shared" ca="1" si="68"/>
        <v>1.0718670690000001</v>
      </c>
      <c r="O242" s="130">
        <f t="shared" si="79"/>
        <v>0</v>
      </c>
      <c r="P242" s="129">
        <f t="shared" ca="1" si="69"/>
        <v>258721.44839999999</v>
      </c>
      <c r="Q242" s="135">
        <f t="shared" si="70"/>
        <v>0</v>
      </c>
      <c r="R242" s="129">
        <f t="shared" si="71"/>
        <v>0</v>
      </c>
      <c r="S242" s="136" t="str">
        <f t="shared" si="80"/>
        <v>A+J=</v>
      </c>
      <c r="T242" s="122">
        <f t="shared" si="81"/>
        <v>43819</v>
      </c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>
        <f t="shared" si="72"/>
        <v>43719</v>
      </c>
      <c r="B243" s="127">
        <f t="shared" ca="1" si="82"/>
        <v>3860346.69</v>
      </c>
      <c r="C243" s="119">
        <f t="shared" si="73"/>
        <v>3600000</v>
      </c>
      <c r="D243" s="128">
        <f ca="1">IF(A243&lt;$B$1,VLOOKUP(A243,[1]DI!$A$4:$B$15000,2,FALSE),0)</f>
        <v>5.8999999999999997E-2</v>
      </c>
      <c r="E243" s="129">
        <f t="shared" ca="1" si="65"/>
        <v>1.00022751</v>
      </c>
      <c r="F243" s="129">
        <f ca="1">(TRUNC(PRODUCT($E$12:$E242),16))</f>
        <v>1.0396096123967999</v>
      </c>
      <c r="G243" s="129">
        <f t="shared" si="74"/>
        <v>1</v>
      </c>
      <c r="H243" s="129">
        <f t="shared" ca="1" si="66"/>
        <v>1.0396096100000001</v>
      </c>
      <c r="I243" s="128">
        <f t="shared" si="75"/>
        <v>0.05</v>
      </c>
      <c r="J243" s="122">
        <f t="shared" si="76"/>
        <v>43488</v>
      </c>
      <c r="K243" s="118">
        <f t="shared" si="77"/>
        <v>160</v>
      </c>
      <c r="L243" s="130">
        <f t="shared" si="78"/>
        <v>160</v>
      </c>
      <c r="M243" s="131">
        <f t="shared" si="67"/>
        <v>1.0314626899999999</v>
      </c>
      <c r="N243" s="131">
        <f t="shared" ca="1" si="68"/>
        <v>1.072318525</v>
      </c>
      <c r="O243" s="130">
        <f t="shared" si="79"/>
        <v>0</v>
      </c>
      <c r="P243" s="129">
        <f t="shared" ca="1" si="69"/>
        <v>260346.69</v>
      </c>
      <c r="Q243" s="135">
        <f t="shared" si="70"/>
        <v>0</v>
      </c>
      <c r="R243" s="129">
        <f t="shared" si="71"/>
        <v>0</v>
      </c>
      <c r="S243" s="136" t="str">
        <f t="shared" si="80"/>
        <v>A+J=</v>
      </c>
      <c r="T243" s="122">
        <f t="shared" si="81"/>
        <v>43819</v>
      </c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>
        <f t="shared" si="72"/>
        <v>43720</v>
      </c>
      <c r="B244" s="127">
        <f t="shared" ca="1" si="82"/>
        <v>3861972.6011999999</v>
      </c>
      <c r="C244" s="119">
        <f t="shared" si="73"/>
        <v>3600000</v>
      </c>
      <c r="D244" s="128">
        <f ca="1">IF(A244&lt;$B$1,VLOOKUP(A244,[1]DI!$A$4:$B$15000,2,FALSE),0)</f>
        <v>5.8999999999999997E-2</v>
      </c>
      <c r="E244" s="129">
        <f t="shared" ca="1" si="65"/>
        <v>1.00022751</v>
      </c>
      <c r="F244" s="129">
        <f ca="1">(TRUNC(PRODUCT($E$12:$E243),16))</f>
        <v>1.03984613397972</v>
      </c>
      <c r="G244" s="129">
        <f t="shared" si="74"/>
        <v>1</v>
      </c>
      <c r="H244" s="129">
        <f t="shared" ca="1" si="66"/>
        <v>1.0398461299999999</v>
      </c>
      <c r="I244" s="128">
        <f t="shared" si="75"/>
        <v>0.05</v>
      </c>
      <c r="J244" s="122">
        <f t="shared" si="76"/>
        <v>43488</v>
      </c>
      <c r="K244" s="118">
        <f t="shared" si="77"/>
        <v>161</v>
      </c>
      <c r="L244" s="130">
        <f t="shared" si="78"/>
        <v>161</v>
      </c>
      <c r="M244" s="131">
        <f t="shared" si="67"/>
        <v>1.031662412</v>
      </c>
      <c r="N244" s="131">
        <f t="shared" ca="1" si="68"/>
        <v>1.0727701670000001</v>
      </c>
      <c r="O244" s="130">
        <f t="shared" si="79"/>
        <v>0</v>
      </c>
      <c r="P244" s="129">
        <f t="shared" ca="1" si="69"/>
        <v>261972.6012</v>
      </c>
      <c r="Q244" s="135">
        <f t="shared" si="70"/>
        <v>0</v>
      </c>
      <c r="R244" s="129">
        <f t="shared" si="71"/>
        <v>0</v>
      </c>
      <c r="S244" s="136" t="str">
        <f t="shared" si="80"/>
        <v>A+J=</v>
      </c>
      <c r="T244" s="122">
        <f t="shared" si="81"/>
        <v>43819</v>
      </c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>
        <f t="shared" si="72"/>
        <v>43721</v>
      </c>
      <c r="B245" s="127">
        <f t="shared" ca="1" si="82"/>
        <v>3863599.2215999998</v>
      </c>
      <c r="C245" s="119">
        <f t="shared" si="73"/>
        <v>3600000</v>
      </c>
      <c r="D245" s="128">
        <f ca="1">IF(A245&lt;$B$1,VLOOKUP(A245,[1]DI!$A$4:$B$15000,2,FALSE),0)</f>
        <v>5.8999999999999997E-2</v>
      </c>
      <c r="E245" s="129">
        <f t="shared" ca="1" si="65"/>
        <v>1.00022751</v>
      </c>
      <c r="F245" s="129">
        <f ca="1">(TRUNC(PRODUCT($E$12:$E244),16))</f>
        <v>1.04008270937366</v>
      </c>
      <c r="G245" s="129">
        <f t="shared" si="74"/>
        <v>1</v>
      </c>
      <c r="H245" s="129">
        <f t="shared" ca="1" si="66"/>
        <v>1.0400827100000001</v>
      </c>
      <c r="I245" s="128">
        <f t="shared" si="75"/>
        <v>0.05</v>
      </c>
      <c r="J245" s="122">
        <f t="shared" si="76"/>
        <v>43488</v>
      </c>
      <c r="K245" s="118">
        <f t="shared" si="77"/>
        <v>162</v>
      </c>
      <c r="L245" s="130">
        <f t="shared" si="78"/>
        <v>162</v>
      </c>
      <c r="M245" s="131">
        <f t="shared" si="67"/>
        <v>1.031862174</v>
      </c>
      <c r="N245" s="131">
        <f t="shared" ca="1" si="68"/>
        <v>1.073222006</v>
      </c>
      <c r="O245" s="130">
        <f t="shared" si="79"/>
        <v>0</v>
      </c>
      <c r="P245" s="129">
        <f t="shared" ca="1" si="69"/>
        <v>263599.22159999999</v>
      </c>
      <c r="Q245" s="135">
        <f t="shared" si="70"/>
        <v>0</v>
      </c>
      <c r="R245" s="129">
        <f t="shared" si="71"/>
        <v>0</v>
      </c>
      <c r="S245" s="136" t="str">
        <f t="shared" si="80"/>
        <v>A+J=</v>
      </c>
      <c r="T245" s="122">
        <f t="shared" si="81"/>
        <v>43819</v>
      </c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>
        <f t="shared" si="72"/>
        <v>43722</v>
      </c>
      <c r="B246" s="127">
        <f t="shared" ca="1" si="82"/>
        <v>3865226.5152000003</v>
      </c>
      <c r="C246" s="119">
        <f t="shared" si="73"/>
        <v>3600000</v>
      </c>
      <c r="D246" s="128">
        <f ca="1">IF(A246&lt;$B$1,VLOOKUP(A246,[1]DI!$A$4:$B$15000,2,FALSE),0)</f>
        <v>0</v>
      </c>
      <c r="E246" s="129">
        <f t="shared" ca="1" si="65"/>
        <v>1</v>
      </c>
      <c r="F246" s="129">
        <f ca="1">(TRUNC(PRODUCT($E$12:$E245),16))</f>
        <v>1.04031933859087</v>
      </c>
      <c r="G246" s="129">
        <f t="shared" si="74"/>
        <v>1</v>
      </c>
      <c r="H246" s="129">
        <f t="shared" ca="1" si="66"/>
        <v>1.0403193399999999</v>
      </c>
      <c r="I246" s="128">
        <f t="shared" si="75"/>
        <v>0.05</v>
      </c>
      <c r="J246" s="122">
        <f t="shared" si="76"/>
        <v>43488</v>
      </c>
      <c r="K246" s="118">
        <f t="shared" si="77"/>
        <v>162</v>
      </c>
      <c r="L246" s="130">
        <f t="shared" si="78"/>
        <v>163</v>
      </c>
      <c r="M246" s="131">
        <f t="shared" si="67"/>
        <v>1.0320619740000001</v>
      </c>
      <c r="N246" s="131">
        <f t="shared" ca="1" si="68"/>
        <v>1.073674032</v>
      </c>
      <c r="O246" s="130">
        <f t="shared" si="79"/>
        <v>0</v>
      </c>
      <c r="P246" s="129">
        <f t="shared" ca="1" si="69"/>
        <v>265226.51520000002</v>
      </c>
      <c r="Q246" s="135">
        <f t="shared" si="70"/>
        <v>0</v>
      </c>
      <c r="R246" s="129">
        <f t="shared" si="71"/>
        <v>0</v>
      </c>
      <c r="S246" s="136" t="str">
        <f t="shared" si="80"/>
        <v>A+J=</v>
      </c>
      <c r="T246" s="122">
        <f t="shared" si="81"/>
        <v>43819</v>
      </c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>
        <f t="shared" si="72"/>
        <v>43723</v>
      </c>
      <c r="B247" s="127">
        <f t="shared" ca="1" si="82"/>
        <v>3865226.5152000003</v>
      </c>
      <c r="C247" s="119">
        <f t="shared" si="73"/>
        <v>3600000</v>
      </c>
      <c r="D247" s="128">
        <f ca="1">IF(A247&lt;$B$1,VLOOKUP(A247,[1]DI!$A$4:$B$15000,2,FALSE),0)</f>
        <v>0</v>
      </c>
      <c r="E247" s="129">
        <f t="shared" ca="1" si="65"/>
        <v>1</v>
      </c>
      <c r="F247" s="129">
        <f ca="1">(TRUNC(PRODUCT($E$12:$E246),16))</f>
        <v>1.04031933859087</v>
      </c>
      <c r="G247" s="129">
        <f t="shared" si="74"/>
        <v>1</v>
      </c>
      <c r="H247" s="129">
        <f t="shared" ca="1" si="66"/>
        <v>1.0403193399999999</v>
      </c>
      <c r="I247" s="128">
        <f t="shared" si="75"/>
        <v>0.05</v>
      </c>
      <c r="J247" s="122">
        <f t="shared" si="76"/>
        <v>43488</v>
      </c>
      <c r="K247" s="118">
        <f t="shared" si="77"/>
        <v>162</v>
      </c>
      <c r="L247" s="130">
        <f t="shared" si="78"/>
        <v>163</v>
      </c>
      <c r="M247" s="131">
        <f t="shared" si="67"/>
        <v>1.0320619740000001</v>
      </c>
      <c r="N247" s="131">
        <f t="shared" ca="1" si="68"/>
        <v>1.073674032</v>
      </c>
      <c r="O247" s="130">
        <f t="shared" si="79"/>
        <v>0</v>
      </c>
      <c r="P247" s="129">
        <f t="shared" ca="1" si="69"/>
        <v>265226.51520000002</v>
      </c>
      <c r="Q247" s="135">
        <f t="shared" si="70"/>
        <v>0</v>
      </c>
      <c r="R247" s="129">
        <f t="shared" si="71"/>
        <v>0</v>
      </c>
      <c r="S247" s="136" t="str">
        <f t="shared" si="80"/>
        <v>A+J=</v>
      </c>
      <c r="T247" s="122">
        <f t="shared" si="81"/>
        <v>43819</v>
      </c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>
        <f t="shared" si="72"/>
        <v>43724</v>
      </c>
      <c r="B248" s="127">
        <f t="shared" ca="1" si="82"/>
        <v>3865226.5152000003</v>
      </c>
      <c r="C248" s="119">
        <f t="shared" si="73"/>
        <v>3600000</v>
      </c>
      <c r="D248" s="128">
        <f ca="1">IF(A248&lt;$B$1,VLOOKUP(A248,[1]DI!$A$4:$B$15000,2,FALSE),0)</f>
        <v>5.8999999999999997E-2</v>
      </c>
      <c r="E248" s="129">
        <f t="shared" ca="1" si="65"/>
        <v>1.00022751</v>
      </c>
      <c r="F248" s="129">
        <f ca="1">(TRUNC(PRODUCT($E$12:$E247),16))</f>
        <v>1.04031933859087</v>
      </c>
      <c r="G248" s="129">
        <f t="shared" si="74"/>
        <v>1</v>
      </c>
      <c r="H248" s="129">
        <f t="shared" ca="1" si="66"/>
        <v>1.0403193399999999</v>
      </c>
      <c r="I248" s="128">
        <f t="shared" si="75"/>
        <v>0.05</v>
      </c>
      <c r="J248" s="122">
        <f t="shared" si="76"/>
        <v>43488</v>
      </c>
      <c r="K248" s="118">
        <f t="shared" si="77"/>
        <v>163</v>
      </c>
      <c r="L248" s="130">
        <f t="shared" si="78"/>
        <v>163</v>
      </c>
      <c r="M248" s="131">
        <f t="shared" si="67"/>
        <v>1.0320619740000001</v>
      </c>
      <c r="N248" s="131">
        <f t="shared" ca="1" si="68"/>
        <v>1.073674032</v>
      </c>
      <c r="O248" s="130">
        <f t="shared" si="79"/>
        <v>0</v>
      </c>
      <c r="P248" s="129">
        <f t="shared" ca="1" si="69"/>
        <v>265226.51520000002</v>
      </c>
      <c r="Q248" s="135">
        <f t="shared" si="70"/>
        <v>0</v>
      </c>
      <c r="R248" s="129">
        <f t="shared" si="71"/>
        <v>0</v>
      </c>
      <c r="S248" s="136" t="str">
        <f t="shared" si="80"/>
        <v>A+J=</v>
      </c>
      <c r="T248" s="122">
        <f t="shared" si="81"/>
        <v>43819</v>
      </c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>
        <f t="shared" si="72"/>
        <v>43725</v>
      </c>
      <c r="B249" s="127">
        <f t="shared" ca="1" si="82"/>
        <v>3866854.4748</v>
      </c>
      <c r="C249" s="119">
        <f t="shared" si="73"/>
        <v>3600000</v>
      </c>
      <c r="D249" s="128">
        <f ca="1">IF(A249&lt;$B$1,VLOOKUP(A249,[1]DI!$A$4:$B$15000,2,FALSE),0)</f>
        <v>5.8999999999999997E-2</v>
      </c>
      <c r="E249" s="129">
        <f t="shared" ca="1" si="65"/>
        <v>1.00022751</v>
      </c>
      <c r="F249" s="129">
        <f ca="1">(TRUNC(PRODUCT($E$12:$E248),16))</f>
        <v>1.0405560216435901</v>
      </c>
      <c r="G249" s="129">
        <f t="shared" si="74"/>
        <v>1</v>
      </c>
      <c r="H249" s="129">
        <f t="shared" ca="1" si="66"/>
        <v>1.0405560199999999</v>
      </c>
      <c r="I249" s="128">
        <f t="shared" si="75"/>
        <v>0.05</v>
      </c>
      <c r="J249" s="122">
        <f t="shared" si="76"/>
        <v>43488</v>
      </c>
      <c r="K249" s="118">
        <f t="shared" si="77"/>
        <v>164</v>
      </c>
      <c r="L249" s="130">
        <f t="shared" si="78"/>
        <v>164</v>
      </c>
      <c r="M249" s="131">
        <f t="shared" si="67"/>
        <v>1.032261812</v>
      </c>
      <c r="N249" s="131">
        <f t="shared" ca="1" si="68"/>
        <v>1.074126243</v>
      </c>
      <c r="O249" s="130">
        <f t="shared" si="79"/>
        <v>0</v>
      </c>
      <c r="P249" s="129">
        <f t="shared" ca="1" si="69"/>
        <v>266854.47480000003</v>
      </c>
      <c r="Q249" s="135">
        <f t="shared" si="70"/>
        <v>0</v>
      </c>
      <c r="R249" s="129">
        <f t="shared" si="71"/>
        <v>0</v>
      </c>
      <c r="S249" s="136" t="str">
        <f t="shared" si="80"/>
        <v>A+J=</v>
      </c>
      <c r="T249" s="122">
        <f t="shared" si="81"/>
        <v>43819</v>
      </c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>
        <f t="shared" si="72"/>
        <v>43726</v>
      </c>
      <c r="B250" s="127">
        <f t="shared" ca="1" si="82"/>
        <v>3868483.1472</v>
      </c>
      <c r="C250" s="119">
        <f t="shared" si="73"/>
        <v>3600000</v>
      </c>
      <c r="D250" s="128">
        <f ca="1">IF(A250&lt;$B$1,VLOOKUP(A250,[1]DI!$A$4:$B$15000,2,FALSE),0)</f>
        <v>5.8999999999999997E-2</v>
      </c>
      <c r="E250" s="129">
        <f t="shared" ca="1" si="65"/>
        <v>1.00022751</v>
      </c>
      <c r="F250" s="129">
        <f ca="1">(TRUNC(PRODUCT($E$12:$E249),16))</f>
        <v>1.0407927585440799</v>
      </c>
      <c r="G250" s="129">
        <f t="shared" si="74"/>
        <v>1</v>
      </c>
      <c r="H250" s="129">
        <f t="shared" ca="1" si="66"/>
        <v>1.04079276</v>
      </c>
      <c r="I250" s="128">
        <f t="shared" si="75"/>
        <v>0.05</v>
      </c>
      <c r="J250" s="122">
        <f t="shared" si="76"/>
        <v>43488</v>
      </c>
      <c r="K250" s="118">
        <f t="shared" si="77"/>
        <v>165</v>
      </c>
      <c r="L250" s="130">
        <f t="shared" si="78"/>
        <v>165</v>
      </c>
      <c r="M250" s="131">
        <f t="shared" si="67"/>
        <v>1.0324616900000001</v>
      </c>
      <c r="N250" s="131">
        <f t="shared" ca="1" si="68"/>
        <v>1.074578652</v>
      </c>
      <c r="O250" s="130">
        <f t="shared" si="79"/>
        <v>0</v>
      </c>
      <c r="P250" s="129">
        <f t="shared" ca="1" si="69"/>
        <v>268483.14720000001</v>
      </c>
      <c r="Q250" s="135">
        <f t="shared" si="70"/>
        <v>0</v>
      </c>
      <c r="R250" s="129">
        <f t="shared" si="71"/>
        <v>0</v>
      </c>
      <c r="S250" s="136" t="str">
        <f t="shared" si="80"/>
        <v>A+J=</v>
      </c>
      <c r="T250" s="122">
        <f t="shared" si="81"/>
        <v>43819</v>
      </c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>
        <f t="shared" si="72"/>
        <v>43727</v>
      </c>
      <c r="B251" s="127">
        <f t="shared" ca="1" si="82"/>
        <v>3870112.4892000002</v>
      </c>
      <c r="C251" s="119">
        <f t="shared" si="73"/>
        <v>3600000</v>
      </c>
      <c r="D251" s="128">
        <f ca="1">IF(A251&lt;$B$1,VLOOKUP(A251,[1]DI!$A$4:$B$15000,2,FALSE),0)</f>
        <v>5.3999999999999999E-2</v>
      </c>
      <c r="E251" s="129">
        <f t="shared" ca="1" si="65"/>
        <v>1.0002087200000001</v>
      </c>
      <c r="F251" s="129">
        <f ca="1">(TRUNC(PRODUCT($E$12:$E250),16))</f>
        <v>1.04102954930457</v>
      </c>
      <c r="G251" s="129">
        <f t="shared" si="74"/>
        <v>1</v>
      </c>
      <c r="H251" s="129">
        <f t="shared" ca="1" si="66"/>
        <v>1.04102955</v>
      </c>
      <c r="I251" s="128">
        <f t="shared" si="75"/>
        <v>0.05</v>
      </c>
      <c r="J251" s="122">
        <f t="shared" si="76"/>
        <v>43488</v>
      </c>
      <c r="K251" s="118">
        <f t="shared" si="77"/>
        <v>166</v>
      </c>
      <c r="L251" s="130">
        <f t="shared" si="78"/>
        <v>166</v>
      </c>
      <c r="M251" s="131">
        <f t="shared" si="67"/>
        <v>1.032661606</v>
      </c>
      <c r="N251" s="131">
        <f t="shared" ca="1" si="68"/>
        <v>1.0750312470000001</v>
      </c>
      <c r="O251" s="130">
        <f t="shared" si="79"/>
        <v>0</v>
      </c>
      <c r="P251" s="129">
        <f t="shared" ca="1" si="69"/>
        <v>270112.48920000001</v>
      </c>
      <c r="Q251" s="135">
        <f t="shared" si="70"/>
        <v>0</v>
      </c>
      <c r="R251" s="129">
        <f t="shared" si="71"/>
        <v>0</v>
      </c>
      <c r="S251" s="136" t="str">
        <f t="shared" si="80"/>
        <v>A+J=</v>
      </c>
      <c r="T251" s="122">
        <f t="shared" si="81"/>
        <v>43819</v>
      </c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>
        <f t="shared" si="72"/>
        <v>43728</v>
      </c>
      <c r="B252" s="127">
        <f t="shared" ca="1" si="82"/>
        <v>3871669.7736</v>
      </c>
      <c r="C252" s="119">
        <f t="shared" si="73"/>
        <v>3600000</v>
      </c>
      <c r="D252" s="128">
        <f ca="1">IF(A252&lt;$B$1,VLOOKUP(A252,[1]DI!$A$4:$B$15000,2,FALSE),0)</f>
        <v>5.3999999999999999E-2</v>
      </c>
      <c r="E252" s="129">
        <f t="shared" ca="1" si="65"/>
        <v>1.0002087200000001</v>
      </c>
      <c r="F252" s="129">
        <f ca="1">(TRUNC(PRODUCT($E$12:$E251),16))</f>
        <v>1.0412468329921001</v>
      </c>
      <c r="G252" s="129">
        <f t="shared" si="74"/>
        <v>1</v>
      </c>
      <c r="H252" s="129">
        <f t="shared" ca="1" si="66"/>
        <v>1.04124683</v>
      </c>
      <c r="I252" s="128">
        <f t="shared" si="75"/>
        <v>0.05</v>
      </c>
      <c r="J252" s="122">
        <f t="shared" si="76"/>
        <v>43488</v>
      </c>
      <c r="K252" s="118">
        <f t="shared" si="77"/>
        <v>167</v>
      </c>
      <c r="L252" s="130">
        <f t="shared" si="78"/>
        <v>167</v>
      </c>
      <c r="M252" s="131">
        <f t="shared" si="67"/>
        <v>1.032861561</v>
      </c>
      <c r="N252" s="131">
        <f t="shared" ca="1" si="68"/>
        <v>1.075463826</v>
      </c>
      <c r="O252" s="130">
        <f t="shared" si="79"/>
        <v>0</v>
      </c>
      <c r="P252" s="129">
        <f t="shared" ca="1" si="69"/>
        <v>271669.77360000001</v>
      </c>
      <c r="Q252" s="135">
        <f t="shared" si="70"/>
        <v>0</v>
      </c>
      <c r="R252" s="129">
        <f t="shared" si="71"/>
        <v>0</v>
      </c>
      <c r="S252" s="136" t="str">
        <f t="shared" si="80"/>
        <v>A+J=</v>
      </c>
      <c r="T252" s="122">
        <f t="shared" si="81"/>
        <v>43819</v>
      </c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>
        <f t="shared" si="72"/>
        <v>43729</v>
      </c>
      <c r="B253" s="127">
        <f t="shared" ca="1" si="82"/>
        <v>3873227.7023999998</v>
      </c>
      <c r="C253" s="119">
        <f t="shared" si="73"/>
        <v>3600000</v>
      </c>
      <c r="D253" s="128">
        <f ca="1">IF(A253&lt;$B$1,VLOOKUP(A253,[1]DI!$A$4:$B$15000,2,FALSE),0)</f>
        <v>0</v>
      </c>
      <c r="E253" s="129">
        <f t="shared" ca="1" si="65"/>
        <v>1</v>
      </c>
      <c r="F253" s="129">
        <f ca="1">(TRUNC(PRODUCT($E$12:$E252),16))</f>
        <v>1.04146416203109</v>
      </c>
      <c r="G253" s="129">
        <f t="shared" si="74"/>
        <v>1</v>
      </c>
      <c r="H253" s="129">
        <f t="shared" ca="1" si="66"/>
        <v>1.0414641600000001</v>
      </c>
      <c r="I253" s="128">
        <f t="shared" si="75"/>
        <v>0.05</v>
      </c>
      <c r="J253" s="122">
        <f t="shared" si="76"/>
        <v>43488</v>
      </c>
      <c r="K253" s="118">
        <f t="shared" si="77"/>
        <v>167</v>
      </c>
      <c r="L253" s="130">
        <f t="shared" si="78"/>
        <v>168</v>
      </c>
      <c r="M253" s="131">
        <f t="shared" si="67"/>
        <v>1.0330615540000001</v>
      </c>
      <c r="N253" s="131">
        <f t="shared" ca="1" si="68"/>
        <v>1.0758965840000001</v>
      </c>
      <c r="O253" s="130">
        <f t="shared" si="79"/>
        <v>0</v>
      </c>
      <c r="P253" s="129">
        <f t="shared" ca="1" si="69"/>
        <v>273227.70240000001</v>
      </c>
      <c r="Q253" s="135">
        <f t="shared" si="70"/>
        <v>0</v>
      </c>
      <c r="R253" s="129">
        <f t="shared" si="71"/>
        <v>0</v>
      </c>
      <c r="S253" s="136" t="str">
        <f t="shared" si="80"/>
        <v>A+J=</v>
      </c>
      <c r="T253" s="122">
        <f t="shared" si="81"/>
        <v>43819</v>
      </c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>
        <f t="shared" si="72"/>
        <v>43730</v>
      </c>
      <c r="B254" s="127">
        <f t="shared" ca="1" si="82"/>
        <v>3873227.7023999998</v>
      </c>
      <c r="C254" s="119">
        <f t="shared" si="73"/>
        <v>3600000</v>
      </c>
      <c r="D254" s="128">
        <f ca="1">IF(A254&lt;$B$1,VLOOKUP(A254,[1]DI!$A$4:$B$15000,2,FALSE),0)</f>
        <v>0</v>
      </c>
      <c r="E254" s="129">
        <f t="shared" ca="1" si="65"/>
        <v>1</v>
      </c>
      <c r="F254" s="129">
        <f ca="1">(TRUNC(PRODUCT($E$12:$E253),16))</f>
        <v>1.04146416203109</v>
      </c>
      <c r="G254" s="129">
        <f t="shared" si="74"/>
        <v>1</v>
      </c>
      <c r="H254" s="129">
        <f t="shared" ca="1" si="66"/>
        <v>1.0414641600000001</v>
      </c>
      <c r="I254" s="128">
        <f t="shared" si="75"/>
        <v>0.05</v>
      </c>
      <c r="J254" s="122">
        <f t="shared" si="76"/>
        <v>43488</v>
      </c>
      <c r="K254" s="118">
        <f t="shared" si="77"/>
        <v>167</v>
      </c>
      <c r="L254" s="130">
        <f t="shared" si="78"/>
        <v>168</v>
      </c>
      <c r="M254" s="131">
        <f t="shared" si="67"/>
        <v>1.0330615540000001</v>
      </c>
      <c r="N254" s="131">
        <f t="shared" ca="1" si="68"/>
        <v>1.0758965840000001</v>
      </c>
      <c r="O254" s="130">
        <f t="shared" si="79"/>
        <v>0</v>
      </c>
      <c r="P254" s="129">
        <f t="shared" ca="1" si="69"/>
        <v>273227.70240000001</v>
      </c>
      <c r="Q254" s="135">
        <f t="shared" si="70"/>
        <v>0</v>
      </c>
      <c r="R254" s="129">
        <f t="shared" si="71"/>
        <v>0</v>
      </c>
      <c r="S254" s="136" t="str">
        <f t="shared" si="80"/>
        <v>A+J=</v>
      </c>
      <c r="T254" s="122">
        <f t="shared" si="81"/>
        <v>43819</v>
      </c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>
        <f t="shared" si="72"/>
        <v>43731</v>
      </c>
      <c r="B255" s="127">
        <f t="shared" ca="1" si="82"/>
        <v>3873227.7023999998</v>
      </c>
      <c r="C255" s="119">
        <f t="shared" si="73"/>
        <v>3600000</v>
      </c>
      <c r="D255" s="128">
        <f ca="1">IF(A255&lt;$B$1,VLOOKUP(A255,[1]DI!$A$4:$B$15000,2,FALSE),0)</f>
        <v>5.3999999999999999E-2</v>
      </c>
      <c r="E255" s="129">
        <f t="shared" ca="1" si="65"/>
        <v>1.0002087200000001</v>
      </c>
      <c r="F255" s="129">
        <f ca="1">(TRUNC(PRODUCT($E$12:$E254),16))</f>
        <v>1.04146416203109</v>
      </c>
      <c r="G255" s="129">
        <f t="shared" si="74"/>
        <v>1</v>
      </c>
      <c r="H255" s="129">
        <f t="shared" ca="1" si="66"/>
        <v>1.0414641600000001</v>
      </c>
      <c r="I255" s="128">
        <f t="shared" si="75"/>
        <v>0.05</v>
      </c>
      <c r="J255" s="122">
        <f t="shared" si="76"/>
        <v>43488</v>
      </c>
      <c r="K255" s="118">
        <f t="shared" si="77"/>
        <v>168</v>
      </c>
      <c r="L255" s="130">
        <f t="shared" si="78"/>
        <v>168</v>
      </c>
      <c r="M255" s="131">
        <f t="shared" si="67"/>
        <v>1.0330615540000001</v>
      </c>
      <c r="N255" s="131">
        <f t="shared" ca="1" si="68"/>
        <v>1.0758965840000001</v>
      </c>
      <c r="O255" s="130">
        <f t="shared" si="79"/>
        <v>0</v>
      </c>
      <c r="P255" s="129">
        <f t="shared" ca="1" si="69"/>
        <v>273227.70240000001</v>
      </c>
      <c r="Q255" s="135">
        <f t="shared" si="70"/>
        <v>0</v>
      </c>
      <c r="R255" s="129">
        <f t="shared" si="71"/>
        <v>0</v>
      </c>
      <c r="S255" s="136" t="str">
        <f t="shared" si="80"/>
        <v>A+J=</v>
      </c>
      <c r="T255" s="122">
        <f t="shared" si="81"/>
        <v>43819</v>
      </c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>
        <f t="shared" si="72"/>
        <v>43732</v>
      </c>
      <c r="B256" s="127">
        <f t="shared" ca="1" si="82"/>
        <v>3874786.2719999999</v>
      </c>
      <c r="C256" s="119">
        <f t="shared" si="73"/>
        <v>3600000</v>
      </c>
      <c r="D256" s="128">
        <f ca="1">IF(A256&lt;$B$1,VLOOKUP(A256,[1]DI!$A$4:$B$15000,2,FALSE),0)</f>
        <v>5.3999999999999999E-2</v>
      </c>
      <c r="E256" s="129">
        <f t="shared" ca="1" si="65"/>
        <v>1.0002087200000001</v>
      </c>
      <c r="F256" s="129">
        <f ca="1">(TRUNC(PRODUCT($E$12:$E255),16))</f>
        <v>1.0416815364309899</v>
      </c>
      <c r="G256" s="129">
        <f t="shared" si="74"/>
        <v>1</v>
      </c>
      <c r="H256" s="129">
        <f t="shared" ca="1" si="66"/>
        <v>1.0416815399999999</v>
      </c>
      <c r="I256" s="128">
        <f t="shared" si="75"/>
        <v>0.05</v>
      </c>
      <c r="J256" s="122">
        <f t="shared" si="76"/>
        <v>43488</v>
      </c>
      <c r="K256" s="118">
        <f t="shared" si="77"/>
        <v>169</v>
      </c>
      <c r="L256" s="130">
        <f t="shared" si="78"/>
        <v>169</v>
      </c>
      <c r="M256" s="131">
        <f t="shared" si="67"/>
        <v>1.0332615860000001</v>
      </c>
      <c r="N256" s="131">
        <f t="shared" ca="1" si="68"/>
        <v>1.07632952</v>
      </c>
      <c r="O256" s="130">
        <f t="shared" si="79"/>
        <v>0</v>
      </c>
      <c r="P256" s="129">
        <f t="shared" ca="1" si="69"/>
        <v>274786.272</v>
      </c>
      <c r="Q256" s="135">
        <f t="shared" si="70"/>
        <v>0</v>
      </c>
      <c r="R256" s="129">
        <f t="shared" si="71"/>
        <v>0</v>
      </c>
      <c r="S256" s="136" t="str">
        <f t="shared" si="80"/>
        <v>A+J=</v>
      </c>
      <c r="T256" s="122">
        <f t="shared" si="81"/>
        <v>43819</v>
      </c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>
        <f t="shared" si="72"/>
        <v>43733</v>
      </c>
      <c r="B257" s="127">
        <f t="shared" ca="1" si="82"/>
        <v>3876345.4536000001</v>
      </c>
      <c r="C257" s="119">
        <f t="shared" si="73"/>
        <v>3600000</v>
      </c>
      <c r="D257" s="128">
        <f ca="1">IF(A257&lt;$B$1,VLOOKUP(A257,[1]DI!$A$4:$B$15000,2,FALSE),0)</f>
        <v>5.3999999999999999E-2</v>
      </c>
      <c r="E257" s="129">
        <f t="shared" ca="1" si="65"/>
        <v>1.0002087200000001</v>
      </c>
      <c r="F257" s="129">
        <f ca="1">(TRUNC(PRODUCT($E$12:$E256),16))</f>
        <v>1.0418989562012699</v>
      </c>
      <c r="G257" s="129">
        <f t="shared" si="74"/>
        <v>1</v>
      </c>
      <c r="H257" s="129">
        <f t="shared" ca="1" si="66"/>
        <v>1.0418989599999999</v>
      </c>
      <c r="I257" s="128">
        <f t="shared" si="75"/>
        <v>0.05</v>
      </c>
      <c r="J257" s="122">
        <f t="shared" si="76"/>
        <v>43488</v>
      </c>
      <c r="K257" s="118">
        <f t="shared" si="77"/>
        <v>170</v>
      </c>
      <c r="L257" s="130">
        <f t="shared" si="78"/>
        <v>170</v>
      </c>
      <c r="M257" s="131">
        <f t="shared" si="67"/>
        <v>1.0334616569999999</v>
      </c>
      <c r="N257" s="131">
        <f t="shared" ca="1" si="68"/>
        <v>1.0767626260000001</v>
      </c>
      <c r="O257" s="130">
        <f t="shared" si="79"/>
        <v>0</v>
      </c>
      <c r="P257" s="129">
        <f t="shared" ca="1" si="69"/>
        <v>276345.45360000001</v>
      </c>
      <c r="Q257" s="135">
        <f t="shared" si="70"/>
        <v>0</v>
      </c>
      <c r="R257" s="129">
        <f t="shared" si="71"/>
        <v>0</v>
      </c>
      <c r="S257" s="136" t="str">
        <f t="shared" si="80"/>
        <v>A+J=</v>
      </c>
      <c r="T257" s="122">
        <f t="shared" si="81"/>
        <v>43819</v>
      </c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>
        <f t="shared" si="72"/>
        <v>43734</v>
      </c>
      <c r="B258" s="127">
        <f t="shared" ca="1" si="82"/>
        <v>3877905.24</v>
      </c>
      <c r="C258" s="119">
        <f t="shared" si="73"/>
        <v>3600000</v>
      </c>
      <c r="D258" s="128">
        <f ca="1">IF(A258&lt;$B$1,VLOOKUP(A258,[1]DI!$A$4:$B$15000,2,FALSE),0)</f>
        <v>5.3999999999999999E-2</v>
      </c>
      <c r="E258" s="129">
        <f t="shared" ca="1" si="65"/>
        <v>1.0002087200000001</v>
      </c>
      <c r="F258" s="129">
        <f ca="1">(TRUNC(PRODUCT($E$12:$E257),16))</f>
        <v>1.04211642135141</v>
      </c>
      <c r="G258" s="129">
        <f t="shared" si="74"/>
        <v>1</v>
      </c>
      <c r="H258" s="129">
        <f t="shared" ca="1" si="66"/>
        <v>1.0421164199999999</v>
      </c>
      <c r="I258" s="128">
        <f t="shared" si="75"/>
        <v>0.05</v>
      </c>
      <c r="J258" s="122">
        <f t="shared" si="76"/>
        <v>43488</v>
      </c>
      <c r="K258" s="118">
        <f t="shared" si="77"/>
        <v>171</v>
      </c>
      <c r="L258" s="130">
        <f t="shared" si="78"/>
        <v>171</v>
      </c>
      <c r="M258" s="131">
        <f t="shared" si="67"/>
        <v>1.0336617669999999</v>
      </c>
      <c r="N258" s="131">
        <f t="shared" ca="1" si="68"/>
        <v>1.0771959</v>
      </c>
      <c r="O258" s="130">
        <f t="shared" si="79"/>
        <v>0</v>
      </c>
      <c r="P258" s="129">
        <f t="shared" ca="1" si="69"/>
        <v>277905.24</v>
      </c>
      <c r="Q258" s="135">
        <f t="shared" si="70"/>
        <v>0</v>
      </c>
      <c r="R258" s="129">
        <f t="shared" si="71"/>
        <v>0</v>
      </c>
      <c r="S258" s="136" t="str">
        <f t="shared" si="80"/>
        <v>A+J=</v>
      </c>
      <c r="T258" s="122">
        <f t="shared" si="81"/>
        <v>43819</v>
      </c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>
        <f t="shared" si="72"/>
        <v>43735</v>
      </c>
      <c r="B259" s="127">
        <f t="shared" ca="1" si="82"/>
        <v>3879465.6708</v>
      </c>
      <c r="C259" s="119">
        <f t="shared" si="73"/>
        <v>3600000</v>
      </c>
      <c r="D259" s="128">
        <f ca="1">IF(A259&lt;$B$1,VLOOKUP(A259,[1]DI!$A$4:$B$15000,2,FALSE),0)</f>
        <v>5.3999999999999999E-2</v>
      </c>
      <c r="E259" s="129">
        <f t="shared" ca="1" si="65"/>
        <v>1.0002087200000001</v>
      </c>
      <c r="F259" s="129">
        <f ca="1">(TRUNC(PRODUCT($E$12:$E258),16))</f>
        <v>1.04233393189087</v>
      </c>
      <c r="G259" s="129">
        <f t="shared" si="74"/>
        <v>1</v>
      </c>
      <c r="H259" s="129">
        <f t="shared" ca="1" si="66"/>
        <v>1.0423339300000001</v>
      </c>
      <c r="I259" s="128">
        <f t="shared" si="75"/>
        <v>0.05</v>
      </c>
      <c r="J259" s="122">
        <f t="shared" si="76"/>
        <v>43488</v>
      </c>
      <c r="K259" s="118">
        <f t="shared" si="77"/>
        <v>172</v>
      </c>
      <c r="L259" s="130">
        <f t="shared" si="78"/>
        <v>172</v>
      </c>
      <c r="M259" s="131">
        <f t="shared" si="67"/>
        <v>1.0338619149999999</v>
      </c>
      <c r="N259" s="131">
        <f t="shared" ca="1" si="68"/>
        <v>1.0776293530000001</v>
      </c>
      <c r="O259" s="130">
        <f t="shared" si="79"/>
        <v>0</v>
      </c>
      <c r="P259" s="129">
        <f t="shared" ca="1" si="69"/>
        <v>279465.67080000002</v>
      </c>
      <c r="Q259" s="135">
        <f t="shared" si="70"/>
        <v>0</v>
      </c>
      <c r="R259" s="129">
        <f t="shared" si="71"/>
        <v>0</v>
      </c>
      <c r="S259" s="136" t="str">
        <f t="shared" si="80"/>
        <v>A+J=</v>
      </c>
      <c r="T259" s="122">
        <f t="shared" si="81"/>
        <v>43819</v>
      </c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>
        <f t="shared" si="72"/>
        <v>43736</v>
      </c>
      <c r="B260" s="127">
        <f t="shared" ca="1" si="82"/>
        <v>3881026.7495999997</v>
      </c>
      <c r="C260" s="119">
        <f t="shared" si="73"/>
        <v>3600000</v>
      </c>
      <c r="D260" s="128">
        <f ca="1">IF(A260&lt;$B$1,VLOOKUP(A260,[1]DI!$A$4:$B$15000,2,FALSE),0)</f>
        <v>0</v>
      </c>
      <c r="E260" s="129">
        <f t="shared" ca="1" si="65"/>
        <v>1</v>
      </c>
      <c r="F260" s="129">
        <f ca="1">(TRUNC(PRODUCT($E$12:$E259),16))</f>
        <v>1.04255148782914</v>
      </c>
      <c r="G260" s="129">
        <f t="shared" si="74"/>
        <v>1</v>
      </c>
      <c r="H260" s="129">
        <f t="shared" ca="1" si="66"/>
        <v>1.0425514899999999</v>
      </c>
      <c r="I260" s="128">
        <f t="shared" si="75"/>
        <v>0.05</v>
      </c>
      <c r="J260" s="122">
        <f t="shared" si="76"/>
        <v>43488</v>
      </c>
      <c r="K260" s="118">
        <f t="shared" si="77"/>
        <v>172</v>
      </c>
      <c r="L260" s="130">
        <f t="shared" si="78"/>
        <v>173</v>
      </c>
      <c r="M260" s="131">
        <f t="shared" si="67"/>
        <v>1.0340621029999999</v>
      </c>
      <c r="N260" s="131">
        <f t="shared" ca="1" si="68"/>
        <v>1.0780629859999999</v>
      </c>
      <c r="O260" s="130">
        <f t="shared" si="79"/>
        <v>0</v>
      </c>
      <c r="P260" s="129">
        <f t="shared" ca="1" si="69"/>
        <v>281026.74959999998</v>
      </c>
      <c r="Q260" s="135">
        <f t="shared" si="70"/>
        <v>0</v>
      </c>
      <c r="R260" s="129">
        <f t="shared" si="71"/>
        <v>0</v>
      </c>
      <c r="S260" s="136" t="str">
        <f t="shared" si="80"/>
        <v>A+J=</v>
      </c>
      <c r="T260" s="122">
        <f t="shared" si="81"/>
        <v>43819</v>
      </c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>
        <f t="shared" si="72"/>
        <v>43737</v>
      </c>
      <c r="B261" s="127">
        <f t="shared" ca="1" si="82"/>
        <v>3881026.7495999997</v>
      </c>
      <c r="C261" s="119">
        <f t="shared" si="73"/>
        <v>3600000</v>
      </c>
      <c r="D261" s="128">
        <f ca="1">IF(A261&lt;$B$1,VLOOKUP(A261,[1]DI!$A$4:$B$15000,2,FALSE),0)</f>
        <v>0</v>
      </c>
      <c r="E261" s="129">
        <f t="shared" ca="1" si="65"/>
        <v>1</v>
      </c>
      <c r="F261" s="129">
        <f ca="1">(TRUNC(PRODUCT($E$12:$E260),16))</f>
        <v>1.04255148782914</v>
      </c>
      <c r="G261" s="129">
        <f t="shared" si="74"/>
        <v>1</v>
      </c>
      <c r="H261" s="129">
        <f t="shared" ca="1" si="66"/>
        <v>1.0425514899999999</v>
      </c>
      <c r="I261" s="128">
        <f t="shared" si="75"/>
        <v>0.05</v>
      </c>
      <c r="J261" s="122">
        <f t="shared" si="76"/>
        <v>43488</v>
      </c>
      <c r="K261" s="118">
        <f t="shared" si="77"/>
        <v>172</v>
      </c>
      <c r="L261" s="130">
        <f t="shared" si="78"/>
        <v>173</v>
      </c>
      <c r="M261" s="131">
        <f t="shared" si="67"/>
        <v>1.0340621029999999</v>
      </c>
      <c r="N261" s="131">
        <f t="shared" ca="1" si="68"/>
        <v>1.0780629859999999</v>
      </c>
      <c r="O261" s="130">
        <f t="shared" si="79"/>
        <v>0</v>
      </c>
      <c r="P261" s="129">
        <f t="shared" ca="1" si="69"/>
        <v>281026.74959999998</v>
      </c>
      <c r="Q261" s="135">
        <f t="shared" si="70"/>
        <v>0</v>
      </c>
      <c r="R261" s="129">
        <f t="shared" si="71"/>
        <v>0</v>
      </c>
      <c r="S261" s="136" t="str">
        <f t="shared" si="80"/>
        <v>A+J=</v>
      </c>
      <c r="T261" s="122">
        <f t="shared" si="81"/>
        <v>43819</v>
      </c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>
        <f t="shared" si="72"/>
        <v>43738</v>
      </c>
      <c r="B262" s="127">
        <f t="shared" ca="1" si="82"/>
        <v>3881026.7495999997</v>
      </c>
      <c r="C262" s="119">
        <f t="shared" si="73"/>
        <v>3600000</v>
      </c>
      <c r="D262" s="128">
        <f ca="1">IF(A262&lt;$B$1,VLOOKUP(A262,[1]DI!$A$4:$B$15000,2,FALSE),0)</f>
        <v>5.3999999999999999E-2</v>
      </c>
      <c r="E262" s="129">
        <f t="shared" ca="1" si="65"/>
        <v>1.0002087200000001</v>
      </c>
      <c r="F262" s="129">
        <f ca="1">(TRUNC(PRODUCT($E$12:$E261),16))</f>
        <v>1.04255148782914</v>
      </c>
      <c r="G262" s="129">
        <f t="shared" si="74"/>
        <v>1</v>
      </c>
      <c r="H262" s="129">
        <f t="shared" ca="1" si="66"/>
        <v>1.0425514899999999</v>
      </c>
      <c r="I262" s="128">
        <f t="shared" si="75"/>
        <v>0.05</v>
      </c>
      <c r="J262" s="122">
        <f t="shared" si="76"/>
        <v>43488</v>
      </c>
      <c r="K262" s="118">
        <f t="shared" si="77"/>
        <v>173</v>
      </c>
      <c r="L262" s="130">
        <f t="shared" si="78"/>
        <v>173</v>
      </c>
      <c r="M262" s="131">
        <f t="shared" si="67"/>
        <v>1.0340621029999999</v>
      </c>
      <c r="N262" s="131">
        <f t="shared" ca="1" si="68"/>
        <v>1.0780629859999999</v>
      </c>
      <c r="O262" s="130">
        <f t="shared" si="79"/>
        <v>0</v>
      </c>
      <c r="P262" s="129">
        <f t="shared" ca="1" si="69"/>
        <v>281026.74959999998</v>
      </c>
      <c r="Q262" s="135">
        <f t="shared" si="70"/>
        <v>0</v>
      </c>
      <c r="R262" s="129">
        <f t="shared" si="71"/>
        <v>0</v>
      </c>
      <c r="S262" s="136" t="str">
        <f t="shared" si="80"/>
        <v>A+J=</v>
      </c>
      <c r="T262" s="122">
        <f t="shared" si="81"/>
        <v>43819</v>
      </c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>
        <f t="shared" si="72"/>
        <v>43739</v>
      </c>
      <c r="B263" s="127">
        <f t="shared" ca="1" si="82"/>
        <v>3882588.4368000003</v>
      </c>
      <c r="C263" s="119">
        <f t="shared" si="73"/>
        <v>3600000</v>
      </c>
      <c r="D263" s="128">
        <f ca="1">IF(A263&lt;$B$1,VLOOKUP(A263,[1]DI!$A$4:$B$15000,2,FALSE),0)</f>
        <v>5.3999999999999999E-2</v>
      </c>
      <c r="E263" s="129">
        <f t="shared" ca="1" si="65"/>
        <v>1.0002087200000001</v>
      </c>
      <c r="F263" s="129">
        <f ca="1">(TRUNC(PRODUCT($E$12:$E262),16))</f>
        <v>1.04276908917568</v>
      </c>
      <c r="G263" s="129">
        <f t="shared" si="74"/>
        <v>1</v>
      </c>
      <c r="H263" s="129">
        <f t="shared" ca="1" si="66"/>
        <v>1.04276909</v>
      </c>
      <c r="I263" s="128">
        <f t="shared" si="75"/>
        <v>0.05</v>
      </c>
      <c r="J263" s="122">
        <f t="shared" si="76"/>
        <v>43488</v>
      </c>
      <c r="K263" s="118">
        <f t="shared" si="77"/>
        <v>174</v>
      </c>
      <c r="L263" s="130">
        <f t="shared" si="78"/>
        <v>174</v>
      </c>
      <c r="M263" s="131">
        <f t="shared" si="67"/>
        <v>1.0342623289999999</v>
      </c>
      <c r="N263" s="131">
        <f t="shared" ca="1" si="68"/>
        <v>1.078496788</v>
      </c>
      <c r="O263" s="130">
        <f t="shared" si="79"/>
        <v>0</v>
      </c>
      <c r="P263" s="129">
        <f t="shared" ca="1" si="69"/>
        <v>282588.43680000002</v>
      </c>
      <c r="Q263" s="135">
        <f t="shared" si="70"/>
        <v>0</v>
      </c>
      <c r="R263" s="129">
        <f t="shared" si="71"/>
        <v>0</v>
      </c>
      <c r="S263" s="136" t="str">
        <f t="shared" si="80"/>
        <v>A+J=</v>
      </c>
      <c r="T263" s="122">
        <f t="shared" si="81"/>
        <v>43819</v>
      </c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>
        <f t="shared" si="72"/>
        <v>43740</v>
      </c>
      <c r="B264" s="127">
        <f t="shared" ca="1" si="82"/>
        <v>3884150.7648</v>
      </c>
      <c r="C264" s="119">
        <f t="shared" si="73"/>
        <v>3600000</v>
      </c>
      <c r="D264" s="128">
        <f ca="1">IF(A264&lt;$B$1,VLOOKUP(A264,[1]DI!$A$4:$B$15000,2,FALSE),0)</f>
        <v>5.3999999999999999E-2</v>
      </c>
      <c r="E264" s="129">
        <f t="shared" ca="1" si="65"/>
        <v>1.0002087200000001</v>
      </c>
      <c r="F264" s="129">
        <f ca="1">(TRUNC(PRODUCT($E$12:$E263),16))</f>
        <v>1.04298673593997</v>
      </c>
      <c r="G264" s="129">
        <f t="shared" si="74"/>
        <v>1</v>
      </c>
      <c r="H264" s="129">
        <f t="shared" ca="1" si="66"/>
        <v>1.0429867399999999</v>
      </c>
      <c r="I264" s="128">
        <f t="shared" si="75"/>
        <v>0.05</v>
      </c>
      <c r="J264" s="122">
        <f t="shared" si="76"/>
        <v>43488</v>
      </c>
      <c r="K264" s="118">
        <f t="shared" si="77"/>
        <v>175</v>
      </c>
      <c r="L264" s="130">
        <f t="shared" si="78"/>
        <v>175</v>
      </c>
      <c r="M264" s="131">
        <f t="shared" si="67"/>
        <v>1.034462593</v>
      </c>
      <c r="N264" s="131">
        <f t="shared" ca="1" si="68"/>
        <v>1.078930768</v>
      </c>
      <c r="O264" s="130">
        <f t="shared" si="79"/>
        <v>0</v>
      </c>
      <c r="P264" s="129">
        <f t="shared" ca="1" si="69"/>
        <v>284150.7648</v>
      </c>
      <c r="Q264" s="135">
        <f t="shared" si="70"/>
        <v>0</v>
      </c>
      <c r="R264" s="129">
        <f t="shared" si="71"/>
        <v>0</v>
      </c>
      <c r="S264" s="136" t="str">
        <f t="shared" si="80"/>
        <v>A+J=</v>
      </c>
      <c r="T264" s="122">
        <f t="shared" si="81"/>
        <v>43819</v>
      </c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>
        <f t="shared" si="72"/>
        <v>43741</v>
      </c>
      <c r="B265" s="127">
        <f t="shared" ca="1" si="82"/>
        <v>3885713.7047999999</v>
      </c>
      <c r="C265" s="119">
        <f t="shared" si="73"/>
        <v>3600000</v>
      </c>
      <c r="D265" s="128">
        <f ca="1">IF(A265&lt;$B$1,VLOOKUP(A265,[1]DI!$A$4:$B$15000,2,FALSE),0)</f>
        <v>5.3999999999999999E-2</v>
      </c>
      <c r="E265" s="129">
        <f t="shared" ca="1" si="65"/>
        <v>1.0002087200000001</v>
      </c>
      <c r="F265" s="129">
        <f ca="1">(TRUNC(PRODUCT($E$12:$E264),16))</f>
        <v>1.0432044281314901</v>
      </c>
      <c r="G265" s="129">
        <f t="shared" si="74"/>
        <v>1</v>
      </c>
      <c r="H265" s="129">
        <f t="shared" ca="1" si="66"/>
        <v>1.0432044300000001</v>
      </c>
      <c r="I265" s="128">
        <f t="shared" si="75"/>
        <v>0.05</v>
      </c>
      <c r="J265" s="122">
        <f t="shared" si="76"/>
        <v>43488</v>
      </c>
      <c r="K265" s="118">
        <f t="shared" si="77"/>
        <v>176</v>
      </c>
      <c r="L265" s="130">
        <f t="shared" si="78"/>
        <v>176</v>
      </c>
      <c r="M265" s="131">
        <f t="shared" si="67"/>
        <v>1.034662897</v>
      </c>
      <c r="N265" s="131">
        <f t="shared" ca="1" si="68"/>
        <v>1.079364918</v>
      </c>
      <c r="O265" s="130">
        <f t="shared" si="79"/>
        <v>0</v>
      </c>
      <c r="P265" s="129">
        <f t="shared" ca="1" si="69"/>
        <v>285713.70480000001</v>
      </c>
      <c r="Q265" s="135">
        <f t="shared" si="70"/>
        <v>0</v>
      </c>
      <c r="R265" s="129">
        <f t="shared" si="71"/>
        <v>0</v>
      </c>
      <c r="S265" s="136" t="str">
        <f t="shared" si="80"/>
        <v>A+J=</v>
      </c>
      <c r="T265" s="122">
        <f t="shared" si="81"/>
        <v>43819</v>
      </c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>
        <f t="shared" si="72"/>
        <v>43742</v>
      </c>
      <c r="B266" s="127">
        <f t="shared" ca="1" si="82"/>
        <v>3887277.2856000001</v>
      </c>
      <c r="C266" s="119">
        <f t="shared" si="73"/>
        <v>3600000</v>
      </c>
      <c r="D266" s="128">
        <f ca="1">IF(A266&lt;$B$1,VLOOKUP(A266,[1]DI!$A$4:$B$15000,2,FALSE),0)</f>
        <v>5.3999999999999999E-2</v>
      </c>
      <c r="E266" s="129">
        <f t="shared" ca="1" si="65"/>
        <v>1.0002087200000001</v>
      </c>
      <c r="F266" s="129">
        <f ca="1">(TRUNC(PRODUCT($E$12:$E265),16))</f>
        <v>1.04342216575973</v>
      </c>
      <c r="G266" s="129">
        <f t="shared" si="74"/>
        <v>1</v>
      </c>
      <c r="H266" s="129">
        <f t="shared" ca="1" si="66"/>
        <v>1.0434221699999999</v>
      </c>
      <c r="I266" s="128">
        <f t="shared" si="75"/>
        <v>0.05</v>
      </c>
      <c r="J266" s="122">
        <f t="shared" si="76"/>
        <v>43488</v>
      </c>
      <c r="K266" s="118">
        <f t="shared" si="77"/>
        <v>177</v>
      </c>
      <c r="L266" s="130">
        <f t="shared" si="78"/>
        <v>177</v>
      </c>
      <c r="M266" s="131">
        <f t="shared" si="67"/>
        <v>1.0348632390000001</v>
      </c>
      <c r="N266" s="131">
        <f t="shared" ca="1" si="68"/>
        <v>1.0797992460000001</v>
      </c>
      <c r="O266" s="130">
        <f t="shared" si="79"/>
        <v>0</v>
      </c>
      <c r="P266" s="129">
        <f t="shared" ca="1" si="69"/>
        <v>287277.2856</v>
      </c>
      <c r="Q266" s="135">
        <f t="shared" si="70"/>
        <v>0</v>
      </c>
      <c r="R266" s="129">
        <f t="shared" si="71"/>
        <v>0</v>
      </c>
      <c r="S266" s="136" t="str">
        <f t="shared" si="80"/>
        <v>A+J=</v>
      </c>
      <c r="T266" s="122">
        <f t="shared" si="81"/>
        <v>43819</v>
      </c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>
        <f t="shared" si="72"/>
        <v>43743</v>
      </c>
      <c r="B267" s="127">
        <f t="shared" ca="1" si="82"/>
        <v>3888841.4819999998</v>
      </c>
      <c r="C267" s="119">
        <f t="shared" si="73"/>
        <v>3600000</v>
      </c>
      <c r="D267" s="128">
        <f ca="1">IF(A267&lt;$B$1,VLOOKUP(A267,[1]DI!$A$4:$B$15000,2,FALSE),0)</f>
        <v>0</v>
      </c>
      <c r="E267" s="129">
        <f t="shared" ca="1" si="65"/>
        <v>1</v>
      </c>
      <c r="F267" s="129">
        <f ca="1">(TRUNC(PRODUCT($E$12:$E266),16))</f>
        <v>1.0436399488341701</v>
      </c>
      <c r="G267" s="129">
        <f t="shared" si="74"/>
        <v>1</v>
      </c>
      <c r="H267" s="129">
        <f t="shared" ca="1" si="66"/>
        <v>1.04363995</v>
      </c>
      <c r="I267" s="128">
        <f t="shared" si="75"/>
        <v>0.05</v>
      </c>
      <c r="J267" s="122">
        <f t="shared" si="76"/>
        <v>43488</v>
      </c>
      <c r="K267" s="118">
        <f t="shared" si="77"/>
        <v>177</v>
      </c>
      <c r="L267" s="130">
        <f t="shared" si="78"/>
        <v>178</v>
      </c>
      <c r="M267" s="131">
        <f t="shared" si="67"/>
        <v>1.0350636200000001</v>
      </c>
      <c r="N267" s="131">
        <f t="shared" ca="1" si="68"/>
        <v>1.0802337449999999</v>
      </c>
      <c r="O267" s="130">
        <f t="shared" si="79"/>
        <v>0</v>
      </c>
      <c r="P267" s="129">
        <f t="shared" ca="1" si="69"/>
        <v>288841.48200000002</v>
      </c>
      <c r="Q267" s="135">
        <f t="shared" si="70"/>
        <v>0</v>
      </c>
      <c r="R267" s="129">
        <f t="shared" si="71"/>
        <v>0</v>
      </c>
      <c r="S267" s="136" t="str">
        <f t="shared" si="80"/>
        <v>A+J=</v>
      </c>
      <c r="T267" s="122">
        <f t="shared" si="81"/>
        <v>43819</v>
      </c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>
        <f t="shared" si="72"/>
        <v>43744</v>
      </c>
      <c r="B268" s="127">
        <f t="shared" ca="1" si="82"/>
        <v>3888841.4819999998</v>
      </c>
      <c r="C268" s="119">
        <f t="shared" si="73"/>
        <v>3600000</v>
      </c>
      <c r="D268" s="128">
        <f ca="1">IF(A268&lt;$B$1,VLOOKUP(A268,[1]DI!$A$4:$B$15000,2,FALSE),0)</f>
        <v>0</v>
      </c>
      <c r="E268" s="129">
        <f t="shared" ref="E268:E331" ca="1" si="83">ROUND(((1+D268)^(1/252)),8)</f>
        <v>1</v>
      </c>
      <c r="F268" s="129">
        <f ca="1">(TRUNC(PRODUCT($E$12:$E267),16))</f>
        <v>1.0436399488341701</v>
      </c>
      <c r="G268" s="129">
        <f t="shared" si="74"/>
        <v>1</v>
      </c>
      <c r="H268" s="129">
        <f t="shared" ref="H268:H331" ca="1" si="84">ROUND(F268/G268,8)</f>
        <v>1.04363995</v>
      </c>
      <c r="I268" s="128">
        <f t="shared" si="75"/>
        <v>0.05</v>
      </c>
      <c r="J268" s="122">
        <f t="shared" si="76"/>
        <v>43488</v>
      </c>
      <c r="K268" s="118">
        <f t="shared" si="77"/>
        <v>177</v>
      </c>
      <c r="L268" s="130">
        <f t="shared" si="78"/>
        <v>178</v>
      </c>
      <c r="M268" s="131">
        <f t="shared" ref="M268:M331" si="85">ROUND((I268+1)^(L268/252),9)</f>
        <v>1.0350636200000001</v>
      </c>
      <c r="N268" s="131">
        <f t="shared" ref="N268:N331" ca="1" si="86">ROUND(H268*M268,9)</f>
        <v>1.0802337449999999</v>
      </c>
      <c r="O268" s="130">
        <f t="shared" si="79"/>
        <v>0</v>
      </c>
      <c r="P268" s="129">
        <f t="shared" ref="P268:P331" ca="1" si="87">TRUNC(((N268-1)*C268),8)</f>
        <v>288841.48200000002</v>
      </c>
      <c r="Q268" s="135">
        <f t="shared" ref="Q268:Q331" si="88">IF($O268&gt;0,VLOOKUP($O268,$W$12:$AC$150,7),0)</f>
        <v>0</v>
      </c>
      <c r="R268" s="129">
        <f t="shared" ref="R268:R331" si="89">IF(Q268&gt;0,TRUNC(Q268*C$12,8),0)</f>
        <v>0</v>
      </c>
      <c r="S268" s="136" t="str">
        <f t="shared" si="80"/>
        <v>A+J=</v>
      </c>
      <c r="T268" s="122">
        <f t="shared" si="81"/>
        <v>43819</v>
      </c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>
        <f t="shared" ref="A269:A332" si="90">(A268+1)</f>
        <v>43745</v>
      </c>
      <c r="B269" s="127">
        <f t="shared" ca="1" si="82"/>
        <v>3888841.4819999998</v>
      </c>
      <c r="C269" s="119">
        <f t="shared" ref="C269:C332" si="91">(C268-R268)</f>
        <v>3600000</v>
      </c>
      <c r="D269" s="128">
        <f ca="1">IF(A269&lt;$B$1,VLOOKUP(A269,[1]DI!$A$4:$B$15000,2,FALSE),0)</f>
        <v>5.3999999999999999E-2</v>
      </c>
      <c r="E269" s="129">
        <f t="shared" ca="1" si="83"/>
        <v>1.0002087200000001</v>
      </c>
      <c r="F269" s="129">
        <f ca="1">(TRUNC(PRODUCT($E$12:$E268),16))</f>
        <v>1.0436399488341701</v>
      </c>
      <c r="G269" s="129">
        <f t="shared" ref="G269:G332" si="92">IF(O268&gt;0,F268,G268)</f>
        <v>1</v>
      </c>
      <c r="H269" s="129">
        <f t="shared" ca="1" si="84"/>
        <v>1.04363995</v>
      </c>
      <c r="I269" s="128">
        <f t="shared" ref="I269:I332" si="93">I268</f>
        <v>0.05</v>
      </c>
      <c r="J269" s="122">
        <f t="shared" ref="J269:J332" si="94">IF(O268&gt;0,VLOOKUP(O268,W$12:AG$150,2),J268)</f>
        <v>43488</v>
      </c>
      <c r="K269" s="118">
        <f t="shared" ref="K269:K332" si="95">IF(A269&gt;J269,IF(NETWORKDAYS(J269,A269,$W$160:$W$544)-1=0,1,NETWORKDAYS(J269,A269,$W$160:$W$544)-1),0)</f>
        <v>178</v>
      </c>
      <c r="L269" s="130">
        <f t="shared" ref="L269:L332" si="96">IF(AND(K269=1,K268=1),1,IF(K269&gt;0,IF(K269=K268,K269+1,K269),0))</f>
        <v>178</v>
      </c>
      <c r="M269" s="131">
        <f t="shared" si="85"/>
        <v>1.0350636200000001</v>
      </c>
      <c r="N269" s="131">
        <f t="shared" ca="1" si="86"/>
        <v>1.0802337449999999</v>
      </c>
      <c r="O269" s="130">
        <f t="shared" ref="O269:O332" si="97">IF(VLOOKUP(A269,X$12:AE$150,8)=VLOOKUP(A268,X$12:AE$150,8),0,VLOOKUP(A269,X$12:AE$150,8))</f>
        <v>0</v>
      </c>
      <c r="P269" s="129">
        <f t="shared" ca="1" si="87"/>
        <v>288841.48200000002</v>
      </c>
      <c r="Q269" s="135">
        <f t="shared" si="88"/>
        <v>0</v>
      </c>
      <c r="R269" s="129">
        <f t="shared" si="89"/>
        <v>0</v>
      </c>
      <c r="S269" s="136" t="str">
        <f t="shared" ref="S269:S332" si="98">IF(O268&gt;0,VLOOKUP(O268,W$12:AG$150,10),S268)</f>
        <v>A+J=</v>
      </c>
      <c r="T269" s="122">
        <f t="shared" ref="T269:T332" si="99">IF(O268&gt;0,VLOOKUP(O268,W$12:AG$150,11),T268)</f>
        <v>43819</v>
      </c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>
        <f t="shared" si="90"/>
        <v>43746</v>
      </c>
      <c r="B270" s="127">
        <f t="shared" ref="B270:B333" ca="1" si="100">IF(A270&lt;=TODAY(),C270+P270,IF(AND(A270&gt;TODAY(),A270&lt;=$B$1),IF(VLOOKUP(TODAY(),$A$10:$D$5000,4,FALSE)=0,"n.d",C270+P270),"n.d"))</f>
        <v>3890406.3228000002</v>
      </c>
      <c r="C270" s="119">
        <f t="shared" si="91"/>
        <v>3600000</v>
      </c>
      <c r="D270" s="128">
        <f ca="1">IF(A270&lt;$B$1,VLOOKUP(A270,[1]DI!$A$4:$B$15000,2,FALSE),0)</f>
        <v>5.3999999999999999E-2</v>
      </c>
      <c r="E270" s="129">
        <f t="shared" ca="1" si="83"/>
        <v>1.0002087200000001</v>
      </c>
      <c r="F270" s="129">
        <f ca="1">(TRUNC(PRODUCT($E$12:$E269),16))</f>
        <v>1.0438577773642901</v>
      </c>
      <c r="G270" s="129">
        <f t="shared" si="92"/>
        <v>1</v>
      </c>
      <c r="H270" s="129">
        <f t="shared" ca="1" si="84"/>
        <v>1.04385778</v>
      </c>
      <c r="I270" s="128">
        <f t="shared" si="93"/>
        <v>0.05</v>
      </c>
      <c r="J270" s="122">
        <f t="shared" si="94"/>
        <v>43488</v>
      </c>
      <c r="K270" s="118">
        <f t="shared" si="95"/>
        <v>179</v>
      </c>
      <c r="L270" s="130">
        <f t="shared" si="96"/>
        <v>179</v>
      </c>
      <c r="M270" s="131">
        <f t="shared" si="85"/>
        <v>1.0352640399999999</v>
      </c>
      <c r="N270" s="131">
        <f t="shared" ca="1" si="86"/>
        <v>1.0806684230000001</v>
      </c>
      <c r="O270" s="130">
        <f t="shared" si="97"/>
        <v>0</v>
      </c>
      <c r="P270" s="129">
        <f t="shared" ca="1" si="87"/>
        <v>290406.32280000002</v>
      </c>
      <c r="Q270" s="135">
        <f t="shared" si="88"/>
        <v>0</v>
      </c>
      <c r="R270" s="129">
        <f t="shared" si="89"/>
        <v>0</v>
      </c>
      <c r="S270" s="136" t="str">
        <f t="shared" si="98"/>
        <v>A+J=</v>
      </c>
      <c r="T270" s="122">
        <f t="shared" si="99"/>
        <v>43819</v>
      </c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>
        <f t="shared" si="90"/>
        <v>43747</v>
      </c>
      <c r="B271" s="127">
        <f t="shared" ca="1" si="100"/>
        <v>3891971.7719999999</v>
      </c>
      <c r="C271" s="119">
        <f t="shared" si="91"/>
        <v>3600000</v>
      </c>
      <c r="D271" s="128">
        <f ca="1">IF(A271&lt;$B$1,VLOOKUP(A271,[1]DI!$A$4:$B$15000,2,FALSE),0)</f>
        <v>5.3999999999999999E-2</v>
      </c>
      <c r="E271" s="129">
        <f t="shared" ca="1" si="83"/>
        <v>1.0002087200000001</v>
      </c>
      <c r="F271" s="129">
        <f ca="1">(TRUNC(PRODUCT($E$12:$E270),16))</f>
        <v>1.0440756513595799</v>
      </c>
      <c r="G271" s="129">
        <f t="shared" si="92"/>
        <v>1</v>
      </c>
      <c r="H271" s="129">
        <f t="shared" ca="1" si="84"/>
        <v>1.0440756499999999</v>
      </c>
      <c r="I271" s="128">
        <f t="shared" si="93"/>
        <v>0.05</v>
      </c>
      <c r="J271" s="122">
        <f t="shared" si="94"/>
        <v>43488</v>
      </c>
      <c r="K271" s="118">
        <f t="shared" si="95"/>
        <v>180</v>
      </c>
      <c r="L271" s="130">
        <f t="shared" si="96"/>
        <v>180</v>
      </c>
      <c r="M271" s="131">
        <f t="shared" si="85"/>
        <v>1.0354644989999999</v>
      </c>
      <c r="N271" s="131">
        <f t="shared" ca="1" si="86"/>
        <v>1.0811032700000001</v>
      </c>
      <c r="O271" s="130">
        <f t="shared" si="97"/>
        <v>0</v>
      </c>
      <c r="P271" s="129">
        <f t="shared" ca="1" si="87"/>
        <v>291971.772</v>
      </c>
      <c r="Q271" s="135">
        <f t="shared" si="88"/>
        <v>0</v>
      </c>
      <c r="R271" s="129">
        <f t="shared" si="89"/>
        <v>0</v>
      </c>
      <c r="S271" s="136" t="str">
        <f t="shared" si="98"/>
        <v>A+J=</v>
      </c>
      <c r="T271" s="122">
        <f t="shared" si="99"/>
        <v>43819</v>
      </c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>
        <f t="shared" si="90"/>
        <v>43748</v>
      </c>
      <c r="B272" s="127">
        <f t="shared" ca="1" si="100"/>
        <v>3893537.8656000001</v>
      </c>
      <c r="C272" s="119">
        <f t="shared" si="91"/>
        <v>3600000</v>
      </c>
      <c r="D272" s="128">
        <f ca="1">IF(A272&lt;$B$1,VLOOKUP(A272,[1]DI!$A$4:$B$15000,2,FALSE),0)</f>
        <v>5.3999999999999999E-2</v>
      </c>
      <c r="E272" s="129">
        <f t="shared" ca="1" si="83"/>
        <v>1.0002087200000001</v>
      </c>
      <c r="F272" s="129">
        <f ca="1">(TRUNC(PRODUCT($E$12:$E271),16))</f>
        <v>1.04429357082954</v>
      </c>
      <c r="G272" s="129">
        <f t="shared" si="92"/>
        <v>1</v>
      </c>
      <c r="H272" s="129">
        <f t="shared" ca="1" si="84"/>
        <v>1.04429357</v>
      </c>
      <c r="I272" s="128">
        <f t="shared" si="93"/>
        <v>0.05</v>
      </c>
      <c r="J272" s="122">
        <f t="shared" si="94"/>
        <v>43488</v>
      </c>
      <c r="K272" s="118">
        <f t="shared" si="95"/>
        <v>181</v>
      </c>
      <c r="L272" s="130">
        <f t="shared" si="96"/>
        <v>181</v>
      </c>
      <c r="M272" s="131">
        <f t="shared" si="85"/>
        <v>1.0356649959999999</v>
      </c>
      <c r="N272" s="131">
        <f t="shared" ca="1" si="86"/>
        <v>1.081538296</v>
      </c>
      <c r="O272" s="130">
        <f t="shared" si="97"/>
        <v>0</v>
      </c>
      <c r="P272" s="129">
        <f t="shared" ca="1" si="87"/>
        <v>293537.86560000002</v>
      </c>
      <c r="Q272" s="135">
        <f t="shared" si="88"/>
        <v>0</v>
      </c>
      <c r="R272" s="129">
        <f t="shared" si="89"/>
        <v>0</v>
      </c>
      <c r="S272" s="136" t="str">
        <f t="shared" si="98"/>
        <v>A+J=</v>
      </c>
      <c r="T272" s="122">
        <f t="shared" si="99"/>
        <v>43819</v>
      </c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>
        <f t="shared" si="90"/>
        <v>43749</v>
      </c>
      <c r="B273" s="127">
        <f t="shared" ca="1" si="100"/>
        <v>3895104.6107999999</v>
      </c>
      <c r="C273" s="119">
        <f t="shared" si="91"/>
        <v>3600000</v>
      </c>
      <c r="D273" s="128">
        <f ca="1">IF(A273&lt;$B$1,VLOOKUP(A273,[1]DI!$A$4:$B$15000,2,FALSE),0)</f>
        <v>5.3999999999999999E-2</v>
      </c>
      <c r="E273" s="129">
        <f t="shared" ca="1" si="83"/>
        <v>1.0002087200000001</v>
      </c>
      <c r="F273" s="129">
        <f ca="1">(TRUNC(PRODUCT($E$12:$E272),16))</f>
        <v>1.0445115357836401</v>
      </c>
      <c r="G273" s="129">
        <f t="shared" si="92"/>
        <v>1</v>
      </c>
      <c r="H273" s="129">
        <f t="shared" ca="1" si="84"/>
        <v>1.04451154</v>
      </c>
      <c r="I273" s="128">
        <f t="shared" si="93"/>
        <v>0.05</v>
      </c>
      <c r="J273" s="122">
        <f t="shared" si="94"/>
        <v>43488</v>
      </c>
      <c r="K273" s="118">
        <f t="shared" si="95"/>
        <v>182</v>
      </c>
      <c r="L273" s="130">
        <f t="shared" si="96"/>
        <v>182</v>
      </c>
      <c r="M273" s="131">
        <f t="shared" si="85"/>
        <v>1.0358655329999999</v>
      </c>
      <c r="N273" s="131">
        <f t="shared" ca="1" si="86"/>
        <v>1.0819735029999999</v>
      </c>
      <c r="O273" s="130">
        <f t="shared" si="97"/>
        <v>0</v>
      </c>
      <c r="P273" s="129">
        <f t="shared" ca="1" si="87"/>
        <v>295104.61080000002</v>
      </c>
      <c r="Q273" s="135">
        <f t="shared" si="88"/>
        <v>0</v>
      </c>
      <c r="R273" s="129">
        <f t="shared" si="89"/>
        <v>0</v>
      </c>
      <c r="S273" s="136" t="str">
        <f t="shared" si="98"/>
        <v>A+J=</v>
      </c>
      <c r="T273" s="122">
        <f t="shared" si="99"/>
        <v>43819</v>
      </c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>
        <f t="shared" si="90"/>
        <v>43750</v>
      </c>
      <c r="B274" s="127">
        <f t="shared" ca="1" si="100"/>
        <v>3896671.9643999999</v>
      </c>
      <c r="C274" s="119">
        <f t="shared" si="91"/>
        <v>3600000</v>
      </c>
      <c r="D274" s="128">
        <f ca="1">IF(A274&lt;$B$1,VLOOKUP(A274,[1]DI!$A$4:$B$15000,2,FALSE),0)</f>
        <v>0</v>
      </c>
      <c r="E274" s="129">
        <f t="shared" ca="1" si="83"/>
        <v>1</v>
      </c>
      <c r="F274" s="129">
        <f ca="1">(TRUNC(PRODUCT($E$12:$E273),16))</f>
        <v>1.0447295462313899</v>
      </c>
      <c r="G274" s="129">
        <f t="shared" si="92"/>
        <v>1</v>
      </c>
      <c r="H274" s="129">
        <f t="shared" ca="1" si="84"/>
        <v>1.04472955</v>
      </c>
      <c r="I274" s="128">
        <f t="shared" si="93"/>
        <v>0.05</v>
      </c>
      <c r="J274" s="122">
        <f t="shared" si="94"/>
        <v>43488</v>
      </c>
      <c r="K274" s="118">
        <f t="shared" si="95"/>
        <v>182</v>
      </c>
      <c r="L274" s="130">
        <f t="shared" si="96"/>
        <v>183</v>
      </c>
      <c r="M274" s="131">
        <f t="shared" si="85"/>
        <v>1.036066108</v>
      </c>
      <c r="N274" s="131">
        <f t="shared" ca="1" si="86"/>
        <v>1.0824088789999999</v>
      </c>
      <c r="O274" s="130">
        <f t="shared" si="97"/>
        <v>0</v>
      </c>
      <c r="P274" s="129">
        <f t="shared" ca="1" si="87"/>
        <v>296671.9644</v>
      </c>
      <c r="Q274" s="135">
        <f t="shared" si="88"/>
        <v>0</v>
      </c>
      <c r="R274" s="129">
        <f t="shared" si="89"/>
        <v>0</v>
      </c>
      <c r="S274" s="136" t="str">
        <f t="shared" si="98"/>
        <v>A+J=</v>
      </c>
      <c r="T274" s="122">
        <f t="shared" si="99"/>
        <v>43819</v>
      </c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>
        <f t="shared" si="90"/>
        <v>43751</v>
      </c>
      <c r="B275" s="127">
        <f t="shared" ca="1" si="100"/>
        <v>3896671.9643999999</v>
      </c>
      <c r="C275" s="119">
        <f t="shared" si="91"/>
        <v>3600000</v>
      </c>
      <c r="D275" s="128">
        <f ca="1">IF(A275&lt;$B$1,VLOOKUP(A275,[1]DI!$A$4:$B$15000,2,FALSE),0)</f>
        <v>0</v>
      </c>
      <c r="E275" s="129">
        <f t="shared" ca="1" si="83"/>
        <v>1</v>
      </c>
      <c r="F275" s="129">
        <f ca="1">(TRUNC(PRODUCT($E$12:$E274),16))</f>
        <v>1.0447295462313899</v>
      </c>
      <c r="G275" s="129">
        <f t="shared" si="92"/>
        <v>1</v>
      </c>
      <c r="H275" s="129">
        <f t="shared" ca="1" si="84"/>
        <v>1.04472955</v>
      </c>
      <c r="I275" s="128">
        <f t="shared" si="93"/>
        <v>0.05</v>
      </c>
      <c r="J275" s="122">
        <f t="shared" si="94"/>
        <v>43488</v>
      </c>
      <c r="K275" s="118">
        <f t="shared" si="95"/>
        <v>182</v>
      </c>
      <c r="L275" s="130">
        <f t="shared" si="96"/>
        <v>183</v>
      </c>
      <c r="M275" s="131">
        <f t="shared" si="85"/>
        <v>1.036066108</v>
      </c>
      <c r="N275" s="131">
        <f t="shared" ca="1" si="86"/>
        <v>1.0824088789999999</v>
      </c>
      <c r="O275" s="130">
        <f t="shared" si="97"/>
        <v>0</v>
      </c>
      <c r="P275" s="129">
        <f t="shared" ca="1" si="87"/>
        <v>296671.9644</v>
      </c>
      <c r="Q275" s="135">
        <f t="shared" si="88"/>
        <v>0</v>
      </c>
      <c r="R275" s="129">
        <f t="shared" si="89"/>
        <v>0</v>
      </c>
      <c r="S275" s="136" t="str">
        <f t="shared" si="98"/>
        <v>A+J=</v>
      </c>
      <c r="T275" s="122">
        <f t="shared" si="99"/>
        <v>43819</v>
      </c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>
        <f t="shared" si="90"/>
        <v>43752</v>
      </c>
      <c r="B276" s="127">
        <f t="shared" ca="1" si="100"/>
        <v>3896671.9643999999</v>
      </c>
      <c r="C276" s="119">
        <f t="shared" si="91"/>
        <v>3600000</v>
      </c>
      <c r="D276" s="128">
        <f ca="1">IF(A276&lt;$B$1,VLOOKUP(A276,[1]DI!$A$4:$B$15000,2,FALSE),0)</f>
        <v>5.3999999999999999E-2</v>
      </c>
      <c r="E276" s="129">
        <f t="shared" ca="1" si="83"/>
        <v>1.0002087200000001</v>
      </c>
      <c r="F276" s="129">
        <f ca="1">(TRUNC(PRODUCT($E$12:$E275),16))</f>
        <v>1.0447295462313899</v>
      </c>
      <c r="G276" s="129">
        <f t="shared" si="92"/>
        <v>1</v>
      </c>
      <c r="H276" s="129">
        <f t="shared" ca="1" si="84"/>
        <v>1.04472955</v>
      </c>
      <c r="I276" s="128">
        <f t="shared" si="93"/>
        <v>0.05</v>
      </c>
      <c r="J276" s="122">
        <f t="shared" si="94"/>
        <v>43488</v>
      </c>
      <c r="K276" s="118">
        <f t="shared" si="95"/>
        <v>183</v>
      </c>
      <c r="L276" s="130">
        <f t="shared" si="96"/>
        <v>183</v>
      </c>
      <c r="M276" s="131">
        <f t="shared" si="85"/>
        <v>1.036066108</v>
      </c>
      <c r="N276" s="131">
        <f t="shared" ca="1" si="86"/>
        <v>1.0824088789999999</v>
      </c>
      <c r="O276" s="130">
        <f t="shared" si="97"/>
        <v>0</v>
      </c>
      <c r="P276" s="129">
        <f t="shared" ca="1" si="87"/>
        <v>296671.9644</v>
      </c>
      <c r="Q276" s="135">
        <f t="shared" si="88"/>
        <v>0</v>
      </c>
      <c r="R276" s="129">
        <f t="shared" si="89"/>
        <v>0</v>
      </c>
      <c r="S276" s="136" t="str">
        <f t="shared" si="98"/>
        <v>A+J=</v>
      </c>
      <c r="T276" s="122">
        <f t="shared" si="99"/>
        <v>43819</v>
      </c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>
        <f t="shared" si="90"/>
        <v>43753</v>
      </c>
      <c r="B277" s="127">
        <f t="shared" ca="1" si="100"/>
        <v>3898239.9264000002</v>
      </c>
      <c r="C277" s="119">
        <f t="shared" si="91"/>
        <v>3600000</v>
      </c>
      <c r="D277" s="128">
        <f ca="1">IF(A277&lt;$B$1,VLOOKUP(A277,[1]DI!$A$4:$B$15000,2,FALSE),0)</f>
        <v>5.3999999999999999E-2</v>
      </c>
      <c r="E277" s="129">
        <f t="shared" ca="1" si="83"/>
        <v>1.0002087200000001</v>
      </c>
      <c r="F277" s="129">
        <f ca="1">(TRUNC(PRODUCT($E$12:$E276),16))</f>
        <v>1.0449476021822801</v>
      </c>
      <c r="G277" s="129">
        <f t="shared" si="92"/>
        <v>1</v>
      </c>
      <c r="H277" s="129">
        <f t="shared" ca="1" si="84"/>
        <v>1.0449476</v>
      </c>
      <c r="I277" s="128">
        <f t="shared" si="93"/>
        <v>0.05</v>
      </c>
      <c r="J277" s="122">
        <f t="shared" si="94"/>
        <v>43488</v>
      </c>
      <c r="K277" s="118">
        <f t="shared" si="95"/>
        <v>184</v>
      </c>
      <c r="L277" s="130">
        <f t="shared" si="96"/>
        <v>184</v>
      </c>
      <c r="M277" s="131">
        <f t="shared" si="85"/>
        <v>1.0362667219999999</v>
      </c>
      <c r="N277" s="131">
        <f t="shared" ca="1" si="86"/>
        <v>1.0828444239999999</v>
      </c>
      <c r="O277" s="130">
        <f t="shared" si="97"/>
        <v>0</v>
      </c>
      <c r="P277" s="129">
        <f t="shared" ca="1" si="87"/>
        <v>298239.9264</v>
      </c>
      <c r="Q277" s="135">
        <f t="shared" si="88"/>
        <v>0</v>
      </c>
      <c r="R277" s="129">
        <f t="shared" si="89"/>
        <v>0</v>
      </c>
      <c r="S277" s="136" t="str">
        <f t="shared" si="98"/>
        <v>A+J=</v>
      </c>
      <c r="T277" s="122">
        <f t="shared" si="99"/>
        <v>43819</v>
      </c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>
        <f t="shared" si="90"/>
        <v>43754</v>
      </c>
      <c r="B278" s="127">
        <f t="shared" ca="1" si="100"/>
        <v>3899808.54</v>
      </c>
      <c r="C278" s="119">
        <f t="shared" si="91"/>
        <v>3600000</v>
      </c>
      <c r="D278" s="128">
        <f ca="1">IF(A278&lt;$B$1,VLOOKUP(A278,[1]DI!$A$4:$B$15000,2,FALSE),0)</f>
        <v>5.3999999999999999E-2</v>
      </c>
      <c r="E278" s="129">
        <f t="shared" ca="1" si="83"/>
        <v>1.0002087200000001</v>
      </c>
      <c r="F278" s="129">
        <f ca="1">(TRUNC(PRODUCT($E$12:$E277),16))</f>
        <v>1.04516570364581</v>
      </c>
      <c r="G278" s="129">
        <f t="shared" si="92"/>
        <v>1</v>
      </c>
      <c r="H278" s="129">
        <f t="shared" ca="1" si="84"/>
        <v>1.0451657000000001</v>
      </c>
      <c r="I278" s="128">
        <f t="shared" si="93"/>
        <v>0.05</v>
      </c>
      <c r="J278" s="122">
        <f t="shared" si="94"/>
        <v>43488</v>
      </c>
      <c r="K278" s="118">
        <f t="shared" si="95"/>
        <v>185</v>
      </c>
      <c r="L278" s="130">
        <f t="shared" si="96"/>
        <v>185</v>
      </c>
      <c r="M278" s="131">
        <f t="shared" si="85"/>
        <v>1.036467375</v>
      </c>
      <c r="N278" s="131">
        <f t="shared" ca="1" si="86"/>
        <v>1.08328015</v>
      </c>
      <c r="O278" s="130">
        <f t="shared" si="97"/>
        <v>0</v>
      </c>
      <c r="P278" s="129">
        <f t="shared" ca="1" si="87"/>
        <v>299808.53999999998</v>
      </c>
      <c r="Q278" s="135">
        <f t="shared" si="88"/>
        <v>0</v>
      </c>
      <c r="R278" s="129">
        <f t="shared" si="89"/>
        <v>0</v>
      </c>
      <c r="S278" s="136" t="str">
        <f t="shared" si="98"/>
        <v>A+J=</v>
      </c>
      <c r="T278" s="122">
        <f t="shared" si="99"/>
        <v>43819</v>
      </c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>
        <f t="shared" si="90"/>
        <v>43755</v>
      </c>
      <c r="B279" s="127">
        <f t="shared" ca="1" si="100"/>
        <v>3901377.7944</v>
      </c>
      <c r="C279" s="119">
        <f t="shared" si="91"/>
        <v>3600000</v>
      </c>
      <c r="D279" s="128">
        <f ca="1">IF(A279&lt;$B$1,VLOOKUP(A279,[1]DI!$A$4:$B$15000,2,FALSE),0)</f>
        <v>5.3999999999999999E-2</v>
      </c>
      <c r="E279" s="129">
        <f t="shared" ca="1" si="83"/>
        <v>1.0002087200000001</v>
      </c>
      <c r="F279" s="129">
        <f ca="1">(TRUNC(PRODUCT($E$12:$E278),16))</f>
        <v>1.0453838506314701</v>
      </c>
      <c r="G279" s="129">
        <f t="shared" si="92"/>
        <v>1</v>
      </c>
      <c r="H279" s="129">
        <f t="shared" ca="1" si="84"/>
        <v>1.0453838499999999</v>
      </c>
      <c r="I279" s="128">
        <f t="shared" si="93"/>
        <v>0.05</v>
      </c>
      <c r="J279" s="122">
        <f t="shared" si="94"/>
        <v>43488</v>
      </c>
      <c r="K279" s="118">
        <f t="shared" si="95"/>
        <v>186</v>
      </c>
      <c r="L279" s="130">
        <f t="shared" si="96"/>
        <v>186</v>
      </c>
      <c r="M279" s="131">
        <f t="shared" si="85"/>
        <v>1.0366680660000001</v>
      </c>
      <c r="N279" s="131">
        <f t="shared" ca="1" si="86"/>
        <v>1.0837160539999999</v>
      </c>
      <c r="O279" s="130">
        <f t="shared" si="97"/>
        <v>0</v>
      </c>
      <c r="P279" s="129">
        <f t="shared" ca="1" si="87"/>
        <v>301377.79440000001</v>
      </c>
      <c r="Q279" s="135">
        <f t="shared" si="88"/>
        <v>0</v>
      </c>
      <c r="R279" s="129">
        <f t="shared" si="89"/>
        <v>0</v>
      </c>
      <c r="S279" s="136" t="str">
        <f t="shared" si="98"/>
        <v>A+J=</v>
      </c>
      <c r="T279" s="122">
        <f t="shared" si="99"/>
        <v>43819</v>
      </c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>
        <f t="shared" si="90"/>
        <v>43756</v>
      </c>
      <c r="B280" s="127">
        <f t="shared" ca="1" si="100"/>
        <v>3902947.6644000001</v>
      </c>
      <c r="C280" s="119">
        <f t="shared" si="91"/>
        <v>3600000</v>
      </c>
      <c r="D280" s="128">
        <f ca="1">IF(A280&lt;$B$1,VLOOKUP(A280,[1]DI!$A$4:$B$15000,2,FALSE),0)</f>
        <v>5.3999999999999999E-2</v>
      </c>
      <c r="E280" s="129">
        <f t="shared" ca="1" si="83"/>
        <v>1.0002087200000001</v>
      </c>
      <c r="F280" s="129">
        <f ca="1">(TRUNC(PRODUCT($E$12:$E279),16))</f>
        <v>1.04560204314877</v>
      </c>
      <c r="G280" s="129">
        <f t="shared" si="92"/>
        <v>1</v>
      </c>
      <c r="H280" s="129">
        <f t="shared" ca="1" si="84"/>
        <v>1.0456020399999999</v>
      </c>
      <c r="I280" s="128">
        <f t="shared" si="93"/>
        <v>0.05</v>
      </c>
      <c r="J280" s="122">
        <f t="shared" si="94"/>
        <v>43488</v>
      </c>
      <c r="K280" s="118">
        <f t="shared" si="95"/>
        <v>187</v>
      </c>
      <c r="L280" s="130">
        <f t="shared" si="96"/>
        <v>187</v>
      </c>
      <c r="M280" s="131">
        <f t="shared" si="85"/>
        <v>1.0368687969999999</v>
      </c>
      <c r="N280" s="131">
        <f t="shared" ca="1" si="86"/>
        <v>1.084152129</v>
      </c>
      <c r="O280" s="130">
        <f t="shared" si="97"/>
        <v>0</v>
      </c>
      <c r="P280" s="129">
        <f t="shared" ca="1" si="87"/>
        <v>302947.66440000001</v>
      </c>
      <c r="Q280" s="135">
        <f t="shared" si="88"/>
        <v>0</v>
      </c>
      <c r="R280" s="129">
        <f t="shared" si="89"/>
        <v>0</v>
      </c>
      <c r="S280" s="136" t="str">
        <f t="shared" si="98"/>
        <v>A+J=</v>
      </c>
      <c r="T280" s="122">
        <f t="shared" si="99"/>
        <v>43819</v>
      </c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>
        <f t="shared" si="90"/>
        <v>43757</v>
      </c>
      <c r="B281" s="127">
        <f t="shared" ca="1" si="100"/>
        <v>3904518.1823999998</v>
      </c>
      <c r="C281" s="119">
        <f t="shared" si="91"/>
        <v>3600000</v>
      </c>
      <c r="D281" s="128">
        <f ca="1">IF(A281&lt;$B$1,VLOOKUP(A281,[1]DI!$A$4:$B$15000,2,FALSE),0)</f>
        <v>0</v>
      </c>
      <c r="E281" s="129">
        <f t="shared" ca="1" si="83"/>
        <v>1</v>
      </c>
      <c r="F281" s="129">
        <f ca="1">(TRUNC(PRODUCT($E$12:$E280),16))</f>
        <v>1.0458202812072199</v>
      </c>
      <c r="G281" s="129">
        <f t="shared" si="92"/>
        <v>1</v>
      </c>
      <c r="H281" s="129">
        <f t="shared" ca="1" si="84"/>
        <v>1.04582028</v>
      </c>
      <c r="I281" s="128">
        <f t="shared" si="93"/>
        <v>0.05</v>
      </c>
      <c r="J281" s="122">
        <f t="shared" si="94"/>
        <v>43488</v>
      </c>
      <c r="K281" s="118">
        <f t="shared" si="95"/>
        <v>187</v>
      </c>
      <c r="L281" s="130">
        <f t="shared" si="96"/>
        <v>188</v>
      </c>
      <c r="M281" s="131">
        <f t="shared" si="85"/>
        <v>1.037069566</v>
      </c>
      <c r="N281" s="131">
        <f t="shared" ca="1" si="86"/>
        <v>1.0845883839999999</v>
      </c>
      <c r="O281" s="130">
        <f t="shared" si="97"/>
        <v>0</v>
      </c>
      <c r="P281" s="129">
        <f t="shared" ca="1" si="87"/>
        <v>304518.18239999999</v>
      </c>
      <c r="Q281" s="135">
        <f t="shared" si="88"/>
        <v>0</v>
      </c>
      <c r="R281" s="129">
        <f t="shared" si="89"/>
        <v>0</v>
      </c>
      <c r="S281" s="136" t="str">
        <f t="shared" si="98"/>
        <v>A+J=</v>
      </c>
      <c r="T281" s="122">
        <f t="shared" si="99"/>
        <v>43819</v>
      </c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>
        <f t="shared" si="90"/>
        <v>43758</v>
      </c>
      <c r="B282" s="127">
        <f t="shared" ca="1" si="100"/>
        <v>3904518.1823999998</v>
      </c>
      <c r="C282" s="119">
        <f t="shared" si="91"/>
        <v>3600000</v>
      </c>
      <c r="D282" s="128">
        <f ca="1">IF(A282&lt;$B$1,VLOOKUP(A282,[1]DI!$A$4:$B$15000,2,FALSE),0)</f>
        <v>0</v>
      </c>
      <c r="E282" s="129">
        <f t="shared" ca="1" si="83"/>
        <v>1</v>
      </c>
      <c r="F282" s="129">
        <f ca="1">(TRUNC(PRODUCT($E$12:$E281),16))</f>
        <v>1.0458202812072199</v>
      </c>
      <c r="G282" s="129">
        <f t="shared" si="92"/>
        <v>1</v>
      </c>
      <c r="H282" s="129">
        <f t="shared" ca="1" si="84"/>
        <v>1.04582028</v>
      </c>
      <c r="I282" s="128">
        <f t="shared" si="93"/>
        <v>0.05</v>
      </c>
      <c r="J282" s="122">
        <f t="shared" si="94"/>
        <v>43488</v>
      </c>
      <c r="K282" s="118">
        <f t="shared" si="95"/>
        <v>187</v>
      </c>
      <c r="L282" s="130">
        <f t="shared" si="96"/>
        <v>188</v>
      </c>
      <c r="M282" s="131">
        <f t="shared" si="85"/>
        <v>1.037069566</v>
      </c>
      <c r="N282" s="131">
        <f t="shared" ca="1" si="86"/>
        <v>1.0845883839999999</v>
      </c>
      <c r="O282" s="130">
        <f t="shared" si="97"/>
        <v>0</v>
      </c>
      <c r="P282" s="129">
        <f t="shared" ca="1" si="87"/>
        <v>304518.18239999999</v>
      </c>
      <c r="Q282" s="135">
        <f t="shared" si="88"/>
        <v>0</v>
      </c>
      <c r="R282" s="129">
        <f t="shared" si="89"/>
        <v>0</v>
      </c>
      <c r="S282" s="136" t="str">
        <f t="shared" si="98"/>
        <v>A+J=</v>
      </c>
      <c r="T282" s="122">
        <f t="shared" si="99"/>
        <v>43819</v>
      </c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>
        <f t="shared" si="90"/>
        <v>43759</v>
      </c>
      <c r="B283" s="127">
        <f t="shared" ca="1" si="100"/>
        <v>3904518.1823999998</v>
      </c>
      <c r="C283" s="119">
        <f t="shared" si="91"/>
        <v>3600000</v>
      </c>
      <c r="D283" s="128">
        <f ca="1">IF(A283&lt;$B$1,VLOOKUP(A283,[1]DI!$A$4:$B$15000,2,FALSE),0)</f>
        <v>5.3999999999999999E-2</v>
      </c>
      <c r="E283" s="129">
        <f t="shared" ca="1" si="83"/>
        <v>1.0002087200000001</v>
      </c>
      <c r="F283" s="129">
        <f ca="1">(TRUNC(PRODUCT($E$12:$E282),16))</f>
        <v>1.0458202812072199</v>
      </c>
      <c r="G283" s="129">
        <f t="shared" si="92"/>
        <v>1</v>
      </c>
      <c r="H283" s="129">
        <f t="shared" ca="1" si="84"/>
        <v>1.04582028</v>
      </c>
      <c r="I283" s="128">
        <f t="shared" si="93"/>
        <v>0.05</v>
      </c>
      <c r="J283" s="122">
        <f t="shared" si="94"/>
        <v>43488</v>
      </c>
      <c r="K283" s="118">
        <f t="shared" si="95"/>
        <v>188</v>
      </c>
      <c r="L283" s="130">
        <f t="shared" si="96"/>
        <v>188</v>
      </c>
      <c r="M283" s="131">
        <f t="shared" si="85"/>
        <v>1.037069566</v>
      </c>
      <c r="N283" s="131">
        <f t="shared" ca="1" si="86"/>
        <v>1.0845883839999999</v>
      </c>
      <c r="O283" s="130">
        <f t="shared" si="97"/>
        <v>0</v>
      </c>
      <c r="P283" s="129">
        <f t="shared" ca="1" si="87"/>
        <v>304518.18239999999</v>
      </c>
      <c r="Q283" s="135">
        <f t="shared" si="88"/>
        <v>0</v>
      </c>
      <c r="R283" s="129">
        <f t="shared" si="89"/>
        <v>0</v>
      </c>
      <c r="S283" s="136" t="str">
        <f t="shared" si="98"/>
        <v>A+J=</v>
      </c>
      <c r="T283" s="122">
        <f t="shared" si="99"/>
        <v>43819</v>
      </c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>
        <f t="shared" si="90"/>
        <v>43760</v>
      </c>
      <c r="B284" s="127">
        <f t="shared" ca="1" si="100"/>
        <v>3906089.3124000002</v>
      </c>
      <c r="C284" s="119">
        <f t="shared" si="91"/>
        <v>3600000</v>
      </c>
      <c r="D284" s="128">
        <f ca="1">IF(A284&lt;$B$1,VLOOKUP(A284,[1]DI!$A$4:$B$15000,2,FALSE),0)</f>
        <v>5.3999999999999999E-2</v>
      </c>
      <c r="E284" s="129">
        <f t="shared" ca="1" si="83"/>
        <v>1.0002087200000001</v>
      </c>
      <c r="F284" s="129">
        <f ca="1">(TRUNC(PRODUCT($E$12:$E283),16))</f>
        <v>1.04603856481631</v>
      </c>
      <c r="G284" s="129">
        <f t="shared" si="92"/>
        <v>1</v>
      </c>
      <c r="H284" s="129">
        <f t="shared" ca="1" si="84"/>
        <v>1.04603856</v>
      </c>
      <c r="I284" s="128">
        <f t="shared" si="93"/>
        <v>0.05</v>
      </c>
      <c r="J284" s="122">
        <f t="shared" si="94"/>
        <v>43488</v>
      </c>
      <c r="K284" s="118">
        <f t="shared" si="95"/>
        <v>189</v>
      </c>
      <c r="L284" s="130">
        <f t="shared" si="96"/>
        <v>189</v>
      </c>
      <c r="M284" s="131">
        <f t="shared" si="85"/>
        <v>1.0372703750000001</v>
      </c>
      <c r="N284" s="131">
        <f t="shared" ca="1" si="86"/>
        <v>1.0850248090000001</v>
      </c>
      <c r="O284" s="130">
        <f t="shared" si="97"/>
        <v>0</v>
      </c>
      <c r="P284" s="129">
        <f t="shared" ca="1" si="87"/>
        <v>306089.3124</v>
      </c>
      <c r="Q284" s="135">
        <f t="shared" si="88"/>
        <v>0</v>
      </c>
      <c r="R284" s="129">
        <f t="shared" si="89"/>
        <v>0</v>
      </c>
      <c r="S284" s="136" t="str">
        <f t="shared" si="98"/>
        <v>A+J=</v>
      </c>
      <c r="T284" s="122">
        <f t="shared" si="99"/>
        <v>43819</v>
      </c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>
        <f t="shared" si="90"/>
        <v>43761</v>
      </c>
      <c r="B285" s="127">
        <f t="shared" ca="1" si="100"/>
        <v>3907661.0904000001</v>
      </c>
      <c r="C285" s="119">
        <f t="shared" si="91"/>
        <v>3600000</v>
      </c>
      <c r="D285" s="128">
        <f ca="1">IF(A285&lt;$B$1,VLOOKUP(A285,[1]DI!$A$4:$B$15000,2,FALSE),0)</f>
        <v>5.3999999999999999E-2</v>
      </c>
      <c r="E285" s="129">
        <f t="shared" ca="1" si="83"/>
        <v>1.0002087200000001</v>
      </c>
      <c r="F285" s="129">
        <f ca="1">(TRUNC(PRODUCT($E$12:$E284),16))</f>
        <v>1.0462568939855601</v>
      </c>
      <c r="G285" s="129">
        <f t="shared" si="92"/>
        <v>1</v>
      </c>
      <c r="H285" s="129">
        <f t="shared" ca="1" si="84"/>
        <v>1.04625689</v>
      </c>
      <c r="I285" s="128">
        <f t="shared" si="93"/>
        <v>0.05</v>
      </c>
      <c r="J285" s="122">
        <f t="shared" si="94"/>
        <v>43488</v>
      </c>
      <c r="K285" s="118">
        <f t="shared" si="95"/>
        <v>190</v>
      </c>
      <c r="L285" s="130">
        <f t="shared" si="96"/>
        <v>190</v>
      </c>
      <c r="M285" s="131">
        <f t="shared" si="85"/>
        <v>1.037471222</v>
      </c>
      <c r="N285" s="131">
        <f t="shared" ca="1" si="86"/>
        <v>1.0854614140000001</v>
      </c>
      <c r="O285" s="130">
        <f t="shared" si="97"/>
        <v>0</v>
      </c>
      <c r="P285" s="129">
        <f t="shared" ca="1" si="87"/>
        <v>307661.09039999999</v>
      </c>
      <c r="Q285" s="135">
        <f t="shared" si="88"/>
        <v>0</v>
      </c>
      <c r="R285" s="129">
        <f t="shared" si="89"/>
        <v>0</v>
      </c>
      <c r="S285" s="136" t="str">
        <f t="shared" si="98"/>
        <v>A+J=</v>
      </c>
      <c r="T285" s="122">
        <f t="shared" si="99"/>
        <v>43819</v>
      </c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>
        <f t="shared" si="90"/>
        <v>43762</v>
      </c>
      <c r="B286" s="127">
        <f t="shared" ca="1" si="100"/>
        <v>3909233.5164000001</v>
      </c>
      <c r="C286" s="119">
        <f t="shared" si="91"/>
        <v>3600000</v>
      </c>
      <c r="D286" s="128">
        <f ca="1">IF(A286&lt;$B$1,VLOOKUP(A286,[1]DI!$A$4:$B$15000,2,FALSE),0)</f>
        <v>5.3999999999999999E-2</v>
      </c>
      <c r="E286" s="129">
        <f t="shared" ca="1" si="83"/>
        <v>1.0002087200000001</v>
      </c>
      <c r="F286" s="129">
        <f ca="1">(TRUNC(PRODUCT($E$12:$E285),16))</f>
        <v>1.04647526872448</v>
      </c>
      <c r="G286" s="129">
        <f t="shared" si="92"/>
        <v>1</v>
      </c>
      <c r="H286" s="129">
        <f t="shared" ca="1" si="84"/>
        <v>1.04647527</v>
      </c>
      <c r="I286" s="128">
        <f t="shared" si="93"/>
        <v>0.05</v>
      </c>
      <c r="J286" s="122">
        <f t="shared" si="94"/>
        <v>43488</v>
      </c>
      <c r="K286" s="118">
        <f t="shared" si="95"/>
        <v>191</v>
      </c>
      <c r="L286" s="130">
        <f t="shared" si="96"/>
        <v>191</v>
      </c>
      <c r="M286" s="131">
        <f t="shared" si="85"/>
        <v>1.037672108</v>
      </c>
      <c r="N286" s="131">
        <f t="shared" ca="1" si="86"/>
        <v>1.0858981990000001</v>
      </c>
      <c r="O286" s="130">
        <f t="shared" si="97"/>
        <v>0</v>
      </c>
      <c r="P286" s="129">
        <f t="shared" ca="1" si="87"/>
        <v>309233.51640000002</v>
      </c>
      <c r="Q286" s="135">
        <f t="shared" si="88"/>
        <v>0</v>
      </c>
      <c r="R286" s="129">
        <f t="shared" si="89"/>
        <v>0</v>
      </c>
      <c r="S286" s="136" t="str">
        <f t="shared" si="98"/>
        <v>A+J=</v>
      </c>
      <c r="T286" s="122">
        <f t="shared" si="99"/>
        <v>43819</v>
      </c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>
        <f t="shared" si="90"/>
        <v>43763</v>
      </c>
      <c r="B287" s="127">
        <f t="shared" ca="1" si="100"/>
        <v>3910806.5580000002</v>
      </c>
      <c r="C287" s="119">
        <f t="shared" si="91"/>
        <v>3600000</v>
      </c>
      <c r="D287" s="128">
        <f ca="1">IF(A287&lt;$B$1,VLOOKUP(A287,[1]DI!$A$4:$B$15000,2,FALSE),0)</f>
        <v>5.3999999999999999E-2</v>
      </c>
      <c r="E287" s="129">
        <f t="shared" ca="1" si="83"/>
        <v>1.0002087200000001</v>
      </c>
      <c r="F287" s="129">
        <f ca="1">(TRUNC(PRODUCT($E$12:$E286),16))</f>
        <v>1.04669368904256</v>
      </c>
      <c r="G287" s="129">
        <f t="shared" si="92"/>
        <v>1</v>
      </c>
      <c r="H287" s="129">
        <f t="shared" ca="1" si="84"/>
        <v>1.0466936899999999</v>
      </c>
      <c r="I287" s="128">
        <f t="shared" si="93"/>
        <v>0.05</v>
      </c>
      <c r="J287" s="122">
        <f t="shared" si="94"/>
        <v>43488</v>
      </c>
      <c r="K287" s="118">
        <f t="shared" si="95"/>
        <v>192</v>
      </c>
      <c r="L287" s="130">
        <f t="shared" si="96"/>
        <v>192</v>
      </c>
      <c r="M287" s="131">
        <f t="shared" si="85"/>
        <v>1.0378730329999999</v>
      </c>
      <c r="N287" s="131">
        <f t="shared" ca="1" si="86"/>
        <v>1.086335155</v>
      </c>
      <c r="O287" s="130">
        <f t="shared" si="97"/>
        <v>0</v>
      </c>
      <c r="P287" s="129">
        <f t="shared" ca="1" si="87"/>
        <v>310806.55800000002</v>
      </c>
      <c r="Q287" s="135">
        <f t="shared" si="88"/>
        <v>0</v>
      </c>
      <c r="R287" s="129">
        <f t="shared" si="89"/>
        <v>0</v>
      </c>
      <c r="S287" s="136" t="str">
        <f t="shared" si="98"/>
        <v>A+J=</v>
      </c>
      <c r="T287" s="122">
        <f t="shared" si="99"/>
        <v>43819</v>
      </c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>
        <f t="shared" si="90"/>
        <v>43764</v>
      </c>
      <c r="B288" s="127">
        <f t="shared" ca="1" si="100"/>
        <v>3912380.2080000001</v>
      </c>
      <c r="C288" s="119">
        <f t="shared" si="91"/>
        <v>3600000</v>
      </c>
      <c r="D288" s="128">
        <f ca="1">IF(A288&lt;$B$1,VLOOKUP(A288,[1]DI!$A$4:$B$15000,2,FALSE),0)</f>
        <v>0</v>
      </c>
      <c r="E288" s="129">
        <f t="shared" ca="1" si="83"/>
        <v>1</v>
      </c>
      <c r="F288" s="129">
        <f ca="1">(TRUNC(PRODUCT($E$12:$E287),16))</f>
        <v>1.0469121549493401</v>
      </c>
      <c r="G288" s="129">
        <f t="shared" si="92"/>
        <v>1</v>
      </c>
      <c r="H288" s="129">
        <f t="shared" ca="1" si="84"/>
        <v>1.04691215</v>
      </c>
      <c r="I288" s="128">
        <f t="shared" si="93"/>
        <v>0.05</v>
      </c>
      <c r="J288" s="122">
        <f t="shared" si="94"/>
        <v>43488</v>
      </c>
      <c r="K288" s="118">
        <f t="shared" si="95"/>
        <v>192</v>
      </c>
      <c r="L288" s="130">
        <f t="shared" si="96"/>
        <v>193</v>
      </c>
      <c r="M288" s="131">
        <f t="shared" si="85"/>
        <v>1.0380739969999999</v>
      </c>
      <c r="N288" s="131">
        <f t="shared" ca="1" si="86"/>
        <v>1.0867722799999999</v>
      </c>
      <c r="O288" s="130">
        <f t="shared" si="97"/>
        <v>0</v>
      </c>
      <c r="P288" s="129">
        <f t="shared" ca="1" si="87"/>
        <v>312380.20799999998</v>
      </c>
      <c r="Q288" s="135">
        <f t="shared" si="88"/>
        <v>0</v>
      </c>
      <c r="R288" s="129">
        <f t="shared" si="89"/>
        <v>0</v>
      </c>
      <c r="S288" s="136" t="str">
        <f t="shared" si="98"/>
        <v>A+J=</v>
      </c>
      <c r="T288" s="122">
        <f t="shared" si="99"/>
        <v>43819</v>
      </c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>
        <f t="shared" si="90"/>
        <v>43765</v>
      </c>
      <c r="B289" s="127">
        <f t="shared" ca="1" si="100"/>
        <v>3912380.2080000001</v>
      </c>
      <c r="C289" s="119">
        <f t="shared" si="91"/>
        <v>3600000</v>
      </c>
      <c r="D289" s="128">
        <f ca="1">IF(A289&lt;$B$1,VLOOKUP(A289,[1]DI!$A$4:$B$15000,2,FALSE),0)</f>
        <v>0</v>
      </c>
      <c r="E289" s="129">
        <f t="shared" ca="1" si="83"/>
        <v>1</v>
      </c>
      <c r="F289" s="129">
        <f ca="1">(TRUNC(PRODUCT($E$12:$E288),16))</f>
        <v>1.0469121549493401</v>
      </c>
      <c r="G289" s="129">
        <f t="shared" si="92"/>
        <v>1</v>
      </c>
      <c r="H289" s="129">
        <f t="shared" ca="1" si="84"/>
        <v>1.04691215</v>
      </c>
      <c r="I289" s="128">
        <f t="shared" si="93"/>
        <v>0.05</v>
      </c>
      <c r="J289" s="122">
        <f t="shared" si="94"/>
        <v>43488</v>
      </c>
      <c r="K289" s="118">
        <f t="shared" si="95"/>
        <v>192</v>
      </c>
      <c r="L289" s="130">
        <f t="shared" si="96"/>
        <v>193</v>
      </c>
      <c r="M289" s="131">
        <f t="shared" si="85"/>
        <v>1.0380739969999999</v>
      </c>
      <c r="N289" s="131">
        <f t="shared" ca="1" si="86"/>
        <v>1.0867722799999999</v>
      </c>
      <c r="O289" s="130">
        <f t="shared" si="97"/>
        <v>0</v>
      </c>
      <c r="P289" s="129">
        <f t="shared" ca="1" si="87"/>
        <v>312380.20799999998</v>
      </c>
      <c r="Q289" s="135">
        <f t="shared" si="88"/>
        <v>0</v>
      </c>
      <c r="R289" s="129">
        <f t="shared" si="89"/>
        <v>0</v>
      </c>
      <c r="S289" s="136" t="str">
        <f t="shared" si="98"/>
        <v>A+J=</v>
      </c>
      <c r="T289" s="122">
        <f t="shared" si="99"/>
        <v>43819</v>
      </c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>
        <f t="shared" si="90"/>
        <v>43766</v>
      </c>
      <c r="B290" s="127">
        <f t="shared" ca="1" si="100"/>
        <v>3912380.2080000001</v>
      </c>
      <c r="C290" s="119">
        <f t="shared" si="91"/>
        <v>3600000</v>
      </c>
      <c r="D290" s="128">
        <f ca="1">IF(A290&lt;$B$1,VLOOKUP(A290,[1]DI!$A$4:$B$15000,2,FALSE),0)</f>
        <v>5.3999999999999999E-2</v>
      </c>
      <c r="E290" s="129">
        <f t="shared" ca="1" si="83"/>
        <v>1.0002087200000001</v>
      </c>
      <c r="F290" s="129">
        <f ca="1">(TRUNC(PRODUCT($E$12:$E289),16))</f>
        <v>1.0469121549493401</v>
      </c>
      <c r="G290" s="129">
        <f t="shared" si="92"/>
        <v>1</v>
      </c>
      <c r="H290" s="129">
        <f t="shared" ca="1" si="84"/>
        <v>1.04691215</v>
      </c>
      <c r="I290" s="128">
        <f t="shared" si="93"/>
        <v>0.05</v>
      </c>
      <c r="J290" s="122">
        <f t="shared" si="94"/>
        <v>43488</v>
      </c>
      <c r="K290" s="118">
        <f t="shared" si="95"/>
        <v>193</v>
      </c>
      <c r="L290" s="130">
        <f t="shared" si="96"/>
        <v>193</v>
      </c>
      <c r="M290" s="131">
        <f t="shared" si="85"/>
        <v>1.0380739969999999</v>
      </c>
      <c r="N290" s="131">
        <f t="shared" ca="1" si="86"/>
        <v>1.0867722799999999</v>
      </c>
      <c r="O290" s="130">
        <f t="shared" si="97"/>
        <v>0</v>
      </c>
      <c r="P290" s="129">
        <f t="shared" ca="1" si="87"/>
        <v>312380.20799999998</v>
      </c>
      <c r="Q290" s="135">
        <f t="shared" si="88"/>
        <v>0</v>
      </c>
      <c r="R290" s="129">
        <f t="shared" si="89"/>
        <v>0</v>
      </c>
      <c r="S290" s="136" t="str">
        <f t="shared" si="98"/>
        <v>A+J=</v>
      </c>
      <c r="T290" s="122">
        <f t="shared" si="99"/>
        <v>43819</v>
      </c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>
        <f t="shared" si="90"/>
        <v>43767</v>
      </c>
      <c r="B291" s="127">
        <f t="shared" ca="1" si="100"/>
        <v>3913954.5455999998</v>
      </c>
      <c r="C291" s="119">
        <f t="shared" si="91"/>
        <v>3600000</v>
      </c>
      <c r="D291" s="128">
        <f ca="1">IF(A291&lt;$B$1,VLOOKUP(A291,[1]DI!$A$4:$B$15000,2,FALSE),0)</f>
        <v>5.3999999999999999E-2</v>
      </c>
      <c r="E291" s="129">
        <f t="shared" ca="1" si="83"/>
        <v>1.0002087200000001</v>
      </c>
      <c r="F291" s="129">
        <f ca="1">(TRUNC(PRODUCT($E$12:$E290),16))</f>
        <v>1.0471306664543201</v>
      </c>
      <c r="G291" s="129">
        <f t="shared" si="92"/>
        <v>1</v>
      </c>
      <c r="H291" s="129">
        <f t="shared" ca="1" si="84"/>
        <v>1.04713067</v>
      </c>
      <c r="I291" s="128">
        <f t="shared" si="93"/>
        <v>0.05</v>
      </c>
      <c r="J291" s="122">
        <f t="shared" si="94"/>
        <v>43488</v>
      </c>
      <c r="K291" s="118">
        <f t="shared" si="95"/>
        <v>194</v>
      </c>
      <c r="L291" s="130">
        <f t="shared" si="96"/>
        <v>194</v>
      </c>
      <c r="M291" s="131">
        <f t="shared" si="85"/>
        <v>1.0382750000000001</v>
      </c>
      <c r="N291" s="131">
        <f t="shared" ca="1" si="86"/>
        <v>1.0872095959999999</v>
      </c>
      <c r="O291" s="130">
        <f t="shared" si="97"/>
        <v>0</v>
      </c>
      <c r="P291" s="129">
        <f t="shared" ca="1" si="87"/>
        <v>313954.54560000001</v>
      </c>
      <c r="Q291" s="135">
        <f t="shared" si="88"/>
        <v>0</v>
      </c>
      <c r="R291" s="129">
        <f t="shared" si="89"/>
        <v>0</v>
      </c>
      <c r="S291" s="136" t="str">
        <f t="shared" si="98"/>
        <v>A+J=</v>
      </c>
      <c r="T291" s="122">
        <f t="shared" si="99"/>
        <v>43819</v>
      </c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>
        <f t="shared" si="90"/>
        <v>43768</v>
      </c>
      <c r="B292" s="127">
        <f t="shared" ca="1" si="100"/>
        <v>3915529.4591999999</v>
      </c>
      <c r="C292" s="119">
        <f t="shared" si="91"/>
        <v>3600000</v>
      </c>
      <c r="D292" s="128">
        <f ca="1">IF(A292&lt;$B$1,VLOOKUP(A292,[1]DI!$A$4:$B$15000,2,FALSE),0)</f>
        <v>5.3999999999999999E-2</v>
      </c>
      <c r="E292" s="129">
        <f t="shared" ca="1" si="83"/>
        <v>1.0002087200000001</v>
      </c>
      <c r="F292" s="129">
        <f ca="1">(TRUNC(PRODUCT($E$12:$E291),16))</f>
        <v>1.0473492235670201</v>
      </c>
      <c r="G292" s="129">
        <f t="shared" si="92"/>
        <v>1</v>
      </c>
      <c r="H292" s="129">
        <f t="shared" ca="1" si="84"/>
        <v>1.0473492200000001</v>
      </c>
      <c r="I292" s="128">
        <f t="shared" si="93"/>
        <v>0.05</v>
      </c>
      <c r="J292" s="122">
        <f t="shared" si="94"/>
        <v>43488</v>
      </c>
      <c r="K292" s="118">
        <f t="shared" si="95"/>
        <v>195</v>
      </c>
      <c r="L292" s="130">
        <f t="shared" si="96"/>
        <v>195</v>
      </c>
      <c r="M292" s="131">
        <f t="shared" si="85"/>
        <v>1.038476041</v>
      </c>
      <c r="N292" s="131">
        <f t="shared" ca="1" si="86"/>
        <v>1.087647072</v>
      </c>
      <c r="O292" s="130">
        <f t="shared" si="97"/>
        <v>0</v>
      </c>
      <c r="P292" s="129">
        <f t="shared" ca="1" si="87"/>
        <v>315529.45919999998</v>
      </c>
      <c r="Q292" s="135">
        <f t="shared" si="88"/>
        <v>0</v>
      </c>
      <c r="R292" s="129">
        <f t="shared" si="89"/>
        <v>0</v>
      </c>
      <c r="S292" s="136" t="str">
        <f t="shared" si="98"/>
        <v>A+J=</v>
      </c>
      <c r="T292" s="122">
        <f t="shared" si="99"/>
        <v>43819</v>
      </c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>
        <f t="shared" si="90"/>
        <v>43769</v>
      </c>
      <c r="B293" s="127">
        <f t="shared" ca="1" si="100"/>
        <v>3917105.0603999998</v>
      </c>
      <c r="C293" s="119">
        <f t="shared" si="91"/>
        <v>3600000</v>
      </c>
      <c r="D293" s="128">
        <f ca="1">IF(A293&lt;$B$1,VLOOKUP(A293,[1]DI!$A$4:$B$15000,2,FALSE),0)</f>
        <v>4.9000000000000002E-2</v>
      </c>
      <c r="E293" s="129">
        <f t="shared" ca="1" si="83"/>
        <v>1.0001898499999999</v>
      </c>
      <c r="F293" s="129">
        <f ca="1">(TRUNC(PRODUCT($E$12:$E292),16))</f>
        <v>1.0475678262969701</v>
      </c>
      <c r="G293" s="129">
        <f t="shared" si="92"/>
        <v>1</v>
      </c>
      <c r="H293" s="129">
        <f t="shared" ca="1" si="84"/>
        <v>1.04756783</v>
      </c>
      <c r="I293" s="128">
        <f t="shared" si="93"/>
        <v>0.05</v>
      </c>
      <c r="J293" s="122">
        <f t="shared" si="94"/>
        <v>43488</v>
      </c>
      <c r="K293" s="118">
        <f t="shared" si="95"/>
        <v>196</v>
      </c>
      <c r="L293" s="130">
        <f t="shared" si="96"/>
        <v>196</v>
      </c>
      <c r="M293" s="131">
        <f t="shared" si="85"/>
        <v>1.038677122</v>
      </c>
      <c r="N293" s="131">
        <f t="shared" ca="1" si="86"/>
        <v>1.0880847389999999</v>
      </c>
      <c r="O293" s="130">
        <f t="shared" si="97"/>
        <v>0</v>
      </c>
      <c r="P293" s="129">
        <f t="shared" ca="1" si="87"/>
        <v>317105.06040000002</v>
      </c>
      <c r="Q293" s="135">
        <f t="shared" si="88"/>
        <v>0</v>
      </c>
      <c r="R293" s="129">
        <f t="shared" si="89"/>
        <v>0</v>
      </c>
      <c r="S293" s="136" t="str">
        <f t="shared" si="98"/>
        <v>A+J=</v>
      </c>
      <c r="T293" s="122">
        <f t="shared" si="99"/>
        <v>43819</v>
      </c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>
        <f t="shared" si="90"/>
        <v>43770</v>
      </c>
      <c r="B294" s="127">
        <f t="shared" ca="1" si="100"/>
        <v>3918607.3368000002</v>
      </c>
      <c r="C294" s="119">
        <f t="shared" si="91"/>
        <v>3600000</v>
      </c>
      <c r="D294" s="128">
        <f ca="1">IF(A294&lt;$B$1,VLOOKUP(A294,[1]DI!$A$4:$B$15000,2,FALSE),0)</f>
        <v>4.9000000000000002E-2</v>
      </c>
      <c r="E294" s="129">
        <f t="shared" ca="1" si="83"/>
        <v>1.0001898499999999</v>
      </c>
      <c r="F294" s="129">
        <f ca="1">(TRUNC(PRODUCT($E$12:$E293),16))</f>
        <v>1.0477667070487899</v>
      </c>
      <c r="G294" s="129">
        <f t="shared" si="92"/>
        <v>1</v>
      </c>
      <c r="H294" s="129">
        <f t="shared" ca="1" si="84"/>
        <v>1.0477667100000001</v>
      </c>
      <c r="I294" s="128">
        <f t="shared" si="93"/>
        <v>0.05</v>
      </c>
      <c r="J294" s="122">
        <f t="shared" si="94"/>
        <v>43488</v>
      </c>
      <c r="K294" s="118">
        <f t="shared" si="95"/>
        <v>197</v>
      </c>
      <c r="L294" s="130">
        <f t="shared" si="96"/>
        <v>197</v>
      </c>
      <c r="M294" s="131">
        <f t="shared" si="85"/>
        <v>1.038878242</v>
      </c>
      <c r="N294" s="131">
        <f t="shared" ca="1" si="86"/>
        <v>1.0885020379999999</v>
      </c>
      <c r="O294" s="130">
        <f t="shared" si="97"/>
        <v>0</v>
      </c>
      <c r="P294" s="129">
        <f t="shared" ca="1" si="87"/>
        <v>318607.33679999999</v>
      </c>
      <c r="Q294" s="135">
        <f t="shared" si="88"/>
        <v>0</v>
      </c>
      <c r="R294" s="129">
        <f t="shared" si="89"/>
        <v>0</v>
      </c>
      <c r="S294" s="136" t="str">
        <f t="shared" si="98"/>
        <v>A+J=</v>
      </c>
      <c r="T294" s="122">
        <f t="shared" si="99"/>
        <v>43819</v>
      </c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>
        <f t="shared" si="90"/>
        <v>43771</v>
      </c>
      <c r="B295" s="127">
        <f t="shared" ca="1" si="100"/>
        <v>3920110.1927999998</v>
      </c>
      <c r="C295" s="119">
        <f t="shared" si="91"/>
        <v>3600000</v>
      </c>
      <c r="D295" s="128">
        <f ca="1">IF(A295&lt;$B$1,VLOOKUP(A295,[1]DI!$A$4:$B$15000,2,FALSE),0)</f>
        <v>0</v>
      </c>
      <c r="E295" s="129">
        <f t="shared" ca="1" si="83"/>
        <v>1</v>
      </c>
      <c r="F295" s="129">
        <f ca="1">(TRUNC(PRODUCT($E$12:$E294),16))</f>
        <v>1.04796562555812</v>
      </c>
      <c r="G295" s="129">
        <f t="shared" si="92"/>
        <v>1</v>
      </c>
      <c r="H295" s="129">
        <f t="shared" ca="1" si="84"/>
        <v>1.04796563</v>
      </c>
      <c r="I295" s="128">
        <f t="shared" si="93"/>
        <v>0.05</v>
      </c>
      <c r="J295" s="122">
        <f t="shared" si="94"/>
        <v>43488</v>
      </c>
      <c r="K295" s="118">
        <f t="shared" si="95"/>
        <v>197</v>
      </c>
      <c r="L295" s="130">
        <f t="shared" si="96"/>
        <v>198</v>
      </c>
      <c r="M295" s="131">
        <f t="shared" si="85"/>
        <v>1.0390794000000001</v>
      </c>
      <c r="N295" s="131">
        <f t="shared" ca="1" si="86"/>
        <v>1.0889194980000001</v>
      </c>
      <c r="O295" s="130">
        <f t="shared" si="97"/>
        <v>0</v>
      </c>
      <c r="P295" s="129">
        <f t="shared" ca="1" si="87"/>
        <v>320110.19280000002</v>
      </c>
      <c r="Q295" s="135">
        <f t="shared" si="88"/>
        <v>0</v>
      </c>
      <c r="R295" s="129">
        <f t="shared" si="89"/>
        <v>0</v>
      </c>
      <c r="S295" s="136" t="str">
        <f t="shared" si="98"/>
        <v>A+J=</v>
      </c>
      <c r="T295" s="122">
        <f t="shared" si="99"/>
        <v>43819</v>
      </c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>
        <f t="shared" si="90"/>
        <v>43772</v>
      </c>
      <c r="B296" s="127">
        <f t="shared" ca="1" si="100"/>
        <v>3920110.1927999998</v>
      </c>
      <c r="C296" s="119">
        <f t="shared" si="91"/>
        <v>3600000</v>
      </c>
      <c r="D296" s="128">
        <f ca="1">IF(A296&lt;$B$1,VLOOKUP(A296,[1]DI!$A$4:$B$15000,2,FALSE),0)</f>
        <v>0</v>
      </c>
      <c r="E296" s="129">
        <f t="shared" ca="1" si="83"/>
        <v>1</v>
      </c>
      <c r="F296" s="129">
        <f ca="1">(TRUNC(PRODUCT($E$12:$E295),16))</f>
        <v>1.04796562555812</v>
      </c>
      <c r="G296" s="129">
        <f t="shared" si="92"/>
        <v>1</v>
      </c>
      <c r="H296" s="129">
        <f t="shared" ca="1" si="84"/>
        <v>1.04796563</v>
      </c>
      <c r="I296" s="128">
        <f t="shared" si="93"/>
        <v>0.05</v>
      </c>
      <c r="J296" s="122">
        <f t="shared" si="94"/>
        <v>43488</v>
      </c>
      <c r="K296" s="118">
        <f t="shared" si="95"/>
        <v>197</v>
      </c>
      <c r="L296" s="130">
        <f t="shared" si="96"/>
        <v>198</v>
      </c>
      <c r="M296" s="131">
        <f t="shared" si="85"/>
        <v>1.0390794000000001</v>
      </c>
      <c r="N296" s="131">
        <f t="shared" ca="1" si="86"/>
        <v>1.0889194980000001</v>
      </c>
      <c r="O296" s="130">
        <f t="shared" si="97"/>
        <v>0</v>
      </c>
      <c r="P296" s="129">
        <f t="shared" ca="1" si="87"/>
        <v>320110.19280000002</v>
      </c>
      <c r="Q296" s="135">
        <f t="shared" si="88"/>
        <v>0</v>
      </c>
      <c r="R296" s="129">
        <f t="shared" si="89"/>
        <v>0</v>
      </c>
      <c r="S296" s="136" t="str">
        <f t="shared" si="98"/>
        <v>A+J=</v>
      </c>
      <c r="T296" s="122">
        <f t="shared" si="99"/>
        <v>43819</v>
      </c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>
        <f t="shared" si="90"/>
        <v>43773</v>
      </c>
      <c r="B297" s="127">
        <f t="shared" ca="1" si="100"/>
        <v>3920110.1927999998</v>
      </c>
      <c r="C297" s="119">
        <f t="shared" si="91"/>
        <v>3600000</v>
      </c>
      <c r="D297" s="128">
        <f ca="1">IF(A297&lt;$B$1,VLOOKUP(A297,[1]DI!$A$4:$B$15000,2,FALSE),0)</f>
        <v>4.9000000000000002E-2</v>
      </c>
      <c r="E297" s="129">
        <f t="shared" ca="1" si="83"/>
        <v>1.0001898499999999</v>
      </c>
      <c r="F297" s="129">
        <f ca="1">(TRUNC(PRODUCT($E$12:$E296),16))</f>
        <v>1.04796562555812</v>
      </c>
      <c r="G297" s="129">
        <f t="shared" si="92"/>
        <v>1</v>
      </c>
      <c r="H297" s="129">
        <f t="shared" ca="1" si="84"/>
        <v>1.04796563</v>
      </c>
      <c r="I297" s="128">
        <f t="shared" si="93"/>
        <v>0.05</v>
      </c>
      <c r="J297" s="122">
        <f t="shared" si="94"/>
        <v>43488</v>
      </c>
      <c r="K297" s="118">
        <f t="shared" si="95"/>
        <v>198</v>
      </c>
      <c r="L297" s="130">
        <f t="shared" si="96"/>
        <v>198</v>
      </c>
      <c r="M297" s="131">
        <f t="shared" si="85"/>
        <v>1.0390794000000001</v>
      </c>
      <c r="N297" s="131">
        <f t="shared" ca="1" si="86"/>
        <v>1.0889194980000001</v>
      </c>
      <c r="O297" s="130">
        <f t="shared" si="97"/>
        <v>0</v>
      </c>
      <c r="P297" s="129">
        <f t="shared" ca="1" si="87"/>
        <v>320110.19280000002</v>
      </c>
      <c r="Q297" s="135">
        <f t="shared" si="88"/>
        <v>0</v>
      </c>
      <c r="R297" s="129">
        <f t="shared" si="89"/>
        <v>0</v>
      </c>
      <c r="S297" s="136" t="str">
        <f t="shared" si="98"/>
        <v>A+J=</v>
      </c>
      <c r="T297" s="122">
        <f t="shared" si="99"/>
        <v>43819</v>
      </c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>
        <f t="shared" si="90"/>
        <v>43774</v>
      </c>
      <c r="B298" s="127">
        <f t="shared" ca="1" si="100"/>
        <v>3921613.6031999998</v>
      </c>
      <c r="C298" s="119">
        <f t="shared" si="91"/>
        <v>3600000</v>
      </c>
      <c r="D298" s="128">
        <f ca="1">IF(A298&lt;$B$1,VLOOKUP(A298,[1]DI!$A$4:$B$15000,2,FALSE),0)</f>
        <v>4.9000000000000002E-2</v>
      </c>
      <c r="E298" s="129">
        <f t="shared" ca="1" si="83"/>
        <v>1.0001898499999999</v>
      </c>
      <c r="F298" s="129">
        <f ca="1">(TRUNC(PRODUCT($E$12:$E297),16))</f>
        <v>1.0481645818321399</v>
      </c>
      <c r="G298" s="129">
        <f t="shared" si="92"/>
        <v>1</v>
      </c>
      <c r="H298" s="129">
        <f t="shared" ca="1" si="84"/>
        <v>1.0481645799999999</v>
      </c>
      <c r="I298" s="128">
        <f t="shared" si="93"/>
        <v>0.05</v>
      </c>
      <c r="J298" s="122">
        <f t="shared" si="94"/>
        <v>43488</v>
      </c>
      <c r="K298" s="118">
        <f t="shared" si="95"/>
        <v>199</v>
      </c>
      <c r="L298" s="130">
        <f t="shared" si="96"/>
        <v>199</v>
      </c>
      <c r="M298" s="131">
        <f t="shared" si="85"/>
        <v>1.0392805979999999</v>
      </c>
      <c r="N298" s="131">
        <f t="shared" ca="1" si="86"/>
        <v>1.0893371119999999</v>
      </c>
      <c r="O298" s="130">
        <f t="shared" si="97"/>
        <v>0</v>
      </c>
      <c r="P298" s="129">
        <f t="shared" ca="1" si="87"/>
        <v>321613.60320000001</v>
      </c>
      <c r="Q298" s="135">
        <f t="shared" si="88"/>
        <v>0</v>
      </c>
      <c r="R298" s="129">
        <f t="shared" si="89"/>
        <v>0</v>
      </c>
      <c r="S298" s="136" t="str">
        <f t="shared" si="98"/>
        <v>A+J=</v>
      </c>
      <c r="T298" s="122">
        <f t="shared" si="99"/>
        <v>43819</v>
      </c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>
        <f t="shared" si="90"/>
        <v>43775</v>
      </c>
      <c r="B299" s="127">
        <f t="shared" ca="1" si="100"/>
        <v>3923117.6291999999</v>
      </c>
      <c r="C299" s="119">
        <f t="shared" si="91"/>
        <v>3600000</v>
      </c>
      <c r="D299" s="128">
        <f ca="1">IF(A299&lt;$B$1,VLOOKUP(A299,[1]DI!$A$4:$B$15000,2,FALSE),0)</f>
        <v>4.9000000000000002E-2</v>
      </c>
      <c r="E299" s="129">
        <f t="shared" ca="1" si="83"/>
        <v>1.0001898499999999</v>
      </c>
      <c r="F299" s="129">
        <f ca="1">(TRUNC(PRODUCT($E$12:$E298),16))</f>
        <v>1.0483635758780001</v>
      </c>
      <c r="G299" s="129">
        <f t="shared" si="92"/>
        <v>1</v>
      </c>
      <c r="H299" s="129">
        <f t="shared" ca="1" si="84"/>
        <v>1.04836358</v>
      </c>
      <c r="I299" s="128">
        <f t="shared" si="93"/>
        <v>0.05</v>
      </c>
      <c r="J299" s="122">
        <f t="shared" si="94"/>
        <v>43488</v>
      </c>
      <c r="K299" s="118">
        <f t="shared" si="95"/>
        <v>200</v>
      </c>
      <c r="L299" s="130">
        <f t="shared" si="96"/>
        <v>200</v>
      </c>
      <c r="M299" s="131">
        <f t="shared" si="85"/>
        <v>1.039481834</v>
      </c>
      <c r="N299" s="131">
        <f t="shared" ca="1" si="86"/>
        <v>1.0897548969999999</v>
      </c>
      <c r="O299" s="130">
        <f t="shared" si="97"/>
        <v>0</v>
      </c>
      <c r="P299" s="129">
        <f t="shared" ca="1" si="87"/>
        <v>323117.62920000002</v>
      </c>
      <c r="Q299" s="135">
        <f t="shared" si="88"/>
        <v>0</v>
      </c>
      <c r="R299" s="129">
        <f t="shared" si="89"/>
        <v>0</v>
      </c>
      <c r="S299" s="136" t="str">
        <f t="shared" si="98"/>
        <v>A+J=</v>
      </c>
      <c r="T299" s="122">
        <f t="shared" si="99"/>
        <v>43819</v>
      </c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>
        <f t="shared" si="90"/>
        <v>43776</v>
      </c>
      <c r="B300" s="127">
        <f t="shared" ca="1" si="100"/>
        <v>3924622.2023999998</v>
      </c>
      <c r="C300" s="119">
        <f t="shared" si="91"/>
        <v>3600000</v>
      </c>
      <c r="D300" s="128">
        <f ca="1">IF(A300&lt;$B$1,VLOOKUP(A300,[1]DI!$A$4:$B$15000,2,FALSE),0)</f>
        <v>4.9000000000000002E-2</v>
      </c>
      <c r="E300" s="129">
        <f t="shared" ca="1" si="83"/>
        <v>1.0001898499999999</v>
      </c>
      <c r="F300" s="129">
        <f ca="1">(TRUNC(PRODUCT($E$12:$E299),16))</f>
        <v>1.04856260770288</v>
      </c>
      <c r="G300" s="129">
        <f t="shared" si="92"/>
        <v>1</v>
      </c>
      <c r="H300" s="129">
        <f t="shared" ca="1" si="84"/>
        <v>1.0485626100000001</v>
      </c>
      <c r="I300" s="128">
        <f t="shared" si="93"/>
        <v>0.05</v>
      </c>
      <c r="J300" s="122">
        <f t="shared" si="94"/>
        <v>43488</v>
      </c>
      <c r="K300" s="118">
        <f t="shared" si="95"/>
        <v>201</v>
      </c>
      <c r="L300" s="130">
        <f t="shared" si="96"/>
        <v>201</v>
      </c>
      <c r="M300" s="131">
        <f t="shared" si="85"/>
        <v>1.039683109</v>
      </c>
      <c r="N300" s="131">
        <f t="shared" ca="1" si="86"/>
        <v>1.0901728340000001</v>
      </c>
      <c r="O300" s="130">
        <f t="shared" si="97"/>
        <v>0</v>
      </c>
      <c r="P300" s="129">
        <f t="shared" ca="1" si="87"/>
        <v>324622.20240000001</v>
      </c>
      <c r="Q300" s="135">
        <f t="shared" si="88"/>
        <v>0</v>
      </c>
      <c r="R300" s="129">
        <f t="shared" si="89"/>
        <v>0</v>
      </c>
      <c r="S300" s="136" t="str">
        <f t="shared" si="98"/>
        <v>A+J=</v>
      </c>
      <c r="T300" s="122">
        <f t="shared" si="99"/>
        <v>43819</v>
      </c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>
        <f t="shared" si="90"/>
        <v>43777</v>
      </c>
      <c r="B301" s="127">
        <f t="shared" ca="1" si="100"/>
        <v>3926127.3695999999</v>
      </c>
      <c r="C301" s="119">
        <f t="shared" si="91"/>
        <v>3600000</v>
      </c>
      <c r="D301" s="128">
        <f ca="1">IF(A301&lt;$B$1,VLOOKUP(A301,[1]DI!$A$4:$B$15000,2,FALSE),0)</f>
        <v>4.9000000000000002E-2</v>
      </c>
      <c r="E301" s="129">
        <f t="shared" ca="1" si="83"/>
        <v>1.0001898499999999</v>
      </c>
      <c r="F301" s="129">
        <f ca="1">(TRUNC(PRODUCT($E$12:$E300),16))</f>
        <v>1.0487616773139501</v>
      </c>
      <c r="G301" s="129">
        <f t="shared" si="92"/>
        <v>1</v>
      </c>
      <c r="H301" s="129">
        <f t="shared" ca="1" si="84"/>
        <v>1.0487616799999999</v>
      </c>
      <c r="I301" s="128">
        <f t="shared" si="93"/>
        <v>0.05</v>
      </c>
      <c r="J301" s="122">
        <f t="shared" si="94"/>
        <v>43488</v>
      </c>
      <c r="K301" s="118">
        <f t="shared" si="95"/>
        <v>202</v>
      </c>
      <c r="L301" s="130">
        <f t="shared" si="96"/>
        <v>202</v>
      </c>
      <c r="M301" s="131">
        <f t="shared" si="85"/>
        <v>1.039884424</v>
      </c>
      <c r="N301" s="131">
        <f t="shared" ca="1" si="86"/>
        <v>1.0905909359999999</v>
      </c>
      <c r="O301" s="130">
        <f t="shared" si="97"/>
        <v>0</v>
      </c>
      <c r="P301" s="129">
        <f t="shared" ca="1" si="87"/>
        <v>326127.36959999998</v>
      </c>
      <c r="Q301" s="135">
        <f t="shared" si="88"/>
        <v>0</v>
      </c>
      <c r="R301" s="129">
        <f t="shared" si="89"/>
        <v>0</v>
      </c>
      <c r="S301" s="136" t="str">
        <f t="shared" si="98"/>
        <v>A+J=</v>
      </c>
      <c r="T301" s="122">
        <f t="shared" si="99"/>
        <v>43819</v>
      </c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>
        <f t="shared" si="90"/>
        <v>43778</v>
      </c>
      <c r="B302" s="127">
        <f t="shared" ca="1" si="100"/>
        <v>3927633.0767999999</v>
      </c>
      <c r="C302" s="119">
        <f t="shared" si="91"/>
        <v>3600000</v>
      </c>
      <c r="D302" s="128">
        <f ca="1">IF(A302&lt;$B$1,VLOOKUP(A302,[1]DI!$A$4:$B$15000,2,FALSE),0)</f>
        <v>0</v>
      </c>
      <c r="E302" s="129">
        <f t="shared" ca="1" si="83"/>
        <v>1</v>
      </c>
      <c r="F302" s="129">
        <f ca="1">(TRUNC(PRODUCT($E$12:$E301),16))</f>
        <v>1.0489607847183899</v>
      </c>
      <c r="G302" s="129">
        <f t="shared" si="92"/>
        <v>1</v>
      </c>
      <c r="H302" s="129">
        <f t="shared" ca="1" si="84"/>
        <v>1.04896078</v>
      </c>
      <c r="I302" s="128">
        <f t="shared" si="93"/>
        <v>0.05</v>
      </c>
      <c r="J302" s="122">
        <f t="shared" si="94"/>
        <v>43488</v>
      </c>
      <c r="K302" s="118">
        <f t="shared" si="95"/>
        <v>202</v>
      </c>
      <c r="L302" s="130">
        <f t="shared" si="96"/>
        <v>203</v>
      </c>
      <c r="M302" s="131">
        <f t="shared" si="85"/>
        <v>1.040085777</v>
      </c>
      <c r="N302" s="131">
        <f t="shared" ca="1" si="86"/>
        <v>1.0910091879999999</v>
      </c>
      <c r="O302" s="130">
        <f t="shared" si="97"/>
        <v>0</v>
      </c>
      <c r="P302" s="129">
        <f t="shared" ca="1" si="87"/>
        <v>327633.07679999998</v>
      </c>
      <c r="Q302" s="135">
        <f t="shared" si="88"/>
        <v>0</v>
      </c>
      <c r="R302" s="129">
        <f t="shared" si="89"/>
        <v>0</v>
      </c>
      <c r="S302" s="136" t="str">
        <f t="shared" si="98"/>
        <v>A+J=</v>
      </c>
      <c r="T302" s="122">
        <f t="shared" si="99"/>
        <v>43819</v>
      </c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>
        <f t="shared" si="90"/>
        <v>43779</v>
      </c>
      <c r="B303" s="127">
        <f t="shared" ca="1" si="100"/>
        <v>3927633.0767999999</v>
      </c>
      <c r="C303" s="119">
        <f t="shared" si="91"/>
        <v>3600000</v>
      </c>
      <c r="D303" s="128">
        <f ca="1">IF(A303&lt;$B$1,VLOOKUP(A303,[1]DI!$A$4:$B$15000,2,FALSE),0)</f>
        <v>0</v>
      </c>
      <c r="E303" s="129">
        <f t="shared" ca="1" si="83"/>
        <v>1</v>
      </c>
      <c r="F303" s="129">
        <f ca="1">(TRUNC(PRODUCT($E$12:$E302),16))</f>
        <v>1.0489607847183899</v>
      </c>
      <c r="G303" s="129">
        <f t="shared" si="92"/>
        <v>1</v>
      </c>
      <c r="H303" s="129">
        <f t="shared" ca="1" si="84"/>
        <v>1.04896078</v>
      </c>
      <c r="I303" s="128">
        <f t="shared" si="93"/>
        <v>0.05</v>
      </c>
      <c r="J303" s="122">
        <f t="shared" si="94"/>
        <v>43488</v>
      </c>
      <c r="K303" s="118">
        <f t="shared" si="95"/>
        <v>202</v>
      </c>
      <c r="L303" s="130">
        <f t="shared" si="96"/>
        <v>203</v>
      </c>
      <c r="M303" s="131">
        <f t="shared" si="85"/>
        <v>1.040085777</v>
      </c>
      <c r="N303" s="131">
        <f t="shared" ca="1" si="86"/>
        <v>1.0910091879999999</v>
      </c>
      <c r="O303" s="130">
        <f t="shared" si="97"/>
        <v>0</v>
      </c>
      <c r="P303" s="129">
        <f t="shared" ca="1" si="87"/>
        <v>327633.07679999998</v>
      </c>
      <c r="Q303" s="135">
        <f t="shared" si="88"/>
        <v>0</v>
      </c>
      <c r="R303" s="129">
        <f t="shared" si="89"/>
        <v>0</v>
      </c>
      <c r="S303" s="136" t="str">
        <f t="shared" si="98"/>
        <v>A+J=</v>
      </c>
      <c r="T303" s="122">
        <f t="shared" si="99"/>
        <v>43819</v>
      </c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>
        <f t="shared" si="90"/>
        <v>43780</v>
      </c>
      <c r="B304" s="127">
        <f t="shared" ca="1" si="100"/>
        <v>3927633.0767999999</v>
      </c>
      <c r="C304" s="119">
        <f t="shared" si="91"/>
        <v>3600000</v>
      </c>
      <c r="D304" s="128">
        <f ca="1">IF(A304&lt;$B$1,VLOOKUP(A304,[1]DI!$A$4:$B$15000,2,FALSE),0)</f>
        <v>4.9000000000000002E-2</v>
      </c>
      <c r="E304" s="129">
        <f t="shared" ca="1" si="83"/>
        <v>1.0001898499999999</v>
      </c>
      <c r="F304" s="129">
        <f ca="1">(TRUNC(PRODUCT($E$12:$E303),16))</f>
        <v>1.0489607847183899</v>
      </c>
      <c r="G304" s="129">
        <f t="shared" si="92"/>
        <v>1</v>
      </c>
      <c r="H304" s="129">
        <f t="shared" ca="1" si="84"/>
        <v>1.04896078</v>
      </c>
      <c r="I304" s="128">
        <f t="shared" si="93"/>
        <v>0.05</v>
      </c>
      <c r="J304" s="122">
        <f t="shared" si="94"/>
        <v>43488</v>
      </c>
      <c r="K304" s="118">
        <f t="shared" si="95"/>
        <v>203</v>
      </c>
      <c r="L304" s="130">
        <f t="shared" si="96"/>
        <v>203</v>
      </c>
      <c r="M304" s="131">
        <f t="shared" si="85"/>
        <v>1.040085777</v>
      </c>
      <c r="N304" s="131">
        <f t="shared" ca="1" si="86"/>
        <v>1.0910091879999999</v>
      </c>
      <c r="O304" s="130">
        <f t="shared" si="97"/>
        <v>0</v>
      </c>
      <c r="P304" s="129">
        <f t="shared" ca="1" si="87"/>
        <v>327633.07679999998</v>
      </c>
      <c r="Q304" s="135">
        <f t="shared" si="88"/>
        <v>0</v>
      </c>
      <c r="R304" s="129">
        <f t="shared" si="89"/>
        <v>0</v>
      </c>
      <c r="S304" s="136" t="str">
        <f t="shared" si="98"/>
        <v>A+J=</v>
      </c>
      <c r="T304" s="122">
        <f t="shared" si="99"/>
        <v>43819</v>
      </c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>
        <f t="shared" si="90"/>
        <v>43781</v>
      </c>
      <c r="B305" s="127">
        <f t="shared" ca="1" si="100"/>
        <v>3929139.4103999999</v>
      </c>
      <c r="C305" s="119">
        <f t="shared" si="91"/>
        <v>3600000</v>
      </c>
      <c r="D305" s="128">
        <f ca="1">IF(A305&lt;$B$1,VLOOKUP(A305,[1]DI!$A$4:$B$15000,2,FALSE),0)</f>
        <v>4.9000000000000002E-2</v>
      </c>
      <c r="E305" s="129">
        <f t="shared" ca="1" si="83"/>
        <v>1.0001898499999999</v>
      </c>
      <c r="F305" s="129">
        <f ca="1">(TRUNC(PRODUCT($E$12:$E304),16))</f>
        <v>1.04915992992337</v>
      </c>
      <c r="G305" s="129">
        <f t="shared" si="92"/>
        <v>1</v>
      </c>
      <c r="H305" s="129">
        <f t="shared" ca="1" si="84"/>
        <v>1.0491599300000001</v>
      </c>
      <c r="I305" s="128">
        <f t="shared" si="93"/>
        <v>0.05</v>
      </c>
      <c r="J305" s="122">
        <f t="shared" si="94"/>
        <v>43488</v>
      </c>
      <c r="K305" s="118">
        <f t="shared" si="95"/>
        <v>204</v>
      </c>
      <c r="L305" s="130">
        <f t="shared" si="96"/>
        <v>204</v>
      </c>
      <c r="M305" s="131">
        <f t="shared" si="85"/>
        <v>1.04028717</v>
      </c>
      <c r="N305" s="131">
        <f t="shared" ca="1" si="86"/>
        <v>1.0914276140000001</v>
      </c>
      <c r="O305" s="130">
        <f t="shared" si="97"/>
        <v>0</v>
      </c>
      <c r="P305" s="129">
        <f t="shared" ca="1" si="87"/>
        <v>329139.41039999999</v>
      </c>
      <c r="Q305" s="135">
        <f t="shared" si="88"/>
        <v>0</v>
      </c>
      <c r="R305" s="129">
        <f t="shared" si="89"/>
        <v>0</v>
      </c>
      <c r="S305" s="136" t="str">
        <f t="shared" si="98"/>
        <v>A+J=</v>
      </c>
      <c r="T305" s="122">
        <f t="shared" si="99"/>
        <v>43819</v>
      </c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>
        <f t="shared" si="90"/>
        <v>43782</v>
      </c>
      <c r="B306" s="127">
        <f t="shared" ca="1" si="100"/>
        <v>3930646.2911999999</v>
      </c>
      <c r="C306" s="119">
        <f t="shared" si="91"/>
        <v>3600000</v>
      </c>
      <c r="D306" s="128">
        <f ca="1">IF(A306&lt;$B$1,VLOOKUP(A306,[1]DI!$A$4:$B$15000,2,FALSE),0)</f>
        <v>4.9000000000000002E-2</v>
      </c>
      <c r="E306" s="129">
        <f t="shared" ca="1" si="83"/>
        <v>1.0001898499999999</v>
      </c>
      <c r="F306" s="129">
        <f ca="1">(TRUNC(PRODUCT($E$12:$E305),16))</f>
        <v>1.04935911293606</v>
      </c>
      <c r="G306" s="129">
        <f t="shared" si="92"/>
        <v>1</v>
      </c>
      <c r="H306" s="129">
        <f t="shared" ca="1" si="84"/>
        <v>1.0493591099999999</v>
      </c>
      <c r="I306" s="128">
        <f t="shared" si="93"/>
        <v>0.05</v>
      </c>
      <c r="J306" s="122">
        <f t="shared" si="94"/>
        <v>43488</v>
      </c>
      <c r="K306" s="118">
        <f t="shared" si="95"/>
        <v>205</v>
      </c>
      <c r="L306" s="130">
        <f t="shared" si="96"/>
        <v>205</v>
      </c>
      <c r="M306" s="131">
        <f t="shared" si="85"/>
        <v>1.0404886010000001</v>
      </c>
      <c r="N306" s="131">
        <f t="shared" ca="1" si="86"/>
        <v>1.091846192</v>
      </c>
      <c r="O306" s="130">
        <f t="shared" si="97"/>
        <v>0</v>
      </c>
      <c r="P306" s="129">
        <f t="shared" ca="1" si="87"/>
        <v>330646.29119999998</v>
      </c>
      <c r="Q306" s="135">
        <f t="shared" si="88"/>
        <v>0</v>
      </c>
      <c r="R306" s="129">
        <f t="shared" si="89"/>
        <v>0</v>
      </c>
      <c r="S306" s="136" t="str">
        <f t="shared" si="98"/>
        <v>A+J=</v>
      </c>
      <c r="T306" s="122">
        <f t="shared" si="99"/>
        <v>43819</v>
      </c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>
        <f t="shared" si="90"/>
        <v>43783</v>
      </c>
      <c r="B307" s="127">
        <f t="shared" ca="1" si="100"/>
        <v>3932153.7588</v>
      </c>
      <c r="C307" s="119">
        <f t="shared" si="91"/>
        <v>3600000</v>
      </c>
      <c r="D307" s="128">
        <f ca="1">IF(A307&lt;$B$1,VLOOKUP(A307,[1]DI!$A$4:$B$15000,2,FALSE),0)</f>
        <v>4.9000000000000002E-2</v>
      </c>
      <c r="E307" s="129">
        <f t="shared" ca="1" si="83"/>
        <v>1.0001898499999999</v>
      </c>
      <c r="F307" s="129">
        <f ca="1">(TRUNC(PRODUCT($E$12:$E306),16))</f>
        <v>1.04955833376365</v>
      </c>
      <c r="G307" s="129">
        <f t="shared" si="92"/>
        <v>1</v>
      </c>
      <c r="H307" s="129">
        <f t="shared" ca="1" si="84"/>
        <v>1.04955833</v>
      </c>
      <c r="I307" s="128">
        <f t="shared" si="93"/>
        <v>0.05</v>
      </c>
      <c r="J307" s="122">
        <f t="shared" si="94"/>
        <v>43488</v>
      </c>
      <c r="K307" s="118">
        <f t="shared" si="95"/>
        <v>206</v>
      </c>
      <c r="L307" s="130">
        <f t="shared" si="96"/>
        <v>206</v>
      </c>
      <c r="M307" s="131">
        <f t="shared" si="85"/>
        <v>1.040690071</v>
      </c>
      <c r="N307" s="131">
        <f t="shared" ca="1" si="86"/>
        <v>1.092264933</v>
      </c>
      <c r="O307" s="130">
        <f t="shared" si="97"/>
        <v>0</v>
      </c>
      <c r="P307" s="129">
        <f t="shared" ca="1" si="87"/>
        <v>332153.75880000001</v>
      </c>
      <c r="Q307" s="135">
        <f t="shared" si="88"/>
        <v>0</v>
      </c>
      <c r="R307" s="129">
        <f t="shared" si="89"/>
        <v>0</v>
      </c>
      <c r="S307" s="136" t="str">
        <f t="shared" si="98"/>
        <v>A+J=</v>
      </c>
      <c r="T307" s="122">
        <f t="shared" si="99"/>
        <v>43819</v>
      </c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>
        <f t="shared" si="90"/>
        <v>43784</v>
      </c>
      <c r="B308" s="127">
        <f t="shared" ca="1" si="100"/>
        <v>3933661.8168000001</v>
      </c>
      <c r="C308" s="119">
        <f t="shared" si="91"/>
        <v>3600000</v>
      </c>
      <c r="D308" s="128">
        <f ca="1">IF(A308&lt;$B$1,VLOOKUP(A308,[1]DI!$A$4:$B$15000,2,FALSE),0)</f>
        <v>0</v>
      </c>
      <c r="E308" s="129">
        <f t="shared" ca="1" si="83"/>
        <v>1</v>
      </c>
      <c r="F308" s="129">
        <f ca="1">(TRUNC(PRODUCT($E$12:$E307),16))</f>
        <v>1.04975759241332</v>
      </c>
      <c r="G308" s="129">
        <f t="shared" si="92"/>
        <v>1</v>
      </c>
      <c r="H308" s="129">
        <f t="shared" ca="1" si="84"/>
        <v>1.04975759</v>
      </c>
      <c r="I308" s="128">
        <f t="shared" si="93"/>
        <v>0.05</v>
      </c>
      <c r="J308" s="122">
        <f t="shared" si="94"/>
        <v>43488</v>
      </c>
      <c r="K308" s="118">
        <f t="shared" si="95"/>
        <v>206</v>
      </c>
      <c r="L308" s="130">
        <f t="shared" si="96"/>
        <v>207</v>
      </c>
      <c r="M308" s="131">
        <f t="shared" si="85"/>
        <v>1.0408915809999999</v>
      </c>
      <c r="N308" s="131">
        <f t="shared" ca="1" si="86"/>
        <v>1.0926838379999999</v>
      </c>
      <c r="O308" s="130">
        <f t="shared" si="97"/>
        <v>0</v>
      </c>
      <c r="P308" s="129">
        <f t="shared" ca="1" si="87"/>
        <v>333661.81679999997</v>
      </c>
      <c r="Q308" s="135">
        <f t="shared" si="88"/>
        <v>0</v>
      </c>
      <c r="R308" s="129">
        <f t="shared" si="89"/>
        <v>0</v>
      </c>
      <c r="S308" s="136" t="str">
        <f t="shared" si="98"/>
        <v>A+J=</v>
      </c>
      <c r="T308" s="122">
        <f t="shared" si="99"/>
        <v>43819</v>
      </c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>
        <f t="shared" si="90"/>
        <v>43785</v>
      </c>
      <c r="B309" s="127">
        <f t="shared" ca="1" si="100"/>
        <v>3933661.8168000001</v>
      </c>
      <c r="C309" s="119">
        <f t="shared" si="91"/>
        <v>3600000</v>
      </c>
      <c r="D309" s="128">
        <f ca="1">IF(A309&lt;$B$1,VLOOKUP(A309,[1]DI!$A$4:$B$15000,2,FALSE),0)</f>
        <v>0</v>
      </c>
      <c r="E309" s="129">
        <f t="shared" ca="1" si="83"/>
        <v>1</v>
      </c>
      <c r="F309" s="129">
        <f ca="1">(TRUNC(PRODUCT($E$12:$E308),16))</f>
        <v>1.04975759241332</v>
      </c>
      <c r="G309" s="129">
        <f t="shared" si="92"/>
        <v>1</v>
      </c>
      <c r="H309" s="129">
        <f t="shared" ca="1" si="84"/>
        <v>1.04975759</v>
      </c>
      <c r="I309" s="128">
        <f t="shared" si="93"/>
        <v>0.05</v>
      </c>
      <c r="J309" s="122">
        <f t="shared" si="94"/>
        <v>43488</v>
      </c>
      <c r="K309" s="118">
        <f t="shared" si="95"/>
        <v>206</v>
      </c>
      <c r="L309" s="130">
        <f t="shared" si="96"/>
        <v>207</v>
      </c>
      <c r="M309" s="131">
        <f t="shared" si="85"/>
        <v>1.0408915809999999</v>
      </c>
      <c r="N309" s="131">
        <f t="shared" ca="1" si="86"/>
        <v>1.0926838379999999</v>
      </c>
      <c r="O309" s="130">
        <f t="shared" si="97"/>
        <v>0</v>
      </c>
      <c r="P309" s="129">
        <f t="shared" ca="1" si="87"/>
        <v>333661.81679999997</v>
      </c>
      <c r="Q309" s="135">
        <f t="shared" si="88"/>
        <v>0</v>
      </c>
      <c r="R309" s="129">
        <f t="shared" si="89"/>
        <v>0</v>
      </c>
      <c r="S309" s="136" t="str">
        <f t="shared" si="98"/>
        <v>A+J=</v>
      </c>
      <c r="T309" s="122">
        <f t="shared" si="99"/>
        <v>43819</v>
      </c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>
        <f t="shared" si="90"/>
        <v>43786</v>
      </c>
      <c r="B310" s="127">
        <f t="shared" ca="1" si="100"/>
        <v>3933661.8168000001</v>
      </c>
      <c r="C310" s="119">
        <f t="shared" si="91"/>
        <v>3600000</v>
      </c>
      <c r="D310" s="128">
        <f ca="1">IF(A310&lt;$B$1,VLOOKUP(A310,[1]DI!$A$4:$B$15000,2,FALSE),0)</f>
        <v>0</v>
      </c>
      <c r="E310" s="129">
        <f t="shared" ca="1" si="83"/>
        <v>1</v>
      </c>
      <c r="F310" s="129">
        <f ca="1">(TRUNC(PRODUCT($E$12:$E309),16))</f>
        <v>1.04975759241332</v>
      </c>
      <c r="G310" s="129">
        <f t="shared" si="92"/>
        <v>1</v>
      </c>
      <c r="H310" s="129">
        <f t="shared" ca="1" si="84"/>
        <v>1.04975759</v>
      </c>
      <c r="I310" s="128">
        <f t="shared" si="93"/>
        <v>0.05</v>
      </c>
      <c r="J310" s="122">
        <f t="shared" si="94"/>
        <v>43488</v>
      </c>
      <c r="K310" s="118">
        <f t="shared" si="95"/>
        <v>206</v>
      </c>
      <c r="L310" s="130">
        <f t="shared" si="96"/>
        <v>207</v>
      </c>
      <c r="M310" s="131">
        <f t="shared" si="85"/>
        <v>1.0408915809999999</v>
      </c>
      <c r="N310" s="131">
        <f t="shared" ca="1" si="86"/>
        <v>1.0926838379999999</v>
      </c>
      <c r="O310" s="130">
        <f t="shared" si="97"/>
        <v>0</v>
      </c>
      <c r="P310" s="129">
        <f t="shared" ca="1" si="87"/>
        <v>333661.81679999997</v>
      </c>
      <c r="Q310" s="135">
        <f t="shared" si="88"/>
        <v>0</v>
      </c>
      <c r="R310" s="129">
        <f t="shared" si="89"/>
        <v>0</v>
      </c>
      <c r="S310" s="136" t="str">
        <f t="shared" si="98"/>
        <v>A+J=</v>
      </c>
      <c r="T310" s="122">
        <f t="shared" si="99"/>
        <v>43819</v>
      </c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>
        <f t="shared" si="90"/>
        <v>43787</v>
      </c>
      <c r="B311" s="127">
        <f t="shared" ca="1" si="100"/>
        <v>3933661.8168000001</v>
      </c>
      <c r="C311" s="119">
        <f t="shared" si="91"/>
        <v>3600000</v>
      </c>
      <c r="D311" s="128">
        <f ca="1">IF(A311&lt;$B$1,VLOOKUP(A311,[1]DI!$A$4:$B$15000,2,FALSE),0)</f>
        <v>4.9000000000000002E-2</v>
      </c>
      <c r="E311" s="129">
        <f t="shared" ca="1" si="83"/>
        <v>1.0001898499999999</v>
      </c>
      <c r="F311" s="129">
        <f ca="1">(TRUNC(PRODUCT($E$12:$E310),16))</f>
        <v>1.04975759241332</v>
      </c>
      <c r="G311" s="129">
        <f t="shared" si="92"/>
        <v>1</v>
      </c>
      <c r="H311" s="129">
        <f t="shared" ca="1" si="84"/>
        <v>1.04975759</v>
      </c>
      <c r="I311" s="128">
        <f t="shared" si="93"/>
        <v>0.05</v>
      </c>
      <c r="J311" s="122">
        <f t="shared" si="94"/>
        <v>43488</v>
      </c>
      <c r="K311" s="118">
        <f t="shared" si="95"/>
        <v>207</v>
      </c>
      <c r="L311" s="130">
        <f t="shared" si="96"/>
        <v>207</v>
      </c>
      <c r="M311" s="131">
        <f t="shared" si="85"/>
        <v>1.0408915809999999</v>
      </c>
      <c r="N311" s="131">
        <f t="shared" ca="1" si="86"/>
        <v>1.0926838379999999</v>
      </c>
      <c r="O311" s="130">
        <f t="shared" si="97"/>
        <v>0</v>
      </c>
      <c r="P311" s="129">
        <f t="shared" ca="1" si="87"/>
        <v>333661.81679999997</v>
      </c>
      <c r="Q311" s="135">
        <f t="shared" si="88"/>
        <v>0</v>
      </c>
      <c r="R311" s="129">
        <f t="shared" si="89"/>
        <v>0</v>
      </c>
      <c r="S311" s="136" t="str">
        <f t="shared" si="98"/>
        <v>A+J=</v>
      </c>
      <c r="T311" s="122">
        <f t="shared" si="99"/>
        <v>43819</v>
      </c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>
        <f t="shared" si="90"/>
        <v>43788</v>
      </c>
      <c r="B312" s="127">
        <f t="shared" ca="1" si="100"/>
        <v>3935170.4544000002</v>
      </c>
      <c r="C312" s="119">
        <f t="shared" si="91"/>
        <v>3600000</v>
      </c>
      <c r="D312" s="128">
        <f ca="1">IF(A312&lt;$B$1,VLOOKUP(A312,[1]DI!$A$4:$B$15000,2,FALSE),0)</f>
        <v>4.9000000000000002E-2</v>
      </c>
      <c r="E312" s="129">
        <f t="shared" ca="1" si="83"/>
        <v>1.0001898499999999</v>
      </c>
      <c r="F312" s="129">
        <f ca="1">(TRUNC(PRODUCT($E$12:$E311),16))</f>
        <v>1.0499568888922399</v>
      </c>
      <c r="G312" s="129">
        <f t="shared" si="92"/>
        <v>1</v>
      </c>
      <c r="H312" s="129">
        <f t="shared" ca="1" si="84"/>
        <v>1.04995689</v>
      </c>
      <c r="I312" s="128">
        <f t="shared" si="93"/>
        <v>0.05</v>
      </c>
      <c r="J312" s="122">
        <f t="shared" si="94"/>
        <v>43488</v>
      </c>
      <c r="K312" s="118">
        <f t="shared" si="95"/>
        <v>208</v>
      </c>
      <c r="L312" s="130">
        <f t="shared" si="96"/>
        <v>208</v>
      </c>
      <c r="M312" s="131">
        <f t="shared" si="85"/>
        <v>1.0410931290000001</v>
      </c>
      <c r="N312" s="131">
        <f t="shared" ca="1" si="86"/>
        <v>1.093102904</v>
      </c>
      <c r="O312" s="130">
        <f t="shared" si="97"/>
        <v>0</v>
      </c>
      <c r="P312" s="129">
        <f t="shared" ca="1" si="87"/>
        <v>335170.45439999999</v>
      </c>
      <c r="Q312" s="135">
        <f t="shared" si="88"/>
        <v>0</v>
      </c>
      <c r="R312" s="129">
        <f t="shared" si="89"/>
        <v>0</v>
      </c>
      <c r="S312" s="136" t="str">
        <f t="shared" si="98"/>
        <v>A+J=</v>
      </c>
      <c r="T312" s="122">
        <f t="shared" si="99"/>
        <v>43819</v>
      </c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>
        <f t="shared" si="90"/>
        <v>43789</v>
      </c>
      <c r="B313" s="127">
        <f t="shared" ca="1" si="100"/>
        <v>3936679.6428</v>
      </c>
      <c r="C313" s="119">
        <f t="shared" si="91"/>
        <v>3600000</v>
      </c>
      <c r="D313" s="128">
        <f ca="1">IF(A313&lt;$B$1,VLOOKUP(A313,[1]DI!$A$4:$B$15000,2,FALSE),0)</f>
        <v>4.9000000000000002E-2</v>
      </c>
      <c r="E313" s="129">
        <f t="shared" ca="1" si="83"/>
        <v>1.0001898499999999</v>
      </c>
      <c r="F313" s="129">
        <f ca="1">(TRUNC(PRODUCT($E$12:$E312),16))</f>
        <v>1.0501562232075901</v>
      </c>
      <c r="G313" s="129">
        <f t="shared" si="92"/>
        <v>1</v>
      </c>
      <c r="H313" s="129">
        <f t="shared" ca="1" si="84"/>
        <v>1.0501562200000001</v>
      </c>
      <c r="I313" s="128">
        <f t="shared" si="93"/>
        <v>0.05</v>
      </c>
      <c r="J313" s="122">
        <f t="shared" si="94"/>
        <v>43488</v>
      </c>
      <c r="K313" s="118">
        <f t="shared" si="95"/>
        <v>209</v>
      </c>
      <c r="L313" s="130">
        <f t="shared" si="96"/>
        <v>209</v>
      </c>
      <c r="M313" s="131">
        <f t="shared" si="85"/>
        <v>1.0412947159999999</v>
      </c>
      <c r="N313" s="131">
        <f t="shared" ca="1" si="86"/>
        <v>1.0935221230000001</v>
      </c>
      <c r="O313" s="130">
        <f t="shared" si="97"/>
        <v>0</v>
      </c>
      <c r="P313" s="129">
        <f t="shared" ca="1" si="87"/>
        <v>336679.64279999997</v>
      </c>
      <c r="Q313" s="135">
        <f t="shared" si="88"/>
        <v>0</v>
      </c>
      <c r="R313" s="129">
        <f t="shared" si="89"/>
        <v>0</v>
      </c>
      <c r="S313" s="136" t="str">
        <f t="shared" si="98"/>
        <v>A+J=</v>
      </c>
      <c r="T313" s="122">
        <f t="shared" si="99"/>
        <v>43819</v>
      </c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>
        <f t="shared" si="90"/>
        <v>43790</v>
      </c>
      <c r="B314" s="127">
        <f t="shared" ca="1" si="100"/>
        <v>3938189.4575999998</v>
      </c>
      <c r="C314" s="119">
        <f t="shared" si="91"/>
        <v>3600000</v>
      </c>
      <c r="D314" s="128">
        <f ca="1">IF(A314&lt;$B$1,VLOOKUP(A314,[1]DI!$A$4:$B$15000,2,FALSE),0)</f>
        <v>4.9000000000000002E-2</v>
      </c>
      <c r="E314" s="129">
        <f t="shared" ca="1" si="83"/>
        <v>1.0001898499999999</v>
      </c>
      <c r="F314" s="129">
        <f ca="1">(TRUNC(PRODUCT($E$12:$E313),16))</f>
        <v>1.05035559536657</v>
      </c>
      <c r="G314" s="129">
        <f t="shared" si="92"/>
        <v>1</v>
      </c>
      <c r="H314" s="129">
        <f t="shared" ca="1" si="84"/>
        <v>1.0503556000000001</v>
      </c>
      <c r="I314" s="128">
        <f t="shared" si="93"/>
        <v>0.05</v>
      </c>
      <c r="J314" s="122">
        <f t="shared" si="94"/>
        <v>43488</v>
      </c>
      <c r="K314" s="118">
        <f t="shared" si="95"/>
        <v>210</v>
      </c>
      <c r="L314" s="130">
        <f t="shared" si="96"/>
        <v>210</v>
      </c>
      <c r="M314" s="131">
        <f t="shared" si="85"/>
        <v>1.0414963429999999</v>
      </c>
      <c r="N314" s="131">
        <f t="shared" ca="1" si="86"/>
        <v>1.0939415159999999</v>
      </c>
      <c r="O314" s="130">
        <f t="shared" si="97"/>
        <v>0</v>
      </c>
      <c r="P314" s="129">
        <f t="shared" ca="1" si="87"/>
        <v>338189.45760000002</v>
      </c>
      <c r="Q314" s="135">
        <f t="shared" si="88"/>
        <v>0</v>
      </c>
      <c r="R314" s="129">
        <f t="shared" si="89"/>
        <v>0</v>
      </c>
      <c r="S314" s="136" t="str">
        <f t="shared" si="98"/>
        <v>A+J=</v>
      </c>
      <c r="T314" s="122">
        <f t="shared" si="99"/>
        <v>43819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>
        <f t="shared" si="90"/>
        <v>43791</v>
      </c>
      <c r="B315" s="127">
        <f t="shared" ca="1" si="100"/>
        <v>3939699.8196</v>
      </c>
      <c r="C315" s="119">
        <f t="shared" si="91"/>
        <v>3600000</v>
      </c>
      <c r="D315" s="128">
        <f ca="1">IF(A315&lt;$B$1,VLOOKUP(A315,[1]DI!$A$4:$B$15000,2,FALSE),0)</f>
        <v>4.9000000000000002E-2</v>
      </c>
      <c r="E315" s="129">
        <f t="shared" ca="1" si="83"/>
        <v>1.0001898499999999</v>
      </c>
      <c r="F315" s="129">
        <f ca="1">(TRUNC(PRODUCT($E$12:$E314),16))</f>
        <v>1.0505550053763499</v>
      </c>
      <c r="G315" s="129">
        <f t="shared" si="92"/>
        <v>1</v>
      </c>
      <c r="H315" s="129">
        <f t="shared" ca="1" si="84"/>
        <v>1.0505550100000001</v>
      </c>
      <c r="I315" s="128">
        <f t="shared" si="93"/>
        <v>0.05</v>
      </c>
      <c r="J315" s="122">
        <f t="shared" si="94"/>
        <v>43488</v>
      </c>
      <c r="K315" s="118">
        <f t="shared" si="95"/>
        <v>211</v>
      </c>
      <c r="L315" s="130">
        <f t="shared" si="96"/>
        <v>211</v>
      </c>
      <c r="M315" s="131">
        <f t="shared" si="85"/>
        <v>1.041698008</v>
      </c>
      <c r="N315" s="131">
        <f t="shared" ca="1" si="86"/>
        <v>1.0943610610000001</v>
      </c>
      <c r="O315" s="130">
        <f t="shared" si="97"/>
        <v>0</v>
      </c>
      <c r="P315" s="129">
        <f t="shared" ca="1" si="87"/>
        <v>339699.81959999999</v>
      </c>
      <c r="Q315" s="135">
        <f t="shared" si="88"/>
        <v>0</v>
      </c>
      <c r="R315" s="129">
        <f t="shared" si="89"/>
        <v>0</v>
      </c>
      <c r="S315" s="136" t="str">
        <f t="shared" si="98"/>
        <v>A+J=</v>
      </c>
      <c r="T315" s="122">
        <f t="shared" si="99"/>
        <v>43819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>
        <f t="shared" si="90"/>
        <v>43792</v>
      </c>
      <c r="B316" s="127">
        <f t="shared" ca="1" si="100"/>
        <v>3941210.736</v>
      </c>
      <c r="C316" s="119">
        <f t="shared" si="91"/>
        <v>3600000</v>
      </c>
      <c r="D316" s="128">
        <f ca="1">IF(A316&lt;$B$1,VLOOKUP(A316,[1]DI!$A$4:$B$15000,2,FALSE),0)</f>
        <v>0</v>
      </c>
      <c r="E316" s="129">
        <f t="shared" ca="1" si="83"/>
        <v>1</v>
      </c>
      <c r="F316" s="129">
        <f ca="1">(TRUNC(PRODUCT($E$12:$E315),16))</f>
        <v>1.05075445324412</v>
      </c>
      <c r="G316" s="129">
        <f t="shared" si="92"/>
        <v>1</v>
      </c>
      <c r="H316" s="129">
        <f t="shared" ca="1" si="84"/>
        <v>1.0507544499999999</v>
      </c>
      <c r="I316" s="128">
        <f t="shared" si="93"/>
        <v>0.05</v>
      </c>
      <c r="J316" s="122">
        <f t="shared" si="94"/>
        <v>43488</v>
      </c>
      <c r="K316" s="118">
        <f t="shared" si="95"/>
        <v>211</v>
      </c>
      <c r="L316" s="130">
        <f t="shared" si="96"/>
        <v>212</v>
      </c>
      <c r="M316" s="131">
        <f t="shared" si="85"/>
        <v>1.0418997130000001</v>
      </c>
      <c r="N316" s="131">
        <f t="shared" ca="1" si="86"/>
        <v>1.0947807599999999</v>
      </c>
      <c r="O316" s="130">
        <f t="shared" si="97"/>
        <v>0</v>
      </c>
      <c r="P316" s="129">
        <f t="shared" ca="1" si="87"/>
        <v>341210.73599999998</v>
      </c>
      <c r="Q316" s="135">
        <f t="shared" si="88"/>
        <v>0</v>
      </c>
      <c r="R316" s="129">
        <f t="shared" si="89"/>
        <v>0</v>
      </c>
      <c r="S316" s="136" t="str">
        <f t="shared" si="98"/>
        <v>A+J=</v>
      </c>
      <c r="T316" s="122">
        <f t="shared" si="99"/>
        <v>43819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>
        <f t="shared" si="90"/>
        <v>43793</v>
      </c>
      <c r="B317" s="127">
        <f t="shared" ca="1" si="100"/>
        <v>3941210.736</v>
      </c>
      <c r="C317" s="119">
        <f t="shared" si="91"/>
        <v>3600000</v>
      </c>
      <c r="D317" s="128">
        <f ca="1">IF(A317&lt;$B$1,VLOOKUP(A317,[1]DI!$A$4:$B$15000,2,FALSE),0)</f>
        <v>0</v>
      </c>
      <c r="E317" s="129">
        <f t="shared" ca="1" si="83"/>
        <v>1</v>
      </c>
      <c r="F317" s="129">
        <f ca="1">(TRUNC(PRODUCT($E$12:$E316),16))</f>
        <v>1.05075445324412</v>
      </c>
      <c r="G317" s="129">
        <f t="shared" si="92"/>
        <v>1</v>
      </c>
      <c r="H317" s="129">
        <f t="shared" ca="1" si="84"/>
        <v>1.0507544499999999</v>
      </c>
      <c r="I317" s="128">
        <f t="shared" si="93"/>
        <v>0.05</v>
      </c>
      <c r="J317" s="122">
        <f t="shared" si="94"/>
        <v>43488</v>
      </c>
      <c r="K317" s="118">
        <f t="shared" si="95"/>
        <v>211</v>
      </c>
      <c r="L317" s="130">
        <f t="shared" si="96"/>
        <v>212</v>
      </c>
      <c r="M317" s="131">
        <f t="shared" si="85"/>
        <v>1.0418997130000001</v>
      </c>
      <c r="N317" s="131">
        <f t="shared" ca="1" si="86"/>
        <v>1.0947807599999999</v>
      </c>
      <c r="O317" s="130">
        <f t="shared" si="97"/>
        <v>0</v>
      </c>
      <c r="P317" s="129">
        <f t="shared" ca="1" si="87"/>
        <v>341210.73599999998</v>
      </c>
      <c r="Q317" s="135">
        <f t="shared" si="88"/>
        <v>0</v>
      </c>
      <c r="R317" s="129">
        <f t="shared" si="89"/>
        <v>0</v>
      </c>
      <c r="S317" s="136" t="str">
        <f t="shared" si="98"/>
        <v>A+J=</v>
      </c>
      <c r="T317" s="122">
        <f t="shared" si="99"/>
        <v>43819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>
        <f t="shared" si="90"/>
        <v>43794</v>
      </c>
      <c r="B318" s="127">
        <f t="shared" ca="1" si="100"/>
        <v>3941210.736</v>
      </c>
      <c r="C318" s="119">
        <f t="shared" si="91"/>
        <v>3600000</v>
      </c>
      <c r="D318" s="128">
        <f ca="1">IF(A318&lt;$B$1,VLOOKUP(A318,[1]DI!$A$4:$B$15000,2,FALSE),0)</f>
        <v>4.9000000000000002E-2</v>
      </c>
      <c r="E318" s="129">
        <f t="shared" ca="1" si="83"/>
        <v>1.0001898499999999</v>
      </c>
      <c r="F318" s="129">
        <f ca="1">(TRUNC(PRODUCT($E$12:$E317),16))</f>
        <v>1.05075445324412</v>
      </c>
      <c r="G318" s="129">
        <f t="shared" si="92"/>
        <v>1</v>
      </c>
      <c r="H318" s="129">
        <f t="shared" ca="1" si="84"/>
        <v>1.0507544499999999</v>
      </c>
      <c r="I318" s="128">
        <f t="shared" si="93"/>
        <v>0.05</v>
      </c>
      <c r="J318" s="122">
        <f t="shared" si="94"/>
        <v>43488</v>
      </c>
      <c r="K318" s="118">
        <f t="shared" si="95"/>
        <v>212</v>
      </c>
      <c r="L318" s="130">
        <f t="shared" si="96"/>
        <v>212</v>
      </c>
      <c r="M318" s="131">
        <f t="shared" si="85"/>
        <v>1.0418997130000001</v>
      </c>
      <c r="N318" s="131">
        <f t="shared" ca="1" si="86"/>
        <v>1.0947807599999999</v>
      </c>
      <c r="O318" s="130">
        <f t="shared" si="97"/>
        <v>0</v>
      </c>
      <c r="P318" s="129">
        <f t="shared" ca="1" si="87"/>
        <v>341210.73599999998</v>
      </c>
      <c r="Q318" s="135">
        <f t="shared" si="88"/>
        <v>0</v>
      </c>
      <c r="R318" s="129">
        <f t="shared" si="89"/>
        <v>0</v>
      </c>
      <c r="S318" s="136" t="str">
        <f t="shared" si="98"/>
        <v>A+J=</v>
      </c>
      <c r="T318" s="122">
        <f t="shared" si="99"/>
        <v>43819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>
        <f t="shared" si="90"/>
        <v>43795</v>
      </c>
      <c r="B319" s="127">
        <f t="shared" ca="1" si="100"/>
        <v>3942722.2716000001</v>
      </c>
      <c r="C319" s="119">
        <f t="shared" si="91"/>
        <v>3600000</v>
      </c>
      <c r="D319" s="128">
        <f ca="1">IF(A319&lt;$B$1,VLOOKUP(A319,[1]DI!$A$4:$B$15000,2,FALSE),0)</f>
        <v>4.9000000000000002E-2</v>
      </c>
      <c r="E319" s="129">
        <f t="shared" ca="1" si="83"/>
        <v>1.0001898499999999</v>
      </c>
      <c r="F319" s="129">
        <f ca="1">(TRUNC(PRODUCT($E$12:$E318),16))</f>
        <v>1.0509539389770699</v>
      </c>
      <c r="G319" s="129">
        <f t="shared" si="92"/>
        <v>1</v>
      </c>
      <c r="H319" s="129">
        <f t="shared" ca="1" si="84"/>
        <v>1.0509539400000001</v>
      </c>
      <c r="I319" s="128">
        <f t="shared" si="93"/>
        <v>0.05</v>
      </c>
      <c r="J319" s="122">
        <f t="shared" si="94"/>
        <v>43488</v>
      </c>
      <c r="K319" s="118">
        <f t="shared" si="95"/>
        <v>213</v>
      </c>
      <c r="L319" s="130">
        <f t="shared" si="96"/>
        <v>213</v>
      </c>
      <c r="M319" s="131">
        <f t="shared" si="85"/>
        <v>1.0421014559999999</v>
      </c>
      <c r="N319" s="131">
        <f t="shared" ca="1" si="86"/>
        <v>1.095200631</v>
      </c>
      <c r="O319" s="130">
        <f t="shared" si="97"/>
        <v>0</v>
      </c>
      <c r="P319" s="129">
        <f t="shared" ca="1" si="87"/>
        <v>342722.27159999998</v>
      </c>
      <c r="Q319" s="135">
        <f t="shared" si="88"/>
        <v>0</v>
      </c>
      <c r="R319" s="129">
        <f t="shared" si="89"/>
        <v>0</v>
      </c>
      <c r="S319" s="136" t="str">
        <f t="shared" si="98"/>
        <v>A+J=</v>
      </c>
      <c r="T319" s="122">
        <f t="shared" si="99"/>
        <v>43819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>
        <f t="shared" si="90"/>
        <v>43796</v>
      </c>
      <c r="B320" s="127">
        <f t="shared" ca="1" si="100"/>
        <v>3944234.3615999999</v>
      </c>
      <c r="C320" s="119">
        <f t="shared" si="91"/>
        <v>3600000</v>
      </c>
      <c r="D320" s="128">
        <f ca="1">IF(A320&lt;$B$1,VLOOKUP(A320,[1]DI!$A$4:$B$15000,2,FALSE),0)</f>
        <v>4.9000000000000002E-2</v>
      </c>
      <c r="E320" s="129">
        <f t="shared" ca="1" si="83"/>
        <v>1.0001898499999999</v>
      </c>
      <c r="F320" s="129">
        <f ca="1">(TRUNC(PRODUCT($E$12:$E319),16))</f>
        <v>1.05115346258238</v>
      </c>
      <c r="G320" s="129">
        <f t="shared" si="92"/>
        <v>1</v>
      </c>
      <c r="H320" s="129">
        <f t="shared" ca="1" si="84"/>
        <v>1.0511534600000001</v>
      </c>
      <c r="I320" s="128">
        <f t="shared" si="93"/>
        <v>0.05</v>
      </c>
      <c r="J320" s="122">
        <f t="shared" si="94"/>
        <v>43488</v>
      </c>
      <c r="K320" s="118">
        <f t="shared" si="95"/>
        <v>214</v>
      </c>
      <c r="L320" s="130">
        <f t="shared" si="96"/>
        <v>214</v>
      </c>
      <c r="M320" s="131">
        <f t="shared" si="85"/>
        <v>1.042303239</v>
      </c>
      <c r="N320" s="131">
        <f t="shared" ca="1" si="86"/>
        <v>1.0956206559999999</v>
      </c>
      <c r="O320" s="130">
        <f t="shared" si="97"/>
        <v>0</v>
      </c>
      <c r="P320" s="129">
        <f t="shared" ca="1" si="87"/>
        <v>344234.3616</v>
      </c>
      <c r="Q320" s="135">
        <f t="shared" si="88"/>
        <v>0</v>
      </c>
      <c r="R320" s="129">
        <f t="shared" si="89"/>
        <v>0</v>
      </c>
      <c r="S320" s="136" t="str">
        <f t="shared" si="98"/>
        <v>A+J=</v>
      </c>
      <c r="T320" s="122">
        <f t="shared" si="99"/>
        <v>43819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>
        <f t="shared" si="90"/>
        <v>43797</v>
      </c>
      <c r="B321" s="127">
        <f t="shared" ca="1" si="100"/>
        <v>3945747.0384</v>
      </c>
      <c r="C321" s="119">
        <f t="shared" si="91"/>
        <v>3600000</v>
      </c>
      <c r="D321" s="128">
        <f ca="1">IF(A321&lt;$B$1,VLOOKUP(A321,[1]DI!$A$4:$B$15000,2,FALSE),0)</f>
        <v>4.9000000000000002E-2</v>
      </c>
      <c r="E321" s="129">
        <f t="shared" ca="1" si="83"/>
        <v>1.0001898499999999</v>
      </c>
      <c r="F321" s="129">
        <f ca="1">(TRUNC(PRODUCT($E$12:$E320),16))</f>
        <v>1.05135302406725</v>
      </c>
      <c r="G321" s="129">
        <f t="shared" si="92"/>
        <v>1</v>
      </c>
      <c r="H321" s="129">
        <f t="shared" ca="1" si="84"/>
        <v>1.0513530200000001</v>
      </c>
      <c r="I321" s="128">
        <f t="shared" si="93"/>
        <v>0.05</v>
      </c>
      <c r="J321" s="122">
        <f t="shared" si="94"/>
        <v>43488</v>
      </c>
      <c r="K321" s="118">
        <f t="shared" si="95"/>
        <v>215</v>
      </c>
      <c r="L321" s="130">
        <f t="shared" si="96"/>
        <v>215</v>
      </c>
      <c r="M321" s="131">
        <f t="shared" si="85"/>
        <v>1.042505061</v>
      </c>
      <c r="N321" s="131">
        <f t="shared" ca="1" si="86"/>
        <v>1.096040844</v>
      </c>
      <c r="O321" s="130">
        <f t="shared" si="97"/>
        <v>0</v>
      </c>
      <c r="P321" s="129">
        <f t="shared" ca="1" si="87"/>
        <v>345747.03840000002</v>
      </c>
      <c r="Q321" s="135">
        <f t="shared" si="88"/>
        <v>0</v>
      </c>
      <c r="R321" s="129">
        <f t="shared" si="89"/>
        <v>0</v>
      </c>
      <c r="S321" s="136" t="str">
        <f t="shared" si="98"/>
        <v>A+J=</v>
      </c>
      <c r="T321" s="122">
        <f t="shared" si="99"/>
        <v>43819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>
        <f t="shared" si="90"/>
        <v>43798</v>
      </c>
      <c r="B322" s="127">
        <f t="shared" ca="1" si="100"/>
        <v>3947260.3020000001</v>
      </c>
      <c r="C322" s="119">
        <f t="shared" si="91"/>
        <v>3600000</v>
      </c>
      <c r="D322" s="128">
        <f ca="1">IF(A322&lt;$B$1,VLOOKUP(A322,[1]DI!$A$4:$B$15000,2,FALSE),0)</f>
        <v>4.9000000000000002E-2</v>
      </c>
      <c r="E322" s="129">
        <f t="shared" ca="1" si="83"/>
        <v>1.0001898499999999</v>
      </c>
      <c r="F322" s="129">
        <f ca="1">(TRUNC(PRODUCT($E$12:$E321),16))</f>
        <v>1.0515526234388699</v>
      </c>
      <c r="G322" s="129">
        <f t="shared" si="92"/>
        <v>1</v>
      </c>
      <c r="H322" s="129">
        <f t="shared" ca="1" si="84"/>
        <v>1.05155262</v>
      </c>
      <c r="I322" s="128">
        <f t="shared" si="93"/>
        <v>0.05</v>
      </c>
      <c r="J322" s="122">
        <f t="shared" si="94"/>
        <v>43488</v>
      </c>
      <c r="K322" s="118">
        <f t="shared" si="95"/>
        <v>216</v>
      </c>
      <c r="L322" s="130">
        <f t="shared" si="96"/>
        <v>216</v>
      </c>
      <c r="M322" s="131">
        <f t="shared" si="85"/>
        <v>1.042706921</v>
      </c>
      <c r="N322" s="131">
        <f t="shared" ca="1" si="86"/>
        <v>1.0964611950000001</v>
      </c>
      <c r="O322" s="130">
        <f t="shared" si="97"/>
        <v>0</v>
      </c>
      <c r="P322" s="129">
        <f t="shared" ca="1" si="87"/>
        <v>347260.30200000003</v>
      </c>
      <c r="Q322" s="135">
        <f t="shared" si="88"/>
        <v>0</v>
      </c>
      <c r="R322" s="129">
        <f t="shared" si="89"/>
        <v>0</v>
      </c>
      <c r="S322" s="136" t="str">
        <f t="shared" si="98"/>
        <v>A+J=</v>
      </c>
      <c r="T322" s="122">
        <f t="shared" si="99"/>
        <v>43819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>
        <f t="shared" si="90"/>
        <v>43799</v>
      </c>
      <c r="B323" s="127">
        <f t="shared" ca="1" si="100"/>
        <v>3948774.1524</v>
      </c>
      <c r="C323" s="119">
        <f t="shared" si="91"/>
        <v>3600000</v>
      </c>
      <c r="D323" s="128">
        <f ca="1">IF(A323&lt;$B$1,VLOOKUP(A323,[1]DI!$A$4:$B$15000,2,FALSE),0)</f>
        <v>0</v>
      </c>
      <c r="E323" s="129">
        <f t="shared" ca="1" si="83"/>
        <v>1</v>
      </c>
      <c r="F323" s="129">
        <f ca="1">(TRUNC(PRODUCT($E$12:$E322),16))</f>
        <v>1.0517522607044301</v>
      </c>
      <c r="G323" s="129">
        <f t="shared" si="92"/>
        <v>1</v>
      </c>
      <c r="H323" s="129">
        <f t="shared" ca="1" si="84"/>
        <v>1.05175226</v>
      </c>
      <c r="I323" s="128">
        <f t="shared" si="93"/>
        <v>0.05</v>
      </c>
      <c r="J323" s="122">
        <f t="shared" si="94"/>
        <v>43488</v>
      </c>
      <c r="K323" s="118">
        <f t="shared" si="95"/>
        <v>216</v>
      </c>
      <c r="L323" s="130">
        <f t="shared" si="96"/>
        <v>217</v>
      </c>
      <c r="M323" s="131">
        <f t="shared" si="85"/>
        <v>1.0429088209999999</v>
      </c>
      <c r="N323" s="131">
        <f t="shared" ca="1" si="86"/>
        <v>1.096881709</v>
      </c>
      <c r="O323" s="130">
        <f t="shared" si="97"/>
        <v>0</v>
      </c>
      <c r="P323" s="129">
        <f t="shared" ca="1" si="87"/>
        <v>348774.15240000002</v>
      </c>
      <c r="Q323" s="135">
        <f t="shared" si="88"/>
        <v>0</v>
      </c>
      <c r="R323" s="129">
        <f t="shared" si="89"/>
        <v>0</v>
      </c>
      <c r="S323" s="136" t="str">
        <f t="shared" si="98"/>
        <v>A+J=</v>
      </c>
      <c r="T323" s="122">
        <f t="shared" si="99"/>
        <v>43819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>
        <f t="shared" si="90"/>
        <v>43800</v>
      </c>
      <c r="B324" s="127">
        <f t="shared" ca="1" si="100"/>
        <v>3948774.1524</v>
      </c>
      <c r="C324" s="119">
        <f t="shared" si="91"/>
        <v>3600000</v>
      </c>
      <c r="D324" s="128">
        <f ca="1">IF(A324&lt;$B$1,VLOOKUP(A324,[1]DI!$A$4:$B$15000,2,FALSE),0)</f>
        <v>0</v>
      </c>
      <c r="E324" s="129">
        <f t="shared" ca="1" si="83"/>
        <v>1</v>
      </c>
      <c r="F324" s="129">
        <f ca="1">(TRUNC(PRODUCT($E$12:$E323),16))</f>
        <v>1.0517522607044301</v>
      </c>
      <c r="G324" s="129">
        <f t="shared" si="92"/>
        <v>1</v>
      </c>
      <c r="H324" s="129">
        <f t="shared" ca="1" si="84"/>
        <v>1.05175226</v>
      </c>
      <c r="I324" s="128">
        <f t="shared" si="93"/>
        <v>0.05</v>
      </c>
      <c r="J324" s="122">
        <f t="shared" si="94"/>
        <v>43488</v>
      </c>
      <c r="K324" s="118">
        <f t="shared" si="95"/>
        <v>216</v>
      </c>
      <c r="L324" s="130">
        <f t="shared" si="96"/>
        <v>217</v>
      </c>
      <c r="M324" s="131">
        <f t="shared" si="85"/>
        <v>1.0429088209999999</v>
      </c>
      <c r="N324" s="131">
        <f t="shared" ca="1" si="86"/>
        <v>1.096881709</v>
      </c>
      <c r="O324" s="130">
        <f t="shared" si="97"/>
        <v>0</v>
      </c>
      <c r="P324" s="129">
        <f t="shared" ca="1" si="87"/>
        <v>348774.15240000002</v>
      </c>
      <c r="Q324" s="135">
        <f t="shared" si="88"/>
        <v>0</v>
      </c>
      <c r="R324" s="129">
        <f t="shared" si="89"/>
        <v>0</v>
      </c>
      <c r="S324" s="136" t="str">
        <f t="shared" si="98"/>
        <v>A+J=</v>
      </c>
      <c r="T324" s="122">
        <f t="shared" si="99"/>
        <v>43819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>
        <f t="shared" si="90"/>
        <v>43801</v>
      </c>
      <c r="B325" s="127">
        <f t="shared" ca="1" si="100"/>
        <v>3948774.1524</v>
      </c>
      <c r="C325" s="119">
        <f t="shared" si="91"/>
        <v>3600000</v>
      </c>
      <c r="D325" s="128">
        <f ca="1">IF(A325&lt;$B$1,VLOOKUP(A325,[1]DI!$A$4:$B$15000,2,FALSE),0)</f>
        <v>4.9000000000000002E-2</v>
      </c>
      <c r="E325" s="129">
        <f t="shared" ca="1" si="83"/>
        <v>1.0001898499999999</v>
      </c>
      <c r="F325" s="129">
        <f ca="1">(TRUNC(PRODUCT($E$12:$E324),16))</f>
        <v>1.0517522607044301</v>
      </c>
      <c r="G325" s="129">
        <f t="shared" si="92"/>
        <v>1</v>
      </c>
      <c r="H325" s="129">
        <f t="shared" ca="1" si="84"/>
        <v>1.05175226</v>
      </c>
      <c r="I325" s="128">
        <f t="shared" si="93"/>
        <v>0.05</v>
      </c>
      <c r="J325" s="122">
        <f t="shared" si="94"/>
        <v>43488</v>
      </c>
      <c r="K325" s="118">
        <f t="shared" si="95"/>
        <v>217</v>
      </c>
      <c r="L325" s="130">
        <f t="shared" si="96"/>
        <v>217</v>
      </c>
      <c r="M325" s="131">
        <f t="shared" si="85"/>
        <v>1.0429088209999999</v>
      </c>
      <c r="N325" s="131">
        <f t="shared" ca="1" si="86"/>
        <v>1.096881709</v>
      </c>
      <c r="O325" s="130">
        <f t="shared" si="97"/>
        <v>0</v>
      </c>
      <c r="P325" s="129">
        <f t="shared" ca="1" si="87"/>
        <v>348774.15240000002</v>
      </c>
      <c r="Q325" s="135">
        <f t="shared" si="88"/>
        <v>0</v>
      </c>
      <c r="R325" s="129">
        <f t="shared" si="89"/>
        <v>0</v>
      </c>
      <c r="S325" s="136" t="str">
        <f t="shared" si="98"/>
        <v>A+J=</v>
      </c>
      <c r="T325" s="122">
        <f t="shared" si="99"/>
        <v>43819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>
        <f t="shared" si="90"/>
        <v>43802</v>
      </c>
      <c r="B326" s="127">
        <f t="shared" ca="1" si="100"/>
        <v>3950288.5967999999</v>
      </c>
      <c r="C326" s="119">
        <f t="shared" si="91"/>
        <v>3600000</v>
      </c>
      <c r="D326" s="128">
        <f ca="1">IF(A326&lt;$B$1,VLOOKUP(A326,[1]DI!$A$4:$B$15000,2,FALSE),0)</f>
        <v>4.9000000000000002E-2</v>
      </c>
      <c r="E326" s="129">
        <f t="shared" ca="1" si="83"/>
        <v>1.0001898499999999</v>
      </c>
      <c r="F326" s="129">
        <f ca="1">(TRUNC(PRODUCT($E$12:$E325),16))</f>
        <v>1.05195193587113</v>
      </c>
      <c r="G326" s="129">
        <f t="shared" si="92"/>
        <v>1</v>
      </c>
      <c r="H326" s="129">
        <f t="shared" ca="1" si="84"/>
        <v>1.0519519399999999</v>
      </c>
      <c r="I326" s="128">
        <f t="shared" si="93"/>
        <v>0.05</v>
      </c>
      <c r="J326" s="122">
        <f t="shared" si="94"/>
        <v>43488</v>
      </c>
      <c r="K326" s="118">
        <f t="shared" si="95"/>
        <v>218</v>
      </c>
      <c r="L326" s="130">
        <f t="shared" si="96"/>
        <v>218</v>
      </c>
      <c r="M326" s="131">
        <f t="shared" si="85"/>
        <v>1.04311076</v>
      </c>
      <c r="N326" s="131">
        <f t="shared" ca="1" si="86"/>
        <v>1.0973023879999999</v>
      </c>
      <c r="O326" s="130">
        <f t="shared" si="97"/>
        <v>0</v>
      </c>
      <c r="P326" s="129">
        <f t="shared" ca="1" si="87"/>
        <v>350288.5968</v>
      </c>
      <c r="Q326" s="135">
        <f t="shared" si="88"/>
        <v>0</v>
      </c>
      <c r="R326" s="129">
        <f t="shared" si="89"/>
        <v>0</v>
      </c>
      <c r="S326" s="136" t="str">
        <f t="shared" si="98"/>
        <v>A+J=</v>
      </c>
      <c r="T326" s="122">
        <f t="shared" si="99"/>
        <v>43819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>
        <f t="shared" si="90"/>
        <v>43803</v>
      </c>
      <c r="B327" s="127">
        <f t="shared" ca="1" si="100"/>
        <v>3951803.5883999998</v>
      </c>
      <c r="C327" s="119">
        <f t="shared" si="91"/>
        <v>3600000</v>
      </c>
      <c r="D327" s="128">
        <f ca="1">IF(A327&lt;$B$1,VLOOKUP(A327,[1]DI!$A$4:$B$15000,2,FALSE),0)</f>
        <v>4.9000000000000002E-2</v>
      </c>
      <c r="E327" s="129">
        <f t="shared" ca="1" si="83"/>
        <v>1.0001898499999999</v>
      </c>
      <c r="F327" s="129">
        <f ca="1">(TRUNC(PRODUCT($E$12:$E326),16))</f>
        <v>1.05215164894615</v>
      </c>
      <c r="G327" s="129">
        <f t="shared" si="92"/>
        <v>1</v>
      </c>
      <c r="H327" s="129">
        <f t="shared" ca="1" si="84"/>
        <v>1.0521516500000001</v>
      </c>
      <c r="I327" s="128">
        <f t="shared" si="93"/>
        <v>0.05</v>
      </c>
      <c r="J327" s="122">
        <f t="shared" si="94"/>
        <v>43488</v>
      </c>
      <c r="K327" s="118">
        <f t="shared" si="95"/>
        <v>219</v>
      </c>
      <c r="L327" s="130">
        <f t="shared" si="96"/>
        <v>219</v>
      </c>
      <c r="M327" s="131">
        <f t="shared" si="85"/>
        <v>1.043312738</v>
      </c>
      <c r="N327" s="131">
        <f t="shared" ca="1" si="86"/>
        <v>1.0977232189999999</v>
      </c>
      <c r="O327" s="130">
        <f t="shared" si="97"/>
        <v>0</v>
      </c>
      <c r="P327" s="129">
        <f t="shared" ca="1" si="87"/>
        <v>351803.58840000001</v>
      </c>
      <c r="Q327" s="135">
        <f t="shared" si="88"/>
        <v>0</v>
      </c>
      <c r="R327" s="129">
        <f t="shared" si="89"/>
        <v>0</v>
      </c>
      <c r="S327" s="136" t="str">
        <f t="shared" si="98"/>
        <v>A+J=</v>
      </c>
      <c r="T327" s="122">
        <f t="shared" si="99"/>
        <v>43819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>
        <f t="shared" si="90"/>
        <v>43804</v>
      </c>
      <c r="B328" s="127">
        <f t="shared" ca="1" si="100"/>
        <v>3953319.1667999998</v>
      </c>
      <c r="C328" s="119">
        <f t="shared" si="91"/>
        <v>3600000</v>
      </c>
      <c r="D328" s="128">
        <f ca="1">IF(A328&lt;$B$1,VLOOKUP(A328,[1]DI!$A$4:$B$15000,2,FALSE),0)</f>
        <v>4.9000000000000002E-2</v>
      </c>
      <c r="E328" s="129">
        <f t="shared" ca="1" si="83"/>
        <v>1.0001898499999999</v>
      </c>
      <c r="F328" s="129">
        <f ca="1">(TRUNC(PRODUCT($E$12:$E327),16))</f>
        <v>1.0523513999367</v>
      </c>
      <c r="G328" s="129">
        <f t="shared" si="92"/>
        <v>1</v>
      </c>
      <c r="H328" s="129">
        <f t="shared" ca="1" si="84"/>
        <v>1.0523514</v>
      </c>
      <c r="I328" s="128">
        <f t="shared" si="93"/>
        <v>0.05</v>
      </c>
      <c r="J328" s="122">
        <f t="shared" si="94"/>
        <v>43488</v>
      </c>
      <c r="K328" s="118">
        <f t="shared" si="95"/>
        <v>220</v>
      </c>
      <c r="L328" s="130">
        <f t="shared" si="96"/>
        <v>220</v>
      </c>
      <c r="M328" s="131">
        <f t="shared" si="85"/>
        <v>1.0435147549999999</v>
      </c>
      <c r="N328" s="131">
        <f t="shared" ca="1" si="86"/>
        <v>1.0981442130000001</v>
      </c>
      <c r="O328" s="130">
        <f t="shared" si="97"/>
        <v>0</v>
      </c>
      <c r="P328" s="129">
        <f t="shared" ca="1" si="87"/>
        <v>353319.16680000001</v>
      </c>
      <c r="Q328" s="135">
        <f t="shared" si="88"/>
        <v>0</v>
      </c>
      <c r="R328" s="129">
        <f t="shared" si="89"/>
        <v>0</v>
      </c>
      <c r="S328" s="136" t="str">
        <f t="shared" si="98"/>
        <v>A+J=</v>
      </c>
      <c r="T328" s="122">
        <f t="shared" si="99"/>
        <v>43819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>
        <f t="shared" si="90"/>
        <v>43805</v>
      </c>
      <c r="B329" s="127">
        <f t="shared" ca="1" si="100"/>
        <v>3954835.3391999998</v>
      </c>
      <c r="C329" s="119">
        <f t="shared" si="91"/>
        <v>3600000</v>
      </c>
      <c r="D329" s="128">
        <f ca="1">IF(A329&lt;$B$1,VLOOKUP(A329,[1]DI!$A$4:$B$15000,2,FALSE),0)</f>
        <v>4.9000000000000002E-2</v>
      </c>
      <c r="E329" s="129">
        <f t="shared" ca="1" si="83"/>
        <v>1.0001898499999999</v>
      </c>
      <c r="F329" s="129">
        <f ca="1">(TRUNC(PRODUCT($E$12:$E328),16))</f>
        <v>1.0525511888499799</v>
      </c>
      <c r="G329" s="129">
        <f t="shared" si="92"/>
        <v>1</v>
      </c>
      <c r="H329" s="129">
        <f t="shared" ca="1" si="84"/>
        <v>1.05255119</v>
      </c>
      <c r="I329" s="128">
        <f t="shared" si="93"/>
        <v>0.05</v>
      </c>
      <c r="J329" s="122">
        <f t="shared" si="94"/>
        <v>43488</v>
      </c>
      <c r="K329" s="118">
        <f t="shared" si="95"/>
        <v>221</v>
      </c>
      <c r="L329" s="130">
        <f t="shared" si="96"/>
        <v>221</v>
      </c>
      <c r="M329" s="131">
        <f t="shared" si="85"/>
        <v>1.043716812</v>
      </c>
      <c r="N329" s="131">
        <f t="shared" ca="1" si="86"/>
        <v>1.0985653719999999</v>
      </c>
      <c r="O329" s="130">
        <f t="shared" si="97"/>
        <v>0</v>
      </c>
      <c r="P329" s="129">
        <f t="shared" ca="1" si="87"/>
        <v>354835.33919999999</v>
      </c>
      <c r="Q329" s="135">
        <f t="shared" si="88"/>
        <v>0</v>
      </c>
      <c r="R329" s="129">
        <f t="shared" si="89"/>
        <v>0</v>
      </c>
      <c r="S329" s="136" t="str">
        <f t="shared" si="98"/>
        <v>A+J=</v>
      </c>
      <c r="T329" s="122">
        <f t="shared" si="99"/>
        <v>43819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>
        <f t="shared" si="90"/>
        <v>43806</v>
      </c>
      <c r="B330" s="127">
        <f t="shared" ca="1" si="100"/>
        <v>3956352.0984</v>
      </c>
      <c r="C330" s="119">
        <f t="shared" si="91"/>
        <v>3600000</v>
      </c>
      <c r="D330" s="128">
        <f ca="1">IF(A330&lt;$B$1,VLOOKUP(A330,[1]DI!$A$4:$B$15000,2,FALSE),0)</f>
        <v>0</v>
      </c>
      <c r="E330" s="129">
        <f t="shared" ca="1" si="83"/>
        <v>1</v>
      </c>
      <c r="F330" s="129">
        <f ca="1">(TRUNC(PRODUCT($E$12:$E329),16))</f>
        <v>1.0527510156931901</v>
      </c>
      <c r="G330" s="129">
        <f t="shared" si="92"/>
        <v>1</v>
      </c>
      <c r="H330" s="129">
        <f t="shared" ca="1" si="84"/>
        <v>1.0527510200000001</v>
      </c>
      <c r="I330" s="128">
        <f t="shared" si="93"/>
        <v>0.05</v>
      </c>
      <c r="J330" s="122">
        <f t="shared" si="94"/>
        <v>43488</v>
      </c>
      <c r="K330" s="118">
        <f t="shared" si="95"/>
        <v>221</v>
      </c>
      <c r="L330" s="130">
        <f t="shared" si="96"/>
        <v>222</v>
      </c>
      <c r="M330" s="131">
        <f t="shared" si="85"/>
        <v>1.0439189069999999</v>
      </c>
      <c r="N330" s="131">
        <f t="shared" ca="1" si="86"/>
        <v>1.0989866939999999</v>
      </c>
      <c r="O330" s="130">
        <f t="shared" si="97"/>
        <v>0</v>
      </c>
      <c r="P330" s="129">
        <f t="shared" ca="1" si="87"/>
        <v>356352.09840000002</v>
      </c>
      <c r="Q330" s="135">
        <f t="shared" si="88"/>
        <v>0</v>
      </c>
      <c r="R330" s="129">
        <f t="shared" si="89"/>
        <v>0</v>
      </c>
      <c r="S330" s="136" t="str">
        <f t="shared" si="98"/>
        <v>A+J=</v>
      </c>
      <c r="T330" s="122">
        <f t="shared" si="99"/>
        <v>43819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>
        <f t="shared" si="90"/>
        <v>43807</v>
      </c>
      <c r="B331" s="127">
        <f t="shared" ca="1" si="100"/>
        <v>3956352.0984</v>
      </c>
      <c r="C331" s="119">
        <f t="shared" si="91"/>
        <v>3600000</v>
      </c>
      <c r="D331" s="128">
        <f ca="1">IF(A331&lt;$B$1,VLOOKUP(A331,[1]DI!$A$4:$B$15000,2,FALSE),0)</f>
        <v>0</v>
      </c>
      <c r="E331" s="129">
        <f t="shared" ca="1" si="83"/>
        <v>1</v>
      </c>
      <c r="F331" s="129">
        <f ca="1">(TRUNC(PRODUCT($E$12:$E330),16))</f>
        <v>1.0527510156931901</v>
      </c>
      <c r="G331" s="129">
        <f t="shared" si="92"/>
        <v>1</v>
      </c>
      <c r="H331" s="129">
        <f t="shared" ca="1" si="84"/>
        <v>1.0527510200000001</v>
      </c>
      <c r="I331" s="128">
        <f t="shared" si="93"/>
        <v>0.05</v>
      </c>
      <c r="J331" s="122">
        <f t="shared" si="94"/>
        <v>43488</v>
      </c>
      <c r="K331" s="118">
        <f t="shared" si="95"/>
        <v>221</v>
      </c>
      <c r="L331" s="130">
        <f t="shared" si="96"/>
        <v>222</v>
      </c>
      <c r="M331" s="131">
        <f t="shared" si="85"/>
        <v>1.0439189069999999</v>
      </c>
      <c r="N331" s="131">
        <f t="shared" ca="1" si="86"/>
        <v>1.0989866939999999</v>
      </c>
      <c r="O331" s="130">
        <f t="shared" si="97"/>
        <v>0</v>
      </c>
      <c r="P331" s="129">
        <f t="shared" ca="1" si="87"/>
        <v>356352.09840000002</v>
      </c>
      <c r="Q331" s="135">
        <f t="shared" si="88"/>
        <v>0</v>
      </c>
      <c r="R331" s="129">
        <f t="shared" si="89"/>
        <v>0</v>
      </c>
      <c r="S331" s="136" t="str">
        <f t="shared" si="98"/>
        <v>A+J=</v>
      </c>
      <c r="T331" s="122">
        <f t="shared" si="99"/>
        <v>43819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>
        <f t="shared" si="90"/>
        <v>43808</v>
      </c>
      <c r="B332" s="127">
        <f t="shared" ca="1" si="100"/>
        <v>3956352.0984</v>
      </c>
      <c r="C332" s="119">
        <f t="shared" si="91"/>
        <v>3600000</v>
      </c>
      <c r="D332" s="128">
        <f ca="1">IF(A332&lt;$B$1,VLOOKUP(A332,[1]DI!$A$4:$B$15000,2,FALSE),0)</f>
        <v>4.9000000000000002E-2</v>
      </c>
      <c r="E332" s="129">
        <f t="shared" ref="E332:E343" ca="1" si="101">ROUND(((1+D332)^(1/252)),8)</f>
        <v>1.0001898499999999</v>
      </c>
      <c r="F332" s="129">
        <f ca="1">(TRUNC(PRODUCT($E$12:$E331),16))</f>
        <v>1.0527510156931901</v>
      </c>
      <c r="G332" s="129">
        <f t="shared" si="92"/>
        <v>1</v>
      </c>
      <c r="H332" s="129">
        <f t="shared" ref="H332:H343" ca="1" si="102">ROUND(F332/G332,8)</f>
        <v>1.0527510200000001</v>
      </c>
      <c r="I332" s="128">
        <f t="shared" si="93"/>
        <v>0.05</v>
      </c>
      <c r="J332" s="122">
        <f t="shared" si="94"/>
        <v>43488</v>
      </c>
      <c r="K332" s="118">
        <f t="shared" si="95"/>
        <v>222</v>
      </c>
      <c r="L332" s="130">
        <f t="shared" si="96"/>
        <v>222</v>
      </c>
      <c r="M332" s="131">
        <f t="shared" ref="M332:M343" si="103">ROUND((I332+1)^(L332/252),9)</f>
        <v>1.0439189069999999</v>
      </c>
      <c r="N332" s="131">
        <f t="shared" ref="N332:N343" ca="1" si="104">ROUND(H332*M332,9)</f>
        <v>1.0989866939999999</v>
      </c>
      <c r="O332" s="130">
        <f t="shared" si="97"/>
        <v>0</v>
      </c>
      <c r="P332" s="129">
        <f t="shared" ref="P332:P343" ca="1" si="105">TRUNC(((N332-1)*C332),8)</f>
        <v>356352.09840000002</v>
      </c>
      <c r="Q332" s="135">
        <f t="shared" ref="Q332:Q343" si="106">IF($O332&gt;0,VLOOKUP($O332,$W$12:$AC$150,7),0)</f>
        <v>0</v>
      </c>
      <c r="R332" s="129">
        <f t="shared" ref="R332:R343" si="107">IF(Q332&gt;0,TRUNC(Q332*C$12,8),0)</f>
        <v>0</v>
      </c>
      <c r="S332" s="136" t="str">
        <f t="shared" si="98"/>
        <v>A+J=</v>
      </c>
      <c r="T332" s="122">
        <f t="shared" si="99"/>
        <v>43819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>
        <f t="shared" ref="A333:A343" si="108">(A332+1)</f>
        <v>43809</v>
      </c>
      <c r="B333" s="127">
        <f t="shared" ca="1" si="100"/>
        <v>3957869.412</v>
      </c>
      <c r="C333" s="119">
        <f t="shared" ref="C333:C343" si="109">(C332-R332)</f>
        <v>3600000</v>
      </c>
      <c r="D333" s="128">
        <f ca="1">IF(A333&lt;$B$1,VLOOKUP(A333,[1]DI!$A$4:$B$15000,2,FALSE),0)</f>
        <v>4.9000000000000002E-2</v>
      </c>
      <c r="E333" s="129">
        <f t="shared" ca="1" si="101"/>
        <v>1.0001898499999999</v>
      </c>
      <c r="F333" s="129">
        <f ca="1">(TRUNC(PRODUCT($E$12:$E332),16))</f>
        <v>1.0529508804735099</v>
      </c>
      <c r="G333" s="129">
        <f t="shared" ref="G333:G343" si="110">IF(O332&gt;0,F332,G332)</f>
        <v>1</v>
      </c>
      <c r="H333" s="129">
        <f t="shared" ca="1" si="102"/>
        <v>1.05295088</v>
      </c>
      <c r="I333" s="128">
        <f t="shared" ref="I333:I343" si="111">I332</f>
        <v>0.05</v>
      </c>
      <c r="J333" s="122">
        <f t="shared" ref="J333:J343" si="112">IF(O332&gt;0,VLOOKUP(O332,W$12:AG$150,2),J332)</f>
        <v>43488</v>
      </c>
      <c r="K333" s="118">
        <f t="shared" ref="K333:K343" si="113">IF(A333&gt;J333,IF(NETWORKDAYS(J333,A333,$W$160:$W$544)-1=0,1,NETWORKDAYS(J333,A333,$W$160:$W$544)-1),0)</f>
        <v>223</v>
      </c>
      <c r="L333" s="130">
        <f t="shared" ref="L333:L343" si="114">IF(AND(K333=1,K332=1),1,IF(K333&gt;0,IF(K333=K332,K333+1,K333),0))</f>
        <v>223</v>
      </c>
      <c r="M333" s="131">
        <f t="shared" si="103"/>
        <v>1.044121042</v>
      </c>
      <c r="N333" s="131">
        <f t="shared" ca="1" si="104"/>
        <v>1.09940817</v>
      </c>
      <c r="O333" s="130">
        <f t="shared" ref="O333:O343" si="115">IF(VLOOKUP(A333,X$12:AE$150,8)=VLOOKUP(A332,X$12:AE$150,8),0,VLOOKUP(A333,X$12:AE$150,8))</f>
        <v>0</v>
      </c>
      <c r="P333" s="129">
        <f t="shared" ca="1" si="105"/>
        <v>357869.41200000001</v>
      </c>
      <c r="Q333" s="135">
        <f t="shared" si="106"/>
        <v>0</v>
      </c>
      <c r="R333" s="129">
        <f t="shared" si="107"/>
        <v>0</v>
      </c>
      <c r="S333" s="136" t="str">
        <f t="shared" ref="S333:S343" si="116">IF(O332&gt;0,VLOOKUP(O332,W$12:AG$150,10),S332)</f>
        <v>A+J=</v>
      </c>
      <c r="T333" s="122">
        <f t="shared" ref="T333:T343" si="117">IF(O332&gt;0,VLOOKUP(O332,W$12:AG$150,11),T332)</f>
        <v>43819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>
        <f t="shared" si="108"/>
        <v>43810</v>
      </c>
      <c r="B334" s="127">
        <f t="shared" ref="B334:B343" ca="1" si="118">IF(A334&lt;=TODAY(),C334+P334,IF(AND(A334&gt;TODAY(),A334&lt;=$B$1),IF(VLOOKUP(TODAY(),$A$10:$D$5000,4,FALSE)=0,"n.d",C334+P334),"n.d"))</f>
        <v>3959387.3087999998</v>
      </c>
      <c r="C334" s="119">
        <f t="shared" si="109"/>
        <v>3600000</v>
      </c>
      <c r="D334" s="128">
        <f ca="1">IF(A334&lt;$B$1,VLOOKUP(A334,[1]DI!$A$4:$B$15000,2,FALSE),0)</f>
        <v>4.9000000000000002E-2</v>
      </c>
      <c r="E334" s="129">
        <f t="shared" ca="1" si="101"/>
        <v>1.0001898499999999</v>
      </c>
      <c r="F334" s="129">
        <f ca="1">(TRUNC(PRODUCT($E$12:$E333),16))</f>
        <v>1.0531507831981699</v>
      </c>
      <c r="G334" s="129">
        <f t="shared" si="110"/>
        <v>1</v>
      </c>
      <c r="H334" s="129">
        <f t="shared" ca="1" si="102"/>
        <v>1.05315078</v>
      </c>
      <c r="I334" s="128">
        <f t="shared" si="111"/>
        <v>0.05</v>
      </c>
      <c r="J334" s="122">
        <f t="shared" si="112"/>
        <v>43488</v>
      </c>
      <c r="K334" s="118">
        <f t="shared" si="113"/>
        <v>224</v>
      </c>
      <c r="L334" s="130">
        <f t="shared" si="114"/>
        <v>224</v>
      </c>
      <c r="M334" s="131">
        <f t="shared" si="103"/>
        <v>1.0443232149999999</v>
      </c>
      <c r="N334" s="131">
        <f t="shared" ca="1" si="104"/>
        <v>1.099829808</v>
      </c>
      <c r="O334" s="130">
        <f t="shared" si="115"/>
        <v>0</v>
      </c>
      <c r="P334" s="129">
        <f t="shared" ca="1" si="105"/>
        <v>359387.3088</v>
      </c>
      <c r="Q334" s="135">
        <f t="shared" si="106"/>
        <v>0</v>
      </c>
      <c r="R334" s="129">
        <f t="shared" si="107"/>
        <v>0</v>
      </c>
      <c r="S334" s="136" t="str">
        <f t="shared" si="116"/>
        <v>A+J=</v>
      </c>
      <c r="T334" s="122">
        <f t="shared" si="117"/>
        <v>43819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>
        <f t="shared" si="108"/>
        <v>43811</v>
      </c>
      <c r="B335" s="127">
        <f t="shared" ca="1" si="118"/>
        <v>3960905.8032</v>
      </c>
      <c r="C335" s="119">
        <f t="shared" si="109"/>
        <v>3600000</v>
      </c>
      <c r="D335" s="128">
        <f ca="1">IF(A335&lt;$B$1,VLOOKUP(A335,[1]DI!$A$4:$B$15000,2,FALSE),0)</f>
        <v>4.4000000000000004E-2</v>
      </c>
      <c r="E335" s="129">
        <f t="shared" ca="1" si="101"/>
        <v>1.0001708899999999</v>
      </c>
      <c r="F335" s="129">
        <f ca="1">(TRUNC(PRODUCT($E$12:$E334),16))</f>
        <v>1.05335072387436</v>
      </c>
      <c r="G335" s="129">
        <f t="shared" si="110"/>
        <v>1</v>
      </c>
      <c r="H335" s="129">
        <f t="shared" ca="1" si="102"/>
        <v>1.0533507200000001</v>
      </c>
      <c r="I335" s="128">
        <f t="shared" si="111"/>
        <v>0.05</v>
      </c>
      <c r="J335" s="122">
        <f t="shared" si="112"/>
        <v>43488</v>
      </c>
      <c r="K335" s="118">
        <f t="shared" si="113"/>
        <v>225</v>
      </c>
      <c r="L335" s="130">
        <f t="shared" si="114"/>
        <v>225</v>
      </c>
      <c r="M335" s="131">
        <f t="shared" si="103"/>
        <v>1.044525428</v>
      </c>
      <c r="N335" s="131">
        <f t="shared" ca="1" si="104"/>
        <v>1.1002516120000001</v>
      </c>
      <c r="O335" s="130">
        <f t="shared" si="115"/>
        <v>0</v>
      </c>
      <c r="P335" s="129">
        <f t="shared" ca="1" si="105"/>
        <v>360905.80320000002</v>
      </c>
      <c r="Q335" s="135">
        <f t="shared" si="106"/>
        <v>0</v>
      </c>
      <c r="R335" s="129">
        <f t="shared" si="107"/>
        <v>0</v>
      </c>
      <c r="S335" s="136" t="str">
        <f t="shared" si="116"/>
        <v>A+J=</v>
      </c>
      <c r="T335" s="122">
        <f t="shared" si="117"/>
        <v>43819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>
        <f t="shared" si="108"/>
        <v>43812</v>
      </c>
      <c r="B336" s="127">
        <f t="shared" ca="1" si="118"/>
        <v>3962349.7740000002</v>
      </c>
      <c r="C336" s="119">
        <f t="shared" si="109"/>
        <v>3600000</v>
      </c>
      <c r="D336" s="128">
        <f ca="1">IF(A336&lt;$B$1,VLOOKUP(A336,[1]DI!$A$4:$B$15000,2,FALSE),0)</f>
        <v>4.4000000000000004E-2</v>
      </c>
      <c r="E336" s="129">
        <f t="shared" ca="1" si="101"/>
        <v>1.0001708899999999</v>
      </c>
      <c r="F336" s="129">
        <f ca="1">(TRUNC(PRODUCT($E$12:$E335),16))</f>
        <v>1.0535307309795701</v>
      </c>
      <c r="G336" s="129">
        <f t="shared" si="110"/>
        <v>1</v>
      </c>
      <c r="H336" s="129">
        <f t="shared" ca="1" si="102"/>
        <v>1.0535307300000001</v>
      </c>
      <c r="I336" s="128">
        <f t="shared" si="111"/>
        <v>0.05</v>
      </c>
      <c r="J336" s="122">
        <f t="shared" si="112"/>
        <v>43488</v>
      </c>
      <c r="K336" s="118">
        <f t="shared" si="113"/>
        <v>226</v>
      </c>
      <c r="L336" s="130">
        <f t="shared" si="114"/>
        <v>226</v>
      </c>
      <c r="M336" s="131">
        <f t="shared" si="103"/>
        <v>1.04472768</v>
      </c>
      <c r="N336" s="131">
        <f t="shared" ca="1" si="104"/>
        <v>1.1006527150000001</v>
      </c>
      <c r="O336" s="130">
        <f t="shared" si="115"/>
        <v>0</v>
      </c>
      <c r="P336" s="129">
        <f t="shared" ca="1" si="105"/>
        <v>362349.77399999998</v>
      </c>
      <c r="Q336" s="135">
        <f t="shared" si="106"/>
        <v>0</v>
      </c>
      <c r="R336" s="129">
        <f t="shared" si="107"/>
        <v>0</v>
      </c>
      <c r="S336" s="136" t="str">
        <f t="shared" si="116"/>
        <v>A+J=</v>
      </c>
      <c r="T336" s="122">
        <f t="shared" si="117"/>
        <v>43819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>
        <f t="shared" si="108"/>
        <v>43813</v>
      </c>
      <c r="B337" s="127">
        <f t="shared" ca="1" si="118"/>
        <v>3963794.2703999998</v>
      </c>
      <c r="C337" s="119">
        <f t="shared" si="109"/>
        <v>3600000</v>
      </c>
      <c r="D337" s="128">
        <f ca="1">IF(A337&lt;$B$1,VLOOKUP(A337,[1]DI!$A$4:$B$15000,2,FALSE),0)</f>
        <v>0</v>
      </c>
      <c r="E337" s="129">
        <f t="shared" ca="1" si="101"/>
        <v>1</v>
      </c>
      <c r="F337" s="129">
        <f ca="1">(TRUNC(PRODUCT($E$12:$E336),16))</f>
        <v>1.05371076884618</v>
      </c>
      <c r="G337" s="129">
        <f t="shared" si="110"/>
        <v>1</v>
      </c>
      <c r="H337" s="129">
        <f t="shared" ca="1" si="102"/>
        <v>1.0537107699999999</v>
      </c>
      <c r="I337" s="128">
        <f t="shared" si="111"/>
        <v>0.05</v>
      </c>
      <c r="J337" s="122">
        <f t="shared" si="112"/>
        <v>43488</v>
      </c>
      <c r="K337" s="118">
        <f t="shared" si="113"/>
        <v>226</v>
      </c>
      <c r="L337" s="130">
        <f t="shared" si="114"/>
        <v>227</v>
      </c>
      <c r="M337" s="131">
        <f t="shared" si="103"/>
        <v>1.044929971</v>
      </c>
      <c r="N337" s="131">
        <f t="shared" ca="1" si="104"/>
        <v>1.1010539640000001</v>
      </c>
      <c r="O337" s="130">
        <f t="shared" si="115"/>
        <v>0</v>
      </c>
      <c r="P337" s="129">
        <f t="shared" ca="1" si="105"/>
        <v>363794.27039999998</v>
      </c>
      <c r="Q337" s="135">
        <f t="shared" si="106"/>
        <v>0</v>
      </c>
      <c r="R337" s="129">
        <f t="shared" si="107"/>
        <v>0</v>
      </c>
      <c r="S337" s="136" t="str">
        <f t="shared" si="116"/>
        <v>A+J=</v>
      </c>
      <c r="T337" s="122">
        <f t="shared" si="117"/>
        <v>43819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>
        <f t="shared" si="108"/>
        <v>43814</v>
      </c>
      <c r="B338" s="127">
        <f t="shared" ca="1" si="118"/>
        <v>3963794.2703999998</v>
      </c>
      <c r="C338" s="119">
        <f t="shared" si="109"/>
        <v>3600000</v>
      </c>
      <c r="D338" s="128">
        <f ca="1">IF(A338&lt;$B$1,VLOOKUP(A338,[1]DI!$A$4:$B$15000,2,FALSE),0)</f>
        <v>0</v>
      </c>
      <c r="E338" s="129">
        <f t="shared" ca="1" si="101"/>
        <v>1</v>
      </c>
      <c r="F338" s="129">
        <f ca="1">(TRUNC(PRODUCT($E$12:$E337),16))</f>
        <v>1.05371076884618</v>
      </c>
      <c r="G338" s="129">
        <f t="shared" si="110"/>
        <v>1</v>
      </c>
      <c r="H338" s="129">
        <f t="shared" ca="1" si="102"/>
        <v>1.0537107699999999</v>
      </c>
      <c r="I338" s="128">
        <f t="shared" si="111"/>
        <v>0.05</v>
      </c>
      <c r="J338" s="122">
        <f t="shared" si="112"/>
        <v>43488</v>
      </c>
      <c r="K338" s="118">
        <f t="shared" si="113"/>
        <v>226</v>
      </c>
      <c r="L338" s="130">
        <f t="shared" si="114"/>
        <v>227</v>
      </c>
      <c r="M338" s="131">
        <f t="shared" si="103"/>
        <v>1.044929971</v>
      </c>
      <c r="N338" s="131">
        <f t="shared" ca="1" si="104"/>
        <v>1.1010539640000001</v>
      </c>
      <c r="O338" s="130">
        <f t="shared" si="115"/>
        <v>0</v>
      </c>
      <c r="P338" s="129">
        <f t="shared" ca="1" si="105"/>
        <v>363794.27039999998</v>
      </c>
      <c r="Q338" s="135">
        <f t="shared" si="106"/>
        <v>0</v>
      </c>
      <c r="R338" s="129">
        <f t="shared" si="107"/>
        <v>0</v>
      </c>
      <c r="S338" s="136" t="str">
        <f t="shared" si="116"/>
        <v>A+J=</v>
      </c>
      <c r="T338" s="122">
        <f t="shared" si="117"/>
        <v>43819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>
        <f t="shared" si="108"/>
        <v>43815</v>
      </c>
      <c r="B339" s="127">
        <f t="shared" ca="1" si="118"/>
        <v>3963794.2703999998</v>
      </c>
      <c r="C339" s="119">
        <f t="shared" si="109"/>
        <v>3600000</v>
      </c>
      <c r="D339" s="128">
        <f ca="1">IF(A339&lt;$B$1,VLOOKUP(A339,[1]DI!$A$4:$B$15000,2,FALSE),0)</f>
        <v>4.4000000000000004E-2</v>
      </c>
      <c r="E339" s="129">
        <f t="shared" ca="1" si="101"/>
        <v>1.0001708899999999</v>
      </c>
      <c r="F339" s="129">
        <f ca="1">(TRUNC(PRODUCT($E$12:$E338),16))</f>
        <v>1.05371076884618</v>
      </c>
      <c r="G339" s="129">
        <f t="shared" si="110"/>
        <v>1</v>
      </c>
      <c r="H339" s="129">
        <f t="shared" ca="1" si="102"/>
        <v>1.0537107699999999</v>
      </c>
      <c r="I339" s="128">
        <f t="shared" si="111"/>
        <v>0.05</v>
      </c>
      <c r="J339" s="122">
        <f t="shared" si="112"/>
        <v>43488</v>
      </c>
      <c r="K339" s="118">
        <f t="shared" si="113"/>
        <v>227</v>
      </c>
      <c r="L339" s="130">
        <f t="shared" si="114"/>
        <v>227</v>
      </c>
      <c r="M339" s="131">
        <f t="shared" si="103"/>
        <v>1.044929971</v>
      </c>
      <c r="N339" s="131">
        <f t="shared" ca="1" si="104"/>
        <v>1.1010539640000001</v>
      </c>
      <c r="O339" s="130">
        <f t="shared" si="115"/>
        <v>0</v>
      </c>
      <c r="P339" s="129">
        <f t="shared" ca="1" si="105"/>
        <v>363794.27039999998</v>
      </c>
      <c r="Q339" s="135">
        <f t="shared" si="106"/>
        <v>0</v>
      </c>
      <c r="R339" s="129">
        <f t="shared" si="107"/>
        <v>0</v>
      </c>
      <c r="S339" s="136" t="str">
        <f t="shared" si="116"/>
        <v>A+J=</v>
      </c>
      <c r="T339" s="122">
        <f t="shared" si="117"/>
        <v>43819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>
        <f t="shared" si="108"/>
        <v>43816</v>
      </c>
      <c r="B340" s="127">
        <f t="shared" ca="1" si="118"/>
        <v>3965239.2960000001</v>
      </c>
      <c r="C340" s="119">
        <f t="shared" si="109"/>
        <v>3600000</v>
      </c>
      <c r="D340" s="128">
        <f ca="1">IF(A340&lt;$B$1,VLOOKUP(A340,[1]DI!$A$4:$B$15000,2,FALSE),0)</f>
        <v>4.4000000000000004E-2</v>
      </c>
      <c r="E340" s="129">
        <f t="shared" ca="1" si="101"/>
        <v>1.0001708899999999</v>
      </c>
      <c r="F340" s="129">
        <f ca="1">(TRUNC(PRODUCT($E$12:$E339),16))</f>
        <v>1.05389083747947</v>
      </c>
      <c r="G340" s="129">
        <f t="shared" si="110"/>
        <v>1</v>
      </c>
      <c r="H340" s="129">
        <f t="shared" ca="1" si="102"/>
        <v>1.05389084</v>
      </c>
      <c r="I340" s="128">
        <f t="shared" si="111"/>
        <v>0.05</v>
      </c>
      <c r="J340" s="122">
        <f t="shared" si="112"/>
        <v>43488</v>
      </c>
      <c r="K340" s="118">
        <f t="shared" si="113"/>
        <v>228</v>
      </c>
      <c r="L340" s="130">
        <f t="shared" si="114"/>
        <v>228</v>
      </c>
      <c r="M340" s="131">
        <f t="shared" si="103"/>
        <v>1.0451323020000001</v>
      </c>
      <c r="N340" s="131">
        <f t="shared" ca="1" si="104"/>
        <v>1.1014553600000001</v>
      </c>
      <c r="O340" s="130">
        <f t="shared" si="115"/>
        <v>0</v>
      </c>
      <c r="P340" s="129">
        <f t="shared" ca="1" si="105"/>
        <v>365239.29599999997</v>
      </c>
      <c r="Q340" s="135">
        <f t="shared" si="106"/>
        <v>0</v>
      </c>
      <c r="R340" s="129">
        <f t="shared" si="107"/>
        <v>0</v>
      </c>
      <c r="S340" s="136" t="str">
        <f t="shared" si="116"/>
        <v>A+J=</v>
      </c>
      <c r="T340" s="122">
        <f t="shared" si="117"/>
        <v>43819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>
        <f t="shared" si="108"/>
        <v>43817</v>
      </c>
      <c r="B341" s="127">
        <f t="shared" ca="1" si="118"/>
        <v>3966684.8363999999</v>
      </c>
      <c r="C341" s="119">
        <f t="shared" si="109"/>
        <v>3600000</v>
      </c>
      <c r="D341" s="128">
        <f ca="1">IF(A341&lt;$B$1,VLOOKUP(A341,[1]DI!$A$4:$B$15000,2,FALSE),0)</f>
        <v>4.4000000000000004E-2</v>
      </c>
      <c r="E341" s="129">
        <f t="shared" ca="1" si="101"/>
        <v>1.0001708899999999</v>
      </c>
      <c r="F341" s="129">
        <f ca="1">(TRUNC(PRODUCT($E$12:$E340),16))</f>
        <v>1.0540709368846899</v>
      </c>
      <c r="G341" s="129">
        <f t="shared" si="110"/>
        <v>1</v>
      </c>
      <c r="H341" s="129">
        <f t="shared" ca="1" si="102"/>
        <v>1.0540709399999999</v>
      </c>
      <c r="I341" s="128">
        <f t="shared" si="111"/>
        <v>0.05</v>
      </c>
      <c r="J341" s="122">
        <f t="shared" si="112"/>
        <v>43488</v>
      </c>
      <c r="K341" s="118">
        <f t="shared" si="113"/>
        <v>229</v>
      </c>
      <c r="L341" s="130">
        <f t="shared" si="114"/>
        <v>229</v>
      </c>
      <c r="M341" s="131">
        <f t="shared" si="103"/>
        <v>1.045334671</v>
      </c>
      <c r="N341" s="131">
        <f t="shared" ca="1" si="104"/>
        <v>1.1018568989999999</v>
      </c>
      <c r="O341" s="130">
        <f t="shared" si="115"/>
        <v>0</v>
      </c>
      <c r="P341" s="129">
        <f t="shared" ca="1" si="105"/>
        <v>366684.83639999997</v>
      </c>
      <c r="Q341" s="135">
        <f t="shared" si="106"/>
        <v>0</v>
      </c>
      <c r="R341" s="129">
        <f t="shared" si="107"/>
        <v>0</v>
      </c>
      <c r="S341" s="136" t="str">
        <f t="shared" si="116"/>
        <v>A+J=</v>
      </c>
      <c r="T341" s="122">
        <f t="shared" si="117"/>
        <v>43819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>
        <f t="shared" si="108"/>
        <v>43818</v>
      </c>
      <c r="B342" s="127">
        <f t="shared" ca="1" si="118"/>
        <v>3968130.906</v>
      </c>
      <c r="C342" s="119">
        <f t="shared" si="109"/>
        <v>3600000</v>
      </c>
      <c r="D342" s="128">
        <f ca="1">IF(A342&lt;$B$1,VLOOKUP(A342,[1]DI!$A$4:$B$15000,2,FALSE),0)</f>
        <v>4.4000000000000004E-2</v>
      </c>
      <c r="E342" s="129">
        <f t="shared" ca="1" si="101"/>
        <v>1.0001708899999999</v>
      </c>
      <c r="F342" s="129">
        <f ca="1">(TRUNC(PRODUCT($E$12:$E341),16))</f>
        <v>1.0542510670670899</v>
      </c>
      <c r="G342" s="129">
        <f t="shared" si="110"/>
        <v>1</v>
      </c>
      <c r="H342" s="129">
        <f t="shared" ca="1" si="102"/>
        <v>1.0542510700000001</v>
      </c>
      <c r="I342" s="128">
        <f t="shared" si="111"/>
        <v>0.05</v>
      </c>
      <c r="J342" s="122">
        <f t="shared" si="112"/>
        <v>43488</v>
      </c>
      <c r="K342" s="118">
        <f t="shared" si="113"/>
        <v>230</v>
      </c>
      <c r="L342" s="130">
        <f t="shared" si="114"/>
        <v>230</v>
      </c>
      <c r="M342" s="131">
        <f t="shared" si="103"/>
        <v>1.0455370799999999</v>
      </c>
      <c r="N342" s="131">
        <f t="shared" ca="1" si="104"/>
        <v>1.102258585</v>
      </c>
      <c r="O342" s="130">
        <f t="shared" si="115"/>
        <v>0</v>
      </c>
      <c r="P342" s="129">
        <f t="shared" ca="1" si="105"/>
        <v>368130.90600000002</v>
      </c>
      <c r="Q342" s="135">
        <f t="shared" si="106"/>
        <v>0</v>
      </c>
      <c r="R342" s="129">
        <f t="shared" si="107"/>
        <v>0</v>
      </c>
      <c r="S342" s="136" t="str">
        <f t="shared" si="116"/>
        <v>A+J=</v>
      </c>
      <c r="T342" s="122">
        <f t="shared" si="117"/>
        <v>43819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>
        <f t="shared" si="108"/>
        <v>43819</v>
      </c>
      <c r="B343" s="127">
        <f t="shared" ca="1" si="118"/>
        <v>3969577.5011999998</v>
      </c>
      <c r="C343" s="119">
        <f t="shared" si="109"/>
        <v>3600000</v>
      </c>
      <c r="D343" s="128">
        <f ca="1">IF(A343&lt;$B$1,VLOOKUP(A343,[1]DI!$A$4:$B$15000,2,FALSE),0)</f>
        <v>4.4000000000000004E-2</v>
      </c>
      <c r="E343" s="129">
        <f t="shared" ca="1" si="101"/>
        <v>1.0001708899999999</v>
      </c>
      <c r="F343" s="129">
        <f ca="1">(TRUNC(PRODUCT($E$12:$E342),16))</f>
        <v>1.0544312280319399</v>
      </c>
      <c r="G343" s="129">
        <f t="shared" si="110"/>
        <v>1</v>
      </c>
      <c r="H343" s="129">
        <f t="shared" ca="1" si="102"/>
        <v>1.0544312300000001</v>
      </c>
      <c r="I343" s="128">
        <f t="shared" si="111"/>
        <v>0.05</v>
      </c>
      <c r="J343" s="122">
        <f t="shared" si="112"/>
        <v>43488</v>
      </c>
      <c r="K343" s="118">
        <f t="shared" si="113"/>
        <v>231</v>
      </c>
      <c r="L343" s="130">
        <f t="shared" si="114"/>
        <v>231</v>
      </c>
      <c r="M343" s="131">
        <f t="shared" si="103"/>
        <v>1.0457395279999999</v>
      </c>
      <c r="N343" s="131">
        <f t="shared" ca="1" si="104"/>
        <v>1.1026604170000001</v>
      </c>
      <c r="O343" s="130">
        <f t="shared" si="115"/>
        <v>1</v>
      </c>
      <c r="P343" s="129">
        <f t="shared" ca="1" si="105"/>
        <v>369577.5012</v>
      </c>
      <c r="Q343" s="135">
        <f t="shared" si="106"/>
        <v>1</v>
      </c>
      <c r="R343" s="129">
        <f t="shared" si="107"/>
        <v>3600000</v>
      </c>
      <c r="S343" s="136" t="str">
        <f t="shared" si="116"/>
        <v>A+J=</v>
      </c>
      <c r="T343" s="122">
        <f t="shared" si="117"/>
        <v>43819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/>
      <c r="B344" s="127"/>
      <c r="C344" s="119"/>
      <c r="D344" s="128"/>
      <c r="E344" s="129"/>
      <c r="F344" s="129"/>
      <c r="G344" s="129"/>
      <c r="H344" s="129"/>
      <c r="I344" s="128"/>
      <c r="J344" s="122"/>
      <c r="K344" s="118"/>
      <c r="L344" s="130"/>
      <c r="M344" s="131"/>
      <c r="N344" s="131"/>
      <c r="O344" s="130"/>
      <c r="P344" s="129"/>
      <c r="Q344" s="135"/>
      <c r="R344" s="129"/>
      <c r="S344" s="136"/>
      <c r="T344" s="122"/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15" x14ac:dyDescent="0.2">
      <c r="A345" s="150"/>
      <c r="B345" s="151"/>
      <c r="C345" s="147"/>
      <c r="D345" s="140"/>
      <c r="E345" s="152"/>
      <c r="F345" s="152"/>
      <c r="G345" s="152"/>
      <c r="H345" s="152"/>
      <c r="I345" s="140"/>
      <c r="J345" s="153"/>
      <c r="K345" s="154"/>
      <c r="L345" s="155"/>
      <c r="M345" s="156"/>
      <c r="N345" s="156"/>
      <c r="O345" s="155"/>
      <c r="P345" s="152"/>
      <c r="Q345" s="157"/>
      <c r="R345" s="152"/>
      <c r="S345" s="158"/>
      <c r="T345" s="153"/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/>
      <c r="B346" s="127"/>
      <c r="C346" s="119"/>
      <c r="D346" s="128"/>
      <c r="E346" s="129"/>
      <c r="F346" s="129"/>
      <c r="G346" s="129"/>
      <c r="H346" s="129"/>
      <c r="I346" s="128"/>
      <c r="J346" s="122"/>
      <c r="K346" s="118"/>
      <c r="L346" s="130"/>
      <c r="M346" s="131"/>
      <c r="N346" s="131"/>
      <c r="O346" s="130"/>
      <c r="P346" s="129"/>
      <c r="Q346" s="135"/>
      <c r="R346" s="129"/>
      <c r="S346" s="136"/>
      <c r="T346" s="122"/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/>
      <c r="B347" s="127"/>
      <c r="C347" s="119"/>
      <c r="D347" s="128"/>
      <c r="E347" s="129"/>
      <c r="F347" s="129"/>
      <c r="G347" s="129"/>
      <c r="H347" s="129"/>
      <c r="I347" s="128"/>
      <c r="J347" s="122"/>
      <c r="K347" s="118"/>
      <c r="L347" s="130"/>
      <c r="M347" s="131"/>
      <c r="N347" s="131"/>
      <c r="O347" s="130"/>
      <c r="P347" s="129"/>
      <c r="Q347" s="135"/>
      <c r="R347" s="129"/>
      <c r="S347" s="136"/>
      <c r="T347" s="122"/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/>
      <c r="B348" s="127"/>
      <c r="C348" s="119"/>
      <c r="D348" s="128"/>
      <c r="E348" s="129"/>
      <c r="F348" s="129"/>
      <c r="G348" s="129"/>
      <c r="H348" s="129"/>
      <c r="I348" s="128"/>
      <c r="J348" s="122"/>
      <c r="K348" s="118"/>
      <c r="L348" s="130"/>
      <c r="M348" s="131"/>
      <c r="N348" s="131"/>
      <c r="O348" s="130"/>
      <c r="P348" s="129"/>
      <c r="Q348" s="135"/>
      <c r="R348" s="129"/>
      <c r="S348" s="136"/>
      <c r="T348" s="122"/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/>
      <c r="B349" s="127"/>
      <c r="C349" s="119"/>
      <c r="D349" s="128"/>
      <c r="E349" s="129"/>
      <c r="F349" s="129"/>
      <c r="G349" s="129"/>
      <c r="H349" s="129"/>
      <c r="I349" s="128"/>
      <c r="J349" s="122"/>
      <c r="K349" s="118"/>
      <c r="L349" s="130"/>
      <c r="M349" s="131"/>
      <c r="N349" s="131"/>
      <c r="O349" s="130"/>
      <c r="P349" s="129"/>
      <c r="Q349" s="135"/>
      <c r="R349" s="129"/>
      <c r="S349" s="136"/>
      <c r="T349" s="122"/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/>
      <c r="B350" s="127"/>
      <c r="C350" s="119"/>
      <c r="D350" s="128"/>
      <c r="E350" s="129"/>
      <c r="F350" s="129"/>
      <c r="G350" s="129"/>
      <c r="H350" s="129"/>
      <c r="I350" s="128"/>
      <c r="J350" s="122"/>
      <c r="K350" s="118"/>
      <c r="L350" s="130"/>
      <c r="M350" s="131"/>
      <c r="N350" s="131"/>
      <c r="O350" s="130"/>
      <c r="P350" s="129"/>
      <c r="Q350" s="135"/>
      <c r="R350" s="129"/>
      <c r="S350" s="136"/>
      <c r="T350" s="122"/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/>
      <c r="B351" s="127"/>
      <c r="C351" s="119"/>
      <c r="D351" s="128"/>
      <c r="E351" s="129"/>
      <c r="F351" s="129"/>
      <c r="G351" s="129"/>
      <c r="H351" s="129"/>
      <c r="I351" s="128"/>
      <c r="J351" s="122"/>
      <c r="K351" s="118"/>
      <c r="L351" s="130"/>
      <c r="M351" s="131"/>
      <c r="N351" s="131"/>
      <c r="O351" s="130"/>
      <c r="P351" s="129"/>
      <c r="Q351" s="135"/>
      <c r="R351" s="129"/>
      <c r="S351" s="136"/>
      <c r="T351" s="122"/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/>
      <c r="B352" s="127"/>
      <c r="C352" s="119"/>
      <c r="D352" s="128"/>
      <c r="E352" s="129"/>
      <c r="F352" s="129"/>
      <c r="G352" s="129"/>
      <c r="H352" s="129"/>
      <c r="I352" s="128"/>
      <c r="J352" s="122"/>
      <c r="K352" s="118"/>
      <c r="L352" s="130"/>
      <c r="M352" s="131"/>
      <c r="N352" s="131"/>
      <c r="O352" s="130"/>
      <c r="P352" s="129"/>
      <c r="Q352" s="135"/>
      <c r="R352" s="129"/>
      <c r="S352" s="136"/>
      <c r="T352" s="122"/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/>
      <c r="B353" s="127"/>
      <c r="C353" s="119"/>
      <c r="D353" s="128"/>
      <c r="E353" s="129"/>
      <c r="F353" s="129"/>
      <c r="G353" s="129"/>
      <c r="H353" s="129"/>
      <c r="I353" s="128"/>
      <c r="J353" s="122"/>
      <c r="K353" s="118"/>
      <c r="L353" s="130"/>
      <c r="M353" s="131"/>
      <c r="N353" s="131"/>
      <c r="O353" s="130"/>
      <c r="P353" s="129"/>
      <c r="Q353" s="135"/>
      <c r="R353" s="129"/>
      <c r="S353" s="136"/>
      <c r="T353" s="122"/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/>
      <c r="B354" s="127"/>
      <c r="C354" s="119"/>
      <c r="D354" s="128"/>
      <c r="E354" s="129"/>
      <c r="F354" s="129"/>
      <c r="G354" s="129"/>
      <c r="H354" s="129"/>
      <c r="I354" s="128"/>
      <c r="J354" s="122"/>
      <c r="K354" s="118"/>
      <c r="L354" s="130"/>
      <c r="M354" s="131"/>
      <c r="N354" s="131"/>
      <c r="O354" s="130"/>
      <c r="P354" s="129"/>
      <c r="Q354" s="135"/>
      <c r="R354" s="129"/>
      <c r="S354" s="136"/>
      <c r="T354" s="122"/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/>
      <c r="B355" s="127"/>
      <c r="C355" s="119"/>
      <c r="D355" s="128"/>
      <c r="E355" s="129"/>
      <c r="F355" s="129"/>
      <c r="G355" s="129"/>
      <c r="H355" s="129"/>
      <c r="I355" s="128"/>
      <c r="J355" s="122"/>
      <c r="K355" s="118"/>
      <c r="L355" s="130"/>
      <c r="M355" s="131"/>
      <c r="N355" s="131"/>
      <c r="O355" s="130"/>
      <c r="P355" s="129"/>
      <c r="Q355" s="135"/>
      <c r="R355" s="129"/>
      <c r="S355" s="136"/>
      <c r="T355" s="122"/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/>
      <c r="B356" s="127"/>
      <c r="C356" s="119"/>
      <c r="D356" s="128"/>
      <c r="E356" s="129"/>
      <c r="F356" s="129"/>
      <c r="G356" s="129"/>
      <c r="H356" s="129"/>
      <c r="I356" s="128"/>
      <c r="J356" s="122"/>
      <c r="K356" s="118"/>
      <c r="L356" s="130"/>
      <c r="M356" s="131"/>
      <c r="N356" s="131"/>
      <c r="O356" s="130"/>
      <c r="P356" s="129"/>
      <c r="Q356" s="135"/>
      <c r="R356" s="129"/>
      <c r="S356" s="136"/>
      <c r="T356" s="122"/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/>
      <c r="B357" s="127"/>
      <c r="C357" s="119"/>
      <c r="D357" s="128"/>
      <c r="E357" s="129"/>
      <c r="F357" s="129"/>
      <c r="G357" s="129"/>
      <c r="H357" s="129"/>
      <c r="I357" s="128"/>
      <c r="J357" s="122"/>
      <c r="K357" s="118"/>
      <c r="L357" s="130"/>
      <c r="M357" s="131"/>
      <c r="N357" s="131"/>
      <c r="O357" s="130"/>
      <c r="P357" s="129"/>
      <c r="Q357" s="135"/>
      <c r="R357" s="129"/>
      <c r="S357" s="136"/>
      <c r="T357" s="122"/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/>
      <c r="B358" s="127"/>
      <c r="C358" s="119"/>
      <c r="D358" s="128"/>
      <c r="E358" s="129"/>
      <c r="F358" s="129"/>
      <c r="G358" s="129"/>
      <c r="H358" s="129"/>
      <c r="I358" s="128"/>
      <c r="J358" s="122"/>
      <c r="K358" s="118"/>
      <c r="L358" s="130"/>
      <c r="M358" s="131"/>
      <c r="N358" s="131"/>
      <c r="O358" s="130"/>
      <c r="P358" s="129"/>
      <c r="Q358" s="135"/>
      <c r="R358" s="129"/>
      <c r="S358" s="136"/>
      <c r="T358" s="122"/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/>
      <c r="B359" s="127"/>
      <c r="C359" s="119"/>
      <c r="D359" s="128"/>
      <c r="E359" s="129"/>
      <c r="F359" s="129"/>
      <c r="G359" s="129"/>
      <c r="H359" s="129"/>
      <c r="I359" s="128"/>
      <c r="J359" s="122"/>
      <c r="K359" s="118"/>
      <c r="L359" s="130"/>
      <c r="M359" s="131"/>
      <c r="N359" s="131"/>
      <c r="O359" s="130"/>
      <c r="P359" s="129"/>
      <c r="Q359" s="135"/>
      <c r="R359" s="129"/>
      <c r="S359" s="136"/>
      <c r="T359" s="122"/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/>
      <c r="B360" s="127"/>
      <c r="C360" s="119"/>
      <c r="D360" s="128"/>
      <c r="E360" s="129"/>
      <c r="F360" s="129"/>
      <c r="G360" s="129"/>
      <c r="H360" s="129"/>
      <c r="I360" s="128"/>
      <c r="J360" s="122"/>
      <c r="K360" s="118"/>
      <c r="L360" s="130"/>
      <c r="M360" s="131"/>
      <c r="N360" s="131"/>
      <c r="O360" s="130"/>
      <c r="P360" s="129"/>
      <c r="Q360" s="135"/>
      <c r="R360" s="129"/>
      <c r="S360" s="136"/>
      <c r="T360" s="122"/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/>
      <c r="B361" s="127"/>
      <c r="C361" s="119"/>
      <c r="D361" s="128"/>
      <c r="E361" s="129"/>
      <c r="F361" s="129"/>
      <c r="G361" s="129"/>
      <c r="H361" s="129"/>
      <c r="I361" s="128"/>
      <c r="J361" s="122"/>
      <c r="K361" s="118"/>
      <c r="L361" s="130"/>
      <c r="M361" s="131"/>
      <c r="N361" s="131"/>
      <c r="O361" s="130"/>
      <c r="P361" s="129"/>
      <c r="Q361" s="135"/>
      <c r="R361" s="129"/>
      <c r="S361" s="136"/>
      <c r="T361" s="122"/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/>
      <c r="B362" s="127"/>
      <c r="C362" s="119"/>
      <c r="D362" s="128"/>
      <c r="E362" s="129"/>
      <c r="F362" s="129"/>
      <c r="G362" s="129"/>
      <c r="H362" s="129"/>
      <c r="I362" s="128"/>
      <c r="J362" s="122"/>
      <c r="K362" s="118"/>
      <c r="L362" s="130"/>
      <c r="M362" s="131"/>
      <c r="N362" s="131"/>
      <c r="O362" s="130"/>
      <c r="P362" s="129"/>
      <c r="Q362" s="135"/>
      <c r="R362" s="129"/>
      <c r="S362" s="136"/>
      <c r="T362" s="122"/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/>
      <c r="B363" s="127"/>
      <c r="C363" s="119"/>
      <c r="D363" s="128"/>
      <c r="E363" s="129"/>
      <c r="F363" s="129"/>
      <c r="G363" s="129"/>
      <c r="H363" s="129"/>
      <c r="I363" s="128"/>
      <c r="J363" s="122"/>
      <c r="K363" s="118"/>
      <c r="L363" s="130"/>
      <c r="M363" s="131"/>
      <c r="N363" s="131"/>
      <c r="O363" s="130"/>
      <c r="P363" s="129"/>
      <c r="Q363" s="135"/>
      <c r="R363" s="129"/>
      <c r="S363" s="136"/>
      <c r="T363" s="122"/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/>
      <c r="B364" s="127"/>
      <c r="C364" s="119"/>
      <c r="D364" s="128"/>
      <c r="E364" s="129"/>
      <c r="F364" s="129"/>
      <c r="G364" s="129"/>
      <c r="H364" s="129"/>
      <c r="I364" s="128"/>
      <c r="J364" s="122"/>
      <c r="K364" s="118"/>
      <c r="L364" s="130"/>
      <c r="M364" s="131"/>
      <c r="N364" s="131"/>
      <c r="O364" s="130"/>
      <c r="P364" s="129"/>
      <c r="Q364" s="135"/>
      <c r="R364" s="129"/>
      <c r="S364" s="136"/>
      <c r="T364" s="122"/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/>
      <c r="B365" s="127"/>
      <c r="C365" s="119"/>
      <c r="D365" s="128"/>
      <c r="E365" s="129"/>
      <c r="F365" s="129"/>
      <c r="G365" s="129"/>
      <c r="H365" s="129"/>
      <c r="I365" s="128"/>
      <c r="J365" s="122"/>
      <c r="K365" s="118"/>
      <c r="L365" s="130"/>
      <c r="M365" s="131"/>
      <c r="N365" s="131"/>
      <c r="O365" s="130"/>
      <c r="P365" s="129"/>
      <c r="Q365" s="135"/>
      <c r="R365" s="129"/>
      <c r="S365" s="136"/>
      <c r="T365" s="122"/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/>
      <c r="B366" s="127"/>
      <c r="C366" s="119"/>
      <c r="D366" s="128"/>
      <c r="E366" s="129"/>
      <c r="F366" s="129"/>
      <c r="G366" s="129"/>
      <c r="H366" s="129"/>
      <c r="I366" s="128"/>
      <c r="J366" s="122"/>
      <c r="K366" s="118"/>
      <c r="L366" s="130"/>
      <c r="M366" s="131"/>
      <c r="N366" s="131"/>
      <c r="O366" s="130"/>
      <c r="P366" s="129"/>
      <c r="Q366" s="135"/>
      <c r="R366" s="129"/>
      <c r="S366" s="136"/>
      <c r="T366" s="122"/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/>
      <c r="B367" s="127"/>
      <c r="C367" s="119"/>
      <c r="D367" s="128"/>
      <c r="E367" s="129"/>
      <c r="F367" s="129"/>
      <c r="G367" s="129"/>
      <c r="H367" s="129"/>
      <c r="I367" s="128"/>
      <c r="J367" s="122"/>
      <c r="K367" s="118"/>
      <c r="L367" s="130"/>
      <c r="M367" s="131"/>
      <c r="N367" s="131"/>
      <c r="O367" s="130"/>
      <c r="P367" s="129"/>
      <c r="Q367" s="135"/>
      <c r="R367" s="129"/>
      <c r="S367" s="136"/>
      <c r="T367" s="122"/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/>
      <c r="B368" s="127"/>
      <c r="C368" s="119"/>
      <c r="D368" s="128"/>
      <c r="E368" s="129"/>
      <c r="F368" s="129"/>
      <c r="G368" s="129"/>
      <c r="H368" s="129"/>
      <c r="I368" s="128"/>
      <c r="J368" s="122"/>
      <c r="K368" s="118"/>
      <c r="L368" s="130"/>
      <c r="M368" s="131"/>
      <c r="N368" s="131"/>
      <c r="O368" s="130"/>
      <c r="P368" s="129"/>
      <c r="Q368" s="135"/>
      <c r="R368" s="129"/>
      <c r="S368" s="136"/>
      <c r="T368" s="122"/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/>
      <c r="B369" s="127"/>
      <c r="C369" s="119"/>
      <c r="D369" s="128"/>
      <c r="E369" s="129"/>
      <c r="F369" s="129"/>
      <c r="G369" s="129"/>
      <c r="H369" s="129"/>
      <c r="I369" s="128"/>
      <c r="J369" s="122"/>
      <c r="K369" s="118"/>
      <c r="L369" s="130"/>
      <c r="M369" s="131"/>
      <c r="N369" s="131"/>
      <c r="O369" s="130"/>
      <c r="P369" s="129"/>
      <c r="Q369" s="135"/>
      <c r="R369" s="129"/>
      <c r="S369" s="136"/>
      <c r="T369" s="122"/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/>
      <c r="B370" s="127"/>
      <c r="C370" s="119"/>
      <c r="D370" s="128"/>
      <c r="E370" s="129"/>
      <c r="F370" s="129"/>
      <c r="G370" s="129"/>
      <c r="H370" s="129"/>
      <c r="I370" s="128"/>
      <c r="J370" s="122"/>
      <c r="K370" s="118"/>
      <c r="L370" s="130"/>
      <c r="M370" s="131"/>
      <c r="N370" s="131"/>
      <c r="O370" s="130"/>
      <c r="P370" s="129"/>
      <c r="Q370" s="135"/>
      <c r="R370" s="129"/>
      <c r="S370" s="136"/>
      <c r="T370" s="122"/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/>
      <c r="B371" s="127"/>
      <c r="C371" s="119"/>
      <c r="D371" s="128"/>
      <c r="E371" s="129"/>
      <c r="F371" s="129"/>
      <c r="G371" s="129"/>
      <c r="H371" s="129"/>
      <c r="I371" s="128"/>
      <c r="J371" s="122"/>
      <c r="K371" s="118"/>
      <c r="L371" s="130"/>
      <c r="M371" s="131"/>
      <c r="N371" s="131"/>
      <c r="O371" s="130"/>
      <c r="P371" s="129"/>
      <c r="Q371" s="135"/>
      <c r="R371" s="129"/>
      <c r="S371" s="136"/>
      <c r="T371" s="122"/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/>
      <c r="B372" s="127"/>
      <c r="C372" s="119"/>
      <c r="D372" s="128"/>
      <c r="E372" s="129"/>
      <c r="F372" s="129"/>
      <c r="G372" s="129"/>
      <c r="H372" s="129"/>
      <c r="I372" s="128"/>
      <c r="J372" s="122"/>
      <c r="K372" s="118"/>
      <c r="L372" s="130"/>
      <c r="M372" s="131"/>
      <c r="N372" s="131"/>
      <c r="O372" s="130"/>
      <c r="P372" s="129"/>
      <c r="Q372" s="135"/>
      <c r="R372" s="129"/>
      <c r="S372" s="136"/>
      <c r="T372" s="122"/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/>
      <c r="B373" s="127"/>
      <c r="C373" s="119"/>
      <c r="D373" s="128"/>
      <c r="E373" s="129"/>
      <c r="F373" s="129"/>
      <c r="G373" s="129"/>
      <c r="H373" s="129"/>
      <c r="I373" s="128"/>
      <c r="J373" s="122"/>
      <c r="K373" s="118"/>
      <c r="L373" s="130"/>
      <c r="M373" s="131"/>
      <c r="N373" s="131"/>
      <c r="O373" s="130"/>
      <c r="P373" s="129"/>
      <c r="Q373" s="135"/>
      <c r="R373" s="129"/>
      <c r="S373" s="136"/>
      <c r="T373" s="122"/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/>
      <c r="B374" s="127"/>
      <c r="C374" s="119"/>
      <c r="D374" s="128"/>
      <c r="E374" s="129"/>
      <c r="F374" s="129"/>
      <c r="G374" s="129"/>
      <c r="H374" s="129"/>
      <c r="I374" s="128"/>
      <c r="J374" s="122"/>
      <c r="K374" s="118"/>
      <c r="L374" s="130"/>
      <c r="M374" s="131"/>
      <c r="N374" s="131"/>
      <c r="O374" s="130"/>
      <c r="P374" s="129"/>
      <c r="Q374" s="135"/>
      <c r="R374" s="129"/>
      <c r="S374" s="136"/>
      <c r="T374" s="122"/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/>
      <c r="B375" s="127"/>
      <c r="C375" s="119"/>
      <c r="D375" s="128"/>
      <c r="E375" s="129"/>
      <c r="F375" s="129"/>
      <c r="G375" s="129"/>
      <c r="H375" s="129"/>
      <c r="I375" s="128"/>
      <c r="J375" s="122"/>
      <c r="K375" s="118"/>
      <c r="L375" s="130"/>
      <c r="M375" s="131"/>
      <c r="N375" s="131"/>
      <c r="O375" s="130"/>
      <c r="P375" s="129"/>
      <c r="Q375" s="135"/>
      <c r="R375" s="129"/>
      <c r="S375" s="136"/>
      <c r="T375" s="122"/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/>
      <c r="B376" s="127"/>
      <c r="C376" s="119"/>
      <c r="D376" s="128"/>
      <c r="E376" s="129"/>
      <c r="F376" s="129"/>
      <c r="G376" s="129"/>
      <c r="H376" s="129"/>
      <c r="I376" s="128"/>
      <c r="J376" s="122"/>
      <c r="K376" s="118"/>
      <c r="L376" s="130"/>
      <c r="M376" s="131"/>
      <c r="N376" s="131"/>
      <c r="O376" s="130"/>
      <c r="P376" s="129"/>
      <c r="Q376" s="135"/>
      <c r="R376" s="129"/>
      <c r="S376" s="136"/>
      <c r="T376" s="122"/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/>
      <c r="B377" s="127"/>
      <c r="C377" s="119"/>
      <c r="D377" s="128"/>
      <c r="E377" s="129"/>
      <c r="F377" s="129"/>
      <c r="G377" s="129"/>
      <c r="H377" s="129"/>
      <c r="I377" s="128"/>
      <c r="J377" s="122"/>
      <c r="K377" s="118"/>
      <c r="L377" s="130"/>
      <c r="M377" s="131"/>
      <c r="N377" s="131"/>
      <c r="O377" s="130"/>
      <c r="P377" s="129"/>
      <c r="Q377" s="135"/>
      <c r="R377" s="129"/>
      <c r="S377" s="136"/>
      <c r="T377" s="122"/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/>
      <c r="B378" s="127"/>
      <c r="C378" s="119"/>
      <c r="D378" s="128"/>
      <c r="E378" s="129"/>
      <c r="F378" s="129"/>
      <c r="G378" s="129"/>
      <c r="H378" s="129"/>
      <c r="I378" s="128"/>
      <c r="J378" s="122"/>
      <c r="K378" s="118"/>
      <c r="L378" s="130"/>
      <c r="M378" s="131"/>
      <c r="N378" s="131"/>
      <c r="O378" s="130"/>
      <c r="P378" s="129"/>
      <c r="Q378" s="135"/>
      <c r="R378" s="129"/>
      <c r="S378" s="136"/>
      <c r="T378" s="122"/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/>
      <c r="B379" s="127"/>
      <c r="C379" s="119"/>
      <c r="D379" s="128"/>
      <c r="E379" s="129"/>
      <c r="F379" s="129"/>
      <c r="G379" s="129"/>
      <c r="H379" s="129"/>
      <c r="I379" s="128"/>
      <c r="J379" s="122"/>
      <c r="K379" s="118"/>
      <c r="L379" s="130"/>
      <c r="M379" s="131"/>
      <c r="N379" s="131"/>
      <c r="O379" s="130"/>
      <c r="P379" s="129"/>
      <c r="Q379" s="135"/>
      <c r="R379" s="129"/>
      <c r="S379" s="136"/>
      <c r="T379" s="122"/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/>
      <c r="B380" s="127"/>
      <c r="C380" s="119"/>
      <c r="D380" s="128"/>
      <c r="E380" s="129"/>
      <c r="F380" s="129"/>
      <c r="G380" s="129"/>
      <c r="H380" s="129"/>
      <c r="I380" s="128"/>
      <c r="J380" s="122"/>
      <c r="K380" s="118"/>
      <c r="L380" s="130"/>
      <c r="M380" s="131"/>
      <c r="N380" s="131"/>
      <c r="O380" s="130"/>
      <c r="P380" s="129"/>
      <c r="Q380" s="135"/>
      <c r="R380" s="129"/>
      <c r="S380" s="136"/>
      <c r="T380" s="122"/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/>
      <c r="B381" s="127"/>
      <c r="C381" s="119"/>
      <c r="D381" s="128"/>
      <c r="E381" s="129"/>
      <c r="F381" s="129"/>
      <c r="G381" s="129"/>
      <c r="H381" s="129"/>
      <c r="I381" s="128"/>
      <c r="J381" s="122"/>
      <c r="K381" s="118"/>
      <c r="L381" s="130"/>
      <c r="M381" s="131"/>
      <c r="N381" s="131"/>
      <c r="O381" s="130"/>
      <c r="P381" s="129"/>
      <c r="Q381" s="135"/>
      <c r="R381" s="129"/>
      <c r="S381" s="136"/>
      <c r="T381" s="122"/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/>
      <c r="B382" s="127"/>
      <c r="C382" s="119"/>
      <c r="D382" s="128"/>
      <c r="E382" s="129"/>
      <c r="F382" s="129"/>
      <c r="G382" s="129"/>
      <c r="H382" s="129"/>
      <c r="I382" s="128"/>
      <c r="J382" s="122"/>
      <c r="K382" s="118"/>
      <c r="L382" s="130"/>
      <c r="M382" s="131"/>
      <c r="N382" s="131"/>
      <c r="O382" s="130"/>
      <c r="P382" s="129"/>
      <c r="Q382" s="135"/>
      <c r="R382" s="129"/>
      <c r="S382" s="136"/>
      <c r="T382" s="122"/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/>
      <c r="B383" s="127"/>
      <c r="C383" s="119"/>
      <c r="D383" s="128"/>
      <c r="E383" s="129"/>
      <c r="F383" s="129"/>
      <c r="G383" s="129"/>
      <c r="H383" s="129"/>
      <c r="I383" s="128"/>
      <c r="J383" s="122"/>
      <c r="K383" s="118"/>
      <c r="L383" s="130"/>
      <c r="M383" s="131"/>
      <c r="N383" s="131"/>
      <c r="O383" s="130"/>
      <c r="P383" s="129"/>
      <c r="Q383" s="135"/>
      <c r="R383" s="129"/>
      <c r="S383" s="136"/>
      <c r="T383" s="122"/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/>
      <c r="B384" s="127"/>
      <c r="C384" s="119"/>
      <c r="D384" s="128"/>
      <c r="E384" s="129"/>
      <c r="F384" s="129"/>
      <c r="G384" s="129"/>
      <c r="H384" s="129"/>
      <c r="I384" s="128"/>
      <c r="J384" s="122"/>
      <c r="K384" s="118"/>
      <c r="L384" s="130"/>
      <c r="M384" s="131"/>
      <c r="N384" s="131"/>
      <c r="O384" s="130"/>
      <c r="P384" s="129"/>
      <c r="Q384" s="135"/>
      <c r="R384" s="129"/>
      <c r="S384" s="136"/>
      <c r="T384" s="122"/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/>
      <c r="B385" s="127"/>
      <c r="C385" s="119"/>
      <c r="D385" s="128"/>
      <c r="E385" s="129"/>
      <c r="F385" s="129"/>
      <c r="G385" s="129"/>
      <c r="H385" s="129"/>
      <c r="I385" s="128"/>
      <c r="J385" s="122"/>
      <c r="K385" s="118"/>
      <c r="L385" s="130"/>
      <c r="M385" s="131"/>
      <c r="N385" s="131"/>
      <c r="O385" s="130"/>
      <c r="P385" s="129"/>
      <c r="Q385" s="135"/>
      <c r="R385" s="129"/>
      <c r="S385" s="136"/>
      <c r="T385" s="122"/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/>
      <c r="B386" s="127"/>
      <c r="C386" s="119"/>
      <c r="D386" s="128"/>
      <c r="E386" s="129"/>
      <c r="F386" s="129"/>
      <c r="G386" s="129"/>
      <c r="H386" s="129"/>
      <c r="I386" s="128"/>
      <c r="J386" s="122"/>
      <c r="K386" s="118"/>
      <c r="L386" s="130"/>
      <c r="M386" s="131"/>
      <c r="N386" s="131"/>
      <c r="O386" s="130"/>
      <c r="P386" s="129"/>
      <c r="Q386" s="135"/>
      <c r="R386" s="129"/>
      <c r="S386" s="136"/>
      <c r="T386" s="122"/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/>
      <c r="B387" s="127"/>
      <c r="C387" s="119"/>
      <c r="D387" s="128"/>
      <c r="E387" s="129"/>
      <c r="F387" s="129"/>
      <c r="G387" s="129"/>
      <c r="H387" s="129"/>
      <c r="I387" s="128"/>
      <c r="J387" s="122"/>
      <c r="K387" s="118"/>
      <c r="L387" s="130"/>
      <c r="M387" s="131"/>
      <c r="N387" s="131"/>
      <c r="O387" s="130"/>
      <c r="P387" s="129"/>
      <c r="Q387" s="135"/>
      <c r="R387" s="129"/>
      <c r="S387" s="136"/>
      <c r="T387" s="122"/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/>
      <c r="B388" s="127"/>
      <c r="C388" s="119"/>
      <c r="D388" s="128"/>
      <c r="E388" s="129"/>
      <c r="F388" s="129"/>
      <c r="G388" s="129"/>
      <c r="H388" s="129"/>
      <c r="I388" s="128"/>
      <c r="J388" s="122"/>
      <c r="K388" s="118"/>
      <c r="L388" s="130"/>
      <c r="M388" s="131"/>
      <c r="N388" s="131"/>
      <c r="O388" s="130"/>
      <c r="P388" s="129"/>
      <c r="Q388" s="135"/>
      <c r="R388" s="129"/>
      <c r="S388" s="136"/>
      <c r="T388" s="122"/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/>
      <c r="B389" s="127"/>
      <c r="C389" s="119"/>
      <c r="D389" s="128"/>
      <c r="E389" s="129"/>
      <c r="F389" s="129"/>
      <c r="G389" s="129"/>
      <c r="H389" s="129"/>
      <c r="I389" s="128"/>
      <c r="J389" s="122"/>
      <c r="K389" s="118"/>
      <c r="L389" s="130"/>
      <c r="M389" s="131"/>
      <c r="N389" s="131"/>
      <c r="O389" s="130"/>
      <c r="P389" s="129"/>
      <c r="Q389" s="135"/>
      <c r="R389" s="129"/>
      <c r="S389" s="136"/>
      <c r="T389" s="122"/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/>
      <c r="B390" s="127"/>
      <c r="C390" s="119"/>
      <c r="D390" s="128"/>
      <c r="E390" s="129"/>
      <c r="F390" s="129"/>
      <c r="G390" s="129"/>
      <c r="H390" s="129"/>
      <c r="I390" s="128"/>
      <c r="J390" s="122"/>
      <c r="K390" s="118"/>
      <c r="L390" s="130"/>
      <c r="M390" s="131"/>
      <c r="N390" s="131"/>
      <c r="O390" s="130"/>
      <c r="P390" s="129"/>
      <c r="Q390" s="135"/>
      <c r="R390" s="129"/>
      <c r="S390" s="136"/>
      <c r="T390" s="122"/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/>
      <c r="B391" s="127"/>
      <c r="C391" s="119"/>
      <c r="D391" s="128"/>
      <c r="E391" s="129"/>
      <c r="F391" s="129"/>
      <c r="G391" s="129"/>
      <c r="H391" s="129"/>
      <c r="I391" s="128"/>
      <c r="J391" s="122"/>
      <c r="K391" s="118"/>
      <c r="L391" s="130"/>
      <c r="M391" s="131"/>
      <c r="N391" s="131"/>
      <c r="O391" s="130"/>
      <c r="P391" s="129"/>
      <c r="Q391" s="135"/>
      <c r="R391" s="129"/>
      <c r="S391" s="136"/>
      <c r="T391" s="122"/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/>
      <c r="B392" s="127"/>
      <c r="C392" s="119"/>
      <c r="D392" s="128"/>
      <c r="E392" s="129"/>
      <c r="F392" s="129"/>
      <c r="G392" s="129"/>
      <c r="H392" s="129"/>
      <c r="I392" s="128"/>
      <c r="J392" s="122"/>
      <c r="K392" s="118"/>
      <c r="L392" s="130"/>
      <c r="M392" s="131"/>
      <c r="N392" s="131"/>
      <c r="O392" s="130"/>
      <c r="P392" s="129"/>
      <c r="Q392" s="135"/>
      <c r="R392" s="129"/>
      <c r="S392" s="136"/>
      <c r="T392" s="122"/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/>
      <c r="B393" s="127"/>
      <c r="C393" s="119"/>
      <c r="D393" s="128"/>
      <c r="E393" s="129"/>
      <c r="F393" s="129"/>
      <c r="G393" s="129"/>
      <c r="H393" s="129"/>
      <c r="I393" s="128"/>
      <c r="J393" s="122"/>
      <c r="K393" s="118"/>
      <c r="L393" s="130"/>
      <c r="M393" s="131"/>
      <c r="N393" s="131"/>
      <c r="O393" s="130"/>
      <c r="P393" s="129"/>
      <c r="Q393" s="135"/>
      <c r="R393" s="129"/>
      <c r="S393" s="136"/>
      <c r="T393" s="122"/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/>
      <c r="B394" s="127"/>
      <c r="C394" s="119"/>
      <c r="D394" s="128"/>
      <c r="E394" s="129"/>
      <c r="F394" s="129"/>
      <c r="G394" s="129"/>
      <c r="H394" s="129"/>
      <c r="I394" s="128"/>
      <c r="J394" s="122"/>
      <c r="K394" s="118"/>
      <c r="L394" s="130"/>
      <c r="M394" s="131"/>
      <c r="N394" s="131"/>
      <c r="O394" s="130"/>
      <c r="P394" s="129"/>
      <c r="Q394" s="135"/>
      <c r="R394" s="129"/>
      <c r="S394" s="136"/>
      <c r="T394" s="122"/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/>
      <c r="B395" s="127"/>
      <c r="C395" s="119"/>
      <c r="D395" s="128"/>
      <c r="E395" s="129"/>
      <c r="F395" s="129"/>
      <c r="G395" s="129"/>
      <c r="H395" s="129"/>
      <c r="I395" s="128"/>
      <c r="J395" s="122"/>
      <c r="K395" s="118"/>
      <c r="L395" s="130"/>
      <c r="M395" s="131"/>
      <c r="N395" s="131"/>
      <c r="O395" s="130"/>
      <c r="P395" s="129"/>
      <c r="Q395" s="135"/>
      <c r="R395" s="129"/>
      <c r="S395" s="136"/>
      <c r="T395" s="122"/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/>
      <c r="B396" s="127"/>
      <c r="C396" s="119"/>
      <c r="D396" s="128"/>
      <c r="E396" s="129"/>
      <c r="F396" s="129"/>
      <c r="G396" s="129"/>
      <c r="H396" s="129"/>
      <c r="I396" s="128"/>
      <c r="J396" s="122"/>
      <c r="K396" s="118"/>
      <c r="L396" s="130"/>
      <c r="M396" s="131"/>
      <c r="N396" s="131"/>
      <c r="O396" s="130"/>
      <c r="P396" s="129"/>
      <c r="Q396" s="135"/>
      <c r="R396" s="129"/>
      <c r="S396" s="136"/>
      <c r="T396" s="122"/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/>
      <c r="B397" s="127"/>
      <c r="C397" s="119"/>
      <c r="D397" s="128"/>
      <c r="E397" s="129"/>
      <c r="F397" s="129"/>
      <c r="G397" s="129"/>
      <c r="H397" s="129"/>
      <c r="I397" s="128"/>
      <c r="J397" s="122"/>
      <c r="K397" s="118"/>
      <c r="L397" s="130"/>
      <c r="M397" s="131"/>
      <c r="N397" s="131"/>
      <c r="O397" s="130"/>
      <c r="P397" s="129"/>
      <c r="Q397" s="135"/>
      <c r="R397" s="129"/>
      <c r="S397" s="136"/>
      <c r="T397" s="122"/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/>
      <c r="B398" s="127"/>
      <c r="C398" s="119"/>
      <c r="D398" s="128"/>
      <c r="E398" s="129"/>
      <c r="F398" s="129"/>
      <c r="G398" s="129"/>
      <c r="H398" s="129"/>
      <c r="I398" s="128"/>
      <c r="J398" s="122"/>
      <c r="K398" s="118"/>
      <c r="L398" s="130"/>
      <c r="M398" s="131"/>
      <c r="N398" s="131"/>
      <c r="O398" s="130"/>
      <c r="P398" s="129"/>
      <c r="Q398" s="135"/>
      <c r="R398" s="129"/>
      <c r="S398" s="136"/>
      <c r="T398" s="122"/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/>
      <c r="B399" s="127"/>
      <c r="C399" s="119"/>
      <c r="D399" s="128"/>
      <c r="E399" s="129"/>
      <c r="F399" s="129"/>
      <c r="G399" s="129"/>
      <c r="H399" s="129"/>
      <c r="I399" s="128"/>
      <c r="J399" s="122"/>
      <c r="K399" s="118"/>
      <c r="L399" s="130"/>
      <c r="M399" s="131"/>
      <c r="N399" s="131"/>
      <c r="O399" s="130"/>
      <c r="P399" s="129"/>
      <c r="Q399" s="135"/>
      <c r="R399" s="129"/>
      <c r="S399" s="136"/>
      <c r="T399" s="122"/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/>
      <c r="B400" s="127"/>
      <c r="C400" s="119"/>
      <c r="D400" s="128"/>
      <c r="E400" s="129"/>
      <c r="F400" s="129"/>
      <c r="G400" s="129"/>
      <c r="H400" s="129"/>
      <c r="I400" s="128"/>
      <c r="J400" s="122"/>
      <c r="K400" s="118"/>
      <c r="L400" s="130"/>
      <c r="M400" s="131"/>
      <c r="N400" s="131"/>
      <c r="O400" s="130"/>
      <c r="P400" s="129"/>
      <c r="Q400" s="135"/>
      <c r="R400" s="129"/>
      <c r="S400" s="136"/>
      <c r="T400" s="122"/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/>
      <c r="B401" s="127"/>
      <c r="C401" s="119"/>
      <c r="D401" s="128"/>
      <c r="E401" s="129"/>
      <c r="F401" s="129"/>
      <c r="G401" s="129"/>
      <c r="H401" s="129"/>
      <c r="I401" s="128"/>
      <c r="J401" s="122"/>
      <c r="K401" s="118"/>
      <c r="L401" s="130"/>
      <c r="M401" s="131"/>
      <c r="N401" s="131"/>
      <c r="O401" s="130"/>
      <c r="P401" s="129"/>
      <c r="Q401" s="135"/>
      <c r="R401" s="129"/>
      <c r="S401" s="136"/>
      <c r="T401" s="122"/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/>
      <c r="B402" s="127"/>
      <c r="C402" s="119"/>
      <c r="D402" s="128"/>
      <c r="E402" s="129"/>
      <c r="F402" s="129"/>
      <c r="G402" s="129"/>
      <c r="H402" s="129"/>
      <c r="I402" s="128"/>
      <c r="J402" s="122"/>
      <c r="K402" s="118"/>
      <c r="L402" s="130"/>
      <c r="M402" s="131"/>
      <c r="N402" s="131"/>
      <c r="O402" s="130"/>
      <c r="P402" s="129"/>
      <c r="Q402" s="135"/>
      <c r="R402" s="129"/>
      <c r="S402" s="136"/>
      <c r="T402" s="122"/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/>
      <c r="B403" s="127"/>
      <c r="C403" s="119"/>
      <c r="D403" s="128"/>
      <c r="E403" s="129"/>
      <c r="F403" s="129"/>
      <c r="G403" s="129"/>
      <c r="H403" s="129"/>
      <c r="I403" s="128"/>
      <c r="J403" s="122"/>
      <c r="K403" s="118"/>
      <c r="L403" s="130"/>
      <c r="M403" s="131"/>
      <c r="N403" s="131"/>
      <c r="O403" s="130"/>
      <c r="P403" s="129"/>
      <c r="Q403" s="135"/>
      <c r="R403" s="129"/>
      <c r="S403" s="136"/>
      <c r="T403" s="122"/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/>
      <c r="B404" s="127"/>
      <c r="C404" s="119"/>
      <c r="D404" s="128"/>
      <c r="E404" s="129"/>
      <c r="F404" s="129"/>
      <c r="G404" s="129"/>
      <c r="H404" s="129"/>
      <c r="I404" s="128"/>
      <c r="J404" s="122"/>
      <c r="K404" s="118"/>
      <c r="L404" s="130"/>
      <c r="M404" s="131"/>
      <c r="N404" s="131"/>
      <c r="O404" s="130"/>
      <c r="P404" s="129"/>
      <c r="Q404" s="135"/>
      <c r="R404" s="129"/>
      <c r="S404" s="136"/>
      <c r="T404" s="122"/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/>
      <c r="B405" s="127"/>
      <c r="C405" s="119"/>
      <c r="D405" s="128"/>
      <c r="E405" s="129"/>
      <c r="F405" s="129"/>
      <c r="G405" s="129"/>
      <c r="H405" s="129"/>
      <c r="I405" s="128"/>
      <c r="J405" s="122"/>
      <c r="K405" s="118"/>
      <c r="L405" s="130"/>
      <c r="M405" s="131"/>
      <c r="N405" s="131"/>
      <c r="O405" s="130"/>
      <c r="P405" s="129"/>
      <c r="Q405" s="135"/>
      <c r="R405" s="129"/>
      <c r="S405" s="136"/>
      <c r="T405" s="122"/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/>
      <c r="B406" s="127"/>
      <c r="C406" s="119"/>
      <c r="D406" s="128"/>
      <c r="E406" s="129"/>
      <c r="F406" s="129"/>
      <c r="G406" s="129"/>
      <c r="H406" s="129"/>
      <c r="I406" s="128"/>
      <c r="J406" s="122"/>
      <c r="K406" s="118"/>
      <c r="L406" s="130"/>
      <c r="M406" s="131"/>
      <c r="N406" s="131"/>
      <c r="O406" s="130"/>
      <c r="P406" s="129"/>
      <c r="Q406" s="135"/>
      <c r="R406" s="129"/>
      <c r="S406" s="136"/>
      <c r="T406" s="122"/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/>
      <c r="B407" s="127"/>
      <c r="C407" s="119"/>
      <c r="D407" s="128"/>
      <c r="E407" s="129"/>
      <c r="F407" s="129"/>
      <c r="G407" s="129"/>
      <c r="H407" s="129"/>
      <c r="I407" s="128"/>
      <c r="J407" s="122"/>
      <c r="K407" s="118"/>
      <c r="L407" s="130"/>
      <c r="M407" s="131"/>
      <c r="N407" s="131"/>
      <c r="O407" s="130"/>
      <c r="P407" s="129"/>
      <c r="Q407" s="135"/>
      <c r="R407" s="129"/>
      <c r="S407" s="136"/>
      <c r="T407" s="122"/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/>
      <c r="B408" s="127"/>
      <c r="C408" s="119"/>
      <c r="D408" s="128"/>
      <c r="E408" s="129"/>
      <c r="F408" s="129"/>
      <c r="G408" s="129"/>
      <c r="H408" s="129"/>
      <c r="I408" s="128"/>
      <c r="J408" s="122"/>
      <c r="K408" s="118"/>
      <c r="L408" s="130"/>
      <c r="M408" s="131"/>
      <c r="N408" s="131"/>
      <c r="O408" s="130"/>
      <c r="P408" s="129"/>
      <c r="Q408" s="135"/>
      <c r="R408" s="129"/>
      <c r="S408" s="136"/>
      <c r="T408" s="122"/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/>
      <c r="B409" s="127"/>
      <c r="C409" s="119"/>
      <c r="D409" s="128"/>
      <c r="E409" s="129"/>
      <c r="F409" s="129"/>
      <c r="G409" s="129"/>
      <c r="H409" s="129"/>
      <c r="I409" s="128"/>
      <c r="J409" s="122"/>
      <c r="K409" s="118"/>
      <c r="L409" s="130"/>
      <c r="M409" s="131"/>
      <c r="N409" s="131"/>
      <c r="O409" s="130"/>
      <c r="P409" s="129"/>
      <c r="Q409" s="135"/>
      <c r="R409" s="129"/>
      <c r="S409" s="136"/>
      <c r="T409" s="122"/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/>
      <c r="B410" s="127"/>
      <c r="C410" s="119"/>
      <c r="D410" s="128"/>
      <c r="E410" s="129"/>
      <c r="F410" s="129"/>
      <c r="G410" s="129"/>
      <c r="H410" s="129"/>
      <c r="I410" s="128"/>
      <c r="J410" s="122"/>
      <c r="K410" s="118"/>
      <c r="L410" s="130"/>
      <c r="M410" s="131"/>
      <c r="N410" s="131"/>
      <c r="O410" s="130"/>
      <c r="P410" s="129"/>
      <c r="Q410" s="135"/>
      <c r="R410" s="129"/>
      <c r="S410" s="136"/>
      <c r="T410" s="122"/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/>
      <c r="B411" s="127"/>
      <c r="C411" s="119"/>
      <c r="D411" s="128"/>
      <c r="E411" s="129"/>
      <c r="F411" s="129"/>
      <c r="G411" s="129"/>
      <c r="H411" s="129"/>
      <c r="I411" s="128"/>
      <c r="J411" s="122"/>
      <c r="K411" s="118"/>
      <c r="L411" s="130"/>
      <c r="M411" s="131"/>
      <c r="N411" s="131"/>
      <c r="O411" s="130"/>
      <c r="P411" s="129"/>
      <c r="Q411" s="135"/>
      <c r="R411" s="129"/>
      <c r="S411" s="136"/>
      <c r="T411" s="122"/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/>
      <c r="B412" s="127"/>
      <c r="C412" s="119"/>
      <c r="D412" s="128"/>
      <c r="E412" s="129"/>
      <c r="F412" s="129"/>
      <c r="G412" s="129"/>
      <c r="H412" s="129"/>
      <c r="I412" s="128"/>
      <c r="J412" s="122"/>
      <c r="K412" s="118"/>
      <c r="L412" s="130"/>
      <c r="M412" s="131"/>
      <c r="N412" s="131"/>
      <c r="O412" s="130"/>
      <c r="P412" s="129"/>
      <c r="Q412" s="135"/>
      <c r="R412" s="129"/>
      <c r="S412" s="136"/>
      <c r="T412" s="122"/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/>
      <c r="B413" s="127"/>
      <c r="C413" s="119"/>
      <c r="D413" s="128"/>
      <c r="E413" s="129"/>
      <c r="F413" s="129"/>
      <c r="G413" s="129"/>
      <c r="H413" s="129"/>
      <c r="I413" s="128"/>
      <c r="J413" s="122"/>
      <c r="K413" s="118"/>
      <c r="L413" s="130"/>
      <c r="M413" s="131"/>
      <c r="N413" s="131"/>
      <c r="O413" s="130"/>
      <c r="P413" s="129"/>
      <c r="Q413" s="135"/>
      <c r="R413" s="129"/>
      <c r="S413" s="136"/>
      <c r="T413" s="122"/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/>
      <c r="B414" s="127"/>
      <c r="C414" s="119"/>
      <c r="D414" s="128"/>
      <c r="E414" s="129"/>
      <c r="F414" s="129"/>
      <c r="G414" s="129"/>
      <c r="H414" s="129"/>
      <c r="I414" s="128"/>
      <c r="J414" s="122"/>
      <c r="K414" s="118"/>
      <c r="L414" s="130"/>
      <c r="M414" s="131"/>
      <c r="N414" s="131"/>
      <c r="O414" s="130"/>
      <c r="P414" s="129"/>
      <c r="Q414" s="135"/>
      <c r="R414" s="129"/>
      <c r="S414" s="136"/>
      <c r="T414" s="122"/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/>
      <c r="B415" s="127"/>
      <c r="C415" s="119"/>
      <c r="D415" s="128"/>
      <c r="E415" s="129"/>
      <c r="F415" s="129"/>
      <c r="G415" s="129"/>
      <c r="H415" s="129"/>
      <c r="I415" s="128"/>
      <c r="J415" s="122"/>
      <c r="K415" s="118"/>
      <c r="L415" s="130"/>
      <c r="M415" s="131"/>
      <c r="N415" s="131"/>
      <c r="O415" s="130"/>
      <c r="P415" s="129"/>
      <c r="Q415" s="135"/>
      <c r="R415" s="129"/>
      <c r="S415" s="136"/>
      <c r="T415" s="122"/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/>
      <c r="B416" s="127"/>
      <c r="C416" s="119"/>
      <c r="D416" s="128"/>
      <c r="E416" s="129"/>
      <c r="F416" s="129"/>
      <c r="G416" s="129"/>
      <c r="H416" s="129"/>
      <c r="I416" s="128"/>
      <c r="J416" s="122"/>
      <c r="K416" s="118"/>
      <c r="L416" s="130"/>
      <c r="M416" s="131"/>
      <c r="N416" s="131"/>
      <c r="O416" s="130"/>
      <c r="P416" s="129"/>
      <c r="Q416" s="135"/>
      <c r="R416" s="129"/>
      <c r="S416" s="136"/>
      <c r="T416" s="122"/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/>
      <c r="B417" s="127"/>
      <c r="C417" s="119"/>
      <c r="D417" s="128"/>
      <c r="E417" s="129"/>
      <c r="F417" s="129"/>
      <c r="G417" s="129"/>
      <c r="H417" s="129"/>
      <c r="I417" s="128"/>
      <c r="J417" s="122"/>
      <c r="K417" s="118"/>
      <c r="L417" s="130"/>
      <c r="M417" s="131"/>
      <c r="N417" s="131"/>
      <c r="O417" s="130"/>
      <c r="P417" s="129"/>
      <c r="Q417" s="135"/>
      <c r="R417" s="129"/>
      <c r="S417" s="136"/>
      <c r="T417" s="122"/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/>
      <c r="B418" s="127"/>
      <c r="C418" s="119"/>
      <c r="D418" s="128"/>
      <c r="E418" s="129"/>
      <c r="F418" s="129"/>
      <c r="G418" s="129"/>
      <c r="H418" s="129"/>
      <c r="I418" s="128"/>
      <c r="J418" s="122"/>
      <c r="K418" s="118"/>
      <c r="L418" s="130"/>
      <c r="M418" s="131"/>
      <c r="N418" s="131"/>
      <c r="O418" s="130"/>
      <c r="P418" s="129"/>
      <c r="Q418" s="135"/>
      <c r="R418" s="129"/>
      <c r="S418" s="136"/>
      <c r="T418" s="122"/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/>
      <c r="B419" s="127"/>
      <c r="C419" s="119"/>
      <c r="D419" s="128"/>
      <c r="E419" s="129"/>
      <c r="F419" s="129"/>
      <c r="G419" s="129"/>
      <c r="H419" s="129"/>
      <c r="I419" s="128"/>
      <c r="J419" s="122"/>
      <c r="K419" s="118"/>
      <c r="L419" s="130"/>
      <c r="M419" s="131"/>
      <c r="N419" s="131"/>
      <c r="O419" s="130"/>
      <c r="P419" s="129"/>
      <c r="Q419" s="135"/>
      <c r="R419" s="129"/>
      <c r="S419" s="136"/>
      <c r="T419" s="122"/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/>
      <c r="B420" s="127"/>
      <c r="C420" s="119"/>
      <c r="D420" s="128"/>
      <c r="E420" s="129"/>
      <c r="F420" s="129"/>
      <c r="G420" s="129"/>
      <c r="H420" s="129"/>
      <c r="I420" s="128"/>
      <c r="J420" s="122"/>
      <c r="K420" s="118"/>
      <c r="L420" s="130"/>
      <c r="M420" s="131"/>
      <c r="N420" s="131"/>
      <c r="O420" s="130"/>
      <c r="P420" s="129"/>
      <c r="Q420" s="135"/>
      <c r="R420" s="129"/>
      <c r="S420" s="136"/>
      <c r="T420" s="122"/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/>
      <c r="B421" s="127"/>
      <c r="C421" s="119"/>
      <c r="D421" s="128"/>
      <c r="E421" s="129"/>
      <c r="F421" s="129"/>
      <c r="G421" s="129"/>
      <c r="H421" s="129"/>
      <c r="I421" s="128"/>
      <c r="J421" s="122"/>
      <c r="K421" s="118"/>
      <c r="L421" s="130"/>
      <c r="M421" s="131"/>
      <c r="N421" s="131"/>
      <c r="O421" s="130"/>
      <c r="P421" s="129"/>
      <c r="Q421" s="135"/>
      <c r="R421" s="129"/>
      <c r="S421" s="136"/>
      <c r="T421" s="122"/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/>
      <c r="B422" s="127"/>
      <c r="C422" s="119"/>
      <c r="D422" s="128"/>
      <c r="E422" s="129"/>
      <c r="F422" s="129"/>
      <c r="G422" s="129"/>
      <c r="H422" s="129"/>
      <c r="I422" s="128"/>
      <c r="J422" s="122"/>
      <c r="K422" s="118"/>
      <c r="L422" s="130"/>
      <c r="M422" s="131"/>
      <c r="N422" s="131"/>
      <c r="O422" s="130"/>
      <c r="P422" s="129"/>
      <c r="Q422" s="135"/>
      <c r="R422" s="129"/>
      <c r="S422" s="136"/>
      <c r="T422" s="122"/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/>
      <c r="B423" s="127"/>
      <c r="C423" s="119"/>
      <c r="D423" s="128"/>
      <c r="E423" s="129"/>
      <c r="F423" s="129"/>
      <c r="G423" s="129"/>
      <c r="H423" s="129"/>
      <c r="I423" s="128"/>
      <c r="J423" s="122"/>
      <c r="K423" s="118"/>
      <c r="L423" s="130"/>
      <c r="M423" s="131"/>
      <c r="N423" s="131"/>
      <c r="O423" s="130"/>
      <c r="P423" s="129"/>
      <c r="Q423" s="135"/>
      <c r="R423" s="129"/>
      <c r="S423" s="136"/>
      <c r="T423" s="122"/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/>
      <c r="B424" s="127"/>
      <c r="C424" s="119"/>
      <c r="D424" s="128"/>
      <c r="E424" s="129"/>
      <c r="F424" s="129"/>
      <c r="G424" s="129"/>
      <c r="H424" s="129"/>
      <c r="I424" s="128"/>
      <c r="J424" s="122"/>
      <c r="K424" s="118"/>
      <c r="L424" s="130"/>
      <c r="M424" s="131"/>
      <c r="N424" s="131"/>
      <c r="O424" s="130"/>
      <c r="P424" s="129"/>
      <c r="Q424" s="135"/>
      <c r="R424" s="129"/>
      <c r="S424" s="136"/>
      <c r="T424" s="122"/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/>
      <c r="B425" s="127"/>
      <c r="C425" s="119"/>
      <c r="D425" s="128"/>
      <c r="E425" s="129"/>
      <c r="F425" s="129"/>
      <c r="G425" s="129"/>
      <c r="H425" s="129"/>
      <c r="I425" s="128"/>
      <c r="J425" s="122"/>
      <c r="K425" s="118"/>
      <c r="L425" s="130"/>
      <c r="M425" s="131"/>
      <c r="N425" s="131"/>
      <c r="O425" s="130"/>
      <c r="P425" s="129"/>
      <c r="Q425" s="135"/>
      <c r="R425" s="129"/>
      <c r="S425" s="136"/>
      <c r="T425" s="122"/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/>
      <c r="B426" s="127"/>
      <c r="C426" s="119"/>
      <c r="D426" s="128"/>
      <c r="E426" s="129"/>
      <c r="F426" s="129"/>
      <c r="G426" s="129"/>
      <c r="H426" s="129"/>
      <c r="I426" s="128"/>
      <c r="J426" s="122"/>
      <c r="K426" s="118"/>
      <c r="L426" s="130"/>
      <c r="M426" s="131"/>
      <c r="N426" s="131"/>
      <c r="O426" s="130"/>
      <c r="P426" s="129"/>
      <c r="Q426" s="135"/>
      <c r="R426" s="129"/>
      <c r="S426" s="136"/>
      <c r="T426" s="122"/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/>
      <c r="B427" s="127"/>
      <c r="C427" s="119"/>
      <c r="D427" s="128"/>
      <c r="E427" s="129"/>
      <c r="F427" s="129"/>
      <c r="G427" s="129"/>
      <c r="H427" s="129"/>
      <c r="I427" s="128"/>
      <c r="J427" s="122"/>
      <c r="K427" s="118"/>
      <c r="L427" s="130"/>
      <c r="M427" s="131"/>
      <c r="N427" s="131"/>
      <c r="O427" s="130"/>
      <c r="P427" s="129"/>
      <c r="Q427" s="135"/>
      <c r="R427" s="129"/>
      <c r="S427" s="136"/>
      <c r="T427" s="122"/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/>
      <c r="B428" s="127"/>
      <c r="C428" s="119"/>
      <c r="D428" s="128"/>
      <c r="E428" s="129"/>
      <c r="F428" s="129"/>
      <c r="G428" s="129"/>
      <c r="H428" s="129"/>
      <c r="I428" s="128"/>
      <c r="J428" s="122"/>
      <c r="K428" s="118"/>
      <c r="L428" s="130"/>
      <c r="M428" s="131"/>
      <c r="N428" s="131"/>
      <c r="O428" s="130"/>
      <c r="P428" s="129"/>
      <c r="Q428" s="135"/>
      <c r="R428" s="129"/>
      <c r="S428" s="136"/>
      <c r="T428" s="122"/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/>
      <c r="B429" s="127"/>
      <c r="C429" s="119"/>
      <c r="D429" s="128"/>
      <c r="E429" s="129"/>
      <c r="F429" s="129"/>
      <c r="G429" s="129"/>
      <c r="H429" s="129"/>
      <c r="I429" s="128"/>
      <c r="J429" s="122"/>
      <c r="K429" s="118"/>
      <c r="L429" s="130"/>
      <c r="M429" s="131"/>
      <c r="N429" s="131"/>
      <c r="O429" s="130"/>
      <c r="P429" s="129"/>
      <c r="Q429" s="135"/>
      <c r="R429" s="129"/>
      <c r="S429" s="136"/>
      <c r="T429" s="122"/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/>
      <c r="B430" s="127"/>
      <c r="C430" s="119"/>
      <c r="D430" s="128"/>
      <c r="E430" s="129"/>
      <c r="F430" s="129"/>
      <c r="G430" s="129"/>
      <c r="H430" s="129"/>
      <c r="I430" s="128"/>
      <c r="J430" s="122"/>
      <c r="K430" s="118"/>
      <c r="L430" s="130"/>
      <c r="M430" s="131"/>
      <c r="N430" s="131"/>
      <c r="O430" s="130"/>
      <c r="P430" s="129"/>
      <c r="Q430" s="135"/>
      <c r="R430" s="129"/>
      <c r="S430" s="136"/>
      <c r="T430" s="122"/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/>
      <c r="B431" s="127"/>
      <c r="C431" s="119"/>
      <c r="D431" s="128"/>
      <c r="E431" s="129"/>
      <c r="F431" s="129"/>
      <c r="G431" s="129"/>
      <c r="H431" s="129"/>
      <c r="I431" s="128"/>
      <c r="J431" s="122"/>
      <c r="K431" s="118"/>
      <c r="L431" s="130"/>
      <c r="M431" s="131"/>
      <c r="N431" s="131"/>
      <c r="O431" s="130"/>
      <c r="P431" s="129"/>
      <c r="Q431" s="135"/>
      <c r="R431" s="129"/>
      <c r="S431" s="136"/>
      <c r="T431" s="122"/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/>
      <c r="B432" s="127"/>
      <c r="C432" s="119"/>
      <c r="D432" s="128"/>
      <c r="E432" s="129"/>
      <c r="F432" s="129"/>
      <c r="G432" s="129"/>
      <c r="H432" s="129"/>
      <c r="I432" s="128"/>
      <c r="J432" s="122"/>
      <c r="K432" s="118"/>
      <c r="L432" s="130"/>
      <c r="M432" s="131"/>
      <c r="N432" s="131"/>
      <c r="O432" s="130"/>
      <c r="P432" s="129"/>
      <c r="Q432" s="135"/>
      <c r="R432" s="129"/>
      <c r="S432" s="136"/>
      <c r="T432" s="122"/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/>
      <c r="B433" s="127"/>
      <c r="C433" s="119"/>
      <c r="D433" s="128"/>
      <c r="E433" s="129"/>
      <c r="F433" s="129"/>
      <c r="G433" s="129"/>
      <c r="H433" s="129"/>
      <c r="I433" s="128"/>
      <c r="J433" s="122"/>
      <c r="K433" s="118"/>
      <c r="L433" s="130"/>
      <c r="M433" s="131"/>
      <c r="N433" s="131"/>
      <c r="O433" s="130"/>
      <c r="P433" s="129"/>
      <c r="Q433" s="135"/>
      <c r="R433" s="129"/>
      <c r="S433" s="136"/>
      <c r="T433" s="122"/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/>
      <c r="B434" s="127"/>
      <c r="C434" s="119"/>
      <c r="D434" s="128"/>
      <c r="E434" s="129"/>
      <c r="F434" s="129"/>
      <c r="G434" s="129"/>
      <c r="H434" s="129"/>
      <c r="I434" s="128"/>
      <c r="J434" s="122"/>
      <c r="K434" s="118"/>
      <c r="L434" s="130"/>
      <c r="M434" s="131"/>
      <c r="N434" s="131"/>
      <c r="O434" s="130"/>
      <c r="P434" s="129"/>
      <c r="Q434" s="135"/>
      <c r="R434" s="129"/>
      <c r="S434" s="136"/>
      <c r="T434" s="122"/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/>
      <c r="B435" s="127"/>
      <c r="C435" s="119"/>
      <c r="D435" s="128"/>
      <c r="E435" s="129"/>
      <c r="F435" s="129"/>
      <c r="G435" s="129"/>
      <c r="H435" s="129"/>
      <c r="I435" s="128"/>
      <c r="J435" s="122"/>
      <c r="K435" s="118"/>
      <c r="L435" s="130"/>
      <c r="M435" s="131"/>
      <c r="N435" s="131"/>
      <c r="O435" s="130"/>
      <c r="P435" s="129"/>
      <c r="Q435" s="135"/>
      <c r="R435" s="129"/>
      <c r="S435" s="136"/>
      <c r="T435" s="122"/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/>
      <c r="B436" s="127"/>
      <c r="C436" s="119"/>
      <c r="D436" s="128"/>
      <c r="E436" s="129"/>
      <c r="F436" s="129"/>
      <c r="G436" s="129"/>
      <c r="H436" s="129"/>
      <c r="I436" s="128"/>
      <c r="J436" s="122"/>
      <c r="K436" s="118"/>
      <c r="L436" s="130"/>
      <c r="M436" s="131"/>
      <c r="N436" s="131"/>
      <c r="O436" s="130"/>
      <c r="P436" s="129"/>
      <c r="Q436" s="135"/>
      <c r="R436" s="129"/>
      <c r="S436" s="136"/>
      <c r="T436" s="122"/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/>
      <c r="B437" s="127"/>
      <c r="C437" s="119"/>
      <c r="D437" s="128"/>
      <c r="E437" s="129"/>
      <c r="F437" s="129"/>
      <c r="G437" s="129"/>
      <c r="H437" s="129"/>
      <c r="I437" s="128"/>
      <c r="J437" s="122"/>
      <c r="K437" s="118"/>
      <c r="L437" s="130"/>
      <c r="M437" s="131"/>
      <c r="N437" s="131"/>
      <c r="O437" s="130"/>
      <c r="P437" s="129"/>
      <c r="Q437" s="135"/>
      <c r="R437" s="129"/>
      <c r="S437" s="136"/>
      <c r="T437" s="122"/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/>
      <c r="B438" s="127"/>
      <c r="C438" s="119"/>
      <c r="D438" s="128"/>
      <c r="E438" s="129"/>
      <c r="F438" s="129"/>
      <c r="G438" s="129"/>
      <c r="H438" s="129"/>
      <c r="I438" s="128"/>
      <c r="J438" s="122"/>
      <c r="K438" s="118"/>
      <c r="L438" s="130"/>
      <c r="M438" s="131"/>
      <c r="N438" s="131"/>
      <c r="O438" s="130"/>
      <c r="P438" s="129"/>
      <c r="Q438" s="135"/>
      <c r="R438" s="129"/>
      <c r="S438" s="136"/>
      <c r="T438" s="122"/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/>
      <c r="B439" s="127"/>
      <c r="C439" s="119"/>
      <c r="D439" s="128"/>
      <c r="E439" s="129"/>
      <c r="F439" s="129"/>
      <c r="G439" s="129"/>
      <c r="H439" s="129"/>
      <c r="I439" s="128"/>
      <c r="J439" s="122"/>
      <c r="K439" s="118"/>
      <c r="L439" s="130"/>
      <c r="M439" s="131"/>
      <c r="N439" s="131"/>
      <c r="O439" s="130"/>
      <c r="P439" s="129"/>
      <c r="Q439" s="135"/>
      <c r="R439" s="129"/>
      <c r="S439" s="136"/>
      <c r="T439" s="122"/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/>
      <c r="B440" s="127"/>
      <c r="C440" s="119"/>
      <c r="D440" s="128"/>
      <c r="E440" s="129"/>
      <c r="F440" s="129"/>
      <c r="G440" s="129"/>
      <c r="H440" s="129"/>
      <c r="I440" s="128"/>
      <c r="J440" s="122"/>
      <c r="K440" s="118"/>
      <c r="L440" s="130"/>
      <c r="M440" s="131"/>
      <c r="N440" s="131"/>
      <c r="O440" s="130"/>
      <c r="P440" s="129"/>
      <c r="Q440" s="135"/>
      <c r="R440" s="129"/>
      <c r="S440" s="136"/>
      <c r="T440" s="122"/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/>
      <c r="B441" s="127"/>
      <c r="C441" s="119"/>
      <c r="D441" s="128"/>
      <c r="E441" s="129"/>
      <c r="F441" s="129"/>
      <c r="G441" s="129"/>
      <c r="H441" s="129"/>
      <c r="I441" s="128"/>
      <c r="J441" s="122"/>
      <c r="K441" s="118"/>
      <c r="L441" s="130"/>
      <c r="M441" s="131"/>
      <c r="N441" s="131"/>
      <c r="O441" s="130"/>
      <c r="P441" s="129"/>
      <c r="Q441" s="135"/>
      <c r="R441" s="129"/>
      <c r="S441" s="136"/>
      <c r="T441" s="122"/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/>
      <c r="B442" s="127"/>
      <c r="C442" s="119"/>
      <c r="D442" s="128"/>
      <c r="E442" s="129"/>
      <c r="F442" s="129"/>
      <c r="G442" s="129"/>
      <c r="H442" s="129"/>
      <c r="I442" s="128"/>
      <c r="J442" s="122"/>
      <c r="K442" s="118"/>
      <c r="L442" s="130"/>
      <c r="M442" s="131"/>
      <c r="N442" s="131"/>
      <c r="O442" s="130"/>
      <c r="P442" s="129"/>
      <c r="Q442" s="135"/>
      <c r="R442" s="129"/>
      <c r="S442" s="136"/>
      <c r="T442" s="122"/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/>
      <c r="B443" s="127"/>
      <c r="C443" s="119"/>
      <c r="D443" s="128"/>
      <c r="E443" s="129"/>
      <c r="F443" s="129"/>
      <c r="G443" s="129"/>
      <c r="H443" s="129"/>
      <c r="I443" s="128"/>
      <c r="J443" s="122"/>
      <c r="K443" s="118"/>
      <c r="L443" s="130"/>
      <c r="M443" s="131"/>
      <c r="N443" s="131"/>
      <c r="O443" s="130"/>
      <c r="P443" s="129"/>
      <c r="Q443" s="135"/>
      <c r="R443" s="129"/>
      <c r="S443" s="136"/>
      <c r="T443" s="122"/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/>
      <c r="B444" s="127"/>
      <c r="C444" s="119"/>
      <c r="D444" s="128"/>
      <c r="E444" s="129"/>
      <c r="F444" s="129"/>
      <c r="G444" s="129"/>
      <c r="H444" s="129"/>
      <c r="I444" s="128"/>
      <c r="J444" s="122"/>
      <c r="K444" s="118"/>
      <c r="L444" s="130"/>
      <c r="M444" s="131"/>
      <c r="N444" s="131"/>
      <c r="O444" s="130"/>
      <c r="P444" s="129"/>
      <c r="Q444" s="135"/>
      <c r="R444" s="129"/>
      <c r="S444" s="136"/>
      <c r="T444" s="122"/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/>
      <c r="B445" s="127"/>
      <c r="C445" s="119"/>
      <c r="D445" s="128"/>
      <c r="E445" s="129"/>
      <c r="F445" s="129"/>
      <c r="G445" s="129"/>
      <c r="H445" s="129"/>
      <c r="I445" s="128"/>
      <c r="J445" s="122"/>
      <c r="K445" s="118"/>
      <c r="L445" s="130"/>
      <c r="M445" s="131"/>
      <c r="N445" s="131"/>
      <c r="O445" s="130"/>
      <c r="P445" s="129"/>
      <c r="Q445" s="135"/>
      <c r="R445" s="129"/>
      <c r="S445" s="136"/>
      <c r="T445" s="122"/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/>
      <c r="B446" s="127"/>
      <c r="C446" s="119"/>
      <c r="D446" s="128"/>
      <c r="E446" s="129"/>
      <c r="F446" s="129"/>
      <c r="G446" s="129"/>
      <c r="H446" s="129"/>
      <c r="I446" s="128"/>
      <c r="J446" s="122"/>
      <c r="K446" s="118"/>
      <c r="L446" s="130"/>
      <c r="M446" s="131"/>
      <c r="N446" s="131"/>
      <c r="O446" s="130"/>
      <c r="P446" s="129"/>
      <c r="Q446" s="135"/>
      <c r="R446" s="129"/>
      <c r="S446" s="136"/>
      <c r="T446" s="122"/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/>
      <c r="B447" s="127"/>
      <c r="C447" s="119"/>
      <c r="D447" s="128"/>
      <c r="E447" s="129"/>
      <c r="F447" s="129"/>
      <c r="G447" s="129"/>
      <c r="H447" s="129"/>
      <c r="I447" s="128"/>
      <c r="J447" s="122"/>
      <c r="K447" s="118"/>
      <c r="L447" s="130"/>
      <c r="M447" s="131"/>
      <c r="N447" s="131"/>
      <c r="O447" s="130"/>
      <c r="P447" s="129"/>
      <c r="Q447" s="135"/>
      <c r="R447" s="129"/>
      <c r="S447" s="136"/>
      <c r="T447" s="122"/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/>
      <c r="B448" s="127"/>
      <c r="C448" s="119"/>
      <c r="D448" s="128"/>
      <c r="E448" s="129"/>
      <c r="F448" s="129"/>
      <c r="G448" s="129"/>
      <c r="H448" s="129"/>
      <c r="I448" s="128"/>
      <c r="J448" s="122"/>
      <c r="K448" s="118"/>
      <c r="L448" s="130"/>
      <c r="M448" s="131"/>
      <c r="N448" s="131"/>
      <c r="O448" s="130"/>
      <c r="P448" s="129"/>
      <c r="Q448" s="135"/>
      <c r="R448" s="129"/>
      <c r="S448" s="136"/>
      <c r="T448" s="122"/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/>
      <c r="B449" s="127"/>
      <c r="C449" s="119"/>
      <c r="D449" s="128"/>
      <c r="E449" s="129"/>
      <c r="F449" s="129"/>
      <c r="G449" s="129"/>
      <c r="H449" s="129"/>
      <c r="I449" s="128"/>
      <c r="J449" s="122"/>
      <c r="K449" s="118"/>
      <c r="L449" s="130"/>
      <c r="M449" s="131"/>
      <c r="N449" s="131"/>
      <c r="O449" s="130"/>
      <c r="P449" s="129"/>
      <c r="Q449" s="135"/>
      <c r="R449" s="129"/>
      <c r="S449" s="136"/>
      <c r="T449" s="122"/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/>
      <c r="B450" s="127"/>
      <c r="C450" s="119"/>
      <c r="D450" s="128"/>
      <c r="E450" s="129"/>
      <c r="F450" s="129"/>
      <c r="G450" s="129"/>
      <c r="H450" s="129"/>
      <c r="I450" s="128"/>
      <c r="J450" s="122"/>
      <c r="K450" s="118"/>
      <c r="L450" s="130"/>
      <c r="M450" s="131"/>
      <c r="N450" s="131"/>
      <c r="O450" s="130"/>
      <c r="P450" s="129"/>
      <c r="Q450" s="135"/>
      <c r="R450" s="129"/>
      <c r="S450" s="136"/>
      <c r="T450" s="122"/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/>
      <c r="B451" s="127"/>
      <c r="C451" s="119"/>
      <c r="D451" s="128"/>
      <c r="E451" s="129"/>
      <c r="F451" s="129"/>
      <c r="G451" s="129"/>
      <c r="H451" s="129"/>
      <c r="I451" s="128"/>
      <c r="J451" s="122"/>
      <c r="K451" s="118"/>
      <c r="L451" s="130"/>
      <c r="M451" s="131"/>
      <c r="N451" s="131"/>
      <c r="O451" s="130"/>
      <c r="P451" s="129"/>
      <c r="Q451" s="135"/>
      <c r="R451" s="129"/>
      <c r="S451" s="136"/>
      <c r="T451" s="122"/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/>
      <c r="B452" s="127"/>
      <c r="C452" s="119"/>
      <c r="D452" s="128"/>
      <c r="E452" s="129"/>
      <c r="F452" s="129"/>
      <c r="G452" s="129"/>
      <c r="H452" s="129"/>
      <c r="I452" s="128"/>
      <c r="J452" s="122"/>
      <c r="K452" s="118"/>
      <c r="L452" s="130"/>
      <c r="M452" s="131"/>
      <c r="N452" s="131"/>
      <c r="O452" s="130"/>
      <c r="P452" s="129"/>
      <c r="Q452" s="135"/>
      <c r="R452" s="129"/>
      <c r="S452" s="136"/>
      <c r="T452" s="122"/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/>
      <c r="B453" s="127"/>
      <c r="C453" s="119"/>
      <c r="D453" s="128"/>
      <c r="E453" s="129"/>
      <c r="F453" s="129"/>
      <c r="G453" s="129"/>
      <c r="H453" s="129"/>
      <c r="I453" s="128"/>
      <c r="J453" s="122"/>
      <c r="K453" s="118"/>
      <c r="L453" s="130"/>
      <c r="M453" s="131"/>
      <c r="N453" s="131"/>
      <c r="O453" s="130"/>
      <c r="P453" s="129"/>
      <c r="Q453" s="135"/>
      <c r="R453" s="129"/>
      <c r="S453" s="136"/>
      <c r="T453" s="122"/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/>
      <c r="B454" s="127"/>
      <c r="C454" s="119"/>
      <c r="D454" s="128"/>
      <c r="E454" s="129"/>
      <c r="F454" s="129"/>
      <c r="G454" s="129"/>
      <c r="H454" s="129"/>
      <c r="I454" s="128"/>
      <c r="J454" s="122"/>
      <c r="K454" s="118"/>
      <c r="L454" s="130"/>
      <c r="M454" s="131"/>
      <c r="N454" s="131"/>
      <c r="O454" s="130"/>
      <c r="P454" s="129"/>
      <c r="Q454" s="135"/>
      <c r="R454" s="129"/>
      <c r="S454" s="136"/>
      <c r="T454" s="122"/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/>
      <c r="B455" s="127"/>
      <c r="C455" s="119"/>
      <c r="D455" s="128"/>
      <c r="E455" s="129"/>
      <c r="F455" s="129"/>
      <c r="G455" s="129"/>
      <c r="H455" s="129"/>
      <c r="I455" s="128"/>
      <c r="J455" s="122"/>
      <c r="K455" s="118"/>
      <c r="L455" s="130"/>
      <c r="M455" s="131"/>
      <c r="N455" s="131"/>
      <c r="O455" s="130"/>
      <c r="P455" s="129"/>
      <c r="Q455" s="135"/>
      <c r="R455" s="129"/>
      <c r="S455" s="136"/>
      <c r="T455" s="122"/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/>
      <c r="B456" s="127"/>
      <c r="C456" s="119"/>
      <c r="D456" s="128"/>
      <c r="E456" s="129"/>
      <c r="F456" s="129"/>
      <c r="G456" s="129"/>
      <c r="H456" s="129"/>
      <c r="I456" s="128"/>
      <c r="J456" s="122"/>
      <c r="K456" s="118"/>
      <c r="L456" s="130"/>
      <c r="M456" s="131"/>
      <c r="N456" s="131"/>
      <c r="O456" s="130"/>
      <c r="P456" s="129"/>
      <c r="Q456" s="135"/>
      <c r="R456" s="129"/>
      <c r="S456" s="136"/>
      <c r="T456" s="122"/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/>
      <c r="B457" s="127"/>
      <c r="C457" s="119"/>
      <c r="D457" s="128"/>
      <c r="E457" s="129"/>
      <c r="F457" s="129"/>
      <c r="G457" s="129"/>
      <c r="H457" s="129"/>
      <c r="I457" s="128"/>
      <c r="J457" s="122"/>
      <c r="K457" s="118"/>
      <c r="L457" s="130"/>
      <c r="M457" s="131"/>
      <c r="N457" s="131"/>
      <c r="O457" s="130"/>
      <c r="P457" s="129"/>
      <c r="Q457" s="135"/>
      <c r="R457" s="129"/>
      <c r="S457" s="136"/>
      <c r="T457" s="122"/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/>
      <c r="B458" s="127"/>
      <c r="C458" s="119"/>
      <c r="D458" s="128"/>
      <c r="E458" s="129"/>
      <c r="F458" s="129"/>
      <c r="G458" s="129"/>
      <c r="H458" s="129"/>
      <c r="I458" s="128"/>
      <c r="J458" s="122"/>
      <c r="K458" s="118"/>
      <c r="L458" s="130"/>
      <c r="M458" s="131"/>
      <c r="N458" s="131"/>
      <c r="O458" s="130"/>
      <c r="P458" s="129"/>
      <c r="Q458" s="135"/>
      <c r="R458" s="129"/>
      <c r="S458" s="136"/>
      <c r="T458" s="122"/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/>
      <c r="B459" s="127"/>
      <c r="C459" s="119"/>
      <c r="D459" s="128"/>
      <c r="E459" s="129"/>
      <c r="F459" s="129"/>
      <c r="G459" s="129"/>
      <c r="H459" s="129"/>
      <c r="I459" s="128"/>
      <c r="J459" s="122"/>
      <c r="K459" s="118"/>
      <c r="L459" s="130"/>
      <c r="M459" s="131"/>
      <c r="N459" s="131"/>
      <c r="O459" s="130"/>
      <c r="P459" s="129"/>
      <c r="Q459" s="135"/>
      <c r="R459" s="129"/>
      <c r="S459" s="136"/>
      <c r="T459" s="122"/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/>
      <c r="B460" s="127"/>
      <c r="C460" s="119"/>
      <c r="D460" s="128"/>
      <c r="E460" s="129"/>
      <c r="F460" s="129"/>
      <c r="G460" s="129"/>
      <c r="H460" s="129"/>
      <c r="I460" s="128"/>
      <c r="J460" s="122"/>
      <c r="K460" s="118"/>
      <c r="L460" s="130"/>
      <c r="M460" s="131"/>
      <c r="N460" s="131"/>
      <c r="O460" s="130"/>
      <c r="P460" s="129"/>
      <c r="Q460" s="135"/>
      <c r="R460" s="129"/>
      <c r="S460" s="136"/>
      <c r="T460" s="122"/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/>
      <c r="B461" s="127"/>
      <c r="C461" s="119"/>
      <c r="D461" s="128"/>
      <c r="E461" s="129"/>
      <c r="F461" s="129"/>
      <c r="G461" s="129"/>
      <c r="H461" s="129"/>
      <c r="I461" s="128"/>
      <c r="J461" s="122"/>
      <c r="K461" s="118"/>
      <c r="L461" s="130"/>
      <c r="M461" s="131"/>
      <c r="N461" s="131"/>
      <c r="O461" s="130"/>
      <c r="P461" s="129"/>
      <c r="Q461" s="135"/>
      <c r="R461" s="129"/>
      <c r="S461" s="136"/>
      <c r="T461" s="122"/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/>
      <c r="B462" s="127"/>
      <c r="C462" s="119"/>
      <c r="D462" s="128"/>
      <c r="E462" s="129"/>
      <c r="F462" s="129"/>
      <c r="G462" s="129"/>
      <c r="H462" s="129"/>
      <c r="I462" s="128"/>
      <c r="J462" s="122"/>
      <c r="K462" s="118"/>
      <c r="L462" s="130"/>
      <c r="M462" s="131"/>
      <c r="N462" s="131"/>
      <c r="O462" s="130"/>
      <c r="P462" s="129"/>
      <c r="Q462" s="135"/>
      <c r="R462" s="129"/>
      <c r="S462" s="136"/>
      <c r="T462" s="122"/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/>
      <c r="B463" s="127"/>
      <c r="C463" s="119"/>
      <c r="D463" s="128"/>
      <c r="E463" s="129"/>
      <c r="F463" s="129"/>
      <c r="G463" s="129"/>
      <c r="H463" s="129"/>
      <c r="I463" s="128"/>
      <c r="J463" s="122"/>
      <c r="K463" s="118"/>
      <c r="L463" s="130"/>
      <c r="M463" s="131"/>
      <c r="N463" s="131"/>
      <c r="O463" s="130"/>
      <c r="P463" s="129"/>
      <c r="Q463" s="135"/>
      <c r="R463" s="129"/>
      <c r="S463" s="136"/>
      <c r="T463" s="122"/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/>
      <c r="B464" s="127"/>
      <c r="C464" s="119"/>
      <c r="D464" s="128"/>
      <c r="E464" s="129"/>
      <c r="F464" s="129"/>
      <c r="G464" s="129"/>
      <c r="H464" s="129"/>
      <c r="I464" s="128"/>
      <c r="J464" s="122"/>
      <c r="K464" s="118"/>
      <c r="L464" s="130"/>
      <c r="M464" s="131"/>
      <c r="N464" s="131"/>
      <c r="O464" s="130"/>
      <c r="P464" s="129"/>
      <c r="Q464" s="135"/>
      <c r="R464" s="129"/>
      <c r="S464" s="136"/>
      <c r="T464" s="122"/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/>
      <c r="B465" s="127"/>
      <c r="C465" s="119"/>
      <c r="D465" s="128"/>
      <c r="E465" s="129"/>
      <c r="F465" s="129"/>
      <c r="G465" s="129"/>
      <c r="H465" s="129"/>
      <c r="I465" s="128"/>
      <c r="J465" s="122"/>
      <c r="K465" s="118"/>
      <c r="L465" s="130"/>
      <c r="M465" s="131"/>
      <c r="N465" s="131"/>
      <c r="O465" s="130"/>
      <c r="P465" s="129"/>
      <c r="Q465" s="135"/>
      <c r="R465" s="129"/>
      <c r="S465" s="136"/>
      <c r="T465" s="122"/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/>
      <c r="B466" s="127"/>
      <c r="C466" s="119"/>
      <c r="D466" s="128"/>
      <c r="E466" s="129"/>
      <c r="F466" s="129"/>
      <c r="G466" s="129"/>
      <c r="H466" s="129"/>
      <c r="I466" s="128"/>
      <c r="J466" s="122"/>
      <c r="K466" s="118"/>
      <c r="L466" s="130"/>
      <c r="M466" s="131"/>
      <c r="N466" s="131"/>
      <c r="O466" s="130"/>
      <c r="P466" s="129"/>
      <c r="Q466" s="135"/>
      <c r="R466" s="129"/>
      <c r="S466" s="136"/>
      <c r="T466" s="122"/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/>
      <c r="B467" s="127"/>
      <c r="C467" s="119"/>
      <c r="D467" s="128"/>
      <c r="E467" s="129"/>
      <c r="F467" s="129"/>
      <c r="G467" s="129"/>
      <c r="H467" s="129"/>
      <c r="I467" s="128"/>
      <c r="J467" s="122"/>
      <c r="K467" s="118"/>
      <c r="L467" s="130"/>
      <c r="M467" s="131"/>
      <c r="N467" s="131"/>
      <c r="O467" s="130"/>
      <c r="P467" s="129"/>
      <c r="Q467" s="135"/>
      <c r="R467" s="129"/>
      <c r="S467" s="136"/>
      <c r="T467" s="122"/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/>
      <c r="B468" s="127"/>
      <c r="C468" s="119"/>
      <c r="D468" s="128"/>
      <c r="E468" s="129"/>
      <c r="F468" s="129"/>
      <c r="G468" s="129"/>
      <c r="H468" s="129"/>
      <c r="I468" s="128"/>
      <c r="J468" s="122"/>
      <c r="K468" s="118"/>
      <c r="L468" s="130"/>
      <c r="M468" s="131"/>
      <c r="N468" s="131"/>
      <c r="O468" s="130"/>
      <c r="P468" s="129"/>
      <c r="Q468" s="135"/>
      <c r="R468" s="129"/>
      <c r="S468" s="136"/>
      <c r="T468" s="122"/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/>
      <c r="B469" s="127"/>
      <c r="C469" s="119"/>
      <c r="D469" s="128"/>
      <c r="E469" s="129"/>
      <c r="F469" s="129"/>
      <c r="G469" s="129"/>
      <c r="H469" s="129"/>
      <c r="I469" s="128"/>
      <c r="J469" s="122"/>
      <c r="K469" s="118"/>
      <c r="L469" s="130"/>
      <c r="M469" s="131"/>
      <c r="N469" s="131"/>
      <c r="O469" s="130"/>
      <c r="P469" s="129"/>
      <c r="Q469" s="135"/>
      <c r="R469" s="129"/>
      <c r="S469" s="136"/>
      <c r="T469" s="122"/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/>
      <c r="B470" s="127"/>
      <c r="C470" s="119"/>
      <c r="D470" s="128"/>
      <c r="E470" s="129"/>
      <c r="F470" s="129"/>
      <c r="G470" s="129"/>
      <c r="H470" s="129"/>
      <c r="I470" s="128"/>
      <c r="J470" s="122"/>
      <c r="K470" s="118"/>
      <c r="L470" s="130"/>
      <c r="M470" s="131"/>
      <c r="N470" s="131"/>
      <c r="O470" s="130"/>
      <c r="P470" s="129"/>
      <c r="Q470" s="135"/>
      <c r="R470" s="129"/>
      <c r="S470" s="136"/>
      <c r="T470" s="122"/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/>
      <c r="B471" s="127"/>
      <c r="C471" s="119"/>
      <c r="D471" s="128"/>
      <c r="E471" s="129"/>
      <c r="F471" s="129"/>
      <c r="G471" s="129"/>
      <c r="H471" s="129"/>
      <c r="I471" s="128"/>
      <c r="J471" s="122"/>
      <c r="K471" s="118"/>
      <c r="L471" s="130"/>
      <c r="M471" s="131"/>
      <c r="N471" s="131"/>
      <c r="O471" s="130"/>
      <c r="P471" s="129"/>
      <c r="Q471" s="135"/>
      <c r="R471" s="129"/>
      <c r="S471" s="136"/>
      <c r="T471" s="122"/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/>
      <c r="B472" s="127"/>
      <c r="C472" s="119"/>
      <c r="D472" s="128"/>
      <c r="E472" s="129"/>
      <c r="F472" s="129"/>
      <c r="G472" s="129"/>
      <c r="H472" s="129"/>
      <c r="I472" s="128"/>
      <c r="J472" s="122"/>
      <c r="K472" s="118"/>
      <c r="L472" s="130"/>
      <c r="M472" s="131"/>
      <c r="N472" s="131"/>
      <c r="O472" s="130"/>
      <c r="P472" s="129"/>
      <c r="Q472" s="135"/>
      <c r="R472" s="129"/>
      <c r="S472" s="136"/>
      <c r="T472" s="122"/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/>
      <c r="B473" s="127"/>
      <c r="C473" s="119"/>
      <c r="D473" s="128"/>
      <c r="E473" s="129"/>
      <c r="F473" s="129"/>
      <c r="G473" s="129"/>
      <c r="H473" s="129"/>
      <c r="I473" s="128"/>
      <c r="J473" s="122"/>
      <c r="K473" s="118"/>
      <c r="L473" s="130"/>
      <c r="M473" s="131"/>
      <c r="N473" s="131"/>
      <c r="O473" s="130"/>
      <c r="P473" s="129"/>
      <c r="Q473" s="135"/>
      <c r="R473" s="129"/>
      <c r="S473" s="136"/>
      <c r="T473" s="122"/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/>
      <c r="B474" s="127"/>
      <c r="C474" s="119"/>
      <c r="D474" s="128"/>
      <c r="E474" s="129"/>
      <c r="F474" s="129"/>
      <c r="G474" s="129"/>
      <c r="H474" s="129"/>
      <c r="I474" s="128"/>
      <c r="J474" s="122"/>
      <c r="K474" s="118"/>
      <c r="L474" s="130"/>
      <c r="M474" s="131"/>
      <c r="N474" s="131"/>
      <c r="O474" s="130"/>
      <c r="P474" s="129"/>
      <c r="Q474" s="135"/>
      <c r="R474" s="129"/>
      <c r="S474" s="136"/>
      <c r="T474" s="122"/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/>
      <c r="B475" s="127"/>
      <c r="C475" s="119"/>
      <c r="D475" s="128"/>
      <c r="E475" s="129"/>
      <c r="F475" s="129"/>
      <c r="G475" s="129"/>
      <c r="H475" s="129"/>
      <c r="I475" s="128"/>
      <c r="J475" s="122"/>
      <c r="K475" s="118"/>
      <c r="L475" s="130"/>
      <c r="M475" s="131"/>
      <c r="N475" s="131"/>
      <c r="O475" s="130"/>
      <c r="P475" s="129"/>
      <c r="Q475" s="135"/>
      <c r="R475" s="129"/>
      <c r="S475" s="136"/>
      <c r="T475" s="122"/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/>
      <c r="B476" s="127"/>
      <c r="C476" s="119"/>
      <c r="D476" s="128"/>
      <c r="E476" s="129"/>
      <c r="F476" s="129"/>
      <c r="G476" s="129"/>
      <c r="H476" s="129"/>
      <c r="I476" s="128"/>
      <c r="J476" s="122"/>
      <c r="K476" s="118"/>
      <c r="L476" s="130"/>
      <c r="M476" s="131"/>
      <c r="N476" s="131"/>
      <c r="O476" s="130"/>
      <c r="P476" s="129"/>
      <c r="Q476" s="135"/>
      <c r="R476" s="129"/>
      <c r="S476" s="136"/>
      <c r="T476" s="122"/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/>
      <c r="B477" s="127"/>
      <c r="C477" s="119"/>
      <c r="D477" s="128"/>
      <c r="E477" s="129"/>
      <c r="F477" s="129"/>
      <c r="G477" s="129"/>
      <c r="H477" s="129"/>
      <c r="I477" s="128"/>
      <c r="J477" s="122"/>
      <c r="K477" s="118"/>
      <c r="L477" s="130"/>
      <c r="M477" s="131"/>
      <c r="N477" s="131"/>
      <c r="O477" s="130"/>
      <c r="P477" s="129"/>
      <c r="Q477" s="135"/>
      <c r="R477" s="129"/>
      <c r="S477" s="136"/>
      <c r="T477" s="122"/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/>
      <c r="B478" s="127"/>
      <c r="C478" s="119"/>
      <c r="D478" s="128"/>
      <c r="E478" s="129"/>
      <c r="F478" s="129"/>
      <c r="G478" s="129"/>
      <c r="H478" s="129"/>
      <c r="I478" s="128"/>
      <c r="J478" s="122"/>
      <c r="K478" s="118"/>
      <c r="L478" s="130"/>
      <c r="M478" s="131"/>
      <c r="N478" s="131"/>
      <c r="O478" s="130"/>
      <c r="P478" s="129"/>
      <c r="Q478" s="135"/>
      <c r="R478" s="129"/>
      <c r="S478" s="136"/>
      <c r="T478" s="122"/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/>
      <c r="B479" s="127"/>
      <c r="C479" s="119"/>
      <c r="D479" s="128"/>
      <c r="E479" s="129"/>
      <c r="F479" s="129"/>
      <c r="G479" s="129"/>
      <c r="H479" s="129"/>
      <c r="I479" s="128"/>
      <c r="J479" s="122"/>
      <c r="K479" s="118"/>
      <c r="L479" s="130"/>
      <c r="M479" s="131"/>
      <c r="N479" s="131"/>
      <c r="O479" s="130"/>
      <c r="P479" s="129"/>
      <c r="Q479" s="135"/>
      <c r="R479" s="129"/>
      <c r="S479" s="136"/>
      <c r="T479" s="122"/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/>
      <c r="B480" s="127"/>
      <c r="C480" s="119"/>
      <c r="D480" s="128"/>
      <c r="E480" s="129"/>
      <c r="F480" s="129"/>
      <c r="G480" s="129"/>
      <c r="H480" s="129"/>
      <c r="I480" s="128"/>
      <c r="J480" s="122"/>
      <c r="K480" s="118"/>
      <c r="L480" s="130"/>
      <c r="M480" s="131"/>
      <c r="N480" s="131"/>
      <c r="O480" s="130"/>
      <c r="P480" s="129"/>
      <c r="Q480" s="135"/>
      <c r="R480" s="129"/>
      <c r="S480" s="136"/>
      <c r="T480" s="122"/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/>
      <c r="B481" s="127"/>
      <c r="C481" s="119"/>
      <c r="D481" s="128"/>
      <c r="E481" s="129"/>
      <c r="F481" s="129"/>
      <c r="G481" s="129"/>
      <c r="H481" s="129"/>
      <c r="I481" s="128"/>
      <c r="J481" s="122"/>
      <c r="K481" s="118"/>
      <c r="L481" s="130"/>
      <c r="M481" s="131"/>
      <c r="N481" s="131"/>
      <c r="O481" s="130"/>
      <c r="P481" s="129"/>
      <c r="Q481" s="135"/>
      <c r="R481" s="129"/>
      <c r="S481" s="136"/>
      <c r="T481" s="122"/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/>
      <c r="B482" s="127"/>
      <c r="C482" s="119"/>
      <c r="D482" s="128"/>
      <c r="E482" s="129"/>
      <c r="F482" s="129"/>
      <c r="G482" s="129"/>
      <c r="H482" s="129"/>
      <c r="I482" s="128"/>
      <c r="J482" s="122"/>
      <c r="K482" s="118"/>
      <c r="L482" s="130"/>
      <c r="M482" s="131"/>
      <c r="N482" s="131"/>
      <c r="O482" s="130"/>
      <c r="P482" s="129"/>
      <c r="Q482" s="135"/>
      <c r="R482" s="129"/>
      <c r="S482" s="136"/>
      <c r="T482" s="122"/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/>
      <c r="B483" s="127"/>
      <c r="C483" s="119"/>
      <c r="D483" s="128"/>
      <c r="E483" s="129"/>
      <c r="F483" s="129"/>
      <c r="G483" s="129"/>
      <c r="H483" s="129"/>
      <c r="I483" s="128"/>
      <c r="J483" s="122"/>
      <c r="K483" s="118"/>
      <c r="L483" s="130"/>
      <c r="M483" s="131"/>
      <c r="N483" s="131"/>
      <c r="O483" s="130"/>
      <c r="P483" s="129"/>
      <c r="Q483" s="135"/>
      <c r="R483" s="129"/>
      <c r="S483" s="136"/>
      <c r="T483" s="122"/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/>
      <c r="B484" s="127"/>
      <c r="C484" s="119"/>
      <c r="D484" s="128"/>
      <c r="E484" s="129"/>
      <c r="F484" s="129"/>
      <c r="G484" s="129"/>
      <c r="H484" s="129"/>
      <c r="I484" s="128"/>
      <c r="J484" s="122"/>
      <c r="K484" s="118"/>
      <c r="L484" s="130"/>
      <c r="M484" s="131"/>
      <c r="N484" s="131"/>
      <c r="O484" s="130"/>
      <c r="P484" s="129"/>
      <c r="Q484" s="135"/>
      <c r="R484" s="129"/>
      <c r="S484" s="136"/>
      <c r="T484" s="122"/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/>
      <c r="B485" s="127"/>
      <c r="C485" s="119"/>
      <c r="D485" s="128"/>
      <c r="E485" s="129"/>
      <c r="F485" s="129"/>
      <c r="G485" s="129"/>
      <c r="H485" s="129"/>
      <c r="I485" s="128"/>
      <c r="J485" s="122"/>
      <c r="K485" s="118"/>
      <c r="L485" s="130"/>
      <c r="M485" s="131"/>
      <c r="N485" s="131"/>
      <c r="O485" s="130"/>
      <c r="P485" s="129"/>
      <c r="Q485" s="135"/>
      <c r="R485" s="129"/>
      <c r="S485" s="136"/>
      <c r="T485" s="122"/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/>
      <c r="B486" s="127"/>
      <c r="C486" s="119"/>
      <c r="D486" s="128"/>
      <c r="E486" s="129"/>
      <c r="F486" s="129"/>
      <c r="G486" s="129"/>
      <c r="H486" s="129"/>
      <c r="I486" s="128"/>
      <c r="J486" s="122"/>
      <c r="K486" s="118"/>
      <c r="L486" s="130"/>
      <c r="M486" s="131"/>
      <c r="N486" s="131"/>
      <c r="O486" s="130"/>
      <c r="P486" s="129"/>
      <c r="Q486" s="135"/>
      <c r="R486" s="129"/>
      <c r="S486" s="136"/>
      <c r="T486" s="122"/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/>
      <c r="B487" s="127"/>
      <c r="C487" s="119"/>
      <c r="D487" s="128"/>
      <c r="E487" s="129"/>
      <c r="F487" s="129"/>
      <c r="G487" s="129"/>
      <c r="H487" s="129"/>
      <c r="I487" s="128"/>
      <c r="J487" s="122"/>
      <c r="K487" s="118"/>
      <c r="L487" s="130"/>
      <c r="M487" s="131"/>
      <c r="N487" s="131"/>
      <c r="O487" s="130"/>
      <c r="P487" s="129"/>
      <c r="Q487" s="135"/>
      <c r="R487" s="129"/>
      <c r="S487" s="136"/>
      <c r="T487" s="122"/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/>
      <c r="B488" s="127"/>
      <c r="C488" s="119"/>
      <c r="D488" s="128"/>
      <c r="E488" s="129"/>
      <c r="F488" s="129"/>
      <c r="G488" s="129"/>
      <c r="H488" s="129"/>
      <c r="I488" s="128"/>
      <c r="J488" s="122"/>
      <c r="K488" s="118"/>
      <c r="L488" s="130"/>
      <c r="M488" s="131"/>
      <c r="N488" s="131"/>
      <c r="O488" s="130"/>
      <c r="P488" s="129"/>
      <c r="Q488" s="135"/>
      <c r="R488" s="129"/>
      <c r="S488" s="136"/>
      <c r="T488" s="122"/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/>
      <c r="B489" s="127"/>
      <c r="C489" s="119"/>
      <c r="D489" s="128"/>
      <c r="E489" s="129"/>
      <c r="F489" s="129"/>
      <c r="G489" s="129"/>
      <c r="H489" s="129"/>
      <c r="I489" s="128"/>
      <c r="J489" s="122"/>
      <c r="K489" s="118"/>
      <c r="L489" s="130"/>
      <c r="M489" s="131"/>
      <c r="N489" s="131"/>
      <c r="O489" s="130"/>
      <c r="P489" s="129"/>
      <c r="Q489" s="135"/>
      <c r="R489" s="129"/>
      <c r="S489" s="136"/>
      <c r="T489" s="122"/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/>
      <c r="B490" s="127"/>
      <c r="C490" s="119"/>
      <c r="D490" s="128"/>
      <c r="E490" s="129"/>
      <c r="F490" s="129"/>
      <c r="G490" s="129"/>
      <c r="H490" s="129"/>
      <c r="I490" s="128"/>
      <c r="J490" s="122"/>
      <c r="K490" s="118"/>
      <c r="L490" s="130"/>
      <c r="M490" s="131"/>
      <c r="N490" s="131"/>
      <c r="O490" s="130"/>
      <c r="P490" s="129"/>
      <c r="Q490" s="135"/>
      <c r="R490" s="129"/>
      <c r="S490" s="136"/>
      <c r="T490" s="122"/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/>
      <c r="B491" s="127"/>
      <c r="C491" s="119"/>
      <c r="D491" s="128"/>
      <c r="E491" s="129"/>
      <c r="F491" s="129"/>
      <c r="G491" s="129"/>
      <c r="H491" s="129"/>
      <c r="I491" s="128"/>
      <c r="J491" s="122"/>
      <c r="K491" s="118"/>
      <c r="L491" s="130"/>
      <c r="M491" s="131"/>
      <c r="N491" s="131"/>
      <c r="O491" s="130"/>
      <c r="P491" s="129"/>
      <c r="Q491" s="135"/>
      <c r="R491" s="129"/>
      <c r="S491" s="136"/>
      <c r="T491" s="122"/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/>
      <c r="B492" s="127"/>
      <c r="C492" s="119"/>
      <c r="D492" s="128"/>
      <c r="E492" s="129"/>
      <c r="F492" s="129"/>
      <c r="G492" s="129"/>
      <c r="H492" s="129"/>
      <c r="I492" s="128"/>
      <c r="J492" s="122"/>
      <c r="K492" s="118"/>
      <c r="L492" s="130"/>
      <c r="M492" s="131"/>
      <c r="N492" s="131"/>
      <c r="O492" s="130"/>
      <c r="P492" s="129"/>
      <c r="Q492" s="135"/>
      <c r="R492" s="129"/>
      <c r="S492" s="136"/>
      <c r="T492" s="122"/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/>
      <c r="B493" s="127"/>
      <c r="C493" s="119"/>
      <c r="D493" s="128"/>
      <c r="E493" s="129"/>
      <c r="F493" s="129"/>
      <c r="G493" s="129"/>
      <c r="H493" s="129"/>
      <c r="I493" s="128"/>
      <c r="J493" s="122"/>
      <c r="K493" s="118"/>
      <c r="L493" s="130"/>
      <c r="M493" s="131"/>
      <c r="N493" s="131"/>
      <c r="O493" s="130"/>
      <c r="P493" s="129"/>
      <c r="Q493" s="135"/>
      <c r="R493" s="129"/>
      <c r="S493" s="136"/>
      <c r="T493" s="122"/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/>
      <c r="B494" s="127"/>
      <c r="C494" s="119"/>
      <c r="D494" s="128"/>
      <c r="E494" s="129"/>
      <c r="F494" s="129"/>
      <c r="G494" s="129"/>
      <c r="H494" s="129"/>
      <c r="I494" s="128"/>
      <c r="J494" s="122"/>
      <c r="K494" s="118"/>
      <c r="L494" s="130"/>
      <c r="M494" s="131"/>
      <c r="N494" s="131"/>
      <c r="O494" s="130"/>
      <c r="P494" s="129"/>
      <c r="Q494" s="135"/>
      <c r="R494" s="129"/>
      <c r="S494" s="136"/>
      <c r="T494" s="122"/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/>
      <c r="B495" s="127"/>
      <c r="C495" s="119"/>
      <c r="D495" s="128"/>
      <c r="E495" s="129"/>
      <c r="F495" s="129"/>
      <c r="G495" s="129"/>
      <c r="H495" s="129"/>
      <c r="I495" s="128"/>
      <c r="J495" s="122"/>
      <c r="K495" s="118"/>
      <c r="L495" s="130"/>
      <c r="M495" s="131"/>
      <c r="N495" s="131"/>
      <c r="O495" s="130"/>
      <c r="P495" s="129"/>
      <c r="Q495" s="135"/>
      <c r="R495" s="129"/>
      <c r="S495" s="136"/>
      <c r="T495" s="122"/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/>
      <c r="B496" s="127"/>
      <c r="C496" s="119"/>
      <c r="D496" s="128"/>
      <c r="E496" s="129"/>
      <c r="F496" s="129"/>
      <c r="G496" s="129"/>
      <c r="H496" s="129"/>
      <c r="I496" s="128"/>
      <c r="J496" s="122"/>
      <c r="K496" s="118"/>
      <c r="L496" s="130"/>
      <c r="M496" s="131"/>
      <c r="N496" s="131"/>
      <c r="O496" s="130"/>
      <c r="P496" s="129"/>
      <c r="Q496" s="135"/>
      <c r="R496" s="129"/>
      <c r="S496" s="136"/>
      <c r="T496" s="122"/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/>
      <c r="B497" s="127"/>
      <c r="C497" s="119"/>
      <c r="D497" s="128"/>
      <c r="E497" s="129"/>
      <c r="F497" s="129"/>
      <c r="G497" s="129"/>
      <c r="H497" s="129"/>
      <c r="I497" s="128"/>
      <c r="J497" s="122"/>
      <c r="K497" s="118"/>
      <c r="L497" s="130"/>
      <c r="M497" s="131"/>
      <c r="N497" s="131"/>
      <c r="O497" s="130"/>
      <c r="P497" s="129"/>
      <c r="Q497" s="135"/>
      <c r="R497" s="129"/>
      <c r="S497" s="136"/>
      <c r="T497" s="122"/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/>
      <c r="B498" s="127"/>
      <c r="C498" s="119"/>
      <c r="D498" s="128"/>
      <c r="E498" s="129"/>
      <c r="F498" s="129"/>
      <c r="G498" s="129"/>
      <c r="H498" s="129"/>
      <c r="I498" s="128"/>
      <c r="J498" s="122"/>
      <c r="K498" s="118"/>
      <c r="L498" s="130"/>
      <c r="M498" s="131"/>
      <c r="N498" s="131"/>
      <c r="O498" s="130"/>
      <c r="P498" s="129"/>
      <c r="Q498" s="135"/>
      <c r="R498" s="129"/>
      <c r="S498" s="136"/>
      <c r="T498" s="122"/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/>
      <c r="B499" s="127"/>
      <c r="C499" s="119"/>
      <c r="D499" s="128"/>
      <c r="E499" s="129"/>
      <c r="F499" s="129"/>
      <c r="G499" s="129"/>
      <c r="H499" s="129"/>
      <c r="I499" s="128"/>
      <c r="J499" s="122"/>
      <c r="K499" s="118"/>
      <c r="L499" s="130"/>
      <c r="M499" s="131"/>
      <c r="N499" s="131"/>
      <c r="O499" s="130"/>
      <c r="P499" s="129"/>
      <c r="Q499" s="135"/>
      <c r="R499" s="129"/>
      <c r="S499" s="136"/>
      <c r="T499" s="122"/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/>
      <c r="B500" s="127"/>
      <c r="C500" s="119"/>
      <c r="D500" s="128"/>
      <c r="E500" s="129"/>
      <c r="F500" s="129"/>
      <c r="G500" s="129"/>
      <c r="H500" s="129"/>
      <c r="I500" s="128"/>
      <c r="J500" s="122"/>
      <c r="K500" s="118"/>
      <c r="L500" s="130"/>
      <c r="M500" s="131"/>
      <c r="N500" s="131"/>
      <c r="O500" s="130"/>
      <c r="P500" s="129"/>
      <c r="Q500" s="135"/>
      <c r="R500" s="129"/>
      <c r="S500" s="136"/>
      <c r="T500" s="122"/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/>
      <c r="B501" s="127"/>
      <c r="C501" s="119"/>
      <c r="D501" s="128"/>
      <c r="E501" s="129"/>
      <c r="F501" s="129"/>
      <c r="G501" s="129"/>
      <c r="H501" s="129"/>
      <c r="I501" s="128"/>
      <c r="J501" s="122"/>
      <c r="K501" s="118"/>
      <c r="L501" s="130"/>
      <c r="M501" s="131"/>
      <c r="N501" s="131"/>
      <c r="O501" s="130"/>
      <c r="P501" s="129"/>
      <c r="Q501" s="135"/>
      <c r="R501" s="129"/>
      <c r="S501" s="136"/>
      <c r="T501" s="122"/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/>
      <c r="B502" s="127"/>
      <c r="C502" s="119"/>
      <c r="D502" s="128"/>
      <c r="E502" s="129"/>
      <c r="F502" s="129"/>
      <c r="G502" s="129"/>
      <c r="H502" s="129"/>
      <c r="I502" s="128"/>
      <c r="J502" s="122"/>
      <c r="K502" s="118"/>
      <c r="L502" s="130"/>
      <c r="M502" s="131"/>
      <c r="N502" s="131"/>
      <c r="O502" s="130"/>
      <c r="P502" s="129"/>
      <c r="Q502" s="135"/>
      <c r="R502" s="129"/>
      <c r="S502" s="136"/>
      <c r="T502" s="122"/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/>
      <c r="B503" s="127"/>
      <c r="C503" s="119"/>
      <c r="D503" s="128"/>
      <c r="E503" s="129"/>
      <c r="F503" s="129"/>
      <c r="G503" s="129"/>
      <c r="H503" s="129"/>
      <c r="I503" s="128"/>
      <c r="J503" s="122"/>
      <c r="K503" s="118"/>
      <c r="L503" s="130"/>
      <c r="M503" s="131"/>
      <c r="N503" s="131"/>
      <c r="O503" s="130"/>
      <c r="P503" s="129"/>
      <c r="Q503" s="135"/>
      <c r="R503" s="129"/>
      <c r="S503" s="136"/>
      <c r="T503" s="122"/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/>
      <c r="B504" s="127"/>
      <c r="C504" s="119"/>
      <c r="D504" s="128"/>
      <c r="E504" s="129"/>
      <c r="F504" s="129"/>
      <c r="G504" s="129"/>
      <c r="H504" s="129"/>
      <c r="I504" s="128"/>
      <c r="J504" s="122"/>
      <c r="K504" s="118"/>
      <c r="L504" s="130"/>
      <c r="M504" s="131"/>
      <c r="N504" s="131"/>
      <c r="O504" s="130"/>
      <c r="P504" s="129"/>
      <c r="Q504" s="135"/>
      <c r="R504" s="129"/>
      <c r="S504" s="136"/>
      <c r="T504" s="122"/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/>
      <c r="B505" s="127"/>
      <c r="C505" s="119"/>
      <c r="D505" s="128"/>
      <c r="E505" s="129"/>
      <c r="F505" s="129"/>
      <c r="G505" s="129"/>
      <c r="H505" s="129"/>
      <c r="I505" s="128"/>
      <c r="J505" s="122"/>
      <c r="K505" s="118"/>
      <c r="L505" s="130"/>
      <c r="M505" s="131"/>
      <c r="N505" s="131"/>
      <c r="O505" s="130"/>
      <c r="P505" s="129"/>
      <c r="Q505" s="135"/>
      <c r="R505" s="129"/>
      <c r="S505" s="136"/>
      <c r="T505" s="122"/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/>
      <c r="B506" s="127"/>
      <c r="C506" s="119"/>
      <c r="D506" s="128"/>
      <c r="E506" s="129"/>
      <c r="F506" s="129"/>
      <c r="G506" s="129"/>
      <c r="H506" s="129"/>
      <c r="I506" s="128"/>
      <c r="J506" s="122"/>
      <c r="K506" s="118"/>
      <c r="L506" s="130"/>
      <c r="M506" s="131"/>
      <c r="N506" s="131"/>
      <c r="O506" s="130"/>
      <c r="P506" s="129"/>
      <c r="Q506" s="135"/>
      <c r="R506" s="129"/>
      <c r="S506" s="136"/>
      <c r="T506" s="122"/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/>
      <c r="B507" s="127"/>
      <c r="C507" s="119"/>
      <c r="D507" s="128"/>
      <c r="E507" s="129"/>
      <c r="F507" s="129"/>
      <c r="G507" s="129"/>
      <c r="H507" s="129"/>
      <c r="I507" s="128"/>
      <c r="J507" s="122"/>
      <c r="K507" s="118"/>
      <c r="L507" s="130"/>
      <c r="M507" s="131"/>
      <c r="N507" s="131"/>
      <c r="O507" s="130"/>
      <c r="P507" s="129"/>
      <c r="Q507" s="135"/>
      <c r="R507" s="129"/>
      <c r="S507" s="136"/>
      <c r="T507" s="122"/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/>
      <c r="B508" s="127"/>
      <c r="C508" s="119"/>
      <c r="D508" s="128"/>
      <c r="E508" s="129"/>
      <c r="F508" s="129"/>
      <c r="G508" s="129"/>
      <c r="H508" s="129"/>
      <c r="I508" s="128"/>
      <c r="J508" s="122"/>
      <c r="K508" s="118"/>
      <c r="L508" s="130"/>
      <c r="M508" s="131"/>
      <c r="N508" s="131"/>
      <c r="O508" s="130"/>
      <c r="P508" s="129"/>
      <c r="Q508" s="135"/>
      <c r="R508" s="129"/>
      <c r="S508" s="136"/>
      <c r="T508" s="122"/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/>
      <c r="B509" s="127"/>
      <c r="C509" s="119"/>
      <c r="D509" s="128"/>
      <c r="E509" s="129"/>
      <c r="F509" s="129"/>
      <c r="G509" s="129"/>
      <c r="H509" s="129"/>
      <c r="I509" s="128"/>
      <c r="J509" s="122"/>
      <c r="K509" s="118"/>
      <c r="L509" s="130"/>
      <c r="M509" s="131"/>
      <c r="N509" s="131"/>
      <c r="O509" s="130"/>
      <c r="P509" s="129"/>
      <c r="Q509" s="135"/>
      <c r="R509" s="129"/>
      <c r="S509" s="136"/>
      <c r="T509" s="122"/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/>
      <c r="B510" s="127"/>
      <c r="C510" s="119"/>
      <c r="D510" s="128"/>
      <c r="E510" s="129"/>
      <c r="F510" s="129"/>
      <c r="G510" s="129"/>
      <c r="H510" s="129"/>
      <c r="I510" s="128"/>
      <c r="J510" s="122"/>
      <c r="K510" s="118"/>
      <c r="L510" s="130"/>
      <c r="M510" s="131"/>
      <c r="N510" s="131"/>
      <c r="O510" s="130"/>
      <c r="P510" s="129"/>
      <c r="Q510" s="135"/>
      <c r="R510" s="129"/>
      <c r="S510" s="136"/>
      <c r="T510" s="122"/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/>
      <c r="B511" s="127"/>
      <c r="C511" s="119"/>
      <c r="D511" s="128"/>
      <c r="E511" s="129"/>
      <c r="F511" s="129"/>
      <c r="G511" s="129"/>
      <c r="H511" s="129"/>
      <c r="I511" s="128"/>
      <c r="J511" s="122"/>
      <c r="K511" s="118"/>
      <c r="L511" s="130"/>
      <c r="M511" s="131"/>
      <c r="N511" s="131"/>
      <c r="O511" s="130"/>
      <c r="P511" s="129"/>
      <c r="Q511" s="135"/>
      <c r="R511" s="129"/>
      <c r="S511" s="136"/>
      <c r="T511" s="122"/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/>
      <c r="B512" s="127"/>
      <c r="C512" s="119"/>
      <c r="D512" s="128"/>
      <c r="E512" s="129"/>
      <c r="F512" s="129"/>
      <c r="G512" s="129"/>
      <c r="H512" s="129"/>
      <c r="I512" s="128"/>
      <c r="J512" s="122"/>
      <c r="K512" s="118"/>
      <c r="L512" s="130"/>
      <c r="M512" s="131"/>
      <c r="N512" s="131"/>
      <c r="O512" s="130"/>
      <c r="P512" s="129"/>
      <c r="Q512" s="135"/>
      <c r="R512" s="129"/>
      <c r="S512" s="136"/>
      <c r="T512" s="122"/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/>
      <c r="B513" s="127"/>
      <c r="C513" s="119"/>
      <c r="D513" s="128"/>
      <c r="E513" s="129"/>
      <c r="F513" s="129"/>
      <c r="G513" s="129"/>
      <c r="H513" s="129"/>
      <c r="I513" s="128"/>
      <c r="J513" s="122"/>
      <c r="K513" s="118"/>
      <c r="L513" s="130"/>
      <c r="M513" s="131"/>
      <c r="N513" s="131"/>
      <c r="O513" s="130"/>
      <c r="P513" s="129"/>
      <c r="Q513" s="135"/>
      <c r="R513" s="129"/>
      <c r="S513" s="136"/>
      <c r="T513" s="122"/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/>
      <c r="B514" s="127"/>
      <c r="C514" s="119"/>
      <c r="D514" s="128"/>
      <c r="E514" s="129"/>
      <c r="F514" s="129"/>
      <c r="G514" s="129"/>
      <c r="H514" s="129"/>
      <c r="I514" s="128"/>
      <c r="J514" s="122"/>
      <c r="K514" s="118"/>
      <c r="L514" s="130"/>
      <c r="M514" s="131"/>
      <c r="N514" s="131"/>
      <c r="O514" s="130"/>
      <c r="P514" s="129"/>
      <c r="Q514" s="135"/>
      <c r="R514" s="129"/>
      <c r="S514" s="136"/>
      <c r="T514" s="122"/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/>
      <c r="B515" s="127"/>
      <c r="C515" s="119"/>
      <c r="D515" s="128"/>
      <c r="E515" s="129"/>
      <c r="F515" s="129"/>
      <c r="G515" s="129"/>
      <c r="H515" s="129"/>
      <c r="I515" s="128"/>
      <c r="J515" s="122"/>
      <c r="K515" s="118"/>
      <c r="L515" s="130"/>
      <c r="M515" s="131"/>
      <c r="N515" s="131"/>
      <c r="O515" s="130"/>
      <c r="P515" s="129"/>
      <c r="Q515" s="135"/>
      <c r="R515" s="129"/>
      <c r="S515" s="136"/>
      <c r="T515" s="122"/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/>
      <c r="B516" s="127"/>
      <c r="C516" s="119"/>
      <c r="D516" s="128"/>
      <c r="E516" s="129"/>
      <c r="F516" s="129"/>
      <c r="G516" s="129"/>
      <c r="H516" s="129"/>
      <c r="I516" s="128"/>
      <c r="J516" s="122"/>
      <c r="K516" s="118"/>
      <c r="L516" s="130"/>
      <c r="M516" s="131"/>
      <c r="N516" s="131"/>
      <c r="O516" s="130"/>
      <c r="P516" s="129"/>
      <c r="Q516" s="135"/>
      <c r="R516" s="129"/>
      <c r="S516" s="136"/>
      <c r="T516" s="122"/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/>
      <c r="B517" s="127"/>
      <c r="C517" s="119"/>
      <c r="D517" s="128"/>
      <c r="E517" s="129"/>
      <c r="F517" s="129"/>
      <c r="G517" s="129"/>
      <c r="H517" s="129"/>
      <c r="I517" s="128"/>
      <c r="J517" s="122"/>
      <c r="K517" s="118"/>
      <c r="L517" s="130"/>
      <c r="M517" s="131"/>
      <c r="N517" s="131"/>
      <c r="O517" s="130"/>
      <c r="P517" s="129"/>
      <c r="Q517" s="135"/>
      <c r="R517" s="129"/>
      <c r="S517" s="136"/>
      <c r="T517" s="122"/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/>
      <c r="B518" s="127"/>
      <c r="C518" s="119"/>
      <c r="D518" s="128"/>
      <c r="E518" s="129"/>
      <c r="F518" s="129"/>
      <c r="G518" s="129"/>
      <c r="H518" s="129"/>
      <c r="I518" s="128"/>
      <c r="J518" s="122"/>
      <c r="K518" s="118"/>
      <c r="L518" s="130"/>
      <c r="M518" s="131"/>
      <c r="N518" s="131"/>
      <c r="O518" s="130"/>
      <c r="P518" s="129"/>
      <c r="Q518" s="135"/>
      <c r="R518" s="129"/>
      <c r="S518" s="136"/>
      <c r="T518" s="122"/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/>
      <c r="B519" s="127"/>
      <c r="C519" s="119"/>
      <c r="D519" s="128"/>
      <c r="E519" s="129"/>
      <c r="F519" s="129"/>
      <c r="G519" s="129"/>
      <c r="H519" s="129"/>
      <c r="I519" s="128"/>
      <c r="J519" s="122"/>
      <c r="K519" s="118"/>
      <c r="L519" s="130"/>
      <c r="M519" s="131"/>
      <c r="N519" s="131"/>
      <c r="O519" s="130"/>
      <c r="P519" s="129"/>
      <c r="Q519" s="135"/>
      <c r="R519" s="129"/>
      <c r="S519" s="136"/>
      <c r="T519" s="122"/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/>
      <c r="B520" s="127"/>
      <c r="C520" s="119"/>
      <c r="D520" s="128"/>
      <c r="E520" s="129"/>
      <c r="F520" s="129"/>
      <c r="G520" s="129"/>
      <c r="H520" s="129"/>
      <c r="I520" s="128"/>
      <c r="J520" s="122"/>
      <c r="K520" s="118"/>
      <c r="L520" s="130"/>
      <c r="M520" s="131"/>
      <c r="N520" s="131"/>
      <c r="O520" s="130"/>
      <c r="P520" s="129"/>
      <c r="Q520" s="135"/>
      <c r="R520" s="129"/>
      <c r="S520" s="136"/>
      <c r="T520" s="122"/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/>
      <c r="B521" s="127"/>
      <c r="C521" s="119"/>
      <c r="D521" s="128"/>
      <c r="E521" s="129"/>
      <c r="F521" s="129"/>
      <c r="G521" s="129"/>
      <c r="H521" s="129"/>
      <c r="I521" s="128"/>
      <c r="J521" s="122"/>
      <c r="K521" s="118"/>
      <c r="L521" s="130"/>
      <c r="M521" s="131"/>
      <c r="N521" s="131"/>
      <c r="O521" s="130"/>
      <c r="P521" s="129"/>
      <c r="Q521" s="135"/>
      <c r="R521" s="129"/>
      <c r="S521" s="136"/>
      <c r="T521" s="122"/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/>
      <c r="B522" s="127"/>
      <c r="C522" s="119"/>
      <c r="D522" s="128"/>
      <c r="E522" s="129"/>
      <c r="F522" s="129"/>
      <c r="G522" s="129"/>
      <c r="H522" s="129"/>
      <c r="I522" s="128"/>
      <c r="J522" s="122"/>
      <c r="K522" s="118"/>
      <c r="L522" s="130"/>
      <c r="M522" s="131"/>
      <c r="N522" s="131"/>
      <c r="O522" s="130"/>
      <c r="P522" s="129"/>
      <c r="Q522" s="135"/>
      <c r="R522" s="129"/>
      <c r="S522" s="136"/>
      <c r="T522" s="122"/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/>
      <c r="B523" s="127"/>
      <c r="C523" s="119"/>
      <c r="D523" s="128"/>
      <c r="E523" s="129"/>
      <c r="F523" s="129"/>
      <c r="G523" s="129"/>
      <c r="H523" s="129"/>
      <c r="I523" s="128"/>
      <c r="J523" s="122"/>
      <c r="K523" s="118"/>
      <c r="L523" s="130"/>
      <c r="M523" s="131"/>
      <c r="N523" s="131"/>
      <c r="O523" s="130"/>
      <c r="P523" s="129"/>
      <c r="Q523" s="135"/>
      <c r="R523" s="129"/>
      <c r="S523" s="136"/>
      <c r="T523" s="122"/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/>
      <c r="B524" s="127"/>
      <c r="C524" s="119"/>
      <c r="D524" s="128"/>
      <c r="E524" s="129"/>
      <c r="F524" s="129"/>
      <c r="G524" s="129"/>
      <c r="H524" s="129"/>
      <c r="I524" s="128"/>
      <c r="J524" s="122"/>
      <c r="K524" s="118"/>
      <c r="L524" s="130"/>
      <c r="M524" s="131"/>
      <c r="N524" s="131"/>
      <c r="O524" s="130"/>
      <c r="P524" s="129"/>
      <c r="Q524" s="135"/>
      <c r="R524" s="129"/>
      <c r="S524" s="136"/>
      <c r="T524" s="122"/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/>
      <c r="B525" s="127"/>
      <c r="C525" s="119"/>
      <c r="D525" s="128"/>
      <c r="E525" s="129"/>
      <c r="F525" s="129"/>
      <c r="G525" s="129"/>
      <c r="H525" s="129"/>
      <c r="I525" s="128"/>
      <c r="J525" s="122"/>
      <c r="K525" s="118"/>
      <c r="L525" s="130"/>
      <c r="M525" s="131"/>
      <c r="N525" s="131"/>
      <c r="O525" s="130"/>
      <c r="P525" s="129"/>
      <c r="Q525" s="135"/>
      <c r="R525" s="129"/>
      <c r="S525" s="136"/>
      <c r="T525" s="122"/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/>
      <c r="B526" s="127"/>
      <c r="C526" s="119"/>
      <c r="D526" s="128"/>
      <c r="E526" s="129"/>
      <c r="F526" s="129"/>
      <c r="G526" s="129"/>
      <c r="H526" s="129"/>
      <c r="I526" s="128"/>
      <c r="J526" s="122"/>
      <c r="K526" s="118"/>
      <c r="L526" s="130"/>
      <c r="M526" s="131"/>
      <c r="N526" s="131"/>
      <c r="O526" s="130"/>
      <c r="P526" s="129"/>
      <c r="Q526" s="135"/>
      <c r="R526" s="129"/>
      <c r="S526" s="136"/>
      <c r="T526" s="122"/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/>
      <c r="B527" s="127"/>
      <c r="C527" s="119"/>
      <c r="D527" s="128"/>
      <c r="E527" s="129"/>
      <c r="F527" s="129"/>
      <c r="G527" s="129"/>
      <c r="H527" s="129"/>
      <c r="I527" s="128"/>
      <c r="J527" s="122"/>
      <c r="K527" s="118"/>
      <c r="L527" s="130"/>
      <c r="M527" s="131"/>
      <c r="N527" s="131"/>
      <c r="O527" s="130"/>
      <c r="P527" s="129"/>
      <c r="Q527" s="135"/>
      <c r="R527" s="129"/>
      <c r="S527" s="136"/>
      <c r="T527" s="122"/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/>
      <c r="B528" s="127"/>
      <c r="C528" s="119"/>
      <c r="D528" s="128"/>
      <c r="E528" s="129"/>
      <c r="F528" s="129"/>
      <c r="G528" s="129"/>
      <c r="H528" s="129"/>
      <c r="I528" s="128"/>
      <c r="J528" s="122"/>
      <c r="K528" s="118"/>
      <c r="L528" s="130"/>
      <c r="M528" s="131"/>
      <c r="N528" s="131"/>
      <c r="O528" s="130"/>
      <c r="P528" s="129"/>
      <c r="Q528" s="135"/>
      <c r="R528" s="129"/>
      <c r="S528" s="136"/>
      <c r="T528" s="122"/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/>
      <c r="B529" s="127"/>
      <c r="C529" s="119"/>
      <c r="D529" s="128"/>
      <c r="E529" s="129"/>
      <c r="F529" s="129"/>
      <c r="G529" s="129"/>
      <c r="H529" s="129"/>
      <c r="I529" s="128"/>
      <c r="J529" s="122"/>
      <c r="K529" s="118"/>
      <c r="L529" s="130"/>
      <c r="M529" s="131"/>
      <c r="N529" s="131"/>
      <c r="O529" s="130"/>
      <c r="P529" s="129"/>
      <c r="Q529" s="135"/>
      <c r="R529" s="129"/>
      <c r="S529" s="136"/>
      <c r="T529" s="122"/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15" x14ac:dyDescent="0.2">
      <c r="A530" s="150"/>
      <c r="B530" s="151"/>
      <c r="C530" s="147"/>
      <c r="D530" s="140"/>
      <c r="E530" s="152"/>
      <c r="F530" s="152"/>
      <c r="G530" s="152"/>
      <c r="H530" s="152"/>
      <c r="I530" s="140"/>
      <c r="J530" s="153"/>
      <c r="K530" s="154"/>
      <c r="L530" s="155"/>
      <c r="M530" s="156"/>
      <c r="N530" s="156"/>
      <c r="O530" s="155"/>
      <c r="P530" s="152"/>
      <c r="Q530" s="157"/>
      <c r="R530" s="152"/>
      <c r="S530" s="158"/>
      <c r="T530" s="153"/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/>
      <c r="B531" s="127"/>
      <c r="C531" s="119"/>
      <c r="D531" s="128"/>
      <c r="E531" s="129"/>
      <c r="F531" s="129"/>
      <c r="G531" s="129"/>
      <c r="H531" s="129"/>
      <c r="I531" s="128"/>
      <c r="J531" s="122"/>
      <c r="K531" s="118"/>
      <c r="L531" s="130"/>
      <c r="M531" s="131"/>
      <c r="N531" s="131"/>
      <c r="O531" s="130"/>
      <c r="P531" s="129"/>
      <c r="Q531" s="135"/>
      <c r="R531" s="129"/>
      <c r="S531" s="136"/>
      <c r="T531" s="122"/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/>
      <c r="B532" s="127"/>
      <c r="C532" s="119"/>
      <c r="D532" s="128"/>
      <c r="E532" s="129"/>
      <c r="F532" s="129"/>
      <c r="G532" s="129"/>
      <c r="H532" s="129"/>
      <c r="I532" s="128"/>
      <c r="J532" s="122"/>
      <c r="K532" s="118"/>
      <c r="L532" s="130"/>
      <c r="M532" s="131"/>
      <c r="N532" s="131"/>
      <c r="O532" s="130"/>
      <c r="P532" s="129"/>
      <c r="Q532" s="135"/>
      <c r="R532" s="129"/>
      <c r="S532" s="136"/>
      <c r="T532" s="122"/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/>
      <c r="B533" s="127"/>
      <c r="C533" s="119"/>
      <c r="D533" s="128"/>
      <c r="E533" s="129"/>
      <c r="F533" s="129"/>
      <c r="G533" s="129"/>
      <c r="H533" s="129"/>
      <c r="I533" s="128"/>
      <c r="J533" s="122"/>
      <c r="K533" s="118"/>
      <c r="L533" s="130"/>
      <c r="M533" s="131"/>
      <c r="N533" s="131"/>
      <c r="O533" s="130"/>
      <c r="P533" s="129"/>
      <c r="Q533" s="135"/>
      <c r="R533" s="129"/>
      <c r="S533" s="136"/>
      <c r="T533" s="122"/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/>
      <c r="B534" s="127"/>
      <c r="C534" s="119"/>
      <c r="D534" s="128"/>
      <c r="E534" s="129"/>
      <c r="F534" s="129"/>
      <c r="G534" s="129"/>
      <c r="H534" s="129"/>
      <c r="I534" s="128"/>
      <c r="J534" s="122"/>
      <c r="K534" s="118"/>
      <c r="L534" s="130"/>
      <c r="M534" s="131"/>
      <c r="N534" s="131"/>
      <c r="O534" s="130"/>
      <c r="P534" s="129"/>
      <c r="Q534" s="135"/>
      <c r="R534" s="129"/>
      <c r="S534" s="136"/>
      <c r="T534" s="122"/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/>
      <c r="B535" s="127"/>
      <c r="C535" s="119"/>
      <c r="D535" s="128"/>
      <c r="E535" s="129"/>
      <c r="F535" s="129"/>
      <c r="G535" s="129"/>
      <c r="H535" s="129"/>
      <c r="I535" s="128"/>
      <c r="J535" s="122"/>
      <c r="K535" s="118"/>
      <c r="L535" s="130"/>
      <c r="M535" s="131"/>
      <c r="N535" s="131"/>
      <c r="O535" s="130"/>
      <c r="P535" s="129"/>
      <c r="Q535" s="135"/>
      <c r="R535" s="129"/>
      <c r="S535" s="136"/>
      <c r="T535" s="122"/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/>
      <c r="B536" s="127"/>
      <c r="C536" s="119"/>
      <c r="D536" s="128"/>
      <c r="E536" s="129"/>
      <c r="F536" s="129"/>
      <c r="G536" s="129"/>
      <c r="H536" s="129"/>
      <c r="I536" s="128"/>
      <c r="J536" s="122"/>
      <c r="K536" s="118"/>
      <c r="L536" s="130"/>
      <c r="M536" s="131"/>
      <c r="N536" s="131"/>
      <c r="O536" s="130"/>
      <c r="P536" s="129"/>
      <c r="Q536" s="135"/>
      <c r="R536" s="129"/>
      <c r="S536" s="136"/>
      <c r="T536" s="122"/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/>
      <c r="B537" s="127"/>
      <c r="C537" s="119"/>
      <c r="D537" s="128"/>
      <c r="E537" s="129"/>
      <c r="F537" s="129"/>
      <c r="G537" s="129"/>
      <c r="H537" s="129"/>
      <c r="I537" s="128"/>
      <c r="J537" s="122"/>
      <c r="K537" s="118"/>
      <c r="L537" s="130"/>
      <c r="M537" s="131"/>
      <c r="N537" s="131"/>
      <c r="O537" s="130"/>
      <c r="P537" s="129"/>
      <c r="Q537" s="135"/>
      <c r="R537" s="129"/>
      <c r="S537" s="136"/>
      <c r="T537" s="122"/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/>
      <c r="B538" s="127"/>
      <c r="C538" s="119"/>
      <c r="D538" s="128"/>
      <c r="E538" s="129"/>
      <c r="F538" s="129"/>
      <c r="G538" s="129"/>
      <c r="H538" s="129"/>
      <c r="I538" s="128"/>
      <c r="J538" s="122"/>
      <c r="K538" s="118"/>
      <c r="L538" s="130"/>
      <c r="M538" s="131"/>
      <c r="N538" s="131"/>
      <c r="O538" s="130"/>
      <c r="P538" s="129"/>
      <c r="Q538" s="135"/>
      <c r="R538" s="129"/>
      <c r="S538" s="136"/>
      <c r="T538" s="122"/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/>
      <c r="B539" s="127"/>
      <c r="C539" s="119"/>
      <c r="D539" s="128"/>
      <c r="E539" s="129"/>
      <c r="F539" s="129"/>
      <c r="G539" s="129"/>
      <c r="H539" s="129"/>
      <c r="I539" s="128"/>
      <c r="J539" s="122"/>
      <c r="K539" s="118"/>
      <c r="L539" s="130"/>
      <c r="M539" s="131"/>
      <c r="N539" s="131"/>
      <c r="O539" s="130"/>
      <c r="P539" s="129"/>
      <c r="Q539" s="135"/>
      <c r="R539" s="129"/>
      <c r="S539" s="136"/>
      <c r="T539" s="122"/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/>
      <c r="B540" s="127"/>
      <c r="C540" s="119"/>
      <c r="D540" s="128"/>
      <c r="E540" s="129"/>
      <c r="F540" s="129"/>
      <c r="G540" s="129"/>
      <c r="H540" s="129"/>
      <c r="I540" s="128"/>
      <c r="J540" s="122"/>
      <c r="K540" s="118"/>
      <c r="L540" s="130"/>
      <c r="M540" s="131"/>
      <c r="N540" s="131"/>
      <c r="O540" s="130"/>
      <c r="P540" s="129"/>
      <c r="Q540" s="135"/>
      <c r="R540" s="129"/>
      <c r="S540" s="136"/>
      <c r="T540" s="122"/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/>
      <c r="B541" s="127"/>
      <c r="C541" s="119"/>
      <c r="D541" s="128"/>
      <c r="E541" s="129"/>
      <c r="F541" s="129"/>
      <c r="G541" s="129"/>
      <c r="H541" s="129"/>
      <c r="I541" s="128"/>
      <c r="J541" s="122"/>
      <c r="K541" s="118"/>
      <c r="L541" s="130"/>
      <c r="M541" s="131"/>
      <c r="N541" s="131"/>
      <c r="O541" s="130"/>
      <c r="P541" s="129"/>
      <c r="Q541" s="135"/>
      <c r="R541" s="129"/>
      <c r="S541" s="136"/>
      <c r="T541" s="122"/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/>
      <c r="B542" s="127"/>
      <c r="C542" s="119"/>
      <c r="D542" s="128"/>
      <c r="E542" s="129"/>
      <c r="F542" s="129"/>
      <c r="G542" s="129"/>
      <c r="H542" s="129"/>
      <c r="I542" s="128"/>
      <c r="J542" s="122"/>
      <c r="K542" s="118"/>
      <c r="L542" s="130"/>
      <c r="M542" s="131"/>
      <c r="N542" s="131"/>
      <c r="O542" s="130"/>
      <c r="P542" s="129"/>
      <c r="Q542" s="135"/>
      <c r="R542" s="129"/>
      <c r="S542" s="136"/>
      <c r="T542" s="122"/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/>
      <c r="B543" s="127"/>
      <c r="C543" s="119"/>
      <c r="D543" s="128"/>
      <c r="E543" s="129"/>
      <c r="F543" s="129"/>
      <c r="G543" s="129"/>
      <c r="H543" s="129"/>
      <c r="I543" s="128"/>
      <c r="J543" s="122"/>
      <c r="K543" s="118"/>
      <c r="L543" s="130"/>
      <c r="M543" s="131"/>
      <c r="N543" s="131"/>
      <c r="O543" s="130"/>
      <c r="P543" s="129"/>
      <c r="Q543" s="135"/>
      <c r="R543" s="129"/>
      <c r="S543" s="136"/>
      <c r="T543" s="122"/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/>
      <c r="B544" s="127"/>
      <c r="C544" s="119"/>
      <c r="D544" s="128"/>
      <c r="E544" s="129"/>
      <c r="F544" s="129"/>
      <c r="G544" s="129"/>
      <c r="H544" s="129"/>
      <c r="I544" s="128"/>
      <c r="J544" s="122"/>
      <c r="K544" s="118"/>
      <c r="L544" s="130"/>
      <c r="M544" s="131"/>
      <c r="N544" s="131"/>
      <c r="O544" s="130"/>
      <c r="P544" s="129"/>
      <c r="Q544" s="135"/>
      <c r="R544" s="129"/>
      <c r="S544" s="136"/>
      <c r="T544" s="122"/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/>
      <c r="B545" s="127"/>
      <c r="C545" s="119"/>
      <c r="D545" s="128"/>
      <c r="E545" s="129"/>
      <c r="F545" s="129"/>
      <c r="G545" s="129"/>
      <c r="H545" s="129"/>
      <c r="I545" s="128"/>
      <c r="J545" s="122"/>
      <c r="K545" s="118"/>
      <c r="L545" s="130"/>
      <c r="M545" s="131"/>
      <c r="N545" s="131"/>
      <c r="O545" s="130"/>
      <c r="P545" s="129"/>
      <c r="Q545" s="135"/>
      <c r="R545" s="129"/>
      <c r="S545" s="136"/>
      <c r="T545" s="122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/>
      <c r="B546" s="127"/>
      <c r="C546" s="119"/>
      <c r="D546" s="128"/>
      <c r="E546" s="129"/>
      <c r="F546" s="129"/>
      <c r="G546" s="129"/>
      <c r="H546" s="129"/>
      <c r="I546" s="128"/>
      <c r="J546" s="122"/>
      <c r="K546" s="118"/>
      <c r="L546" s="130"/>
      <c r="M546" s="131"/>
      <c r="N546" s="131"/>
      <c r="O546" s="130"/>
      <c r="P546" s="129"/>
      <c r="Q546" s="135"/>
      <c r="R546" s="129"/>
      <c r="S546" s="136"/>
      <c r="T546" s="122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/>
      <c r="B547" s="127"/>
      <c r="C547" s="119"/>
      <c r="D547" s="128"/>
      <c r="E547" s="129"/>
      <c r="F547" s="129"/>
      <c r="G547" s="129"/>
      <c r="H547" s="129"/>
      <c r="I547" s="128"/>
      <c r="J547" s="122"/>
      <c r="K547" s="118"/>
      <c r="L547" s="130"/>
      <c r="M547" s="131"/>
      <c r="N547" s="131"/>
      <c r="O547" s="130"/>
      <c r="P547" s="129"/>
      <c r="Q547" s="135"/>
      <c r="R547" s="129"/>
      <c r="S547" s="136"/>
      <c r="T547" s="122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/>
      <c r="B548" s="127"/>
      <c r="C548" s="119"/>
      <c r="D548" s="128"/>
      <c r="E548" s="129"/>
      <c r="F548" s="129"/>
      <c r="G548" s="129"/>
      <c r="H548" s="129"/>
      <c r="I548" s="128"/>
      <c r="J548" s="122"/>
      <c r="K548" s="118"/>
      <c r="L548" s="130"/>
      <c r="M548" s="131"/>
      <c r="N548" s="131"/>
      <c r="O548" s="130"/>
      <c r="P548" s="129"/>
      <c r="Q548" s="135"/>
      <c r="R548" s="129"/>
      <c r="S548" s="136"/>
      <c r="T548" s="122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/>
      <c r="B549" s="127"/>
      <c r="C549" s="119"/>
      <c r="D549" s="128"/>
      <c r="E549" s="129"/>
      <c r="F549" s="129"/>
      <c r="G549" s="129"/>
      <c r="H549" s="129"/>
      <c r="I549" s="128"/>
      <c r="J549" s="122"/>
      <c r="K549" s="118"/>
      <c r="L549" s="130"/>
      <c r="M549" s="131"/>
      <c r="N549" s="131"/>
      <c r="O549" s="130"/>
      <c r="P549" s="129"/>
      <c r="Q549" s="135"/>
      <c r="R549" s="129"/>
      <c r="S549" s="136"/>
      <c r="T549" s="122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/>
      <c r="B550" s="127"/>
      <c r="C550" s="119"/>
      <c r="D550" s="128"/>
      <c r="E550" s="129"/>
      <c r="F550" s="129"/>
      <c r="G550" s="129"/>
      <c r="H550" s="129"/>
      <c r="I550" s="128"/>
      <c r="J550" s="122"/>
      <c r="K550" s="118"/>
      <c r="L550" s="130"/>
      <c r="M550" s="131"/>
      <c r="N550" s="131"/>
      <c r="O550" s="130"/>
      <c r="P550" s="129"/>
      <c r="Q550" s="135"/>
      <c r="R550" s="129"/>
      <c r="S550" s="136"/>
      <c r="T550" s="122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/>
      <c r="B551" s="127"/>
      <c r="C551" s="119"/>
      <c r="D551" s="128"/>
      <c r="E551" s="129"/>
      <c r="F551" s="129"/>
      <c r="G551" s="129"/>
      <c r="H551" s="129"/>
      <c r="I551" s="128"/>
      <c r="J551" s="122"/>
      <c r="K551" s="118"/>
      <c r="L551" s="130"/>
      <c r="M551" s="131"/>
      <c r="N551" s="131"/>
      <c r="O551" s="130"/>
      <c r="P551" s="129"/>
      <c r="Q551" s="135"/>
      <c r="R551" s="129"/>
      <c r="S551" s="136"/>
      <c r="T551" s="122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/>
      <c r="B552" s="127"/>
      <c r="C552" s="119"/>
      <c r="D552" s="128"/>
      <c r="E552" s="129"/>
      <c r="F552" s="129"/>
      <c r="G552" s="129"/>
      <c r="H552" s="129"/>
      <c r="I552" s="128"/>
      <c r="J552" s="122"/>
      <c r="K552" s="118"/>
      <c r="L552" s="130"/>
      <c r="M552" s="131"/>
      <c r="N552" s="131"/>
      <c r="O552" s="130"/>
      <c r="P552" s="129"/>
      <c r="Q552" s="135"/>
      <c r="R552" s="129"/>
      <c r="S552" s="136"/>
      <c r="T552" s="122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/>
      <c r="B553" s="127"/>
      <c r="C553" s="119"/>
      <c r="D553" s="128"/>
      <c r="E553" s="129"/>
      <c r="F553" s="129"/>
      <c r="G553" s="129"/>
      <c r="H553" s="129"/>
      <c r="I553" s="128"/>
      <c r="J553" s="122"/>
      <c r="K553" s="118"/>
      <c r="L553" s="130"/>
      <c r="M553" s="131"/>
      <c r="N553" s="131"/>
      <c r="O553" s="130"/>
      <c r="P553" s="129"/>
      <c r="Q553" s="135"/>
      <c r="R553" s="129"/>
      <c r="S553" s="136"/>
      <c r="T553" s="122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/>
      <c r="B554" s="127"/>
      <c r="C554" s="119"/>
      <c r="D554" s="128"/>
      <c r="E554" s="129"/>
      <c r="F554" s="129"/>
      <c r="G554" s="129"/>
      <c r="H554" s="129"/>
      <c r="I554" s="128"/>
      <c r="J554" s="122"/>
      <c r="K554" s="118"/>
      <c r="L554" s="130"/>
      <c r="M554" s="131"/>
      <c r="N554" s="131"/>
      <c r="O554" s="130"/>
      <c r="P554" s="129"/>
      <c r="Q554" s="135"/>
      <c r="R554" s="129"/>
      <c r="S554" s="136"/>
      <c r="T554" s="122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/>
      <c r="B555" s="127"/>
      <c r="C555" s="119"/>
      <c r="D555" s="128"/>
      <c r="E555" s="129"/>
      <c r="F555" s="129"/>
      <c r="G555" s="129"/>
      <c r="H555" s="129"/>
      <c r="I555" s="128"/>
      <c r="J555" s="122"/>
      <c r="K555" s="118"/>
      <c r="L555" s="130"/>
      <c r="M555" s="131"/>
      <c r="N555" s="131"/>
      <c r="O555" s="130"/>
      <c r="P555" s="129"/>
      <c r="Q555" s="135"/>
      <c r="R555" s="129"/>
      <c r="S555" s="136"/>
      <c r="T555" s="122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/>
      <c r="B556" s="127"/>
      <c r="C556" s="119"/>
      <c r="D556" s="128"/>
      <c r="E556" s="129"/>
      <c r="F556" s="129"/>
      <c r="G556" s="129"/>
      <c r="H556" s="129"/>
      <c r="I556" s="128"/>
      <c r="J556" s="122"/>
      <c r="K556" s="118"/>
      <c r="L556" s="130"/>
      <c r="M556" s="131"/>
      <c r="N556" s="131"/>
      <c r="O556" s="130"/>
      <c r="P556" s="129"/>
      <c r="Q556" s="135"/>
      <c r="R556" s="129"/>
      <c r="S556" s="136"/>
      <c r="T556" s="122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/>
      <c r="B557" s="127"/>
      <c r="C557" s="119"/>
      <c r="D557" s="128"/>
      <c r="E557" s="129"/>
      <c r="F557" s="129"/>
      <c r="G557" s="129"/>
      <c r="H557" s="129"/>
      <c r="I557" s="128"/>
      <c r="J557" s="122"/>
      <c r="K557" s="118"/>
      <c r="L557" s="130"/>
      <c r="M557" s="131"/>
      <c r="N557" s="131"/>
      <c r="O557" s="130"/>
      <c r="P557" s="129"/>
      <c r="Q557" s="135"/>
      <c r="R557" s="129"/>
      <c r="S557" s="136"/>
      <c r="T557" s="122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/>
      <c r="B558" s="127"/>
      <c r="C558" s="119"/>
      <c r="D558" s="128"/>
      <c r="E558" s="129"/>
      <c r="F558" s="129"/>
      <c r="G558" s="129"/>
      <c r="H558" s="129"/>
      <c r="I558" s="128"/>
      <c r="J558" s="122"/>
      <c r="K558" s="118"/>
      <c r="L558" s="130"/>
      <c r="M558" s="131"/>
      <c r="N558" s="131"/>
      <c r="O558" s="130"/>
      <c r="P558" s="129"/>
      <c r="Q558" s="135"/>
      <c r="R558" s="129"/>
      <c r="S558" s="136"/>
      <c r="T558" s="122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/>
      <c r="B559" s="127"/>
      <c r="C559" s="119"/>
      <c r="D559" s="128"/>
      <c r="E559" s="129"/>
      <c r="F559" s="129"/>
      <c r="G559" s="129"/>
      <c r="H559" s="129"/>
      <c r="I559" s="128"/>
      <c r="J559" s="122"/>
      <c r="K559" s="118"/>
      <c r="L559" s="130"/>
      <c r="M559" s="131"/>
      <c r="N559" s="131"/>
      <c r="O559" s="130"/>
      <c r="P559" s="129"/>
      <c r="Q559" s="135"/>
      <c r="R559" s="129"/>
      <c r="S559" s="136"/>
      <c r="T559" s="122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/>
      <c r="B560" s="127"/>
      <c r="C560" s="119"/>
      <c r="D560" s="128"/>
      <c r="E560" s="129"/>
      <c r="F560" s="129"/>
      <c r="G560" s="129"/>
      <c r="H560" s="129"/>
      <c r="I560" s="128"/>
      <c r="J560" s="122"/>
      <c r="K560" s="118"/>
      <c r="L560" s="130"/>
      <c r="M560" s="131"/>
      <c r="N560" s="131"/>
      <c r="O560" s="130"/>
      <c r="P560" s="129"/>
      <c r="Q560" s="135"/>
      <c r="R560" s="129"/>
      <c r="S560" s="136"/>
      <c r="T560" s="122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/>
      <c r="B561" s="127"/>
      <c r="C561" s="119"/>
      <c r="D561" s="128"/>
      <c r="E561" s="129"/>
      <c r="F561" s="129"/>
      <c r="G561" s="129"/>
      <c r="H561" s="129"/>
      <c r="I561" s="128"/>
      <c r="J561" s="122"/>
      <c r="K561" s="118"/>
      <c r="L561" s="130"/>
      <c r="M561" s="131"/>
      <c r="N561" s="131"/>
      <c r="O561" s="130"/>
      <c r="P561" s="129"/>
      <c r="Q561" s="135"/>
      <c r="R561" s="129"/>
      <c r="S561" s="136"/>
      <c r="T561" s="122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/>
      <c r="B562" s="127"/>
      <c r="C562" s="119"/>
      <c r="D562" s="128"/>
      <c r="E562" s="129"/>
      <c r="F562" s="129"/>
      <c r="G562" s="129"/>
      <c r="H562" s="129"/>
      <c r="I562" s="128"/>
      <c r="J562" s="122"/>
      <c r="K562" s="118"/>
      <c r="L562" s="130"/>
      <c r="M562" s="131"/>
      <c r="N562" s="131"/>
      <c r="O562" s="130"/>
      <c r="P562" s="129"/>
      <c r="Q562" s="135"/>
      <c r="R562" s="129"/>
      <c r="S562" s="136"/>
      <c r="T562" s="122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/>
      <c r="B563" s="127"/>
      <c r="C563" s="119"/>
      <c r="D563" s="128"/>
      <c r="E563" s="129"/>
      <c r="F563" s="129"/>
      <c r="G563" s="129"/>
      <c r="H563" s="129"/>
      <c r="I563" s="128"/>
      <c r="J563" s="122"/>
      <c r="K563" s="118"/>
      <c r="L563" s="130"/>
      <c r="M563" s="131"/>
      <c r="N563" s="131"/>
      <c r="O563" s="130"/>
      <c r="P563" s="129"/>
      <c r="Q563" s="135"/>
      <c r="R563" s="129"/>
      <c r="S563" s="136"/>
      <c r="T563" s="122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/>
      <c r="B564" s="127"/>
      <c r="C564" s="119"/>
      <c r="D564" s="128"/>
      <c r="E564" s="129"/>
      <c r="F564" s="129"/>
      <c r="G564" s="129"/>
      <c r="H564" s="129"/>
      <c r="I564" s="128"/>
      <c r="J564" s="122"/>
      <c r="K564" s="118"/>
      <c r="L564" s="130"/>
      <c r="M564" s="131"/>
      <c r="N564" s="131"/>
      <c r="O564" s="130"/>
      <c r="P564" s="129"/>
      <c r="Q564" s="135"/>
      <c r="R564" s="129"/>
      <c r="S564" s="136"/>
      <c r="T564" s="122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/>
      <c r="B565" s="127"/>
      <c r="C565" s="119"/>
      <c r="D565" s="128"/>
      <c r="E565" s="129"/>
      <c r="F565" s="129"/>
      <c r="G565" s="129"/>
      <c r="H565" s="129"/>
      <c r="I565" s="128"/>
      <c r="J565" s="122"/>
      <c r="K565" s="118"/>
      <c r="L565" s="130"/>
      <c r="M565" s="131"/>
      <c r="N565" s="131"/>
      <c r="O565" s="130"/>
      <c r="P565" s="129"/>
      <c r="Q565" s="135"/>
      <c r="R565" s="129"/>
      <c r="S565" s="136"/>
      <c r="T565" s="122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/>
      <c r="B566" s="127"/>
      <c r="C566" s="119"/>
      <c r="D566" s="128"/>
      <c r="E566" s="129"/>
      <c r="F566" s="129"/>
      <c r="G566" s="129"/>
      <c r="H566" s="129"/>
      <c r="I566" s="128"/>
      <c r="J566" s="122"/>
      <c r="K566" s="118"/>
      <c r="L566" s="130"/>
      <c r="M566" s="131"/>
      <c r="N566" s="131"/>
      <c r="O566" s="130"/>
      <c r="P566" s="129"/>
      <c r="Q566" s="135"/>
      <c r="R566" s="129"/>
      <c r="S566" s="136"/>
      <c r="T566" s="122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/>
      <c r="B567" s="127"/>
      <c r="C567" s="119"/>
      <c r="D567" s="128"/>
      <c r="E567" s="129"/>
      <c r="F567" s="129"/>
      <c r="G567" s="129"/>
      <c r="H567" s="129"/>
      <c r="I567" s="128"/>
      <c r="J567" s="122"/>
      <c r="K567" s="118"/>
      <c r="L567" s="130"/>
      <c r="M567" s="131"/>
      <c r="N567" s="131"/>
      <c r="O567" s="130"/>
      <c r="P567" s="129"/>
      <c r="Q567" s="135"/>
      <c r="R567" s="129"/>
      <c r="S567" s="136"/>
      <c r="T567" s="122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/>
      <c r="B568" s="127"/>
      <c r="C568" s="119"/>
      <c r="D568" s="128"/>
      <c r="E568" s="129"/>
      <c r="F568" s="129"/>
      <c r="G568" s="129"/>
      <c r="H568" s="129"/>
      <c r="I568" s="128"/>
      <c r="J568" s="122"/>
      <c r="K568" s="118"/>
      <c r="L568" s="130"/>
      <c r="M568" s="131"/>
      <c r="N568" s="131"/>
      <c r="O568" s="130"/>
      <c r="P568" s="129"/>
      <c r="Q568" s="135"/>
      <c r="R568" s="129"/>
      <c r="S568" s="136"/>
      <c r="T568" s="122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/>
      <c r="B569" s="127"/>
      <c r="C569" s="119"/>
      <c r="D569" s="128"/>
      <c r="E569" s="129"/>
      <c r="F569" s="129"/>
      <c r="G569" s="129"/>
      <c r="H569" s="129"/>
      <c r="I569" s="128"/>
      <c r="J569" s="122"/>
      <c r="K569" s="118"/>
      <c r="L569" s="130"/>
      <c r="M569" s="131"/>
      <c r="N569" s="131"/>
      <c r="O569" s="130"/>
      <c r="P569" s="129"/>
      <c r="Q569" s="135"/>
      <c r="R569" s="129"/>
      <c r="S569" s="136"/>
      <c r="T569" s="122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/>
      <c r="B570" s="127"/>
      <c r="C570" s="119"/>
      <c r="D570" s="128"/>
      <c r="E570" s="129"/>
      <c r="F570" s="129"/>
      <c r="G570" s="129"/>
      <c r="H570" s="129"/>
      <c r="I570" s="128"/>
      <c r="J570" s="122"/>
      <c r="K570" s="118"/>
      <c r="L570" s="130"/>
      <c r="M570" s="131"/>
      <c r="N570" s="131"/>
      <c r="O570" s="130"/>
      <c r="P570" s="129"/>
      <c r="Q570" s="135"/>
      <c r="R570" s="129"/>
      <c r="S570" s="136"/>
      <c r="T570" s="122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/>
      <c r="B571" s="127"/>
      <c r="C571" s="119"/>
      <c r="D571" s="128"/>
      <c r="E571" s="129"/>
      <c r="F571" s="129"/>
      <c r="G571" s="129"/>
      <c r="H571" s="129"/>
      <c r="I571" s="128"/>
      <c r="J571" s="122"/>
      <c r="K571" s="118"/>
      <c r="L571" s="130"/>
      <c r="M571" s="131"/>
      <c r="N571" s="131"/>
      <c r="O571" s="130"/>
      <c r="P571" s="129"/>
      <c r="Q571" s="135"/>
      <c r="R571" s="129"/>
      <c r="S571" s="136"/>
      <c r="T571" s="122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/>
      <c r="B572" s="127"/>
      <c r="C572" s="119"/>
      <c r="D572" s="128"/>
      <c r="E572" s="129"/>
      <c r="F572" s="129"/>
      <c r="G572" s="129"/>
      <c r="H572" s="129"/>
      <c r="I572" s="128"/>
      <c r="J572" s="122"/>
      <c r="K572" s="118"/>
      <c r="L572" s="130"/>
      <c r="M572" s="131"/>
      <c r="N572" s="131"/>
      <c r="O572" s="130"/>
      <c r="P572" s="129"/>
      <c r="Q572" s="135"/>
      <c r="R572" s="129"/>
      <c r="S572" s="136"/>
      <c r="T572" s="122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/>
      <c r="B573" s="127"/>
      <c r="C573" s="119"/>
      <c r="D573" s="128"/>
      <c r="E573" s="129"/>
      <c r="F573" s="129"/>
      <c r="G573" s="129"/>
      <c r="H573" s="129"/>
      <c r="I573" s="128"/>
      <c r="J573" s="122"/>
      <c r="K573" s="118"/>
      <c r="L573" s="130"/>
      <c r="M573" s="131"/>
      <c r="N573" s="131"/>
      <c r="O573" s="130"/>
      <c r="P573" s="129"/>
      <c r="Q573" s="135"/>
      <c r="R573" s="129"/>
      <c r="S573" s="136"/>
      <c r="T573" s="122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/>
      <c r="B574" s="127"/>
      <c r="C574" s="119"/>
      <c r="D574" s="128"/>
      <c r="E574" s="129"/>
      <c r="F574" s="129"/>
      <c r="G574" s="129"/>
      <c r="H574" s="129"/>
      <c r="I574" s="128"/>
      <c r="J574" s="122"/>
      <c r="K574" s="118"/>
      <c r="L574" s="130"/>
      <c r="M574" s="131"/>
      <c r="N574" s="131"/>
      <c r="O574" s="130"/>
      <c r="P574" s="129"/>
      <c r="Q574" s="135"/>
      <c r="R574" s="129"/>
      <c r="S574" s="136"/>
      <c r="T574" s="122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/>
      <c r="B575" s="127"/>
      <c r="C575" s="119"/>
      <c r="D575" s="128"/>
      <c r="E575" s="129"/>
      <c r="F575" s="129"/>
      <c r="G575" s="129"/>
      <c r="H575" s="129"/>
      <c r="I575" s="128"/>
      <c r="J575" s="122"/>
      <c r="K575" s="118"/>
      <c r="L575" s="130"/>
      <c r="M575" s="131"/>
      <c r="N575" s="131"/>
      <c r="O575" s="130"/>
      <c r="P575" s="129"/>
      <c r="Q575" s="135"/>
      <c r="R575" s="129"/>
      <c r="S575" s="136"/>
      <c r="T575" s="122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/>
      <c r="B576" s="127"/>
      <c r="C576" s="119"/>
      <c r="D576" s="128"/>
      <c r="E576" s="129"/>
      <c r="F576" s="129"/>
      <c r="G576" s="129"/>
      <c r="H576" s="129"/>
      <c r="I576" s="128"/>
      <c r="J576" s="122"/>
      <c r="K576" s="118"/>
      <c r="L576" s="130"/>
      <c r="M576" s="131"/>
      <c r="N576" s="131"/>
      <c r="O576" s="130"/>
      <c r="P576" s="129"/>
      <c r="Q576" s="135"/>
      <c r="R576" s="129"/>
      <c r="S576" s="136"/>
      <c r="T576" s="122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/>
      <c r="B577" s="127"/>
      <c r="C577" s="119"/>
      <c r="D577" s="128"/>
      <c r="E577" s="129"/>
      <c r="F577" s="129"/>
      <c r="G577" s="129"/>
      <c r="H577" s="129"/>
      <c r="I577" s="128"/>
      <c r="J577" s="122"/>
      <c r="K577" s="118"/>
      <c r="L577" s="130"/>
      <c r="M577" s="131"/>
      <c r="N577" s="131"/>
      <c r="O577" s="130"/>
      <c r="P577" s="129"/>
      <c r="Q577" s="135"/>
      <c r="R577" s="129"/>
      <c r="S577" s="136"/>
      <c r="T577" s="122"/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/>
      <c r="B578" s="127"/>
      <c r="C578" s="119"/>
      <c r="D578" s="128"/>
      <c r="E578" s="129"/>
      <c r="F578" s="129"/>
      <c r="G578" s="129"/>
      <c r="H578" s="129"/>
      <c r="I578" s="128"/>
      <c r="J578" s="122"/>
      <c r="K578" s="118"/>
      <c r="L578" s="130"/>
      <c r="M578" s="131"/>
      <c r="N578" s="131"/>
      <c r="O578" s="130"/>
      <c r="P578" s="129"/>
      <c r="Q578" s="135"/>
      <c r="R578" s="129"/>
      <c r="S578" s="136"/>
      <c r="T578" s="122"/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/>
      <c r="B579" s="127"/>
      <c r="C579" s="119"/>
      <c r="D579" s="128"/>
      <c r="E579" s="129"/>
      <c r="F579" s="129"/>
      <c r="G579" s="129"/>
      <c r="H579" s="129"/>
      <c r="I579" s="128"/>
      <c r="J579" s="122"/>
      <c r="K579" s="118"/>
      <c r="L579" s="130"/>
      <c r="M579" s="131"/>
      <c r="N579" s="131"/>
      <c r="O579" s="130"/>
      <c r="P579" s="129"/>
      <c r="Q579" s="135"/>
      <c r="R579" s="129"/>
      <c r="S579" s="136"/>
      <c r="T579" s="122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/>
      <c r="B580" s="127"/>
      <c r="C580" s="119"/>
      <c r="D580" s="128"/>
      <c r="E580" s="129"/>
      <c r="F580" s="129"/>
      <c r="G580" s="129"/>
      <c r="H580" s="129"/>
      <c r="I580" s="128"/>
      <c r="J580" s="122"/>
      <c r="K580" s="118"/>
      <c r="L580" s="130"/>
      <c r="M580" s="131"/>
      <c r="N580" s="131"/>
      <c r="O580" s="130"/>
      <c r="P580" s="129"/>
      <c r="Q580" s="135"/>
      <c r="R580" s="129"/>
      <c r="S580" s="136"/>
      <c r="T580" s="122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/>
      <c r="B581" s="127"/>
      <c r="C581" s="119"/>
      <c r="D581" s="128"/>
      <c r="E581" s="129"/>
      <c r="F581" s="129"/>
      <c r="G581" s="129"/>
      <c r="H581" s="129"/>
      <c r="I581" s="128"/>
      <c r="J581" s="122"/>
      <c r="K581" s="118"/>
      <c r="L581" s="130"/>
      <c r="M581" s="131"/>
      <c r="N581" s="131"/>
      <c r="O581" s="130"/>
      <c r="P581" s="129"/>
      <c r="Q581" s="135"/>
      <c r="R581" s="129"/>
      <c r="S581" s="136"/>
      <c r="T581" s="122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/>
      <c r="B582" s="127"/>
      <c r="C582" s="119"/>
      <c r="D582" s="128"/>
      <c r="E582" s="129"/>
      <c r="F582" s="129"/>
      <c r="G582" s="129"/>
      <c r="H582" s="129"/>
      <c r="I582" s="128"/>
      <c r="J582" s="122"/>
      <c r="K582" s="118"/>
      <c r="L582" s="130"/>
      <c r="M582" s="131"/>
      <c r="N582" s="131"/>
      <c r="O582" s="130"/>
      <c r="P582" s="129"/>
      <c r="Q582" s="135"/>
      <c r="R582" s="129"/>
      <c r="S582" s="136"/>
      <c r="T582" s="122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/>
      <c r="B583" s="127"/>
      <c r="C583" s="119"/>
      <c r="D583" s="128"/>
      <c r="E583" s="129"/>
      <c r="F583" s="129"/>
      <c r="G583" s="129"/>
      <c r="H583" s="129"/>
      <c r="I583" s="128"/>
      <c r="J583" s="122"/>
      <c r="K583" s="118"/>
      <c r="L583" s="130"/>
      <c r="M583" s="131"/>
      <c r="N583" s="131"/>
      <c r="O583" s="130"/>
      <c r="P583" s="129"/>
      <c r="Q583" s="135"/>
      <c r="R583" s="129"/>
      <c r="S583" s="136"/>
      <c r="T583" s="122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/>
      <c r="B584" s="127"/>
      <c r="C584" s="119"/>
      <c r="D584" s="128"/>
      <c r="E584" s="129"/>
      <c r="F584" s="129"/>
      <c r="G584" s="129"/>
      <c r="H584" s="129"/>
      <c r="I584" s="128"/>
      <c r="J584" s="122"/>
      <c r="K584" s="118"/>
      <c r="L584" s="130"/>
      <c r="M584" s="131"/>
      <c r="N584" s="131"/>
      <c r="O584" s="130"/>
      <c r="P584" s="129"/>
      <c r="Q584" s="135"/>
      <c r="R584" s="129"/>
      <c r="S584" s="136"/>
      <c r="T584" s="122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/>
      <c r="B585" s="127"/>
      <c r="C585" s="119"/>
      <c r="D585" s="128"/>
      <c r="E585" s="129"/>
      <c r="F585" s="129"/>
      <c r="G585" s="129"/>
      <c r="H585" s="129"/>
      <c r="I585" s="128"/>
      <c r="J585" s="122"/>
      <c r="K585" s="118"/>
      <c r="L585" s="130"/>
      <c r="M585" s="131"/>
      <c r="N585" s="131"/>
      <c r="O585" s="130"/>
      <c r="P585" s="129"/>
      <c r="Q585" s="135"/>
      <c r="R585" s="129"/>
      <c r="S585" s="136"/>
      <c r="T585" s="122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/>
      <c r="B586" s="127"/>
      <c r="C586" s="119"/>
      <c r="D586" s="128"/>
      <c r="E586" s="129"/>
      <c r="F586" s="129"/>
      <c r="G586" s="129"/>
      <c r="H586" s="129"/>
      <c r="I586" s="128"/>
      <c r="J586" s="122"/>
      <c r="K586" s="118"/>
      <c r="L586" s="130"/>
      <c r="M586" s="131"/>
      <c r="N586" s="131"/>
      <c r="O586" s="130"/>
      <c r="P586" s="129"/>
      <c r="Q586" s="135"/>
      <c r="R586" s="129"/>
      <c r="S586" s="136"/>
      <c r="T586" s="122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/>
      <c r="B587" s="127"/>
      <c r="C587" s="119"/>
      <c r="D587" s="128"/>
      <c r="E587" s="129"/>
      <c r="F587" s="129"/>
      <c r="G587" s="129"/>
      <c r="H587" s="129"/>
      <c r="I587" s="128"/>
      <c r="J587" s="122"/>
      <c r="K587" s="118"/>
      <c r="L587" s="130"/>
      <c r="M587" s="131"/>
      <c r="N587" s="131"/>
      <c r="O587" s="130"/>
      <c r="P587" s="129"/>
      <c r="Q587" s="135"/>
      <c r="R587" s="129"/>
      <c r="S587" s="136"/>
      <c r="T587" s="122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/>
      <c r="B588" s="127"/>
      <c r="C588" s="119"/>
      <c r="D588" s="128"/>
      <c r="E588" s="129"/>
      <c r="F588" s="129"/>
      <c r="G588" s="129"/>
      <c r="H588" s="129"/>
      <c r="I588" s="128"/>
      <c r="J588" s="122"/>
      <c r="K588" s="118"/>
      <c r="L588" s="130"/>
      <c r="M588" s="131"/>
      <c r="N588" s="131"/>
      <c r="O588" s="130"/>
      <c r="P588" s="129"/>
      <c r="Q588" s="135"/>
      <c r="R588" s="129"/>
      <c r="S588" s="136"/>
      <c r="T588" s="122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/>
      <c r="B589" s="127"/>
      <c r="C589" s="119"/>
      <c r="D589" s="128"/>
      <c r="E589" s="129"/>
      <c r="F589" s="129"/>
      <c r="G589" s="129"/>
      <c r="H589" s="129"/>
      <c r="I589" s="128"/>
      <c r="J589" s="122"/>
      <c r="K589" s="118"/>
      <c r="L589" s="130"/>
      <c r="M589" s="131"/>
      <c r="N589" s="131"/>
      <c r="O589" s="130"/>
      <c r="P589" s="129"/>
      <c r="Q589" s="135"/>
      <c r="R589" s="129"/>
      <c r="S589" s="136"/>
      <c r="T589" s="122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/>
      <c r="B590" s="127"/>
      <c r="C590" s="119"/>
      <c r="D590" s="128"/>
      <c r="E590" s="129"/>
      <c r="F590" s="129"/>
      <c r="G590" s="129"/>
      <c r="H590" s="129"/>
      <c r="I590" s="128"/>
      <c r="J590" s="122"/>
      <c r="K590" s="118"/>
      <c r="L590" s="130"/>
      <c r="M590" s="131"/>
      <c r="N590" s="131"/>
      <c r="O590" s="130"/>
      <c r="P590" s="129"/>
      <c r="Q590" s="135"/>
      <c r="R590" s="129"/>
      <c r="S590" s="136"/>
      <c r="T590" s="122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/>
      <c r="B591" s="127"/>
      <c r="C591" s="119"/>
      <c r="D591" s="128"/>
      <c r="E591" s="129"/>
      <c r="F591" s="129"/>
      <c r="G591" s="129"/>
      <c r="H591" s="129"/>
      <c r="I591" s="128"/>
      <c r="J591" s="122"/>
      <c r="K591" s="118"/>
      <c r="L591" s="130"/>
      <c r="M591" s="131"/>
      <c r="N591" s="131"/>
      <c r="O591" s="130"/>
      <c r="P591" s="129"/>
      <c r="Q591" s="135"/>
      <c r="R591" s="129"/>
      <c r="S591" s="136"/>
      <c r="T591" s="122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/>
      <c r="B592" s="127"/>
      <c r="C592" s="119"/>
      <c r="D592" s="128"/>
      <c r="E592" s="129"/>
      <c r="F592" s="129"/>
      <c r="G592" s="129"/>
      <c r="H592" s="129"/>
      <c r="I592" s="128"/>
      <c r="J592" s="122"/>
      <c r="K592" s="118"/>
      <c r="L592" s="130"/>
      <c r="M592" s="131"/>
      <c r="N592" s="131"/>
      <c r="O592" s="130"/>
      <c r="P592" s="129"/>
      <c r="Q592" s="135"/>
      <c r="R592" s="129"/>
      <c r="S592" s="136"/>
      <c r="T592" s="122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/>
      <c r="B593" s="127"/>
      <c r="C593" s="119"/>
      <c r="D593" s="128"/>
      <c r="E593" s="129"/>
      <c r="F593" s="129"/>
      <c r="G593" s="129"/>
      <c r="H593" s="129"/>
      <c r="I593" s="128"/>
      <c r="J593" s="122"/>
      <c r="K593" s="118"/>
      <c r="L593" s="130"/>
      <c r="M593" s="131"/>
      <c r="N593" s="131"/>
      <c r="O593" s="130"/>
      <c r="P593" s="129"/>
      <c r="Q593" s="135"/>
      <c r="R593" s="129"/>
      <c r="S593" s="136"/>
      <c r="T593" s="122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/>
      <c r="B594" s="127"/>
      <c r="C594" s="119"/>
      <c r="D594" s="128"/>
      <c r="E594" s="129"/>
      <c r="F594" s="129"/>
      <c r="G594" s="129"/>
      <c r="H594" s="129"/>
      <c r="I594" s="128"/>
      <c r="J594" s="122"/>
      <c r="K594" s="118"/>
      <c r="L594" s="130"/>
      <c r="M594" s="131"/>
      <c r="N594" s="131"/>
      <c r="O594" s="130"/>
      <c r="P594" s="129"/>
      <c r="Q594" s="135"/>
      <c r="R594" s="129"/>
      <c r="S594" s="136"/>
      <c r="T594" s="122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/>
      <c r="B595" s="127"/>
      <c r="C595" s="119"/>
      <c r="D595" s="128"/>
      <c r="E595" s="129"/>
      <c r="F595" s="129"/>
      <c r="G595" s="129"/>
      <c r="H595" s="129"/>
      <c r="I595" s="128"/>
      <c r="J595" s="122"/>
      <c r="K595" s="118"/>
      <c r="L595" s="130"/>
      <c r="M595" s="131"/>
      <c r="N595" s="131"/>
      <c r="O595" s="130"/>
      <c r="P595" s="129"/>
      <c r="Q595" s="135"/>
      <c r="R595" s="129"/>
      <c r="S595" s="136"/>
      <c r="T595" s="122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/>
      <c r="B596" s="127"/>
      <c r="C596" s="119"/>
      <c r="D596" s="128"/>
      <c r="E596" s="129"/>
      <c r="F596" s="129"/>
      <c r="G596" s="129"/>
      <c r="H596" s="129"/>
      <c r="I596" s="128"/>
      <c r="J596" s="122"/>
      <c r="K596" s="118"/>
      <c r="L596" s="130"/>
      <c r="M596" s="131"/>
      <c r="N596" s="131"/>
      <c r="O596" s="130"/>
      <c r="P596" s="129"/>
      <c r="Q596" s="135"/>
      <c r="R596" s="129"/>
      <c r="S596" s="136"/>
      <c r="T596" s="122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/>
      <c r="B597" s="127"/>
      <c r="C597" s="119"/>
      <c r="D597" s="128"/>
      <c r="E597" s="129"/>
      <c r="F597" s="129"/>
      <c r="G597" s="129"/>
      <c r="H597" s="129"/>
      <c r="I597" s="128"/>
      <c r="J597" s="122"/>
      <c r="K597" s="118"/>
      <c r="L597" s="130"/>
      <c r="M597" s="131"/>
      <c r="N597" s="131"/>
      <c r="O597" s="130"/>
      <c r="P597" s="129"/>
      <c r="Q597" s="135"/>
      <c r="R597" s="129"/>
      <c r="S597" s="136"/>
      <c r="T597" s="122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/>
      <c r="B598" s="127"/>
      <c r="C598" s="119"/>
      <c r="D598" s="128"/>
      <c r="E598" s="129"/>
      <c r="F598" s="129"/>
      <c r="G598" s="129"/>
      <c r="H598" s="129"/>
      <c r="I598" s="128"/>
      <c r="J598" s="122"/>
      <c r="K598" s="118"/>
      <c r="L598" s="130"/>
      <c r="M598" s="131"/>
      <c r="N598" s="131"/>
      <c r="O598" s="130"/>
      <c r="P598" s="129"/>
      <c r="Q598" s="135"/>
      <c r="R598" s="129"/>
      <c r="S598" s="136"/>
      <c r="T598" s="122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/>
      <c r="B599" s="127"/>
      <c r="C599" s="119"/>
      <c r="D599" s="128"/>
      <c r="E599" s="129"/>
      <c r="F599" s="129"/>
      <c r="G599" s="129"/>
      <c r="H599" s="129"/>
      <c r="I599" s="128"/>
      <c r="J599" s="122"/>
      <c r="K599" s="118"/>
      <c r="L599" s="130"/>
      <c r="M599" s="131"/>
      <c r="N599" s="131"/>
      <c r="O599" s="130"/>
      <c r="P599" s="129"/>
      <c r="Q599" s="135"/>
      <c r="R599" s="129"/>
      <c r="S599" s="136"/>
      <c r="T599" s="122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/>
      <c r="B600" s="127"/>
      <c r="C600" s="119"/>
      <c r="D600" s="128"/>
      <c r="E600" s="129"/>
      <c r="F600" s="129"/>
      <c r="G600" s="129"/>
      <c r="H600" s="129"/>
      <c r="I600" s="128"/>
      <c r="J600" s="122"/>
      <c r="K600" s="118"/>
      <c r="L600" s="130"/>
      <c r="M600" s="131"/>
      <c r="N600" s="131"/>
      <c r="O600" s="130"/>
      <c r="P600" s="129"/>
      <c r="Q600" s="135"/>
      <c r="R600" s="129"/>
      <c r="S600" s="136"/>
      <c r="T600" s="122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/>
      <c r="B601" s="127"/>
      <c r="C601" s="119"/>
      <c r="D601" s="128"/>
      <c r="E601" s="129"/>
      <c r="F601" s="129"/>
      <c r="G601" s="129"/>
      <c r="H601" s="129"/>
      <c r="I601" s="128"/>
      <c r="J601" s="122"/>
      <c r="K601" s="118"/>
      <c r="L601" s="130"/>
      <c r="M601" s="131"/>
      <c r="N601" s="131"/>
      <c r="O601" s="130"/>
      <c r="P601" s="129"/>
      <c r="Q601" s="135"/>
      <c r="R601" s="129"/>
      <c r="S601" s="136"/>
      <c r="T601" s="122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/>
      <c r="B602" s="127"/>
      <c r="C602" s="119"/>
      <c r="D602" s="128"/>
      <c r="E602" s="129"/>
      <c r="F602" s="129"/>
      <c r="G602" s="129"/>
      <c r="H602" s="129"/>
      <c r="I602" s="128"/>
      <c r="J602" s="122"/>
      <c r="K602" s="118"/>
      <c r="L602" s="130"/>
      <c r="M602" s="131"/>
      <c r="N602" s="131"/>
      <c r="O602" s="130"/>
      <c r="P602" s="129"/>
      <c r="Q602" s="135"/>
      <c r="R602" s="129"/>
      <c r="S602" s="136"/>
      <c r="T602" s="122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/>
      <c r="B603" s="127"/>
      <c r="C603" s="119"/>
      <c r="D603" s="128"/>
      <c r="E603" s="129"/>
      <c r="F603" s="129"/>
      <c r="G603" s="129"/>
      <c r="H603" s="129"/>
      <c r="I603" s="128"/>
      <c r="J603" s="122"/>
      <c r="K603" s="118"/>
      <c r="L603" s="130"/>
      <c r="M603" s="131"/>
      <c r="N603" s="131"/>
      <c r="O603" s="130"/>
      <c r="P603" s="129"/>
      <c r="Q603" s="135"/>
      <c r="R603" s="129"/>
      <c r="S603" s="136"/>
      <c r="T603" s="122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/>
      <c r="B604" s="127"/>
      <c r="C604" s="119"/>
      <c r="D604" s="128"/>
      <c r="E604" s="129"/>
      <c r="F604" s="129"/>
      <c r="G604" s="129"/>
      <c r="H604" s="129"/>
      <c r="I604" s="128"/>
      <c r="J604" s="122"/>
      <c r="K604" s="118"/>
      <c r="L604" s="130"/>
      <c r="M604" s="131"/>
      <c r="N604" s="131"/>
      <c r="O604" s="130"/>
      <c r="P604" s="129"/>
      <c r="Q604" s="135"/>
      <c r="R604" s="129"/>
      <c r="S604" s="136"/>
      <c r="T604" s="122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/>
      <c r="B605" s="127"/>
      <c r="C605" s="119"/>
      <c r="D605" s="128"/>
      <c r="E605" s="129"/>
      <c r="F605" s="129"/>
      <c r="G605" s="129"/>
      <c r="H605" s="129"/>
      <c r="I605" s="128"/>
      <c r="J605" s="122"/>
      <c r="K605" s="118"/>
      <c r="L605" s="130"/>
      <c r="M605" s="131"/>
      <c r="N605" s="131"/>
      <c r="O605" s="130"/>
      <c r="P605" s="129"/>
      <c r="Q605" s="135"/>
      <c r="R605" s="129"/>
      <c r="S605" s="136"/>
      <c r="T605" s="122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/>
      <c r="B606" s="127"/>
      <c r="C606" s="119"/>
      <c r="D606" s="128"/>
      <c r="E606" s="129"/>
      <c r="F606" s="129"/>
      <c r="G606" s="129"/>
      <c r="H606" s="129"/>
      <c r="I606" s="128"/>
      <c r="J606" s="122"/>
      <c r="K606" s="118"/>
      <c r="L606" s="130"/>
      <c r="M606" s="131"/>
      <c r="N606" s="131"/>
      <c r="O606" s="130"/>
      <c r="P606" s="129"/>
      <c r="Q606" s="135"/>
      <c r="R606" s="129"/>
      <c r="S606" s="136"/>
      <c r="T606" s="122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/>
      <c r="B607" s="127"/>
      <c r="C607" s="119"/>
      <c r="D607" s="128"/>
      <c r="E607" s="129"/>
      <c r="F607" s="129"/>
      <c r="G607" s="129"/>
      <c r="H607" s="129"/>
      <c r="I607" s="128"/>
      <c r="J607" s="122"/>
      <c r="K607" s="118"/>
      <c r="L607" s="130"/>
      <c r="M607" s="131"/>
      <c r="N607" s="131"/>
      <c r="O607" s="130"/>
      <c r="P607" s="129"/>
      <c r="Q607" s="135"/>
      <c r="R607" s="129"/>
      <c r="S607" s="136"/>
      <c r="T607" s="122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/>
      <c r="B608" s="127"/>
      <c r="C608" s="119"/>
      <c r="D608" s="128"/>
      <c r="E608" s="129"/>
      <c r="F608" s="129"/>
      <c r="G608" s="129"/>
      <c r="H608" s="129"/>
      <c r="I608" s="128"/>
      <c r="J608" s="122"/>
      <c r="K608" s="118"/>
      <c r="L608" s="130"/>
      <c r="M608" s="131"/>
      <c r="N608" s="131"/>
      <c r="O608" s="130"/>
      <c r="P608" s="129"/>
      <c r="Q608" s="135"/>
      <c r="R608" s="129"/>
      <c r="S608" s="136"/>
      <c r="T608" s="122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/>
      <c r="B609" s="127"/>
      <c r="C609" s="119"/>
      <c r="D609" s="128"/>
      <c r="E609" s="129"/>
      <c r="F609" s="129"/>
      <c r="G609" s="129"/>
      <c r="H609" s="129"/>
      <c r="I609" s="128"/>
      <c r="J609" s="122"/>
      <c r="K609" s="118"/>
      <c r="L609" s="130"/>
      <c r="M609" s="131"/>
      <c r="N609" s="131"/>
      <c r="O609" s="130"/>
      <c r="P609" s="129"/>
      <c r="Q609" s="135"/>
      <c r="R609" s="129"/>
      <c r="S609" s="136"/>
      <c r="T609" s="122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/>
      <c r="B610" s="127"/>
      <c r="C610" s="119"/>
      <c r="D610" s="128"/>
      <c r="E610" s="129"/>
      <c r="F610" s="129"/>
      <c r="G610" s="129"/>
      <c r="H610" s="129"/>
      <c r="I610" s="128"/>
      <c r="J610" s="122"/>
      <c r="K610" s="118"/>
      <c r="L610" s="130"/>
      <c r="M610" s="131"/>
      <c r="N610" s="131"/>
      <c r="O610" s="130"/>
      <c r="P610" s="129"/>
      <c r="Q610" s="135"/>
      <c r="R610" s="129"/>
      <c r="S610" s="136"/>
      <c r="T610" s="122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/>
      <c r="B611" s="127"/>
      <c r="C611" s="119"/>
      <c r="D611" s="128"/>
      <c r="E611" s="129"/>
      <c r="F611" s="129"/>
      <c r="G611" s="129"/>
      <c r="H611" s="129"/>
      <c r="I611" s="128"/>
      <c r="J611" s="122"/>
      <c r="K611" s="118"/>
      <c r="L611" s="130"/>
      <c r="M611" s="131"/>
      <c r="N611" s="131"/>
      <c r="O611" s="130"/>
      <c r="P611" s="129"/>
      <c r="Q611" s="135"/>
      <c r="R611" s="129"/>
      <c r="S611" s="136"/>
      <c r="T611" s="122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/>
      <c r="B612" s="127"/>
      <c r="C612" s="119"/>
      <c r="D612" s="128"/>
      <c r="E612" s="129"/>
      <c r="F612" s="129"/>
      <c r="G612" s="129"/>
      <c r="H612" s="129"/>
      <c r="I612" s="128"/>
      <c r="J612" s="122"/>
      <c r="K612" s="118"/>
      <c r="L612" s="130"/>
      <c r="M612" s="131"/>
      <c r="N612" s="131"/>
      <c r="O612" s="130"/>
      <c r="P612" s="129"/>
      <c r="Q612" s="135"/>
      <c r="R612" s="129"/>
      <c r="S612" s="136"/>
      <c r="T612" s="122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/>
      <c r="B613" s="127"/>
      <c r="C613" s="119"/>
      <c r="D613" s="128"/>
      <c r="E613" s="129"/>
      <c r="F613" s="129"/>
      <c r="G613" s="129"/>
      <c r="H613" s="129"/>
      <c r="I613" s="128"/>
      <c r="J613" s="122"/>
      <c r="K613" s="118"/>
      <c r="L613" s="130"/>
      <c r="M613" s="131"/>
      <c r="N613" s="131"/>
      <c r="O613" s="130"/>
      <c r="P613" s="129"/>
      <c r="Q613" s="135"/>
      <c r="R613" s="129"/>
      <c r="S613" s="136"/>
      <c r="T613" s="122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/>
      <c r="B614" s="127"/>
      <c r="C614" s="119"/>
      <c r="D614" s="128"/>
      <c r="E614" s="129"/>
      <c r="F614" s="129"/>
      <c r="G614" s="129"/>
      <c r="H614" s="129"/>
      <c r="I614" s="128"/>
      <c r="J614" s="122"/>
      <c r="K614" s="118"/>
      <c r="L614" s="130"/>
      <c r="M614" s="131"/>
      <c r="N614" s="131"/>
      <c r="O614" s="130"/>
      <c r="P614" s="129"/>
      <c r="Q614" s="135"/>
      <c r="R614" s="129"/>
      <c r="S614" s="136"/>
      <c r="T614" s="122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/>
      <c r="B615" s="127"/>
      <c r="C615" s="119"/>
      <c r="D615" s="128"/>
      <c r="E615" s="129"/>
      <c r="F615" s="129"/>
      <c r="G615" s="129"/>
      <c r="H615" s="129"/>
      <c r="I615" s="128"/>
      <c r="J615" s="122"/>
      <c r="K615" s="118"/>
      <c r="L615" s="130"/>
      <c r="M615" s="131"/>
      <c r="N615" s="131"/>
      <c r="O615" s="130"/>
      <c r="P615" s="129"/>
      <c r="Q615" s="135"/>
      <c r="R615" s="129"/>
      <c r="S615" s="136"/>
      <c r="T615" s="122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/>
      <c r="B616" s="127"/>
      <c r="C616" s="119"/>
      <c r="D616" s="128"/>
      <c r="E616" s="129"/>
      <c r="F616" s="129"/>
      <c r="G616" s="129"/>
      <c r="H616" s="129"/>
      <c r="I616" s="128"/>
      <c r="J616" s="122"/>
      <c r="K616" s="118"/>
      <c r="L616" s="130"/>
      <c r="M616" s="131"/>
      <c r="N616" s="131"/>
      <c r="O616" s="130"/>
      <c r="P616" s="129"/>
      <c r="Q616" s="135"/>
      <c r="R616" s="129"/>
      <c r="S616" s="136"/>
      <c r="T616" s="122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/>
      <c r="B617" s="127"/>
      <c r="C617" s="119"/>
      <c r="D617" s="128"/>
      <c r="E617" s="129"/>
      <c r="F617" s="129"/>
      <c r="G617" s="129"/>
      <c r="H617" s="129"/>
      <c r="I617" s="128"/>
      <c r="J617" s="122"/>
      <c r="K617" s="118"/>
      <c r="L617" s="130"/>
      <c r="M617" s="131"/>
      <c r="N617" s="131"/>
      <c r="O617" s="130"/>
      <c r="P617" s="129"/>
      <c r="Q617" s="135"/>
      <c r="R617" s="129"/>
      <c r="S617" s="136"/>
      <c r="T617" s="122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/>
      <c r="B618" s="127"/>
      <c r="C618" s="119"/>
      <c r="D618" s="128"/>
      <c r="E618" s="129"/>
      <c r="F618" s="129"/>
      <c r="G618" s="129"/>
      <c r="H618" s="129"/>
      <c r="I618" s="128"/>
      <c r="J618" s="122"/>
      <c r="K618" s="118"/>
      <c r="L618" s="130"/>
      <c r="M618" s="131"/>
      <c r="N618" s="131"/>
      <c r="O618" s="130"/>
      <c r="P618" s="129"/>
      <c r="Q618" s="135"/>
      <c r="R618" s="129"/>
      <c r="S618" s="136"/>
      <c r="T618" s="122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/>
      <c r="B619" s="127"/>
      <c r="C619" s="119"/>
      <c r="D619" s="128"/>
      <c r="E619" s="129"/>
      <c r="F619" s="129"/>
      <c r="G619" s="129"/>
      <c r="H619" s="129"/>
      <c r="I619" s="128"/>
      <c r="J619" s="122"/>
      <c r="K619" s="118"/>
      <c r="L619" s="130"/>
      <c r="M619" s="131"/>
      <c r="N619" s="131"/>
      <c r="O619" s="130"/>
      <c r="P619" s="129"/>
      <c r="Q619" s="135"/>
      <c r="R619" s="129"/>
      <c r="S619" s="136"/>
      <c r="T619" s="122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/>
      <c r="B620" s="127"/>
      <c r="C620" s="119"/>
      <c r="D620" s="128"/>
      <c r="E620" s="129"/>
      <c r="F620" s="129"/>
      <c r="G620" s="129"/>
      <c r="H620" s="129"/>
      <c r="I620" s="128"/>
      <c r="J620" s="122"/>
      <c r="K620" s="118"/>
      <c r="L620" s="130"/>
      <c r="M620" s="131"/>
      <c r="N620" s="131"/>
      <c r="O620" s="130"/>
      <c r="P620" s="129"/>
      <c r="Q620" s="135"/>
      <c r="R620" s="129"/>
      <c r="S620" s="136"/>
      <c r="T620" s="122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/>
      <c r="B621" s="127"/>
      <c r="C621" s="119"/>
      <c r="D621" s="128"/>
      <c r="E621" s="129"/>
      <c r="F621" s="129"/>
      <c r="G621" s="129"/>
      <c r="H621" s="129"/>
      <c r="I621" s="128"/>
      <c r="J621" s="122"/>
      <c r="K621" s="118"/>
      <c r="L621" s="130"/>
      <c r="M621" s="131"/>
      <c r="N621" s="131"/>
      <c r="O621" s="130"/>
      <c r="P621" s="129"/>
      <c r="Q621" s="135"/>
      <c r="R621" s="129"/>
      <c r="S621" s="136"/>
      <c r="T621" s="122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/>
      <c r="B622" s="127"/>
      <c r="C622" s="119"/>
      <c r="D622" s="128"/>
      <c r="E622" s="129"/>
      <c r="F622" s="129"/>
      <c r="G622" s="129"/>
      <c r="H622" s="129"/>
      <c r="I622" s="128"/>
      <c r="J622" s="122"/>
      <c r="K622" s="118"/>
      <c r="L622" s="130"/>
      <c r="M622" s="131"/>
      <c r="N622" s="131"/>
      <c r="O622" s="130"/>
      <c r="P622" s="129"/>
      <c r="Q622" s="135"/>
      <c r="R622" s="129"/>
      <c r="S622" s="136"/>
      <c r="T622" s="122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/>
      <c r="B623" s="127"/>
      <c r="C623" s="119"/>
      <c r="D623" s="128"/>
      <c r="E623" s="129"/>
      <c r="F623" s="129"/>
      <c r="G623" s="129"/>
      <c r="H623" s="129"/>
      <c r="I623" s="128"/>
      <c r="J623" s="122"/>
      <c r="K623" s="118"/>
      <c r="L623" s="130"/>
      <c r="M623" s="131"/>
      <c r="N623" s="131"/>
      <c r="O623" s="130"/>
      <c r="P623" s="129"/>
      <c r="Q623" s="135"/>
      <c r="R623" s="129"/>
      <c r="S623" s="136"/>
      <c r="T623" s="122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/>
      <c r="B624" s="127"/>
      <c r="C624" s="119"/>
      <c r="D624" s="128"/>
      <c r="E624" s="129"/>
      <c r="F624" s="129"/>
      <c r="G624" s="129"/>
      <c r="H624" s="129"/>
      <c r="I624" s="128"/>
      <c r="J624" s="122"/>
      <c r="K624" s="118"/>
      <c r="L624" s="130"/>
      <c r="M624" s="131"/>
      <c r="N624" s="131"/>
      <c r="O624" s="130"/>
      <c r="P624" s="129"/>
      <c r="Q624" s="135"/>
      <c r="R624" s="129"/>
      <c r="S624" s="136"/>
      <c r="T624" s="122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/>
      <c r="B625" s="127"/>
      <c r="C625" s="119"/>
      <c r="D625" s="128"/>
      <c r="E625" s="129"/>
      <c r="F625" s="129"/>
      <c r="G625" s="129"/>
      <c r="H625" s="129"/>
      <c r="I625" s="128"/>
      <c r="J625" s="122"/>
      <c r="K625" s="118"/>
      <c r="L625" s="130"/>
      <c r="M625" s="131"/>
      <c r="N625" s="131"/>
      <c r="O625" s="130"/>
      <c r="P625" s="129"/>
      <c r="Q625" s="135"/>
      <c r="R625" s="129"/>
      <c r="S625" s="136"/>
      <c r="T625" s="122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/>
      <c r="B626" s="127"/>
      <c r="C626" s="119"/>
      <c r="D626" s="128"/>
      <c r="E626" s="129"/>
      <c r="F626" s="129"/>
      <c r="G626" s="129"/>
      <c r="H626" s="129"/>
      <c r="I626" s="128"/>
      <c r="J626" s="122"/>
      <c r="K626" s="118"/>
      <c r="L626" s="130"/>
      <c r="M626" s="131"/>
      <c r="N626" s="131"/>
      <c r="O626" s="130"/>
      <c r="P626" s="129"/>
      <c r="Q626" s="135"/>
      <c r="R626" s="129"/>
      <c r="S626" s="136"/>
      <c r="T626" s="122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/>
      <c r="B627" s="127"/>
      <c r="C627" s="119"/>
      <c r="D627" s="128"/>
      <c r="E627" s="129"/>
      <c r="F627" s="129"/>
      <c r="G627" s="129"/>
      <c r="H627" s="129"/>
      <c r="I627" s="128"/>
      <c r="J627" s="122"/>
      <c r="K627" s="118"/>
      <c r="L627" s="130"/>
      <c r="M627" s="131"/>
      <c r="N627" s="131"/>
      <c r="O627" s="130"/>
      <c r="P627" s="129"/>
      <c r="Q627" s="135"/>
      <c r="R627" s="129"/>
      <c r="S627" s="136"/>
      <c r="T627" s="122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/>
      <c r="B628" s="127"/>
      <c r="C628" s="119"/>
      <c r="D628" s="128"/>
      <c r="E628" s="129"/>
      <c r="F628" s="129"/>
      <c r="G628" s="129"/>
      <c r="H628" s="129"/>
      <c r="I628" s="128"/>
      <c r="J628" s="122"/>
      <c r="K628" s="118"/>
      <c r="L628" s="130"/>
      <c r="M628" s="131"/>
      <c r="N628" s="131"/>
      <c r="O628" s="130"/>
      <c r="P628" s="129"/>
      <c r="Q628" s="135"/>
      <c r="R628" s="129"/>
      <c r="S628" s="136"/>
      <c r="T628" s="122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/>
      <c r="B629" s="127"/>
      <c r="C629" s="119"/>
      <c r="D629" s="128"/>
      <c r="E629" s="129"/>
      <c r="F629" s="129"/>
      <c r="G629" s="129"/>
      <c r="H629" s="129"/>
      <c r="I629" s="128"/>
      <c r="J629" s="122"/>
      <c r="K629" s="118"/>
      <c r="L629" s="130"/>
      <c r="M629" s="131"/>
      <c r="N629" s="131"/>
      <c r="O629" s="130"/>
      <c r="P629" s="129"/>
      <c r="Q629" s="135"/>
      <c r="R629" s="129"/>
      <c r="S629" s="136"/>
      <c r="T629" s="122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/>
      <c r="B630" s="127"/>
      <c r="C630" s="119"/>
      <c r="D630" s="128"/>
      <c r="E630" s="129"/>
      <c r="F630" s="129"/>
      <c r="G630" s="129"/>
      <c r="H630" s="129"/>
      <c r="I630" s="128"/>
      <c r="J630" s="122"/>
      <c r="K630" s="118"/>
      <c r="L630" s="130"/>
      <c r="M630" s="131"/>
      <c r="N630" s="131"/>
      <c r="O630" s="130"/>
      <c r="P630" s="129"/>
      <c r="Q630" s="135"/>
      <c r="R630" s="129"/>
      <c r="S630" s="136"/>
      <c r="T630" s="122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/>
      <c r="B631" s="127"/>
      <c r="C631" s="119"/>
      <c r="D631" s="128"/>
      <c r="E631" s="129"/>
      <c r="F631" s="129"/>
      <c r="G631" s="129"/>
      <c r="H631" s="129"/>
      <c r="I631" s="128"/>
      <c r="J631" s="122"/>
      <c r="K631" s="118"/>
      <c r="L631" s="130"/>
      <c r="M631" s="131"/>
      <c r="N631" s="131"/>
      <c r="O631" s="130"/>
      <c r="P631" s="129"/>
      <c r="Q631" s="135"/>
      <c r="R631" s="129"/>
      <c r="S631" s="136"/>
      <c r="T631" s="122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/>
      <c r="B632" s="127"/>
      <c r="C632" s="119"/>
      <c r="D632" s="128"/>
      <c r="E632" s="129"/>
      <c r="F632" s="129"/>
      <c r="G632" s="129"/>
      <c r="H632" s="129"/>
      <c r="I632" s="128"/>
      <c r="J632" s="122"/>
      <c r="K632" s="118"/>
      <c r="L632" s="130"/>
      <c r="M632" s="131"/>
      <c r="N632" s="131"/>
      <c r="O632" s="130"/>
      <c r="P632" s="129"/>
      <c r="Q632" s="135"/>
      <c r="R632" s="129"/>
      <c r="S632" s="136"/>
      <c r="T632" s="122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/>
      <c r="B633" s="127"/>
      <c r="C633" s="119"/>
      <c r="D633" s="128"/>
      <c r="E633" s="129"/>
      <c r="F633" s="129"/>
      <c r="G633" s="129"/>
      <c r="H633" s="129"/>
      <c r="I633" s="128"/>
      <c r="J633" s="122"/>
      <c r="K633" s="118"/>
      <c r="L633" s="130"/>
      <c r="M633" s="131"/>
      <c r="N633" s="131"/>
      <c r="O633" s="130"/>
      <c r="P633" s="129"/>
      <c r="Q633" s="135"/>
      <c r="R633" s="129"/>
      <c r="S633" s="136"/>
      <c r="T633" s="122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/>
      <c r="B634" s="127"/>
      <c r="C634" s="119"/>
      <c r="D634" s="128"/>
      <c r="E634" s="129"/>
      <c r="F634" s="129"/>
      <c r="G634" s="129"/>
      <c r="H634" s="129"/>
      <c r="I634" s="128"/>
      <c r="J634" s="122"/>
      <c r="K634" s="118"/>
      <c r="L634" s="130"/>
      <c r="M634" s="131"/>
      <c r="N634" s="131"/>
      <c r="O634" s="130"/>
      <c r="P634" s="129"/>
      <c r="Q634" s="135"/>
      <c r="R634" s="129"/>
      <c r="S634" s="136"/>
      <c r="T634" s="122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/>
      <c r="B635" s="127"/>
      <c r="C635" s="119"/>
      <c r="D635" s="128"/>
      <c r="E635" s="129"/>
      <c r="F635" s="129"/>
      <c r="G635" s="129"/>
      <c r="H635" s="129"/>
      <c r="I635" s="128"/>
      <c r="J635" s="122"/>
      <c r="K635" s="118"/>
      <c r="L635" s="130"/>
      <c r="M635" s="131"/>
      <c r="N635" s="131"/>
      <c r="O635" s="130"/>
      <c r="P635" s="129"/>
      <c r="Q635" s="135"/>
      <c r="R635" s="129"/>
      <c r="S635" s="136"/>
      <c r="T635" s="122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/>
      <c r="B636" s="127"/>
      <c r="C636" s="119"/>
      <c r="D636" s="128"/>
      <c r="E636" s="129"/>
      <c r="F636" s="129"/>
      <c r="G636" s="129"/>
      <c r="H636" s="129"/>
      <c r="I636" s="128"/>
      <c r="J636" s="122"/>
      <c r="K636" s="118"/>
      <c r="L636" s="130"/>
      <c r="M636" s="131"/>
      <c r="N636" s="131"/>
      <c r="O636" s="130"/>
      <c r="P636" s="129"/>
      <c r="Q636" s="135"/>
      <c r="R636" s="129"/>
      <c r="S636" s="136"/>
      <c r="T636" s="122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/>
      <c r="B637" s="127"/>
      <c r="C637" s="119"/>
      <c r="D637" s="128"/>
      <c r="E637" s="129"/>
      <c r="F637" s="129"/>
      <c r="G637" s="129"/>
      <c r="H637" s="129"/>
      <c r="I637" s="128"/>
      <c r="J637" s="122"/>
      <c r="K637" s="118"/>
      <c r="L637" s="130"/>
      <c r="M637" s="131"/>
      <c r="N637" s="131"/>
      <c r="O637" s="130"/>
      <c r="P637" s="129"/>
      <c r="Q637" s="135"/>
      <c r="R637" s="129"/>
      <c r="S637" s="136"/>
      <c r="T637" s="122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/>
      <c r="B638" s="127"/>
      <c r="C638" s="119"/>
      <c r="D638" s="128"/>
      <c r="E638" s="129"/>
      <c r="F638" s="129"/>
      <c r="G638" s="129"/>
      <c r="H638" s="129"/>
      <c r="I638" s="128"/>
      <c r="J638" s="122"/>
      <c r="K638" s="118"/>
      <c r="L638" s="130"/>
      <c r="M638" s="131"/>
      <c r="N638" s="131"/>
      <c r="O638" s="130"/>
      <c r="P638" s="129"/>
      <c r="Q638" s="135"/>
      <c r="R638" s="129"/>
      <c r="S638" s="136"/>
      <c r="T638" s="122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/>
      <c r="B639" s="127"/>
      <c r="C639" s="119"/>
      <c r="D639" s="128"/>
      <c r="E639" s="129"/>
      <c r="F639" s="129"/>
      <c r="G639" s="129"/>
      <c r="H639" s="129"/>
      <c r="I639" s="128"/>
      <c r="J639" s="122"/>
      <c r="K639" s="118"/>
      <c r="L639" s="130"/>
      <c r="M639" s="131"/>
      <c r="N639" s="131"/>
      <c r="O639" s="130"/>
      <c r="P639" s="129"/>
      <c r="Q639" s="135"/>
      <c r="R639" s="129"/>
      <c r="S639" s="136"/>
      <c r="T639" s="122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/>
      <c r="B640" s="127"/>
      <c r="C640" s="119"/>
      <c r="D640" s="128"/>
      <c r="E640" s="129"/>
      <c r="F640" s="129"/>
      <c r="G640" s="129"/>
      <c r="H640" s="129"/>
      <c r="I640" s="128"/>
      <c r="J640" s="122"/>
      <c r="K640" s="118"/>
      <c r="L640" s="130"/>
      <c r="M640" s="131"/>
      <c r="N640" s="131"/>
      <c r="O640" s="130"/>
      <c r="P640" s="129"/>
      <c r="Q640" s="135"/>
      <c r="R640" s="129"/>
      <c r="S640" s="136"/>
      <c r="T640" s="122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/>
      <c r="B641" s="127"/>
      <c r="C641" s="119"/>
      <c r="D641" s="128"/>
      <c r="E641" s="129"/>
      <c r="F641" s="129"/>
      <c r="G641" s="129"/>
      <c r="H641" s="129"/>
      <c r="I641" s="128"/>
      <c r="J641" s="122"/>
      <c r="K641" s="118"/>
      <c r="L641" s="130"/>
      <c r="M641" s="131"/>
      <c r="N641" s="131"/>
      <c r="O641" s="130"/>
      <c r="P641" s="129"/>
      <c r="Q641" s="135"/>
      <c r="R641" s="129"/>
      <c r="S641" s="136"/>
      <c r="T641" s="122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/>
      <c r="B642" s="127"/>
      <c r="C642" s="119"/>
      <c r="D642" s="128"/>
      <c r="E642" s="129"/>
      <c r="F642" s="129"/>
      <c r="G642" s="129"/>
      <c r="H642" s="129"/>
      <c r="I642" s="128"/>
      <c r="J642" s="122"/>
      <c r="K642" s="118"/>
      <c r="L642" s="130"/>
      <c r="M642" s="131"/>
      <c r="N642" s="131"/>
      <c r="O642" s="130"/>
      <c r="P642" s="129"/>
      <c r="Q642" s="135"/>
      <c r="R642" s="129"/>
      <c r="S642" s="136"/>
      <c r="T642" s="122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/>
      <c r="B643" s="127"/>
      <c r="C643" s="119"/>
      <c r="D643" s="128"/>
      <c r="E643" s="129"/>
      <c r="F643" s="129"/>
      <c r="G643" s="129"/>
      <c r="H643" s="129"/>
      <c r="I643" s="128"/>
      <c r="J643" s="122"/>
      <c r="K643" s="118"/>
      <c r="L643" s="130"/>
      <c r="M643" s="131"/>
      <c r="N643" s="131"/>
      <c r="O643" s="130"/>
      <c r="P643" s="129"/>
      <c r="Q643" s="135"/>
      <c r="R643" s="129"/>
      <c r="S643" s="136"/>
      <c r="T643" s="122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/>
      <c r="B644" s="127"/>
      <c r="C644" s="119"/>
      <c r="D644" s="128"/>
      <c r="E644" s="129"/>
      <c r="F644" s="129"/>
      <c r="G644" s="129"/>
      <c r="H644" s="129"/>
      <c r="I644" s="128"/>
      <c r="J644" s="122"/>
      <c r="K644" s="118"/>
      <c r="L644" s="130"/>
      <c r="M644" s="131"/>
      <c r="N644" s="131"/>
      <c r="O644" s="130"/>
      <c r="P644" s="129"/>
      <c r="Q644" s="135"/>
      <c r="R644" s="129"/>
      <c r="S644" s="136"/>
      <c r="T644" s="122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/>
      <c r="B645" s="127"/>
      <c r="C645" s="119"/>
      <c r="D645" s="128"/>
      <c r="E645" s="129"/>
      <c r="F645" s="129"/>
      <c r="G645" s="129"/>
      <c r="H645" s="129"/>
      <c r="I645" s="128"/>
      <c r="J645" s="122"/>
      <c r="K645" s="118"/>
      <c r="L645" s="130"/>
      <c r="M645" s="131"/>
      <c r="N645" s="131"/>
      <c r="O645" s="130"/>
      <c r="P645" s="129"/>
      <c r="Q645" s="135"/>
      <c r="R645" s="129"/>
      <c r="S645" s="136"/>
      <c r="T645" s="122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/>
      <c r="B646" s="127"/>
      <c r="C646" s="119"/>
      <c r="D646" s="128"/>
      <c r="E646" s="129"/>
      <c r="F646" s="129"/>
      <c r="G646" s="129"/>
      <c r="H646" s="129"/>
      <c r="I646" s="128"/>
      <c r="J646" s="122"/>
      <c r="K646" s="118"/>
      <c r="L646" s="130"/>
      <c r="M646" s="131"/>
      <c r="N646" s="131"/>
      <c r="O646" s="130"/>
      <c r="P646" s="129"/>
      <c r="Q646" s="135"/>
      <c r="R646" s="129"/>
      <c r="S646" s="136"/>
      <c r="T646" s="122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/>
      <c r="B647" s="127"/>
      <c r="C647" s="119"/>
      <c r="D647" s="128"/>
      <c r="E647" s="129"/>
      <c r="F647" s="129"/>
      <c r="G647" s="129"/>
      <c r="H647" s="129"/>
      <c r="I647" s="128"/>
      <c r="J647" s="122"/>
      <c r="K647" s="118"/>
      <c r="L647" s="130"/>
      <c r="M647" s="131"/>
      <c r="N647" s="131"/>
      <c r="O647" s="130"/>
      <c r="P647" s="129"/>
      <c r="Q647" s="135"/>
      <c r="R647" s="129"/>
      <c r="S647" s="136"/>
      <c r="T647" s="122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/>
      <c r="B648" s="127"/>
      <c r="C648" s="119"/>
      <c r="D648" s="128"/>
      <c r="E648" s="129"/>
      <c r="F648" s="129"/>
      <c r="G648" s="129"/>
      <c r="H648" s="129"/>
      <c r="I648" s="128"/>
      <c r="J648" s="122"/>
      <c r="K648" s="118"/>
      <c r="L648" s="130"/>
      <c r="M648" s="131"/>
      <c r="N648" s="131"/>
      <c r="O648" s="130"/>
      <c r="P648" s="129"/>
      <c r="Q648" s="135"/>
      <c r="R648" s="129"/>
      <c r="S648" s="136"/>
      <c r="T648" s="122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/>
      <c r="B649" s="127"/>
      <c r="C649" s="119"/>
      <c r="D649" s="128"/>
      <c r="E649" s="129"/>
      <c r="F649" s="129"/>
      <c r="G649" s="129"/>
      <c r="H649" s="129"/>
      <c r="I649" s="128"/>
      <c r="J649" s="122"/>
      <c r="K649" s="118"/>
      <c r="L649" s="130"/>
      <c r="M649" s="131"/>
      <c r="N649" s="131"/>
      <c r="O649" s="130"/>
      <c r="P649" s="129"/>
      <c r="Q649" s="135"/>
      <c r="R649" s="129"/>
      <c r="S649" s="136"/>
      <c r="T649" s="122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/>
      <c r="B650" s="127"/>
      <c r="C650" s="119"/>
      <c r="D650" s="128"/>
      <c r="E650" s="129"/>
      <c r="F650" s="129"/>
      <c r="G650" s="129"/>
      <c r="H650" s="129"/>
      <c r="I650" s="128"/>
      <c r="J650" s="122"/>
      <c r="K650" s="118"/>
      <c r="L650" s="130"/>
      <c r="M650" s="131"/>
      <c r="N650" s="131"/>
      <c r="O650" s="130"/>
      <c r="P650" s="129"/>
      <c r="Q650" s="135"/>
      <c r="R650" s="129"/>
      <c r="S650" s="136"/>
      <c r="T650" s="122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/>
      <c r="B651" s="127"/>
      <c r="C651" s="119"/>
      <c r="D651" s="128"/>
      <c r="E651" s="129"/>
      <c r="F651" s="129"/>
      <c r="G651" s="129"/>
      <c r="H651" s="129"/>
      <c r="I651" s="128"/>
      <c r="J651" s="122"/>
      <c r="K651" s="118"/>
      <c r="L651" s="130"/>
      <c r="M651" s="131"/>
      <c r="N651" s="131"/>
      <c r="O651" s="130"/>
      <c r="P651" s="129"/>
      <c r="Q651" s="135"/>
      <c r="R651" s="129"/>
      <c r="S651" s="136"/>
      <c r="T651" s="122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/>
      <c r="B652" s="127"/>
      <c r="C652" s="119"/>
      <c r="D652" s="128"/>
      <c r="E652" s="129"/>
      <c r="F652" s="129"/>
      <c r="G652" s="129"/>
      <c r="H652" s="129"/>
      <c r="I652" s="128"/>
      <c r="J652" s="122"/>
      <c r="K652" s="118"/>
      <c r="L652" s="130"/>
      <c r="M652" s="131"/>
      <c r="N652" s="131"/>
      <c r="O652" s="130"/>
      <c r="P652" s="129"/>
      <c r="Q652" s="135"/>
      <c r="R652" s="129"/>
      <c r="S652" s="136"/>
      <c r="T652" s="122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/>
      <c r="B653" s="127"/>
      <c r="C653" s="119"/>
      <c r="D653" s="128"/>
      <c r="E653" s="129"/>
      <c r="F653" s="129"/>
      <c r="G653" s="129"/>
      <c r="H653" s="129"/>
      <c r="I653" s="128"/>
      <c r="J653" s="122"/>
      <c r="K653" s="118"/>
      <c r="L653" s="130"/>
      <c r="M653" s="131"/>
      <c r="N653" s="131"/>
      <c r="O653" s="130"/>
      <c r="P653" s="129"/>
      <c r="Q653" s="135"/>
      <c r="R653" s="129"/>
      <c r="S653" s="136"/>
      <c r="T653" s="122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/>
      <c r="B654" s="127"/>
      <c r="C654" s="119"/>
      <c r="D654" s="128"/>
      <c r="E654" s="129"/>
      <c r="F654" s="129"/>
      <c r="G654" s="129"/>
      <c r="H654" s="129"/>
      <c r="I654" s="128"/>
      <c r="J654" s="122"/>
      <c r="K654" s="118"/>
      <c r="L654" s="130"/>
      <c r="M654" s="131"/>
      <c r="N654" s="131"/>
      <c r="O654" s="130"/>
      <c r="P654" s="129"/>
      <c r="Q654" s="135"/>
      <c r="R654" s="129"/>
      <c r="S654" s="136"/>
      <c r="T654" s="122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/>
      <c r="B655" s="127"/>
      <c r="C655" s="119"/>
      <c r="D655" s="128"/>
      <c r="E655" s="129"/>
      <c r="F655" s="129"/>
      <c r="G655" s="129"/>
      <c r="H655" s="129"/>
      <c r="I655" s="128"/>
      <c r="J655" s="122"/>
      <c r="K655" s="118"/>
      <c r="L655" s="130"/>
      <c r="M655" s="131"/>
      <c r="N655" s="131"/>
      <c r="O655" s="130"/>
      <c r="P655" s="129"/>
      <c r="Q655" s="135"/>
      <c r="R655" s="129"/>
      <c r="S655" s="136"/>
      <c r="T655" s="122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/>
      <c r="B656" s="127"/>
      <c r="C656" s="119"/>
      <c r="D656" s="128"/>
      <c r="E656" s="129"/>
      <c r="F656" s="129"/>
      <c r="G656" s="129"/>
      <c r="H656" s="129"/>
      <c r="I656" s="128"/>
      <c r="J656" s="122"/>
      <c r="K656" s="118"/>
      <c r="L656" s="130"/>
      <c r="M656" s="131"/>
      <c r="N656" s="131"/>
      <c r="O656" s="130"/>
      <c r="P656" s="129"/>
      <c r="Q656" s="135"/>
      <c r="R656" s="129"/>
      <c r="S656" s="136"/>
      <c r="T656" s="122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/>
      <c r="B657" s="127"/>
      <c r="C657" s="119"/>
      <c r="D657" s="128"/>
      <c r="E657" s="129"/>
      <c r="F657" s="129"/>
      <c r="G657" s="129"/>
      <c r="H657" s="129"/>
      <c r="I657" s="128"/>
      <c r="J657" s="122"/>
      <c r="K657" s="118"/>
      <c r="L657" s="130"/>
      <c r="M657" s="131"/>
      <c r="N657" s="131"/>
      <c r="O657" s="130"/>
      <c r="P657" s="129"/>
      <c r="Q657" s="135"/>
      <c r="R657" s="129"/>
      <c r="S657" s="136"/>
      <c r="T657" s="122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/>
      <c r="B658" s="127"/>
      <c r="C658" s="119"/>
      <c r="D658" s="128"/>
      <c r="E658" s="129"/>
      <c r="F658" s="129"/>
      <c r="G658" s="129"/>
      <c r="H658" s="129"/>
      <c r="I658" s="128"/>
      <c r="J658" s="122"/>
      <c r="K658" s="118"/>
      <c r="L658" s="130"/>
      <c r="M658" s="131"/>
      <c r="N658" s="131"/>
      <c r="O658" s="130"/>
      <c r="P658" s="129"/>
      <c r="Q658" s="135"/>
      <c r="R658" s="129"/>
      <c r="S658" s="136"/>
      <c r="T658" s="122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/>
      <c r="B659" s="127"/>
      <c r="C659" s="119"/>
      <c r="D659" s="128"/>
      <c r="E659" s="129"/>
      <c r="F659" s="129"/>
      <c r="G659" s="129"/>
      <c r="H659" s="129"/>
      <c r="I659" s="128"/>
      <c r="J659" s="122"/>
      <c r="K659" s="118"/>
      <c r="L659" s="130"/>
      <c r="M659" s="131"/>
      <c r="N659" s="131"/>
      <c r="O659" s="130"/>
      <c r="P659" s="129"/>
      <c r="Q659" s="135"/>
      <c r="R659" s="129"/>
      <c r="S659" s="136"/>
      <c r="T659" s="122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/>
      <c r="B660" s="127"/>
      <c r="C660" s="119"/>
      <c r="D660" s="128"/>
      <c r="E660" s="129"/>
      <c r="F660" s="129"/>
      <c r="G660" s="129"/>
      <c r="H660" s="129"/>
      <c r="I660" s="128"/>
      <c r="J660" s="122"/>
      <c r="K660" s="118"/>
      <c r="L660" s="130"/>
      <c r="M660" s="131"/>
      <c r="N660" s="131"/>
      <c r="O660" s="130"/>
      <c r="P660" s="129"/>
      <c r="Q660" s="135"/>
      <c r="R660" s="129"/>
      <c r="S660" s="136"/>
      <c r="T660" s="122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/>
      <c r="B661" s="127"/>
      <c r="C661" s="119"/>
      <c r="D661" s="128"/>
      <c r="E661" s="129"/>
      <c r="F661" s="129"/>
      <c r="G661" s="129"/>
      <c r="H661" s="129"/>
      <c r="I661" s="128"/>
      <c r="J661" s="122"/>
      <c r="K661" s="118"/>
      <c r="L661" s="130"/>
      <c r="M661" s="131"/>
      <c r="N661" s="131"/>
      <c r="O661" s="130"/>
      <c r="P661" s="129"/>
      <c r="Q661" s="135"/>
      <c r="R661" s="129"/>
      <c r="S661" s="136"/>
      <c r="T661" s="122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/>
      <c r="B662" s="127"/>
      <c r="C662" s="119"/>
      <c r="D662" s="128"/>
      <c r="E662" s="129"/>
      <c r="F662" s="129"/>
      <c r="G662" s="129"/>
      <c r="H662" s="129"/>
      <c r="I662" s="128"/>
      <c r="J662" s="122"/>
      <c r="K662" s="118"/>
      <c r="L662" s="130"/>
      <c r="M662" s="131"/>
      <c r="N662" s="131"/>
      <c r="O662" s="130"/>
      <c r="P662" s="129"/>
      <c r="Q662" s="135"/>
      <c r="R662" s="129"/>
      <c r="S662" s="136"/>
      <c r="T662" s="122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/>
      <c r="B663" s="127"/>
      <c r="C663" s="119"/>
      <c r="D663" s="128"/>
      <c r="E663" s="129"/>
      <c r="F663" s="129"/>
      <c r="G663" s="129"/>
      <c r="H663" s="129"/>
      <c r="I663" s="128"/>
      <c r="J663" s="122"/>
      <c r="K663" s="118"/>
      <c r="L663" s="130"/>
      <c r="M663" s="131"/>
      <c r="N663" s="131"/>
      <c r="O663" s="130"/>
      <c r="P663" s="129"/>
      <c r="Q663" s="135"/>
      <c r="R663" s="129"/>
      <c r="S663" s="136"/>
      <c r="T663" s="122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/>
      <c r="B664" s="127"/>
      <c r="C664" s="119"/>
      <c r="D664" s="128"/>
      <c r="E664" s="129"/>
      <c r="F664" s="129"/>
      <c r="G664" s="129"/>
      <c r="H664" s="129"/>
      <c r="I664" s="128"/>
      <c r="J664" s="122"/>
      <c r="K664" s="118"/>
      <c r="L664" s="130"/>
      <c r="M664" s="131"/>
      <c r="N664" s="131"/>
      <c r="O664" s="130"/>
      <c r="P664" s="129"/>
      <c r="Q664" s="135"/>
      <c r="R664" s="129"/>
      <c r="S664" s="136"/>
      <c r="T664" s="122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/>
      <c r="B665" s="127"/>
      <c r="C665" s="119"/>
      <c r="D665" s="128"/>
      <c r="E665" s="129"/>
      <c r="F665" s="129"/>
      <c r="G665" s="129"/>
      <c r="H665" s="129"/>
      <c r="I665" s="128"/>
      <c r="J665" s="122"/>
      <c r="K665" s="118"/>
      <c r="L665" s="130"/>
      <c r="M665" s="131"/>
      <c r="N665" s="131"/>
      <c r="O665" s="130"/>
      <c r="P665" s="129"/>
      <c r="Q665" s="135"/>
      <c r="R665" s="129"/>
      <c r="S665" s="136"/>
      <c r="T665" s="122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/>
      <c r="B666" s="127"/>
      <c r="C666" s="119"/>
      <c r="D666" s="128"/>
      <c r="E666" s="129"/>
      <c r="F666" s="129"/>
      <c r="G666" s="129"/>
      <c r="H666" s="129"/>
      <c r="I666" s="128"/>
      <c r="J666" s="122"/>
      <c r="K666" s="118"/>
      <c r="L666" s="130"/>
      <c r="M666" s="131"/>
      <c r="N666" s="131"/>
      <c r="O666" s="130"/>
      <c r="P666" s="129"/>
      <c r="Q666" s="135"/>
      <c r="R666" s="129"/>
      <c r="S666" s="136"/>
      <c r="T666" s="122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/>
      <c r="B667" s="127"/>
      <c r="C667" s="119"/>
      <c r="D667" s="128"/>
      <c r="E667" s="129"/>
      <c r="F667" s="129"/>
      <c r="G667" s="129"/>
      <c r="H667" s="129"/>
      <c r="I667" s="128"/>
      <c r="J667" s="122"/>
      <c r="K667" s="118"/>
      <c r="L667" s="130"/>
      <c r="M667" s="131"/>
      <c r="N667" s="131"/>
      <c r="O667" s="130"/>
      <c r="P667" s="129"/>
      <c r="Q667" s="135"/>
      <c r="R667" s="129"/>
      <c r="S667" s="136"/>
      <c r="T667" s="122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/>
      <c r="B668" s="127"/>
      <c r="C668" s="119"/>
      <c r="D668" s="128"/>
      <c r="E668" s="129"/>
      <c r="F668" s="129"/>
      <c r="G668" s="129"/>
      <c r="H668" s="129"/>
      <c r="I668" s="128"/>
      <c r="J668" s="122"/>
      <c r="K668" s="118"/>
      <c r="L668" s="130"/>
      <c r="M668" s="131"/>
      <c r="N668" s="131"/>
      <c r="O668" s="130"/>
      <c r="P668" s="129"/>
      <c r="Q668" s="135"/>
      <c r="R668" s="129"/>
      <c r="S668" s="136"/>
      <c r="T668" s="122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/>
      <c r="B669" s="127"/>
      <c r="C669" s="119"/>
      <c r="D669" s="128"/>
      <c r="E669" s="129"/>
      <c r="F669" s="129"/>
      <c r="G669" s="129"/>
      <c r="H669" s="129"/>
      <c r="I669" s="128"/>
      <c r="J669" s="122"/>
      <c r="K669" s="118"/>
      <c r="L669" s="130"/>
      <c r="M669" s="131"/>
      <c r="N669" s="131"/>
      <c r="O669" s="130"/>
      <c r="P669" s="129"/>
      <c r="Q669" s="135"/>
      <c r="R669" s="129"/>
      <c r="S669" s="136"/>
      <c r="T669" s="122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/>
      <c r="B670" s="127"/>
      <c r="C670" s="119"/>
      <c r="D670" s="128"/>
      <c r="E670" s="129"/>
      <c r="F670" s="129"/>
      <c r="G670" s="129"/>
      <c r="H670" s="129"/>
      <c r="I670" s="128"/>
      <c r="J670" s="122"/>
      <c r="K670" s="118"/>
      <c r="L670" s="130"/>
      <c r="M670" s="131"/>
      <c r="N670" s="131"/>
      <c r="O670" s="130"/>
      <c r="P670" s="129"/>
      <c r="Q670" s="135"/>
      <c r="R670" s="129"/>
      <c r="S670" s="136"/>
      <c r="T670" s="122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/>
      <c r="B671" s="127"/>
      <c r="C671" s="119"/>
      <c r="D671" s="128"/>
      <c r="E671" s="129"/>
      <c r="F671" s="129"/>
      <c r="G671" s="129"/>
      <c r="H671" s="129"/>
      <c r="I671" s="128"/>
      <c r="J671" s="122"/>
      <c r="K671" s="118"/>
      <c r="L671" s="130"/>
      <c r="M671" s="131"/>
      <c r="N671" s="131"/>
      <c r="O671" s="130"/>
      <c r="P671" s="129"/>
      <c r="Q671" s="135"/>
      <c r="R671" s="129"/>
      <c r="S671" s="136"/>
      <c r="T671" s="122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/>
      <c r="B672" s="127"/>
      <c r="C672" s="119"/>
      <c r="D672" s="128"/>
      <c r="E672" s="129"/>
      <c r="F672" s="129"/>
      <c r="G672" s="129"/>
      <c r="H672" s="129"/>
      <c r="I672" s="128"/>
      <c r="J672" s="122"/>
      <c r="K672" s="118"/>
      <c r="L672" s="130"/>
      <c r="M672" s="131"/>
      <c r="N672" s="131"/>
      <c r="O672" s="130"/>
      <c r="P672" s="129"/>
      <c r="Q672" s="135"/>
      <c r="R672" s="129"/>
      <c r="S672" s="136"/>
      <c r="T672" s="122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/>
      <c r="B673" s="127"/>
      <c r="C673" s="119"/>
      <c r="D673" s="128"/>
      <c r="E673" s="129"/>
      <c r="F673" s="129"/>
      <c r="G673" s="129"/>
      <c r="H673" s="129"/>
      <c r="I673" s="128"/>
      <c r="J673" s="122"/>
      <c r="K673" s="118"/>
      <c r="L673" s="130"/>
      <c r="M673" s="131"/>
      <c r="N673" s="131"/>
      <c r="O673" s="130"/>
      <c r="P673" s="129"/>
      <c r="Q673" s="135"/>
      <c r="R673" s="129"/>
      <c r="S673" s="136"/>
      <c r="T673" s="122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/>
      <c r="B674" s="127"/>
      <c r="C674" s="119"/>
      <c r="D674" s="128"/>
      <c r="E674" s="129"/>
      <c r="F674" s="129"/>
      <c r="G674" s="129"/>
      <c r="H674" s="129"/>
      <c r="I674" s="128"/>
      <c r="J674" s="122"/>
      <c r="K674" s="118"/>
      <c r="L674" s="130"/>
      <c r="M674" s="131"/>
      <c r="N674" s="131"/>
      <c r="O674" s="130"/>
      <c r="P674" s="129"/>
      <c r="Q674" s="135"/>
      <c r="R674" s="129"/>
      <c r="S674" s="136"/>
      <c r="T674" s="122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/>
      <c r="B675" s="127"/>
      <c r="C675" s="119"/>
      <c r="D675" s="128"/>
      <c r="E675" s="129"/>
      <c r="F675" s="129"/>
      <c r="G675" s="129"/>
      <c r="H675" s="129"/>
      <c r="I675" s="128"/>
      <c r="J675" s="122"/>
      <c r="K675" s="118"/>
      <c r="L675" s="130"/>
      <c r="M675" s="131"/>
      <c r="N675" s="131"/>
      <c r="O675" s="130"/>
      <c r="P675" s="129"/>
      <c r="Q675" s="135"/>
      <c r="R675" s="129"/>
      <c r="S675" s="136"/>
      <c r="T675" s="122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/>
      <c r="B676" s="127"/>
      <c r="C676" s="119"/>
      <c r="D676" s="128"/>
      <c r="E676" s="129"/>
      <c r="F676" s="129"/>
      <c r="G676" s="129"/>
      <c r="H676" s="129"/>
      <c r="I676" s="128"/>
      <c r="J676" s="122"/>
      <c r="K676" s="118"/>
      <c r="L676" s="130"/>
      <c r="M676" s="131"/>
      <c r="N676" s="131"/>
      <c r="O676" s="130"/>
      <c r="P676" s="129"/>
      <c r="Q676" s="135"/>
      <c r="R676" s="129"/>
      <c r="S676" s="136"/>
      <c r="T676" s="122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/>
      <c r="B677" s="127"/>
      <c r="C677" s="119"/>
      <c r="D677" s="128"/>
      <c r="E677" s="129"/>
      <c r="F677" s="129"/>
      <c r="G677" s="129"/>
      <c r="H677" s="129"/>
      <c r="I677" s="128"/>
      <c r="J677" s="122"/>
      <c r="K677" s="118"/>
      <c r="L677" s="130"/>
      <c r="M677" s="131"/>
      <c r="N677" s="131"/>
      <c r="O677" s="130"/>
      <c r="P677" s="129"/>
      <c r="Q677" s="135"/>
      <c r="R677" s="129"/>
      <c r="S677" s="136"/>
      <c r="T677" s="122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/>
      <c r="B678" s="127"/>
      <c r="C678" s="119"/>
      <c r="D678" s="128"/>
      <c r="E678" s="129"/>
      <c r="F678" s="129"/>
      <c r="G678" s="129"/>
      <c r="H678" s="129"/>
      <c r="I678" s="128"/>
      <c r="J678" s="122"/>
      <c r="K678" s="118"/>
      <c r="L678" s="130"/>
      <c r="M678" s="131"/>
      <c r="N678" s="131"/>
      <c r="O678" s="130"/>
      <c r="P678" s="129"/>
      <c r="Q678" s="135"/>
      <c r="R678" s="129"/>
      <c r="S678" s="136"/>
      <c r="T678" s="122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/>
      <c r="B679" s="127"/>
      <c r="C679" s="119"/>
      <c r="D679" s="128"/>
      <c r="E679" s="129"/>
      <c r="F679" s="129"/>
      <c r="G679" s="129"/>
      <c r="H679" s="129"/>
      <c r="I679" s="128"/>
      <c r="J679" s="122"/>
      <c r="K679" s="118"/>
      <c r="L679" s="130"/>
      <c r="M679" s="131"/>
      <c r="N679" s="131"/>
      <c r="O679" s="130"/>
      <c r="P679" s="129"/>
      <c r="Q679" s="135"/>
      <c r="R679" s="129"/>
      <c r="S679" s="136"/>
      <c r="T679" s="122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/>
      <c r="B680" s="127"/>
      <c r="C680" s="119"/>
      <c r="D680" s="128"/>
      <c r="E680" s="129"/>
      <c r="F680" s="129"/>
      <c r="G680" s="129"/>
      <c r="H680" s="129"/>
      <c r="I680" s="128"/>
      <c r="J680" s="122"/>
      <c r="K680" s="118"/>
      <c r="L680" s="130"/>
      <c r="M680" s="131"/>
      <c r="N680" s="131"/>
      <c r="O680" s="130"/>
      <c r="P680" s="129"/>
      <c r="Q680" s="135"/>
      <c r="R680" s="129"/>
      <c r="S680" s="136"/>
      <c r="T680" s="122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/>
      <c r="B681" s="127"/>
      <c r="C681" s="119"/>
      <c r="D681" s="128"/>
      <c r="E681" s="129"/>
      <c r="F681" s="129"/>
      <c r="G681" s="129"/>
      <c r="H681" s="129"/>
      <c r="I681" s="128"/>
      <c r="J681" s="122"/>
      <c r="K681" s="118"/>
      <c r="L681" s="130"/>
      <c r="M681" s="131"/>
      <c r="N681" s="131"/>
      <c r="O681" s="130"/>
      <c r="P681" s="129"/>
      <c r="Q681" s="135"/>
      <c r="R681" s="129"/>
      <c r="S681" s="136"/>
      <c r="T681" s="122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/>
      <c r="B682" s="127"/>
      <c r="C682" s="119"/>
      <c r="D682" s="128"/>
      <c r="E682" s="129"/>
      <c r="F682" s="129"/>
      <c r="G682" s="129"/>
      <c r="H682" s="129"/>
      <c r="I682" s="128"/>
      <c r="J682" s="122"/>
      <c r="K682" s="118"/>
      <c r="L682" s="130"/>
      <c r="M682" s="131"/>
      <c r="N682" s="131"/>
      <c r="O682" s="130"/>
      <c r="P682" s="129"/>
      <c r="Q682" s="135"/>
      <c r="R682" s="129"/>
      <c r="S682" s="136"/>
      <c r="T682" s="122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/>
      <c r="B683" s="127"/>
      <c r="C683" s="119"/>
      <c r="D683" s="128"/>
      <c r="E683" s="129"/>
      <c r="F683" s="129"/>
      <c r="G683" s="129"/>
      <c r="H683" s="129"/>
      <c r="I683" s="128"/>
      <c r="J683" s="122"/>
      <c r="K683" s="118"/>
      <c r="L683" s="130"/>
      <c r="M683" s="131"/>
      <c r="N683" s="131"/>
      <c r="O683" s="130"/>
      <c r="P683" s="129"/>
      <c r="Q683" s="135"/>
      <c r="R683" s="129"/>
      <c r="S683" s="136"/>
      <c r="T683" s="122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/>
      <c r="B684" s="127"/>
      <c r="C684" s="119"/>
      <c r="D684" s="128"/>
      <c r="E684" s="129"/>
      <c r="F684" s="129"/>
      <c r="G684" s="129"/>
      <c r="H684" s="129"/>
      <c r="I684" s="128"/>
      <c r="J684" s="122"/>
      <c r="K684" s="118"/>
      <c r="L684" s="130"/>
      <c r="M684" s="131"/>
      <c r="N684" s="131"/>
      <c r="O684" s="130"/>
      <c r="P684" s="129"/>
      <c r="Q684" s="135"/>
      <c r="R684" s="129"/>
      <c r="S684" s="136"/>
      <c r="T684" s="122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/>
      <c r="B685" s="127"/>
      <c r="C685" s="119"/>
      <c r="D685" s="128"/>
      <c r="E685" s="129"/>
      <c r="F685" s="129"/>
      <c r="G685" s="129"/>
      <c r="H685" s="129"/>
      <c r="I685" s="128"/>
      <c r="J685" s="122"/>
      <c r="K685" s="118"/>
      <c r="L685" s="130"/>
      <c r="M685" s="131"/>
      <c r="N685" s="131"/>
      <c r="O685" s="130"/>
      <c r="P685" s="129"/>
      <c r="Q685" s="135"/>
      <c r="R685" s="129"/>
      <c r="S685" s="136"/>
      <c r="T685" s="122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/>
      <c r="B686" s="127"/>
      <c r="C686" s="119"/>
      <c r="D686" s="128"/>
      <c r="E686" s="129"/>
      <c r="F686" s="129"/>
      <c r="G686" s="129"/>
      <c r="H686" s="129"/>
      <c r="I686" s="128"/>
      <c r="J686" s="122"/>
      <c r="K686" s="118"/>
      <c r="L686" s="130"/>
      <c r="M686" s="131"/>
      <c r="N686" s="131"/>
      <c r="O686" s="130"/>
      <c r="P686" s="129"/>
      <c r="Q686" s="135"/>
      <c r="R686" s="129"/>
      <c r="S686" s="136"/>
      <c r="T686" s="122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/>
      <c r="B687" s="127"/>
      <c r="C687" s="119"/>
      <c r="D687" s="128"/>
      <c r="E687" s="129"/>
      <c r="F687" s="129"/>
      <c r="G687" s="129"/>
      <c r="H687" s="129"/>
      <c r="I687" s="128"/>
      <c r="J687" s="122"/>
      <c r="K687" s="118"/>
      <c r="L687" s="130"/>
      <c r="M687" s="131"/>
      <c r="N687" s="131"/>
      <c r="O687" s="130"/>
      <c r="P687" s="129"/>
      <c r="Q687" s="135"/>
      <c r="R687" s="129"/>
      <c r="S687" s="136"/>
      <c r="T687" s="122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/>
      <c r="B688" s="127"/>
      <c r="C688" s="119"/>
      <c r="D688" s="128"/>
      <c r="E688" s="129"/>
      <c r="F688" s="129"/>
      <c r="G688" s="129"/>
      <c r="H688" s="129"/>
      <c r="I688" s="128"/>
      <c r="J688" s="122"/>
      <c r="K688" s="118"/>
      <c r="L688" s="130"/>
      <c r="M688" s="131"/>
      <c r="N688" s="131"/>
      <c r="O688" s="130"/>
      <c r="P688" s="129"/>
      <c r="Q688" s="135"/>
      <c r="R688" s="129"/>
      <c r="S688" s="136"/>
      <c r="T688" s="122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/>
      <c r="B689" s="127"/>
      <c r="C689" s="119"/>
      <c r="D689" s="128"/>
      <c r="E689" s="129"/>
      <c r="F689" s="129"/>
      <c r="G689" s="129"/>
      <c r="H689" s="129"/>
      <c r="I689" s="128"/>
      <c r="J689" s="122"/>
      <c r="K689" s="118"/>
      <c r="L689" s="130"/>
      <c r="M689" s="131"/>
      <c r="N689" s="131"/>
      <c r="O689" s="130"/>
      <c r="P689" s="129"/>
      <c r="Q689" s="135"/>
      <c r="R689" s="129"/>
      <c r="S689" s="136"/>
      <c r="T689" s="122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/>
      <c r="B690" s="127"/>
      <c r="C690" s="119"/>
      <c r="D690" s="128"/>
      <c r="E690" s="129"/>
      <c r="F690" s="129"/>
      <c r="G690" s="129"/>
      <c r="H690" s="129"/>
      <c r="I690" s="128"/>
      <c r="J690" s="122"/>
      <c r="K690" s="118"/>
      <c r="L690" s="130"/>
      <c r="M690" s="131"/>
      <c r="N690" s="131"/>
      <c r="O690" s="130"/>
      <c r="P690" s="129"/>
      <c r="Q690" s="135"/>
      <c r="R690" s="129"/>
      <c r="S690" s="136"/>
      <c r="T690" s="122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/>
      <c r="B691" s="127"/>
      <c r="C691" s="119"/>
      <c r="D691" s="128"/>
      <c r="E691" s="129"/>
      <c r="F691" s="129"/>
      <c r="G691" s="129"/>
      <c r="H691" s="129"/>
      <c r="I691" s="128"/>
      <c r="J691" s="122"/>
      <c r="K691" s="118"/>
      <c r="L691" s="130"/>
      <c r="M691" s="131"/>
      <c r="N691" s="131"/>
      <c r="O691" s="130"/>
      <c r="P691" s="129"/>
      <c r="Q691" s="135"/>
      <c r="R691" s="129"/>
      <c r="S691" s="136"/>
      <c r="T691" s="122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/>
      <c r="B692" s="127"/>
      <c r="C692" s="119"/>
      <c r="D692" s="128"/>
      <c r="E692" s="129"/>
      <c r="F692" s="129"/>
      <c r="G692" s="129"/>
      <c r="H692" s="129"/>
      <c r="I692" s="128"/>
      <c r="J692" s="122"/>
      <c r="K692" s="118"/>
      <c r="L692" s="130"/>
      <c r="M692" s="131"/>
      <c r="N692" s="131"/>
      <c r="O692" s="130"/>
      <c r="P692" s="129"/>
      <c r="Q692" s="135"/>
      <c r="R692" s="129"/>
      <c r="S692" s="136"/>
      <c r="T692" s="122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/>
      <c r="B693" s="127"/>
      <c r="C693" s="119"/>
      <c r="D693" s="128"/>
      <c r="E693" s="129"/>
      <c r="F693" s="129"/>
      <c r="G693" s="129"/>
      <c r="H693" s="129"/>
      <c r="I693" s="128"/>
      <c r="J693" s="122"/>
      <c r="K693" s="118"/>
      <c r="L693" s="130"/>
      <c r="M693" s="131"/>
      <c r="N693" s="131"/>
      <c r="O693" s="130"/>
      <c r="P693" s="129"/>
      <c r="Q693" s="135"/>
      <c r="R693" s="129"/>
      <c r="S693" s="136"/>
      <c r="T693" s="122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/>
      <c r="B694" s="127"/>
      <c r="C694" s="119"/>
      <c r="D694" s="128"/>
      <c r="E694" s="129"/>
      <c r="F694" s="129"/>
      <c r="G694" s="129"/>
      <c r="H694" s="129"/>
      <c r="I694" s="128"/>
      <c r="J694" s="122"/>
      <c r="K694" s="118"/>
      <c r="L694" s="130"/>
      <c r="M694" s="131"/>
      <c r="N694" s="131"/>
      <c r="O694" s="130"/>
      <c r="P694" s="129"/>
      <c r="Q694" s="135"/>
      <c r="R694" s="129"/>
      <c r="S694" s="136"/>
      <c r="T694" s="122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/>
      <c r="B695" s="127"/>
      <c r="C695" s="119"/>
      <c r="D695" s="128"/>
      <c r="E695" s="129"/>
      <c r="F695" s="129"/>
      <c r="G695" s="129"/>
      <c r="H695" s="129"/>
      <c r="I695" s="128"/>
      <c r="J695" s="122"/>
      <c r="K695" s="118"/>
      <c r="L695" s="130"/>
      <c r="M695" s="131"/>
      <c r="N695" s="131"/>
      <c r="O695" s="130"/>
      <c r="P695" s="129"/>
      <c r="Q695" s="135"/>
      <c r="R695" s="129"/>
      <c r="S695" s="136"/>
      <c r="T695" s="122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/>
      <c r="B696" s="127"/>
      <c r="C696" s="119"/>
      <c r="D696" s="128"/>
      <c r="E696" s="129"/>
      <c r="F696" s="129"/>
      <c r="G696" s="129"/>
      <c r="H696" s="129"/>
      <c r="I696" s="128"/>
      <c r="J696" s="122"/>
      <c r="K696" s="118"/>
      <c r="L696" s="130"/>
      <c r="M696" s="131"/>
      <c r="N696" s="131"/>
      <c r="O696" s="130"/>
      <c r="P696" s="129"/>
      <c r="Q696" s="135"/>
      <c r="R696" s="129"/>
      <c r="S696" s="136"/>
      <c r="T696" s="122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/>
      <c r="B697" s="127"/>
      <c r="C697" s="119"/>
      <c r="D697" s="128"/>
      <c r="E697" s="129"/>
      <c r="F697" s="129"/>
      <c r="G697" s="129"/>
      <c r="H697" s="129"/>
      <c r="I697" s="128"/>
      <c r="J697" s="122"/>
      <c r="K697" s="118"/>
      <c r="L697" s="130"/>
      <c r="M697" s="131"/>
      <c r="N697" s="131"/>
      <c r="O697" s="130"/>
      <c r="P697" s="129"/>
      <c r="Q697" s="135"/>
      <c r="R697" s="129"/>
      <c r="S697" s="136"/>
      <c r="T697" s="122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/>
      <c r="B698" s="127"/>
      <c r="C698" s="119"/>
      <c r="D698" s="128"/>
      <c r="E698" s="129"/>
      <c r="F698" s="129"/>
      <c r="G698" s="129"/>
      <c r="H698" s="129"/>
      <c r="I698" s="128"/>
      <c r="J698" s="122"/>
      <c r="K698" s="118"/>
      <c r="L698" s="130"/>
      <c r="M698" s="131"/>
      <c r="N698" s="131"/>
      <c r="O698" s="130"/>
      <c r="P698" s="129"/>
      <c r="Q698" s="135"/>
      <c r="R698" s="129"/>
      <c r="S698" s="136"/>
      <c r="T698" s="122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/>
      <c r="B699" s="127"/>
      <c r="C699" s="119"/>
      <c r="D699" s="128"/>
      <c r="E699" s="129"/>
      <c r="F699" s="129"/>
      <c r="G699" s="129"/>
      <c r="H699" s="129"/>
      <c r="I699" s="128"/>
      <c r="J699" s="122"/>
      <c r="K699" s="118"/>
      <c r="L699" s="130"/>
      <c r="M699" s="131"/>
      <c r="N699" s="131"/>
      <c r="O699" s="130"/>
      <c r="P699" s="129"/>
      <c r="Q699" s="135"/>
      <c r="R699" s="129"/>
      <c r="S699" s="136"/>
      <c r="T699" s="122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/>
      <c r="B700" s="127"/>
      <c r="C700" s="119"/>
      <c r="D700" s="128"/>
      <c r="E700" s="129"/>
      <c r="F700" s="129"/>
      <c r="G700" s="129"/>
      <c r="H700" s="129"/>
      <c r="I700" s="128"/>
      <c r="J700" s="122"/>
      <c r="K700" s="118"/>
      <c r="L700" s="130"/>
      <c r="M700" s="131"/>
      <c r="N700" s="131"/>
      <c r="O700" s="130"/>
      <c r="P700" s="129"/>
      <c r="Q700" s="135"/>
      <c r="R700" s="129"/>
      <c r="S700" s="136"/>
      <c r="T700" s="122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/>
      <c r="B701" s="127"/>
      <c r="C701" s="119"/>
      <c r="D701" s="128"/>
      <c r="E701" s="129"/>
      <c r="F701" s="129"/>
      <c r="G701" s="129"/>
      <c r="H701" s="129"/>
      <c r="I701" s="128"/>
      <c r="J701" s="122"/>
      <c r="K701" s="118"/>
      <c r="L701" s="130"/>
      <c r="M701" s="131"/>
      <c r="N701" s="131"/>
      <c r="O701" s="130"/>
      <c r="P701" s="129"/>
      <c r="Q701" s="135"/>
      <c r="R701" s="129"/>
      <c r="S701" s="136"/>
      <c r="T701" s="122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/>
      <c r="B702" s="127"/>
      <c r="C702" s="119"/>
      <c r="D702" s="128"/>
      <c r="E702" s="129"/>
      <c r="F702" s="129"/>
      <c r="G702" s="129"/>
      <c r="H702" s="129"/>
      <c r="I702" s="128"/>
      <c r="J702" s="122"/>
      <c r="K702" s="118"/>
      <c r="L702" s="130"/>
      <c r="M702" s="131"/>
      <c r="N702" s="131"/>
      <c r="O702" s="130"/>
      <c r="P702" s="129"/>
      <c r="Q702" s="135"/>
      <c r="R702" s="129"/>
      <c r="S702" s="136"/>
      <c r="T702" s="122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/>
      <c r="B703" s="127"/>
      <c r="C703" s="119"/>
      <c r="D703" s="128"/>
      <c r="E703" s="129"/>
      <c r="F703" s="129"/>
      <c r="G703" s="129"/>
      <c r="H703" s="129"/>
      <c r="I703" s="128"/>
      <c r="J703" s="122"/>
      <c r="K703" s="118"/>
      <c r="L703" s="130"/>
      <c r="M703" s="131"/>
      <c r="N703" s="131"/>
      <c r="O703" s="130"/>
      <c r="P703" s="129"/>
      <c r="Q703" s="135"/>
      <c r="R703" s="129"/>
      <c r="S703" s="136"/>
      <c r="T703" s="122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/>
      <c r="B704" s="127"/>
      <c r="C704" s="119"/>
      <c r="D704" s="128"/>
      <c r="E704" s="129"/>
      <c r="F704" s="129"/>
      <c r="G704" s="129"/>
      <c r="H704" s="129"/>
      <c r="I704" s="128"/>
      <c r="J704" s="122"/>
      <c r="K704" s="118"/>
      <c r="L704" s="130"/>
      <c r="M704" s="131"/>
      <c r="N704" s="131"/>
      <c r="O704" s="130"/>
      <c r="P704" s="129"/>
      <c r="Q704" s="135"/>
      <c r="R704" s="129"/>
      <c r="S704" s="136"/>
      <c r="T704" s="122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/>
      <c r="B705" s="127"/>
      <c r="C705" s="119"/>
      <c r="D705" s="128"/>
      <c r="E705" s="129"/>
      <c r="F705" s="129"/>
      <c r="G705" s="129"/>
      <c r="H705" s="129"/>
      <c r="I705" s="128"/>
      <c r="J705" s="122"/>
      <c r="K705" s="118"/>
      <c r="L705" s="130"/>
      <c r="M705" s="131"/>
      <c r="N705" s="131"/>
      <c r="O705" s="130"/>
      <c r="P705" s="129"/>
      <c r="Q705" s="135"/>
      <c r="R705" s="129"/>
      <c r="S705" s="136"/>
      <c r="T705" s="122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/>
      <c r="B706" s="127"/>
      <c r="C706" s="119"/>
      <c r="D706" s="128"/>
      <c r="E706" s="129"/>
      <c r="F706" s="129"/>
      <c r="G706" s="129"/>
      <c r="H706" s="129"/>
      <c r="I706" s="128"/>
      <c r="J706" s="122"/>
      <c r="K706" s="118"/>
      <c r="L706" s="130"/>
      <c r="M706" s="131"/>
      <c r="N706" s="131"/>
      <c r="O706" s="130"/>
      <c r="P706" s="129"/>
      <c r="Q706" s="135"/>
      <c r="R706" s="129"/>
      <c r="S706" s="136"/>
      <c r="T706" s="122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/>
      <c r="B707" s="127"/>
      <c r="C707" s="119"/>
      <c r="D707" s="128"/>
      <c r="E707" s="129"/>
      <c r="F707" s="129"/>
      <c r="G707" s="129"/>
      <c r="H707" s="129"/>
      <c r="I707" s="128"/>
      <c r="J707" s="122"/>
      <c r="K707" s="118"/>
      <c r="L707" s="130"/>
      <c r="M707" s="131"/>
      <c r="N707" s="131"/>
      <c r="O707" s="130"/>
      <c r="P707" s="129"/>
      <c r="Q707" s="135"/>
      <c r="R707" s="129"/>
      <c r="S707" s="136"/>
      <c r="T707" s="122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/>
      <c r="B708" s="127"/>
      <c r="C708" s="119"/>
      <c r="D708" s="128"/>
      <c r="E708" s="129"/>
      <c r="F708" s="129"/>
      <c r="G708" s="129"/>
      <c r="H708" s="129"/>
      <c r="I708" s="128"/>
      <c r="J708" s="122"/>
      <c r="K708" s="118"/>
      <c r="L708" s="130"/>
      <c r="M708" s="131"/>
      <c r="N708" s="131"/>
      <c r="O708" s="130"/>
      <c r="P708" s="129"/>
      <c r="Q708" s="135"/>
      <c r="R708" s="129"/>
      <c r="S708" s="136"/>
      <c r="T708" s="122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/>
      <c r="B709" s="127"/>
      <c r="C709" s="119"/>
      <c r="D709" s="128"/>
      <c r="E709" s="129"/>
      <c r="F709" s="129"/>
      <c r="G709" s="129"/>
      <c r="H709" s="129"/>
      <c r="I709" s="128"/>
      <c r="J709" s="122"/>
      <c r="K709" s="118"/>
      <c r="L709" s="130"/>
      <c r="M709" s="131"/>
      <c r="N709" s="131"/>
      <c r="O709" s="130"/>
      <c r="P709" s="129"/>
      <c r="Q709" s="135"/>
      <c r="R709" s="129"/>
      <c r="S709" s="136"/>
      <c r="T709" s="122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/>
      <c r="B710" s="127"/>
      <c r="C710" s="119"/>
      <c r="D710" s="128"/>
      <c r="E710" s="129"/>
      <c r="F710" s="129"/>
      <c r="G710" s="129"/>
      <c r="H710" s="129"/>
      <c r="I710" s="128"/>
      <c r="J710" s="122"/>
      <c r="K710" s="118"/>
      <c r="L710" s="130"/>
      <c r="M710" s="131"/>
      <c r="N710" s="131"/>
      <c r="O710" s="130"/>
      <c r="P710" s="129"/>
      <c r="Q710" s="135"/>
      <c r="R710" s="129"/>
      <c r="S710" s="136"/>
      <c r="T710" s="122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/>
      <c r="B711" s="127"/>
      <c r="C711" s="119"/>
      <c r="D711" s="128"/>
      <c r="E711" s="129"/>
      <c r="F711" s="129"/>
      <c r="G711" s="129"/>
      <c r="H711" s="129"/>
      <c r="I711" s="128"/>
      <c r="J711" s="122"/>
      <c r="K711" s="118"/>
      <c r="L711" s="130"/>
      <c r="M711" s="131"/>
      <c r="N711" s="131"/>
      <c r="O711" s="130"/>
      <c r="P711" s="129"/>
      <c r="Q711" s="135"/>
      <c r="R711" s="129"/>
      <c r="S711" s="136"/>
      <c r="T711" s="122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15" x14ac:dyDescent="0.2">
      <c r="A712" s="150"/>
      <c r="B712" s="151"/>
      <c r="C712" s="147"/>
      <c r="D712" s="140"/>
      <c r="E712" s="152"/>
      <c r="F712" s="152"/>
      <c r="G712" s="152"/>
      <c r="H712" s="152"/>
      <c r="I712" s="140"/>
      <c r="J712" s="153"/>
      <c r="K712" s="154"/>
      <c r="L712" s="155"/>
      <c r="M712" s="156"/>
      <c r="N712" s="156"/>
      <c r="O712" s="155"/>
      <c r="P712" s="152"/>
      <c r="Q712" s="157"/>
      <c r="R712" s="152"/>
      <c r="S712" s="158"/>
      <c r="T712" s="15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/>
      <c r="B713" s="127"/>
      <c r="C713" s="119"/>
      <c r="D713" s="128"/>
      <c r="E713" s="129"/>
      <c r="F713" s="129"/>
      <c r="G713" s="129"/>
      <c r="H713" s="129"/>
      <c r="I713" s="128"/>
      <c r="J713" s="122"/>
      <c r="K713" s="118"/>
      <c r="L713" s="130"/>
      <c r="M713" s="131"/>
      <c r="N713" s="131"/>
      <c r="O713" s="130"/>
      <c r="P713" s="129"/>
      <c r="Q713" s="135"/>
      <c r="R713" s="129"/>
      <c r="S713" s="136"/>
      <c r="T713" s="122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/>
      <c r="B714" s="127"/>
      <c r="C714" s="119"/>
      <c r="D714" s="128"/>
      <c r="E714" s="129"/>
      <c r="F714" s="129"/>
      <c r="G714" s="129"/>
      <c r="H714" s="129"/>
      <c r="I714" s="128"/>
      <c r="J714" s="122"/>
      <c r="K714" s="118"/>
      <c r="L714" s="130"/>
      <c r="M714" s="131"/>
      <c r="N714" s="131"/>
      <c r="O714" s="130"/>
      <c r="P714" s="129"/>
      <c r="Q714" s="135"/>
      <c r="R714" s="129"/>
      <c r="S714" s="136"/>
      <c r="T714" s="122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/>
      <c r="B715" s="127"/>
      <c r="C715" s="119"/>
      <c r="D715" s="128"/>
      <c r="E715" s="129"/>
      <c r="F715" s="129"/>
      <c r="G715" s="129"/>
      <c r="H715" s="129"/>
      <c r="I715" s="128"/>
      <c r="J715" s="122"/>
      <c r="K715" s="118"/>
      <c r="L715" s="130"/>
      <c r="M715" s="131"/>
      <c r="N715" s="131"/>
      <c r="O715" s="130"/>
      <c r="P715" s="129"/>
      <c r="Q715" s="135"/>
      <c r="R715" s="129"/>
      <c r="S715" s="136"/>
      <c r="T715" s="122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/>
      <c r="B716" s="127"/>
      <c r="C716" s="119"/>
      <c r="D716" s="128"/>
      <c r="E716" s="129"/>
      <c r="F716" s="129"/>
      <c r="G716" s="129"/>
      <c r="H716" s="129"/>
      <c r="I716" s="128"/>
      <c r="J716" s="122"/>
      <c r="K716" s="118"/>
      <c r="L716" s="130"/>
      <c r="M716" s="131"/>
      <c r="N716" s="131"/>
      <c r="O716" s="130"/>
      <c r="P716" s="129"/>
      <c r="Q716" s="135"/>
      <c r="R716" s="129"/>
      <c r="S716" s="136"/>
      <c r="T716" s="122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/>
      <c r="B717" s="127"/>
      <c r="C717" s="119"/>
      <c r="D717" s="128"/>
      <c r="E717" s="129"/>
      <c r="F717" s="129"/>
      <c r="G717" s="129"/>
      <c r="H717" s="129"/>
      <c r="I717" s="128"/>
      <c r="J717" s="122"/>
      <c r="K717" s="118"/>
      <c r="L717" s="130"/>
      <c r="M717" s="131"/>
      <c r="N717" s="131"/>
      <c r="O717" s="130"/>
      <c r="P717" s="129"/>
      <c r="Q717" s="135"/>
      <c r="R717" s="129"/>
      <c r="S717" s="136"/>
      <c r="T717" s="122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/>
      <c r="B718" s="127"/>
      <c r="C718" s="119"/>
      <c r="D718" s="128"/>
      <c r="E718" s="129"/>
      <c r="F718" s="129"/>
      <c r="G718" s="129"/>
      <c r="H718" s="129"/>
      <c r="I718" s="128"/>
      <c r="J718" s="122"/>
      <c r="K718" s="118"/>
      <c r="L718" s="130"/>
      <c r="M718" s="131"/>
      <c r="N718" s="131"/>
      <c r="O718" s="130"/>
      <c r="P718" s="129"/>
      <c r="Q718" s="135"/>
      <c r="R718" s="129"/>
      <c r="S718" s="136"/>
      <c r="T718" s="122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/>
      <c r="B719" s="127"/>
      <c r="C719" s="119"/>
      <c r="D719" s="128"/>
      <c r="E719" s="129"/>
      <c r="F719" s="129"/>
      <c r="G719" s="129"/>
      <c r="H719" s="129"/>
      <c r="I719" s="128"/>
      <c r="J719" s="122"/>
      <c r="K719" s="118"/>
      <c r="L719" s="130"/>
      <c r="M719" s="131"/>
      <c r="N719" s="131"/>
      <c r="O719" s="130"/>
      <c r="P719" s="129"/>
      <c r="Q719" s="135"/>
      <c r="R719" s="129"/>
      <c r="S719" s="136"/>
      <c r="T719" s="122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/>
      <c r="B720" s="127"/>
      <c r="C720" s="119"/>
      <c r="D720" s="128"/>
      <c r="E720" s="129"/>
      <c r="F720" s="129"/>
      <c r="G720" s="129"/>
      <c r="H720" s="129"/>
      <c r="I720" s="128"/>
      <c r="J720" s="122"/>
      <c r="K720" s="118"/>
      <c r="L720" s="130"/>
      <c r="M720" s="131"/>
      <c r="N720" s="131"/>
      <c r="O720" s="130"/>
      <c r="P720" s="129"/>
      <c r="Q720" s="135"/>
      <c r="R720" s="129"/>
      <c r="S720" s="136"/>
      <c r="T720" s="122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/>
      <c r="B721" s="127"/>
      <c r="C721" s="119"/>
      <c r="D721" s="128"/>
      <c r="E721" s="129"/>
      <c r="F721" s="129"/>
      <c r="G721" s="129"/>
      <c r="H721" s="129"/>
      <c r="I721" s="128"/>
      <c r="J721" s="122"/>
      <c r="K721" s="118"/>
      <c r="L721" s="130"/>
      <c r="M721" s="131"/>
      <c r="N721" s="131"/>
      <c r="O721" s="130"/>
      <c r="P721" s="129"/>
      <c r="Q721" s="135"/>
      <c r="R721" s="129"/>
      <c r="S721" s="136"/>
      <c r="T721" s="122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/>
      <c r="B722" s="127"/>
      <c r="C722" s="119"/>
      <c r="D722" s="128"/>
      <c r="E722" s="129"/>
      <c r="F722" s="129"/>
      <c r="G722" s="129"/>
      <c r="H722" s="129"/>
      <c r="I722" s="128"/>
      <c r="J722" s="122"/>
      <c r="K722" s="118"/>
      <c r="L722" s="130"/>
      <c r="M722" s="131"/>
      <c r="N722" s="131"/>
      <c r="O722" s="130"/>
      <c r="P722" s="129"/>
      <c r="Q722" s="135"/>
      <c r="R722" s="129"/>
      <c r="S722" s="136"/>
      <c r="T722" s="122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/>
      <c r="B723" s="127"/>
      <c r="C723" s="119"/>
      <c r="D723" s="128"/>
      <c r="E723" s="129"/>
      <c r="F723" s="129"/>
      <c r="G723" s="129"/>
      <c r="H723" s="129"/>
      <c r="I723" s="128"/>
      <c r="J723" s="122"/>
      <c r="K723" s="118"/>
      <c r="L723" s="130"/>
      <c r="M723" s="131"/>
      <c r="N723" s="131"/>
      <c r="O723" s="130"/>
      <c r="P723" s="129"/>
      <c r="Q723" s="135"/>
      <c r="R723" s="129"/>
      <c r="S723" s="136"/>
      <c r="T723" s="122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/>
      <c r="B724" s="127"/>
      <c r="C724" s="119"/>
      <c r="D724" s="128"/>
      <c r="E724" s="129"/>
      <c r="F724" s="129"/>
      <c r="G724" s="129"/>
      <c r="H724" s="129"/>
      <c r="I724" s="128"/>
      <c r="J724" s="122"/>
      <c r="K724" s="118"/>
      <c r="L724" s="130"/>
      <c r="M724" s="131"/>
      <c r="N724" s="131"/>
      <c r="O724" s="130"/>
      <c r="P724" s="129"/>
      <c r="Q724" s="135"/>
      <c r="R724" s="129"/>
      <c r="S724" s="136"/>
      <c r="T724" s="122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/>
      <c r="B725" s="127"/>
      <c r="C725" s="119"/>
      <c r="D725" s="128"/>
      <c r="E725" s="129"/>
      <c r="F725" s="129"/>
      <c r="G725" s="129"/>
      <c r="H725" s="129"/>
      <c r="I725" s="128"/>
      <c r="J725" s="122"/>
      <c r="K725" s="118"/>
      <c r="L725" s="130"/>
      <c r="M725" s="131"/>
      <c r="N725" s="131"/>
      <c r="O725" s="130"/>
      <c r="P725" s="129"/>
      <c r="Q725" s="135"/>
      <c r="R725" s="129"/>
      <c r="S725" s="136"/>
      <c r="T725" s="122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/>
      <c r="B726" s="127"/>
      <c r="C726" s="119"/>
      <c r="D726" s="128"/>
      <c r="E726" s="129"/>
      <c r="F726" s="129"/>
      <c r="G726" s="129"/>
      <c r="H726" s="129"/>
      <c r="I726" s="128"/>
      <c r="J726" s="122"/>
      <c r="K726" s="118"/>
      <c r="L726" s="130"/>
      <c r="M726" s="131"/>
      <c r="N726" s="131"/>
      <c r="O726" s="130"/>
      <c r="P726" s="129"/>
      <c r="Q726" s="135"/>
      <c r="R726" s="129"/>
      <c r="S726" s="136"/>
      <c r="T726" s="122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/>
      <c r="B727" s="127"/>
      <c r="C727" s="119"/>
      <c r="D727" s="128"/>
      <c r="E727" s="129"/>
      <c r="F727" s="129"/>
      <c r="G727" s="129"/>
      <c r="H727" s="129"/>
      <c r="I727" s="128"/>
      <c r="J727" s="122"/>
      <c r="K727" s="118"/>
      <c r="L727" s="130"/>
      <c r="M727" s="131"/>
      <c r="N727" s="131"/>
      <c r="O727" s="130"/>
      <c r="P727" s="129"/>
      <c r="Q727" s="135"/>
      <c r="R727" s="129"/>
      <c r="S727" s="136"/>
      <c r="T727" s="122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/>
      <c r="B728" s="127"/>
      <c r="C728" s="119"/>
      <c r="D728" s="128"/>
      <c r="E728" s="129"/>
      <c r="F728" s="129"/>
      <c r="G728" s="129"/>
      <c r="H728" s="129"/>
      <c r="I728" s="128"/>
      <c r="J728" s="122"/>
      <c r="K728" s="118"/>
      <c r="L728" s="130"/>
      <c r="M728" s="131"/>
      <c r="N728" s="131"/>
      <c r="O728" s="130"/>
      <c r="P728" s="129"/>
      <c r="Q728" s="135"/>
      <c r="R728" s="129"/>
      <c r="S728" s="136"/>
      <c r="T728" s="122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/>
      <c r="B729" s="127"/>
      <c r="C729" s="119"/>
      <c r="D729" s="128"/>
      <c r="E729" s="129"/>
      <c r="F729" s="129"/>
      <c r="G729" s="129"/>
      <c r="H729" s="129"/>
      <c r="I729" s="128"/>
      <c r="J729" s="122"/>
      <c r="K729" s="118"/>
      <c r="L729" s="130"/>
      <c r="M729" s="131"/>
      <c r="N729" s="131"/>
      <c r="O729" s="130"/>
      <c r="P729" s="129"/>
      <c r="Q729" s="135"/>
      <c r="R729" s="129"/>
      <c r="S729" s="136"/>
      <c r="T729" s="122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/>
      <c r="B730" s="127"/>
      <c r="C730" s="119"/>
      <c r="D730" s="128"/>
      <c r="E730" s="129"/>
      <c r="F730" s="129"/>
      <c r="G730" s="129"/>
      <c r="H730" s="129"/>
      <c r="I730" s="128"/>
      <c r="J730" s="122"/>
      <c r="K730" s="118"/>
      <c r="L730" s="130"/>
      <c r="M730" s="131"/>
      <c r="N730" s="131"/>
      <c r="O730" s="130"/>
      <c r="P730" s="129"/>
      <c r="Q730" s="135"/>
      <c r="R730" s="129"/>
      <c r="S730" s="136"/>
      <c r="T730" s="122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/>
      <c r="B731" s="127"/>
      <c r="C731" s="119"/>
      <c r="D731" s="128"/>
      <c r="E731" s="129"/>
      <c r="F731" s="129"/>
      <c r="G731" s="129"/>
      <c r="H731" s="129"/>
      <c r="I731" s="128"/>
      <c r="J731" s="122"/>
      <c r="K731" s="118"/>
      <c r="L731" s="130"/>
      <c r="M731" s="131"/>
      <c r="N731" s="131"/>
      <c r="O731" s="130"/>
      <c r="P731" s="129"/>
      <c r="Q731" s="135"/>
      <c r="R731" s="129"/>
      <c r="S731" s="136"/>
      <c r="T731" s="122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/>
      <c r="B732" s="127"/>
      <c r="C732" s="119"/>
      <c r="D732" s="128"/>
      <c r="E732" s="129"/>
      <c r="F732" s="129"/>
      <c r="G732" s="129"/>
      <c r="H732" s="129"/>
      <c r="I732" s="128"/>
      <c r="J732" s="122"/>
      <c r="K732" s="118"/>
      <c r="L732" s="130"/>
      <c r="M732" s="131"/>
      <c r="N732" s="131"/>
      <c r="O732" s="130"/>
      <c r="P732" s="129"/>
      <c r="Q732" s="135"/>
      <c r="R732" s="129"/>
      <c r="S732" s="136"/>
      <c r="T732" s="122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/>
      <c r="B733" s="127"/>
      <c r="C733" s="119"/>
      <c r="D733" s="128"/>
      <c r="E733" s="129"/>
      <c r="F733" s="129"/>
      <c r="G733" s="129"/>
      <c r="H733" s="129"/>
      <c r="I733" s="128"/>
      <c r="J733" s="122"/>
      <c r="K733" s="118"/>
      <c r="L733" s="130"/>
      <c r="M733" s="131"/>
      <c r="N733" s="131"/>
      <c r="O733" s="130"/>
      <c r="P733" s="129"/>
      <c r="Q733" s="135"/>
      <c r="R733" s="129"/>
      <c r="S733" s="136"/>
      <c r="T733" s="122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/>
      <c r="B734" s="127"/>
      <c r="C734" s="119"/>
      <c r="D734" s="128"/>
      <c r="E734" s="129"/>
      <c r="F734" s="129"/>
      <c r="G734" s="129"/>
      <c r="H734" s="129"/>
      <c r="I734" s="128"/>
      <c r="J734" s="122"/>
      <c r="K734" s="118"/>
      <c r="L734" s="130"/>
      <c r="M734" s="131"/>
      <c r="N734" s="131"/>
      <c r="O734" s="130"/>
      <c r="P734" s="129"/>
      <c r="Q734" s="135"/>
      <c r="R734" s="129"/>
      <c r="S734" s="136"/>
      <c r="T734" s="122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/>
      <c r="B735" s="127"/>
      <c r="C735" s="119"/>
      <c r="D735" s="128"/>
      <c r="E735" s="129"/>
      <c r="F735" s="129"/>
      <c r="G735" s="129"/>
      <c r="H735" s="129"/>
      <c r="I735" s="128"/>
      <c r="J735" s="122"/>
      <c r="K735" s="118"/>
      <c r="L735" s="130"/>
      <c r="M735" s="131"/>
      <c r="N735" s="131"/>
      <c r="O735" s="130"/>
      <c r="P735" s="129"/>
      <c r="Q735" s="135"/>
      <c r="R735" s="129"/>
      <c r="S735" s="136"/>
      <c r="T735" s="122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/>
      <c r="B736" s="127"/>
      <c r="C736" s="119"/>
      <c r="D736" s="128"/>
      <c r="E736" s="129"/>
      <c r="F736" s="129"/>
      <c r="G736" s="129"/>
      <c r="H736" s="129"/>
      <c r="I736" s="128"/>
      <c r="J736" s="122"/>
      <c r="K736" s="118"/>
      <c r="L736" s="130"/>
      <c r="M736" s="131"/>
      <c r="N736" s="131"/>
      <c r="O736" s="130"/>
      <c r="P736" s="129"/>
      <c r="Q736" s="135"/>
      <c r="R736" s="129"/>
      <c r="S736" s="136"/>
      <c r="T736" s="122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/>
      <c r="B737" s="127"/>
      <c r="C737" s="119"/>
      <c r="D737" s="128"/>
      <c r="E737" s="129"/>
      <c r="F737" s="129"/>
      <c r="G737" s="129"/>
      <c r="H737" s="129"/>
      <c r="I737" s="128"/>
      <c r="J737" s="122"/>
      <c r="K737" s="118"/>
      <c r="L737" s="130"/>
      <c r="M737" s="131"/>
      <c r="N737" s="131"/>
      <c r="O737" s="130"/>
      <c r="P737" s="129"/>
      <c r="Q737" s="135"/>
      <c r="R737" s="129"/>
      <c r="S737" s="136"/>
      <c r="T737" s="122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/>
      <c r="B738" s="127"/>
      <c r="C738" s="119"/>
      <c r="D738" s="128"/>
      <c r="E738" s="129"/>
      <c r="F738" s="129"/>
      <c r="G738" s="129"/>
      <c r="H738" s="129"/>
      <c r="I738" s="128"/>
      <c r="J738" s="122"/>
      <c r="K738" s="118"/>
      <c r="L738" s="130"/>
      <c r="M738" s="131"/>
      <c r="N738" s="131"/>
      <c r="O738" s="130"/>
      <c r="P738" s="129"/>
      <c r="Q738" s="135"/>
      <c r="R738" s="129"/>
      <c r="S738" s="136"/>
      <c r="T738" s="122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/>
      <c r="B739" s="127"/>
      <c r="C739" s="119"/>
      <c r="D739" s="128"/>
      <c r="E739" s="129"/>
      <c r="F739" s="129"/>
      <c r="G739" s="129"/>
      <c r="H739" s="129"/>
      <c r="I739" s="128"/>
      <c r="J739" s="122"/>
      <c r="K739" s="118"/>
      <c r="L739" s="130"/>
      <c r="M739" s="131"/>
      <c r="N739" s="131"/>
      <c r="O739" s="130"/>
      <c r="P739" s="129"/>
      <c r="Q739" s="135"/>
      <c r="R739" s="129"/>
      <c r="S739" s="136"/>
      <c r="T739" s="122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/>
      <c r="B740" s="127"/>
      <c r="C740" s="119"/>
      <c r="D740" s="128"/>
      <c r="E740" s="129"/>
      <c r="F740" s="129"/>
      <c r="G740" s="129"/>
      <c r="H740" s="129"/>
      <c r="I740" s="128"/>
      <c r="J740" s="122"/>
      <c r="K740" s="118"/>
      <c r="L740" s="130"/>
      <c r="M740" s="131"/>
      <c r="N740" s="131"/>
      <c r="O740" s="130"/>
      <c r="P740" s="129"/>
      <c r="Q740" s="135"/>
      <c r="R740" s="129"/>
      <c r="S740" s="136"/>
      <c r="T740" s="122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/>
      <c r="B741" s="127"/>
      <c r="C741" s="119"/>
      <c r="D741" s="128"/>
      <c r="E741" s="129"/>
      <c r="F741" s="129"/>
      <c r="G741" s="129"/>
      <c r="H741" s="129"/>
      <c r="I741" s="128"/>
      <c r="J741" s="122"/>
      <c r="K741" s="118"/>
      <c r="L741" s="130"/>
      <c r="M741" s="131"/>
      <c r="N741" s="131"/>
      <c r="O741" s="130"/>
      <c r="P741" s="129"/>
      <c r="Q741" s="135"/>
      <c r="R741" s="129"/>
      <c r="S741" s="136"/>
      <c r="T741" s="122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/>
      <c r="B742" s="127"/>
      <c r="C742" s="119"/>
      <c r="D742" s="128"/>
      <c r="E742" s="129"/>
      <c r="F742" s="129"/>
      <c r="G742" s="129"/>
      <c r="H742" s="129"/>
      <c r="I742" s="128"/>
      <c r="J742" s="122"/>
      <c r="K742" s="118"/>
      <c r="L742" s="130"/>
      <c r="M742" s="131"/>
      <c r="N742" s="131"/>
      <c r="O742" s="130"/>
      <c r="P742" s="129"/>
      <c r="Q742" s="135"/>
      <c r="R742" s="129"/>
      <c r="S742" s="136"/>
      <c r="T742" s="122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/>
      <c r="B743" s="127"/>
      <c r="C743" s="119"/>
      <c r="D743" s="128"/>
      <c r="E743" s="129"/>
      <c r="F743" s="129"/>
      <c r="G743" s="129"/>
      <c r="H743" s="129"/>
      <c r="I743" s="128"/>
      <c r="J743" s="122"/>
      <c r="K743" s="118"/>
      <c r="L743" s="130"/>
      <c r="M743" s="131"/>
      <c r="N743" s="131"/>
      <c r="O743" s="130"/>
      <c r="P743" s="129"/>
      <c r="Q743" s="135"/>
      <c r="R743" s="129"/>
      <c r="S743" s="136"/>
      <c r="T743" s="122"/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/>
      <c r="B744" s="127"/>
      <c r="C744" s="119"/>
      <c r="D744" s="128"/>
      <c r="E744" s="129"/>
      <c r="F744" s="129"/>
      <c r="G744" s="129"/>
      <c r="H744" s="129"/>
      <c r="I744" s="128"/>
      <c r="J744" s="122"/>
      <c r="K744" s="118"/>
      <c r="L744" s="130"/>
      <c r="M744" s="131"/>
      <c r="N744" s="131"/>
      <c r="O744" s="130"/>
      <c r="P744" s="129"/>
      <c r="Q744" s="135"/>
      <c r="R744" s="129"/>
      <c r="S744" s="136"/>
      <c r="T744" s="122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/>
      <c r="B745" s="127"/>
      <c r="C745" s="119"/>
      <c r="D745" s="128"/>
      <c r="E745" s="129"/>
      <c r="F745" s="129"/>
      <c r="G745" s="129"/>
      <c r="H745" s="129"/>
      <c r="I745" s="128"/>
      <c r="J745" s="122"/>
      <c r="K745" s="118"/>
      <c r="L745" s="130"/>
      <c r="M745" s="131"/>
      <c r="N745" s="131"/>
      <c r="O745" s="130"/>
      <c r="P745" s="129"/>
      <c r="Q745" s="135"/>
      <c r="R745" s="129"/>
      <c r="S745" s="136"/>
      <c r="T745" s="122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/>
      <c r="B746" s="127"/>
      <c r="C746" s="119"/>
      <c r="D746" s="128"/>
      <c r="E746" s="129"/>
      <c r="F746" s="129"/>
      <c r="G746" s="129"/>
      <c r="H746" s="129"/>
      <c r="I746" s="128"/>
      <c r="J746" s="122"/>
      <c r="K746" s="118"/>
      <c r="L746" s="130"/>
      <c r="M746" s="131"/>
      <c r="N746" s="131"/>
      <c r="O746" s="130"/>
      <c r="P746" s="129"/>
      <c r="Q746" s="135"/>
      <c r="R746" s="129"/>
      <c r="S746" s="136"/>
      <c r="T746" s="122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/>
      <c r="B747" s="127"/>
      <c r="C747" s="119"/>
      <c r="D747" s="128"/>
      <c r="E747" s="129"/>
      <c r="F747" s="129"/>
      <c r="G747" s="129"/>
      <c r="H747" s="129"/>
      <c r="I747" s="128"/>
      <c r="J747" s="122"/>
      <c r="K747" s="118"/>
      <c r="L747" s="130"/>
      <c r="M747" s="131"/>
      <c r="N747" s="131"/>
      <c r="O747" s="130"/>
      <c r="P747" s="129"/>
      <c r="Q747" s="135"/>
      <c r="R747" s="129"/>
      <c r="S747" s="136"/>
      <c r="T747" s="122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/>
      <c r="B748" s="127"/>
      <c r="C748" s="119"/>
      <c r="D748" s="128"/>
      <c r="E748" s="129"/>
      <c r="F748" s="129"/>
      <c r="G748" s="129"/>
      <c r="H748" s="129"/>
      <c r="I748" s="128"/>
      <c r="J748" s="122"/>
      <c r="K748" s="118"/>
      <c r="L748" s="130"/>
      <c r="M748" s="131"/>
      <c r="N748" s="131"/>
      <c r="O748" s="130"/>
      <c r="P748" s="129"/>
      <c r="Q748" s="135"/>
      <c r="R748" s="129"/>
      <c r="S748" s="136"/>
      <c r="T748" s="122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/>
      <c r="B749" s="127"/>
      <c r="C749" s="119"/>
      <c r="D749" s="128"/>
      <c r="E749" s="129"/>
      <c r="F749" s="129"/>
      <c r="G749" s="129"/>
      <c r="H749" s="129"/>
      <c r="I749" s="128"/>
      <c r="J749" s="122"/>
      <c r="K749" s="118"/>
      <c r="L749" s="130"/>
      <c r="M749" s="131"/>
      <c r="N749" s="131"/>
      <c r="O749" s="130"/>
      <c r="P749" s="129"/>
      <c r="Q749" s="135"/>
      <c r="R749" s="129"/>
      <c r="S749" s="136"/>
      <c r="T749" s="122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/>
      <c r="B750" s="127"/>
      <c r="C750" s="119"/>
      <c r="D750" s="128"/>
      <c r="E750" s="129"/>
      <c r="F750" s="129"/>
      <c r="G750" s="129"/>
      <c r="H750" s="129"/>
      <c r="I750" s="128"/>
      <c r="J750" s="122"/>
      <c r="K750" s="118"/>
      <c r="L750" s="130"/>
      <c r="M750" s="131"/>
      <c r="N750" s="131"/>
      <c r="O750" s="130"/>
      <c r="P750" s="129"/>
      <c r="Q750" s="135"/>
      <c r="R750" s="129"/>
      <c r="S750" s="136"/>
      <c r="T750" s="122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/>
      <c r="B751" s="127"/>
      <c r="C751" s="119"/>
      <c r="D751" s="128"/>
      <c r="E751" s="129"/>
      <c r="F751" s="129"/>
      <c r="G751" s="129"/>
      <c r="H751" s="129"/>
      <c r="I751" s="128"/>
      <c r="J751" s="122"/>
      <c r="K751" s="118"/>
      <c r="L751" s="130"/>
      <c r="M751" s="131"/>
      <c r="N751" s="131"/>
      <c r="O751" s="130"/>
      <c r="P751" s="129"/>
      <c r="Q751" s="135"/>
      <c r="R751" s="129"/>
      <c r="S751" s="136"/>
      <c r="T751" s="122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/>
      <c r="B752" s="127"/>
      <c r="C752" s="119"/>
      <c r="D752" s="128"/>
      <c r="E752" s="129"/>
      <c r="F752" s="129"/>
      <c r="G752" s="129"/>
      <c r="H752" s="129"/>
      <c r="I752" s="128"/>
      <c r="J752" s="122"/>
      <c r="K752" s="118"/>
      <c r="L752" s="130"/>
      <c r="M752" s="131"/>
      <c r="N752" s="131"/>
      <c r="O752" s="130"/>
      <c r="P752" s="129"/>
      <c r="Q752" s="135"/>
      <c r="R752" s="129"/>
      <c r="S752" s="136"/>
      <c r="T752" s="122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/>
      <c r="B753" s="127"/>
      <c r="C753" s="119"/>
      <c r="D753" s="128"/>
      <c r="E753" s="129"/>
      <c r="F753" s="129"/>
      <c r="G753" s="129"/>
      <c r="H753" s="129"/>
      <c r="I753" s="128"/>
      <c r="J753" s="122"/>
      <c r="K753" s="118"/>
      <c r="L753" s="130"/>
      <c r="M753" s="131"/>
      <c r="N753" s="131"/>
      <c r="O753" s="130"/>
      <c r="P753" s="129"/>
      <c r="Q753" s="135"/>
      <c r="R753" s="129"/>
      <c r="S753" s="136"/>
      <c r="T753" s="122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/>
      <c r="B754" s="127"/>
      <c r="C754" s="119"/>
      <c r="D754" s="128"/>
      <c r="E754" s="129"/>
      <c r="F754" s="129"/>
      <c r="G754" s="129"/>
      <c r="H754" s="129"/>
      <c r="I754" s="128"/>
      <c r="J754" s="122"/>
      <c r="K754" s="118"/>
      <c r="L754" s="130"/>
      <c r="M754" s="131"/>
      <c r="N754" s="131"/>
      <c r="O754" s="130"/>
      <c r="P754" s="129"/>
      <c r="Q754" s="135"/>
      <c r="R754" s="129"/>
      <c r="S754" s="136"/>
      <c r="T754" s="122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/>
      <c r="B755" s="127"/>
      <c r="C755" s="119"/>
      <c r="D755" s="128"/>
      <c r="E755" s="129"/>
      <c r="F755" s="129"/>
      <c r="G755" s="129"/>
      <c r="H755" s="129"/>
      <c r="I755" s="128"/>
      <c r="J755" s="122"/>
      <c r="K755" s="118"/>
      <c r="L755" s="130"/>
      <c r="M755" s="131"/>
      <c r="N755" s="131"/>
      <c r="O755" s="130"/>
      <c r="P755" s="129"/>
      <c r="Q755" s="135"/>
      <c r="R755" s="129"/>
      <c r="S755" s="136"/>
      <c r="T755" s="122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/>
      <c r="B756" s="127"/>
      <c r="C756" s="119"/>
      <c r="D756" s="128"/>
      <c r="E756" s="129"/>
      <c r="F756" s="129"/>
      <c r="G756" s="129"/>
      <c r="H756" s="129"/>
      <c r="I756" s="128"/>
      <c r="J756" s="122"/>
      <c r="K756" s="118"/>
      <c r="L756" s="130"/>
      <c r="M756" s="131"/>
      <c r="N756" s="131"/>
      <c r="O756" s="130"/>
      <c r="P756" s="129"/>
      <c r="Q756" s="135"/>
      <c r="R756" s="129"/>
      <c r="S756" s="136"/>
      <c r="T756" s="122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/>
      <c r="B757" s="127"/>
      <c r="C757" s="119"/>
      <c r="D757" s="128"/>
      <c r="E757" s="129"/>
      <c r="F757" s="129"/>
      <c r="G757" s="129"/>
      <c r="H757" s="129"/>
      <c r="I757" s="128"/>
      <c r="J757" s="122"/>
      <c r="K757" s="118"/>
      <c r="L757" s="130"/>
      <c r="M757" s="131"/>
      <c r="N757" s="131"/>
      <c r="O757" s="130"/>
      <c r="P757" s="129"/>
      <c r="Q757" s="135"/>
      <c r="R757" s="129"/>
      <c r="S757" s="136"/>
      <c r="T757" s="122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/>
      <c r="B758" s="127"/>
      <c r="C758" s="119"/>
      <c r="D758" s="128"/>
      <c r="E758" s="129"/>
      <c r="F758" s="129"/>
      <c r="G758" s="129"/>
      <c r="H758" s="129"/>
      <c r="I758" s="128"/>
      <c r="J758" s="122"/>
      <c r="K758" s="118"/>
      <c r="L758" s="130"/>
      <c r="M758" s="131"/>
      <c r="N758" s="131"/>
      <c r="O758" s="130"/>
      <c r="P758" s="129"/>
      <c r="Q758" s="135"/>
      <c r="R758" s="129"/>
      <c r="S758" s="136"/>
      <c r="T758" s="122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/>
      <c r="B759" s="127"/>
      <c r="C759" s="119"/>
      <c r="D759" s="128"/>
      <c r="E759" s="129"/>
      <c r="F759" s="129"/>
      <c r="G759" s="129"/>
      <c r="H759" s="129"/>
      <c r="I759" s="128"/>
      <c r="J759" s="122"/>
      <c r="K759" s="118"/>
      <c r="L759" s="130"/>
      <c r="M759" s="131"/>
      <c r="N759" s="131"/>
      <c r="O759" s="130"/>
      <c r="P759" s="129"/>
      <c r="Q759" s="135"/>
      <c r="R759" s="129"/>
      <c r="S759" s="136"/>
      <c r="T759" s="122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/>
      <c r="B760" s="127"/>
      <c r="C760" s="119"/>
      <c r="D760" s="128"/>
      <c r="E760" s="129"/>
      <c r="F760" s="129"/>
      <c r="G760" s="129"/>
      <c r="H760" s="129"/>
      <c r="I760" s="128"/>
      <c r="J760" s="122"/>
      <c r="K760" s="118"/>
      <c r="L760" s="130"/>
      <c r="M760" s="131"/>
      <c r="N760" s="131"/>
      <c r="O760" s="130"/>
      <c r="P760" s="129"/>
      <c r="Q760" s="135"/>
      <c r="R760" s="129"/>
      <c r="S760" s="136"/>
      <c r="T760" s="122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/>
      <c r="B761" s="127"/>
      <c r="C761" s="119"/>
      <c r="D761" s="128"/>
      <c r="E761" s="129"/>
      <c r="F761" s="129"/>
      <c r="G761" s="129"/>
      <c r="H761" s="129"/>
      <c r="I761" s="128"/>
      <c r="J761" s="122"/>
      <c r="K761" s="118"/>
      <c r="L761" s="130"/>
      <c r="M761" s="131"/>
      <c r="N761" s="131"/>
      <c r="O761" s="130"/>
      <c r="P761" s="129"/>
      <c r="Q761" s="135"/>
      <c r="R761" s="129"/>
      <c r="S761" s="136"/>
      <c r="T761" s="122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/>
      <c r="B762" s="127"/>
      <c r="C762" s="119"/>
      <c r="D762" s="128"/>
      <c r="E762" s="129"/>
      <c r="F762" s="129"/>
      <c r="G762" s="129"/>
      <c r="H762" s="129"/>
      <c r="I762" s="128"/>
      <c r="J762" s="122"/>
      <c r="K762" s="118"/>
      <c r="L762" s="130"/>
      <c r="M762" s="131"/>
      <c r="N762" s="131"/>
      <c r="O762" s="130"/>
      <c r="P762" s="129"/>
      <c r="Q762" s="135"/>
      <c r="R762" s="129"/>
      <c r="S762" s="136"/>
      <c r="T762" s="122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/>
      <c r="B763" s="127"/>
      <c r="C763" s="119"/>
      <c r="D763" s="128"/>
      <c r="E763" s="129"/>
      <c r="F763" s="129"/>
      <c r="G763" s="129"/>
      <c r="H763" s="129"/>
      <c r="I763" s="128"/>
      <c r="J763" s="122"/>
      <c r="K763" s="118"/>
      <c r="L763" s="130"/>
      <c r="M763" s="131"/>
      <c r="N763" s="131"/>
      <c r="O763" s="130"/>
      <c r="P763" s="129"/>
      <c r="Q763" s="135"/>
      <c r="R763" s="129"/>
      <c r="S763" s="136"/>
      <c r="T763" s="122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/>
      <c r="B764" s="127"/>
      <c r="C764" s="119"/>
      <c r="D764" s="128"/>
      <c r="E764" s="129"/>
      <c r="F764" s="129"/>
      <c r="G764" s="129"/>
      <c r="H764" s="129"/>
      <c r="I764" s="128"/>
      <c r="J764" s="122"/>
      <c r="K764" s="118"/>
      <c r="L764" s="130"/>
      <c r="M764" s="131"/>
      <c r="N764" s="131"/>
      <c r="O764" s="130"/>
      <c r="P764" s="129"/>
      <c r="Q764" s="135"/>
      <c r="R764" s="129"/>
      <c r="S764" s="136"/>
      <c r="T764" s="122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/>
      <c r="B765" s="127"/>
      <c r="C765" s="119"/>
      <c r="D765" s="128"/>
      <c r="E765" s="129"/>
      <c r="F765" s="129"/>
      <c r="G765" s="129"/>
      <c r="H765" s="129"/>
      <c r="I765" s="128"/>
      <c r="J765" s="122"/>
      <c r="K765" s="118"/>
      <c r="L765" s="130"/>
      <c r="M765" s="131"/>
      <c r="N765" s="131"/>
      <c r="O765" s="130"/>
      <c r="P765" s="129"/>
      <c r="Q765" s="135"/>
      <c r="R765" s="129"/>
      <c r="S765" s="136"/>
      <c r="T765" s="122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/>
      <c r="B766" s="127"/>
      <c r="C766" s="119"/>
      <c r="D766" s="128"/>
      <c r="E766" s="129"/>
      <c r="F766" s="129"/>
      <c r="G766" s="129"/>
      <c r="H766" s="129"/>
      <c r="I766" s="128"/>
      <c r="J766" s="122"/>
      <c r="K766" s="118"/>
      <c r="L766" s="130"/>
      <c r="M766" s="131"/>
      <c r="N766" s="131"/>
      <c r="O766" s="130"/>
      <c r="P766" s="129"/>
      <c r="Q766" s="135"/>
      <c r="R766" s="129"/>
      <c r="S766" s="136"/>
      <c r="T766" s="122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/>
      <c r="B767" s="127"/>
      <c r="C767" s="119"/>
      <c r="D767" s="128"/>
      <c r="E767" s="129"/>
      <c r="F767" s="129"/>
      <c r="G767" s="129"/>
      <c r="H767" s="129"/>
      <c r="I767" s="128"/>
      <c r="J767" s="122"/>
      <c r="K767" s="118"/>
      <c r="L767" s="130"/>
      <c r="M767" s="131"/>
      <c r="N767" s="131"/>
      <c r="O767" s="130"/>
      <c r="P767" s="129"/>
      <c r="Q767" s="135"/>
      <c r="R767" s="129"/>
      <c r="S767" s="136"/>
      <c r="T767" s="122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/>
      <c r="B768" s="127"/>
      <c r="C768" s="119"/>
      <c r="D768" s="128"/>
      <c r="E768" s="129"/>
      <c r="F768" s="129"/>
      <c r="G768" s="129"/>
      <c r="H768" s="129"/>
      <c r="I768" s="128"/>
      <c r="J768" s="122"/>
      <c r="K768" s="118"/>
      <c r="L768" s="130"/>
      <c r="M768" s="131"/>
      <c r="N768" s="131"/>
      <c r="O768" s="130"/>
      <c r="P768" s="129"/>
      <c r="Q768" s="135"/>
      <c r="R768" s="129"/>
      <c r="S768" s="136"/>
      <c r="T768" s="122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/>
      <c r="B769" s="127"/>
      <c r="C769" s="119"/>
      <c r="D769" s="128"/>
      <c r="E769" s="129"/>
      <c r="F769" s="129"/>
      <c r="G769" s="129"/>
      <c r="H769" s="129"/>
      <c r="I769" s="128"/>
      <c r="J769" s="122"/>
      <c r="K769" s="118"/>
      <c r="L769" s="130"/>
      <c r="M769" s="131"/>
      <c r="N769" s="131"/>
      <c r="O769" s="130"/>
      <c r="P769" s="129"/>
      <c r="Q769" s="135"/>
      <c r="R769" s="129"/>
      <c r="S769" s="136"/>
      <c r="T769" s="122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/>
      <c r="B770" s="127"/>
      <c r="C770" s="119"/>
      <c r="D770" s="128"/>
      <c r="E770" s="129"/>
      <c r="F770" s="129"/>
      <c r="G770" s="129"/>
      <c r="H770" s="129"/>
      <c r="I770" s="128"/>
      <c r="J770" s="122"/>
      <c r="K770" s="118"/>
      <c r="L770" s="130"/>
      <c r="M770" s="131"/>
      <c r="N770" s="131"/>
      <c r="O770" s="130"/>
      <c r="P770" s="129"/>
      <c r="Q770" s="135"/>
      <c r="R770" s="129"/>
      <c r="S770" s="136"/>
      <c r="T770" s="122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/>
      <c r="B771" s="127"/>
      <c r="C771" s="119"/>
      <c r="D771" s="128"/>
      <c r="E771" s="129"/>
      <c r="F771" s="129"/>
      <c r="G771" s="129"/>
      <c r="H771" s="129"/>
      <c r="I771" s="128"/>
      <c r="J771" s="122"/>
      <c r="K771" s="118"/>
      <c r="L771" s="130"/>
      <c r="M771" s="131"/>
      <c r="N771" s="131"/>
      <c r="O771" s="130"/>
      <c r="P771" s="129"/>
      <c r="Q771" s="135"/>
      <c r="R771" s="129"/>
      <c r="S771" s="136"/>
      <c r="T771" s="122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/>
      <c r="B772" s="127"/>
      <c r="C772" s="119"/>
      <c r="D772" s="128"/>
      <c r="E772" s="129"/>
      <c r="F772" s="129"/>
      <c r="G772" s="129"/>
      <c r="H772" s="129"/>
      <c r="I772" s="128"/>
      <c r="J772" s="122"/>
      <c r="K772" s="118"/>
      <c r="L772" s="130"/>
      <c r="M772" s="131"/>
      <c r="N772" s="131"/>
      <c r="O772" s="130"/>
      <c r="P772" s="129"/>
      <c r="Q772" s="135"/>
      <c r="R772" s="129"/>
      <c r="S772" s="136"/>
      <c r="T772" s="122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/>
      <c r="B773" s="127"/>
      <c r="C773" s="119"/>
      <c r="D773" s="128"/>
      <c r="E773" s="129"/>
      <c r="F773" s="129"/>
      <c r="G773" s="129"/>
      <c r="H773" s="129"/>
      <c r="I773" s="128"/>
      <c r="J773" s="122"/>
      <c r="K773" s="118"/>
      <c r="L773" s="130"/>
      <c r="M773" s="131"/>
      <c r="N773" s="131"/>
      <c r="O773" s="130"/>
      <c r="P773" s="129"/>
      <c r="Q773" s="135"/>
      <c r="R773" s="129"/>
      <c r="S773" s="136"/>
      <c r="T773" s="122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/>
      <c r="B774" s="127"/>
      <c r="C774" s="119"/>
      <c r="D774" s="128"/>
      <c r="E774" s="129"/>
      <c r="F774" s="129"/>
      <c r="G774" s="129"/>
      <c r="H774" s="129"/>
      <c r="I774" s="128"/>
      <c r="J774" s="122"/>
      <c r="K774" s="118"/>
      <c r="L774" s="130"/>
      <c r="M774" s="131"/>
      <c r="N774" s="131"/>
      <c r="O774" s="130"/>
      <c r="P774" s="129"/>
      <c r="Q774" s="135"/>
      <c r="R774" s="129"/>
      <c r="S774" s="136"/>
      <c r="T774" s="122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/>
      <c r="B775" s="127"/>
      <c r="C775" s="119"/>
      <c r="D775" s="128"/>
      <c r="E775" s="129"/>
      <c r="F775" s="129"/>
      <c r="G775" s="129"/>
      <c r="H775" s="129"/>
      <c r="I775" s="128"/>
      <c r="J775" s="122"/>
      <c r="K775" s="118"/>
      <c r="L775" s="130"/>
      <c r="M775" s="131"/>
      <c r="N775" s="131"/>
      <c r="O775" s="130"/>
      <c r="P775" s="129"/>
      <c r="Q775" s="135"/>
      <c r="R775" s="129"/>
      <c r="S775" s="136"/>
      <c r="T775" s="122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/>
      <c r="B776" s="127"/>
      <c r="C776" s="119"/>
      <c r="D776" s="128"/>
      <c r="E776" s="129"/>
      <c r="F776" s="129"/>
      <c r="G776" s="129"/>
      <c r="H776" s="129"/>
      <c r="I776" s="128"/>
      <c r="J776" s="122"/>
      <c r="K776" s="118"/>
      <c r="L776" s="130"/>
      <c r="M776" s="131"/>
      <c r="N776" s="131"/>
      <c r="O776" s="130"/>
      <c r="P776" s="129"/>
      <c r="Q776" s="135"/>
      <c r="R776" s="129"/>
      <c r="S776" s="136"/>
      <c r="T776" s="122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/>
      <c r="B777" s="127"/>
      <c r="C777" s="119"/>
      <c r="D777" s="128"/>
      <c r="E777" s="129"/>
      <c r="F777" s="129"/>
      <c r="G777" s="129"/>
      <c r="H777" s="129"/>
      <c r="I777" s="128"/>
      <c r="J777" s="122"/>
      <c r="K777" s="118"/>
      <c r="L777" s="130"/>
      <c r="M777" s="131"/>
      <c r="N777" s="131"/>
      <c r="O777" s="130"/>
      <c r="P777" s="129"/>
      <c r="Q777" s="135"/>
      <c r="R777" s="129"/>
      <c r="S777" s="136"/>
      <c r="T777" s="122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/>
      <c r="B778" s="127"/>
      <c r="C778" s="119"/>
      <c r="D778" s="128"/>
      <c r="E778" s="129"/>
      <c r="F778" s="129"/>
      <c r="G778" s="129"/>
      <c r="H778" s="129"/>
      <c r="I778" s="128"/>
      <c r="J778" s="122"/>
      <c r="K778" s="118"/>
      <c r="L778" s="130"/>
      <c r="M778" s="131"/>
      <c r="N778" s="131"/>
      <c r="O778" s="130"/>
      <c r="P778" s="129"/>
      <c r="Q778" s="135"/>
      <c r="R778" s="129"/>
      <c r="S778" s="136"/>
      <c r="T778" s="122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/>
      <c r="B779" s="127"/>
      <c r="C779" s="119"/>
      <c r="D779" s="128"/>
      <c r="E779" s="129"/>
      <c r="F779" s="129"/>
      <c r="G779" s="129"/>
      <c r="H779" s="129"/>
      <c r="I779" s="128"/>
      <c r="J779" s="122"/>
      <c r="K779" s="118"/>
      <c r="L779" s="130"/>
      <c r="M779" s="131"/>
      <c r="N779" s="131"/>
      <c r="O779" s="130"/>
      <c r="P779" s="129"/>
      <c r="Q779" s="135"/>
      <c r="R779" s="129"/>
      <c r="S779" s="136"/>
      <c r="T779" s="122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/>
      <c r="B780" s="127"/>
      <c r="C780" s="119"/>
      <c r="D780" s="128"/>
      <c r="E780" s="129"/>
      <c r="F780" s="129"/>
      <c r="G780" s="129"/>
      <c r="H780" s="129"/>
      <c r="I780" s="128"/>
      <c r="J780" s="122"/>
      <c r="K780" s="118"/>
      <c r="L780" s="130"/>
      <c r="M780" s="131"/>
      <c r="N780" s="131"/>
      <c r="O780" s="130"/>
      <c r="P780" s="129"/>
      <c r="Q780" s="135"/>
      <c r="R780" s="129"/>
      <c r="S780" s="136"/>
      <c r="T780" s="122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/>
      <c r="B781" s="127"/>
      <c r="C781" s="119"/>
      <c r="D781" s="128"/>
      <c r="E781" s="129"/>
      <c r="F781" s="129"/>
      <c r="G781" s="129"/>
      <c r="H781" s="129"/>
      <c r="I781" s="128"/>
      <c r="J781" s="122"/>
      <c r="K781" s="118"/>
      <c r="L781" s="130"/>
      <c r="M781" s="131"/>
      <c r="N781" s="131"/>
      <c r="O781" s="130"/>
      <c r="P781" s="129"/>
      <c r="Q781" s="135"/>
      <c r="R781" s="129"/>
      <c r="S781" s="136"/>
      <c r="T781" s="122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/>
      <c r="B782" s="127"/>
      <c r="C782" s="119"/>
      <c r="D782" s="128"/>
      <c r="E782" s="129"/>
      <c r="F782" s="129"/>
      <c r="G782" s="129"/>
      <c r="H782" s="129"/>
      <c r="I782" s="128"/>
      <c r="J782" s="122"/>
      <c r="K782" s="118"/>
      <c r="L782" s="130"/>
      <c r="M782" s="131"/>
      <c r="N782" s="131"/>
      <c r="O782" s="130"/>
      <c r="P782" s="129"/>
      <c r="Q782" s="135"/>
      <c r="R782" s="129"/>
      <c r="S782" s="136"/>
      <c r="T782" s="122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/>
      <c r="B783" s="127"/>
      <c r="C783" s="119"/>
      <c r="D783" s="128"/>
      <c r="E783" s="129"/>
      <c r="F783" s="129"/>
      <c r="G783" s="129"/>
      <c r="H783" s="129"/>
      <c r="I783" s="128"/>
      <c r="J783" s="122"/>
      <c r="K783" s="118"/>
      <c r="L783" s="130"/>
      <c r="M783" s="131"/>
      <c r="N783" s="131"/>
      <c r="O783" s="130"/>
      <c r="P783" s="129"/>
      <c r="Q783" s="135"/>
      <c r="R783" s="129"/>
      <c r="S783" s="136"/>
      <c r="T783" s="122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/>
      <c r="B784" s="127"/>
      <c r="C784" s="119"/>
      <c r="D784" s="128"/>
      <c r="E784" s="129"/>
      <c r="F784" s="129"/>
      <c r="G784" s="129"/>
      <c r="H784" s="129"/>
      <c r="I784" s="128"/>
      <c r="J784" s="122"/>
      <c r="K784" s="118"/>
      <c r="L784" s="130"/>
      <c r="M784" s="131"/>
      <c r="N784" s="131"/>
      <c r="O784" s="130"/>
      <c r="P784" s="129"/>
      <c r="Q784" s="135"/>
      <c r="R784" s="129"/>
      <c r="S784" s="136"/>
      <c r="T784" s="122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/>
      <c r="B785" s="127"/>
      <c r="C785" s="119"/>
      <c r="D785" s="128"/>
      <c r="E785" s="129"/>
      <c r="F785" s="129"/>
      <c r="G785" s="129"/>
      <c r="H785" s="129"/>
      <c r="I785" s="128"/>
      <c r="J785" s="122"/>
      <c r="K785" s="118"/>
      <c r="L785" s="130"/>
      <c r="M785" s="131"/>
      <c r="N785" s="131"/>
      <c r="O785" s="130"/>
      <c r="P785" s="129"/>
      <c r="Q785" s="135"/>
      <c r="R785" s="129"/>
      <c r="S785" s="136"/>
      <c r="T785" s="122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/>
      <c r="B786" s="127"/>
      <c r="C786" s="119"/>
      <c r="D786" s="128"/>
      <c r="E786" s="129"/>
      <c r="F786" s="129"/>
      <c r="G786" s="129"/>
      <c r="H786" s="129"/>
      <c r="I786" s="128"/>
      <c r="J786" s="122"/>
      <c r="K786" s="118"/>
      <c r="L786" s="130"/>
      <c r="M786" s="131"/>
      <c r="N786" s="131"/>
      <c r="O786" s="130"/>
      <c r="P786" s="129"/>
      <c r="Q786" s="135"/>
      <c r="R786" s="129"/>
      <c r="S786" s="136"/>
      <c r="T786" s="122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/>
      <c r="B787" s="127"/>
      <c r="C787" s="119"/>
      <c r="D787" s="128"/>
      <c r="E787" s="129"/>
      <c r="F787" s="129"/>
      <c r="G787" s="129"/>
      <c r="H787" s="129"/>
      <c r="I787" s="128"/>
      <c r="J787" s="122"/>
      <c r="K787" s="118"/>
      <c r="L787" s="130"/>
      <c r="M787" s="131"/>
      <c r="N787" s="131"/>
      <c r="O787" s="130"/>
      <c r="P787" s="129"/>
      <c r="Q787" s="135"/>
      <c r="R787" s="129"/>
      <c r="S787" s="136"/>
      <c r="T787" s="122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/>
      <c r="B788" s="127"/>
      <c r="C788" s="119"/>
      <c r="D788" s="128"/>
      <c r="E788" s="129"/>
      <c r="F788" s="129"/>
      <c r="G788" s="129"/>
      <c r="H788" s="129"/>
      <c r="I788" s="128"/>
      <c r="J788" s="122"/>
      <c r="K788" s="118"/>
      <c r="L788" s="130"/>
      <c r="M788" s="131"/>
      <c r="N788" s="131"/>
      <c r="O788" s="130"/>
      <c r="P788" s="129"/>
      <c r="Q788" s="135"/>
      <c r="R788" s="129"/>
      <c r="S788" s="136"/>
      <c r="T788" s="122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/>
      <c r="B789" s="127"/>
      <c r="C789" s="119"/>
      <c r="D789" s="128"/>
      <c r="E789" s="129"/>
      <c r="F789" s="129"/>
      <c r="G789" s="129"/>
      <c r="H789" s="129"/>
      <c r="I789" s="128"/>
      <c r="J789" s="122"/>
      <c r="K789" s="118"/>
      <c r="L789" s="130"/>
      <c r="M789" s="131"/>
      <c r="N789" s="131"/>
      <c r="O789" s="130"/>
      <c r="P789" s="129"/>
      <c r="Q789" s="135"/>
      <c r="R789" s="129"/>
      <c r="S789" s="136"/>
      <c r="T789" s="122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/>
      <c r="B790" s="127"/>
      <c r="C790" s="119"/>
      <c r="D790" s="128"/>
      <c r="E790" s="129"/>
      <c r="F790" s="129"/>
      <c r="G790" s="129"/>
      <c r="H790" s="129"/>
      <c r="I790" s="128"/>
      <c r="J790" s="122"/>
      <c r="K790" s="118"/>
      <c r="L790" s="130"/>
      <c r="M790" s="131"/>
      <c r="N790" s="131"/>
      <c r="O790" s="130"/>
      <c r="P790" s="129"/>
      <c r="Q790" s="135"/>
      <c r="R790" s="129"/>
      <c r="S790" s="136"/>
      <c r="T790" s="122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/>
      <c r="B791" s="127"/>
      <c r="C791" s="119"/>
      <c r="D791" s="128"/>
      <c r="E791" s="129"/>
      <c r="F791" s="129"/>
      <c r="G791" s="129"/>
      <c r="H791" s="129"/>
      <c r="I791" s="128"/>
      <c r="J791" s="122"/>
      <c r="K791" s="118"/>
      <c r="L791" s="130"/>
      <c r="M791" s="131"/>
      <c r="N791" s="131"/>
      <c r="O791" s="130"/>
      <c r="P791" s="129"/>
      <c r="Q791" s="135"/>
      <c r="R791" s="129"/>
      <c r="S791" s="136"/>
      <c r="T791" s="122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/>
      <c r="B792" s="127"/>
      <c r="C792" s="119"/>
      <c r="D792" s="128"/>
      <c r="E792" s="129"/>
      <c r="F792" s="129"/>
      <c r="G792" s="129"/>
      <c r="H792" s="129"/>
      <c r="I792" s="128"/>
      <c r="J792" s="122"/>
      <c r="K792" s="118"/>
      <c r="L792" s="130"/>
      <c r="M792" s="131"/>
      <c r="N792" s="131"/>
      <c r="O792" s="130"/>
      <c r="P792" s="129"/>
      <c r="Q792" s="135"/>
      <c r="R792" s="129"/>
      <c r="S792" s="136"/>
      <c r="T792" s="122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/>
      <c r="B793" s="127"/>
      <c r="C793" s="119"/>
      <c r="D793" s="128"/>
      <c r="E793" s="129"/>
      <c r="F793" s="129"/>
      <c r="G793" s="129"/>
      <c r="H793" s="129"/>
      <c r="I793" s="128"/>
      <c r="J793" s="122"/>
      <c r="K793" s="118"/>
      <c r="L793" s="130"/>
      <c r="M793" s="131"/>
      <c r="N793" s="131"/>
      <c r="O793" s="130"/>
      <c r="P793" s="129"/>
      <c r="Q793" s="135"/>
      <c r="R793" s="129"/>
      <c r="S793" s="136"/>
      <c r="T793" s="122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/>
      <c r="B794" s="127"/>
      <c r="C794" s="119"/>
      <c r="D794" s="128"/>
      <c r="E794" s="129"/>
      <c r="F794" s="129"/>
      <c r="G794" s="129"/>
      <c r="H794" s="129"/>
      <c r="I794" s="128"/>
      <c r="J794" s="122"/>
      <c r="K794" s="118"/>
      <c r="L794" s="130"/>
      <c r="M794" s="131"/>
      <c r="N794" s="131"/>
      <c r="O794" s="130"/>
      <c r="P794" s="129"/>
      <c r="Q794" s="135"/>
      <c r="R794" s="129"/>
      <c r="S794" s="136"/>
      <c r="T794" s="122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/>
      <c r="B795" s="127"/>
      <c r="C795" s="119"/>
      <c r="D795" s="128"/>
      <c r="E795" s="129"/>
      <c r="F795" s="129"/>
      <c r="G795" s="129"/>
      <c r="H795" s="129"/>
      <c r="I795" s="128"/>
      <c r="J795" s="122"/>
      <c r="K795" s="118"/>
      <c r="L795" s="130"/>
      <c r="M795" s="131"/>
      <c r="N795" s="131"/>
      <c r="O795" s="130"/>
      <c r="P795" s="129"/>
      <c r="Q795" s="135"/>
      <c r="R795" s="129"/>
      <c r="S795" s="136"/>
      <c r="T795" s="122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/>
      <c r="B796" s="127"/>
      <c r="C796" s="119"/>
      <c r="D796" s="128"/>
      <c r="E796" s="129"/>
      <c r="F796" s="129"/>
      <c r="G796" s="129"/>
      <c r="H796" s="129"/>
      <c r="I796" s="128"/>
      <c r="J796" s="122"/>
      <c r="K796" s="118"/>
      <c r="L796" s="130"/>
      <c r="M796" s="131"/>
      <c r="N796" s="131"/>
      <c r="O796" s="130"/>
      <c r="P796" s="129"/>
      <c r="Q796" s="135"/>
      <c r="R796" s="129"/>
      <c r="S796" s="136"/>
      <c r="T796" s="122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/>
      <c r="B797" s="127"/>
      <c r="C797" s="119"/>
      <c r="D797" s="128"/>
      <c r="E797" s="129"/>
      <c r="F797" s="129"/>
      <c r="G797" s="129"/>
      <c r="H797" s="129"/>
      <c r="I797" s="128"/>
      <c r="J797" s="122"/>
      <c r="K797" s="118"/>
      <c r="L797" s="130"/>
      <c r="M797" s="131"/>
      <c r="N797" s="131"/>
      <c r="O797" s="130"/>
      <c r="P797" s="129"/>
      <c r="Q797" s="135"/>
      <c r="R797" s="129"/>
      <c r="S797" s="136"/>
      <c r="T797" s="122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/>
      <c r="B798" s="127"/>
      <c r="C798" s="119"/>
      <c r="D798" s="128"/>
      <c r="E798" s="129"/>
      <c r="F798" s="129"/>
      <c r="G798" s="129"/>
      <c r="H798" s="129"/>
      <c r="I798" s="128"/>
      <c r="J798" s="122"/>
      <c r="K798" s="118"/>
      <c r="L798" s="130"/>
      <c r="M798" s="131"/>
      <c r="N798" s="131"/>
      <c r="O798" s="130"/>
      <c r="P798" s="129"/>
      <c r="Q798" s="135"/>
      <c r="R798" s="129"/>
      <c r="S798" s="136"/>
      <c r="T798" s="122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/>
      <c r="B799" s="127"/>
      <c r="C799" s="119"/>
      <c r="D799" s="128"/>
      <c r="E799" s="129"/>
      <c r="F799" s="129"/>
      <c r="G799" s="129"/>
      <c r="H799" s="129"/>
      <c r="I799" s="128"/>
      <c r="J799" s="122"/>
      <c r="K799" s="118"/>
      <c r="L799" s="130"/>
      <c r="M799" s="131"/>
      <c r="N799" s="131"/>
      <c r="O799" s="130"/>
      <c r="P799" s="129"/>
      <c r="Q799" s="135"/>
      <c r="R799" s="129"/>
      <c r="S799" s="136"/>
      <c r="T799" s="122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/>
      <c r="B800" s="127"/>
      <c r="C800" s="119"/>
      <c r="D800" s="128"/>
      <c r="E800" s="129"/>
      <c r="F800" s="129"/>
      <c r="G800" s="129"/>
      <c r="H800" s="129"/>
      <c r="I800" s="128"/>
      <c r="J800" s="122"/>
      <c r="K800" s="118"/>
      <c r="L800" s="130"/>
      <c r="M800" s="131"/>
      <c r="N800" s="131"/>
      <c r="O800" s="130"/>
      <c r="P800" s="129"/>
      <c r="Q800" s="135"/>
      <c r="R800" s="129"/>
      <c r="S800" s="136"/>
      <c r="T800" s="122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/>
      <c r="B801" s="127"/>
      <c r="C801" s="119"/>
      <c r="D801" s="128"/>
      <c r="E801" s="129"/>
      <c r="F801" s="129"/>
      <c r="G801" s="129"/>
      <c r="H801" s="129"/>
      <c r="I801" s="128"/>
      <c r="J801" s="122"/>
      <c r="K801" s="118"/>
      <c r="L801" s="130"/>
      <c r="M801" s="131"/>
      <c r="N801" s="131"/>
      <c r="O801" s="130"/>
      <c r="P801" s="129"/>
      <c r="Q801" s="135"/>
      <c r="R801" s="129"/>
      <c r="S801" s="136"/>
      <c r="T801" s="122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/>
      <c r="B802" s="127"/>
      <c r="C802" s="119"/>
      <c r="D802" s="128"/>
      <c r="E802" s="129"/>
      <c r="F802" s="129"/>
      <c r="G802" s="129"/>
      <c r="H802" s="129"/>
      <c r="I802" s="128"/>
      <c r="J802" s="122"/>
      <c r="K802" s="118"/>
      <c r="L802" s="130"/>
      <c r="M802" s="131"/>
      <c r="N802" s="131"/>
      <c r="O802" s="130"/>
      <c r="P802" s="129"/>
      <c r="Q802" s="135"/>
      <c r="R802" s="129"/>
      <c r="S802" s="136"/>
      <c r="T802" s="122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/>
      <c r="B803" s="127"/>
      <c r="C803" s="119"/>
      <c r="D803" s="128"/>
      <c r="E803" s="129"/>
      <c r="F803" s="129"/>
      <c r="G803" s="129"/>
      <c r="H803" s="129"/>
      <c r="I803" s="128"/>
      <c r="J803" s="122"/>
      <c r="K803" s="118"/>
      <c r="L803" s="130"/>
      <c r="M803" s="131"/>
      <c r="N803" s="131"/>
      <c r="O803" s="130"/>
      <c r="P803" s="129"/>
      <c r="Q803" s="135"/>
      <c r="R803" s="129"/>
      <c r="S803" s="136"/>
      <c r="T803" s="122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/>
      <c r="B804" s="127"/>
      <c r="C804" s="119"/>
      <c r="D804" s="128"/>
      <c r="E804" s="129"/>
      <c r="F804" s="129"/>
      <c r="G804" s="129"/>
      <c r="H804" s="129"/>
      <c r="I804" s="128"/>
      <c r="J804" s="122"/>
      <c r="K804" s="118"/>
      <c r="L804" s="130"/>
      <c r="M804" s="131"/>
      <c r="N804" s="131"/>
      <c r="O804" s="130"/>
      <c r="P804" s="129"/>
      <c r="Q804" s="135"/>
      <c r="R804" s="129"/>
      <c r="S804" s="136"/>
      <c r="T804" s="122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/>
      <c r="B805" s="127"/>
      <c r="C805" s="119"/>
      <c r="D805" s="128"/>
      <c r="E805" s="129"/>
      <c r="F805" s="129"/>
      <c r="G805" s="129"/>
      <c r="H805" s="129"/>
      <c r="I805" s="128"/>
      <c r="J805" s="122"/>
      <c r="K805" s="118"/>
      <c r="L805" s="130"/>
      <c r="M805" s="131"/>
      <c r="N805" s="131"/>
      <c r="O805" s="130"/>
      <c r="P805" s="129"/>
      <c r="Q805" s="135"/>
      <c r="R805" s="129"/>
      <c r="S805" s="136"/>
      <c r="T805" s="122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/>
      <c r="B806" s="127"/>
      <c r="C806" s="119"/>
      <c r="D806" s="128"/>
      <c r="E806" s="129"/>
      <c r="F806" s="129"/>
      <c r="G806" s="129"/>
      <c r="H806" s="129"/>
      <c r="I806" s="128"/>
      <c r="J806" s="122"/>
      <c r="K806" s="118"/>
      <c r="L806" s="130"/>
      <c r="M806" s="131"/>
      <c r="N806" s="131"/>
      <c r="O806" s="130"/>
      <c r="P806" s="129"/>
      <c r="Q806" s="135"/>
      <c r="R806" s="129"/>
      <c r="S806" s="136"/>
      <c r="T806" s="122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/>
      <c r="B807" s="127"/>
      <c r="C807" s="119"/>
      <c r="D807" s="128"/>
      <c r="E807" s="129"/>
      <c r="F807" s="129"/>
      <c r="G807" s="129"/>
      <c r="H807" s="129"/>
      <c r="I807" s="128"/>
      <c r="J807" s="122"/>
      <c r="K807" s="118"/>
      <c r="L807" s="130"/>
      <c r="M807" s="131"/>
      <c r="N807" s="131"/>
      <c r="O807" s="130"/>
      <c r="P807" s="129"/>
      <c r="Q807" s="135"/>
      <c r="R807" s="129"/>
      <c r="S807" s="136"/>
      <c r="T807" s="122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/>
      <c r="B808" s="127"/>
      <c r="C808" s="119"/>
      <c r="D808" s="128"/>
      <c r="E808" s="129"/>
      <c r="F808" s="129"/>
      <c r="G808" s="129"/>
      <c r="H808" s="129"/>
      <c r="I808" s="128"/>
      <c r="J808" s="122"/>
      <c r="K808" s="118"/>
      <c r="L808" s="130"/>
      <c r="M808" s="131"/>
      <c r="N808" s="131"/>
      <c r="O808" s="130"/>
      <c r="P808" s="129"/>
      <c r="Q808" s="135"/>
      <c r="R808" s="129"/>
      <c r="S808" s="136"/>
      <c r="T808" s="122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/>
      <c r="B809" s="127"/>
      <c r="C809" s="119"/>
      <c r="D809" s="128"/>
      <c r="E809" s="129"/>
      <c r="F809" s="129"/>
      <c r="G809" s="129"/>
      <c r="H809" s="129"/>
      <c r="I809" s="128"/>
      <c r="J809" s="122"/>
      <c r="K809" s="118"/>
      <c r="L809" s="130"/>
      <c r="M809" s="131"/>
      <c r="N809" s="131"/>
      <c r="O809" s="130"/>
      <c r="P809" s="129"/>
      <c r="Q809" s="135"/>
      <c r="R809" s="129"/>
      <c r="S809" s="136"/>
      <c r="T809" s="122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/>
      <c r="B810" s="127"/>
      <c r="C810" s="119"/>
      <c r="D810" s="128"/>
      <c r="E810" s="129"/>
      <c r="F810" s="129"/>
      <c r="G810" s="129"/>
      <c r="H810" s="129"/>
      <c r="I810" s="128"/>
      <c r="J810" s="122"/>
      <c r="K810" s="118"/>
      <c r="L810" s="130"/>
      <c r="M810" s="131"/>
      <c r="N810" s="131"/>
      <c r="O810" s="130"/>
      <c r="P810" s="129"/>
      <c r="Q810" s="135"/>
      <c r="R810" s="129"/>
      <c r="S810" s="136"/>
      <c r="T810" s="122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/>
      <c r="B811" s="127"/>
      <c r="C811" s="119"/>
      <c r="D811" s="128"/>
      <c r="E811" s="129"/>
      <c r="F811" s="129"/>
      <c r="G811" s="129"/>
      <c r="H811" s="129"/>
      <c r="I811" s="128"/>
      <c r="J811" s="122"/>
      <c r="K811" s="118"/>
      <c r="L811" s="130"/>
      <c r="M811" s="131"/>
      <c r="N811" s="131"/>
      <c r="O811" s="130"/>
      <c r="P811" s="129"/>
      <c r="Q811" s="135"/>
      <c r="R811" s="129"/>
      <c r="S811" s="136"/>
      <c r="T811" s="122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/>
      <c r="B812" s="127"/>
      <c r="C812" s="119"/>
      <c r="D812" s="128"/>
      <c r="E812" s="129"/>
      <c r="F812" s="129"/>
      <c r="G812" s="129"/>
      <c r="H812" s="129"/>
      <c r="I812" s="128"/>
      <c r="J812" s="122"/>
      <c r="K812" s="118"/>
      <c r="L812" s="130"/>
      <c r="M812" s="131"/>
      <c r="N812" s="131"/>
      <c r="O812" s="130"/>
      <c r="P812" s="129"/>
      <c r="Q812" s="135"/>
      <c r="R812" s="129"/>
      <c r="S812" s="136"/>
      <c r="T812" s="122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/>
      <c r="B813" s="127"/>
      <c r="C813" s="119"/>
      <c r="D813" s="128"/>
      <c r="E813" s="129"/>
      <c r="F813" s="129"/>
      <c r="G813" s="129"/>
      <c r="H813" s="129"/>
      <c r="I813" s="128"/>
      <c r="J813" s="122"/>
      <c r="K813" s="118"/>
      <c r="L813" s="130"/>
      <c r="M813" s="131"/>
      <c r="N813" s="131"/>
      <c r="O813" s="130"/>
      <c r="P813" s="129"/>
      <c r="Q813" s="135"/>
      <c r="R813" s="129"/>
      <c r="S813" s="136"/>
      <c r="T813" s="122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/>
      <c r="B814" s="127"/>
      <c r="C814" s="119"/>
      <c r="D814" s="128"/>
      <c r="E814" s="129"/>
      <c r="F814" s="129"/>
      <c r="G814" s="129"/>
      <c r="H814" s="129"/>
      <c r="I814" s="128"/>
      <c r="J814" s="122"/>
      <c r="K814" s="118"/>
      <c r="L814" s="130"/>
      <c r="M814" s="131"/>
      <c r="N814" s="131"/>
      <c r="O814" s="130"/>
      <c r="P814" s="129"/>
      <c r="Q814" s="135"/>
      <c r="R814" s="129"/>
      <c r="S814" s="136"/>
      <c r="T814" s="122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/>
      <c r="B815" s="127"/>
      <c r="C815" s="119"/>
      <c r="D815" s="128"/>
      <c r="E815" s="129"/>
      <c r="F815" s="129"/>
      <c r="G815" s="129"/>
      <c r="H815" s="129"/>
      <c r="I815" s="128"/>
      <c r="J815" s="122"/>
      <c r="K815" s="118"/>
      <c r="L815" s="130"/>
      <c r="M815" s="131"/>
      <c r="N815" s="131"/>
      <c r="O815" s="130"/>
      <c r="P815" s="129"/>
      <c r="Q815" s="135"/>
      <c r="R815" s="129"/>
      <c r="S815" s="136"/>
      <c r="T815" s="122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/>
      <c r="B816" s="127"/>
      <c r="C816" s="119"/>
      <c r="D816" s="128"/>
      <c r="E816" s="129"/>
      <c r="F816" s="129"/>
      <c r="G816" s="129"/>
      <c r="H816" s="129"/>
      <c r="I816" s="128"/>
      <c r="J816" s="122"/>
      <c r="K816" s="118"/>
      <c r="L816" s="130"/>
      <c r="M816" s="131"/>
      <c r="N816" s="131"/>
      <c r="O816" s="130"/>
      <c r="P816" s="129"/>
      <c r="Q816" s="135"/>
      <c r="R816" s="129"/>
      <c r="S816" s="136"/>
      <c r="T816" s="122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/>
      <c r="B817" s="127"/>
      <c r="C817" s="119"/>
      <c r="D817" s="128"/>
      <c r="E817" s="129"/>
      <c r="F817" s="129"/>
      <c r="G817" s="129"/>
      <c r="H817" s="129"/>
      <c r="I817" s="128"/>
      <c r="J817" s="122"/>
      <c r="K817" s="118"/>
      <c r="L817" s="130"/>
      <c r="M817" s="131"/>
      <c r="N817" s="131"/>
      <c r="O817" s="130"/>
      <c r="P817" s="129"/>
      <c r="Q817" s="135"/>
      <c r="R817" s="129"/>
      <c r="S817" s="136"/>
      <c r="T817" s="122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/>
      <c r="B818" s="127"/>
      <c r="C818" s="119"/>
      <c r="D818" s="128"/>
      <c r="E818" s="129"/>
      <c r="F818" s="129"/>
      <c r="G818" s="129"/>
      <c r="H818" s="129"/>
      <c r="I818" s="128"/>
      <c r="J818" s="122"/>
      <c r="K818" s="118"/>
      <c r="L818" s="130"/>
      <c r="M818" s="131"/>
      <c r="N818" s="131"/>
      <c r="O818" s="130"/>
      <c r="P818" s="129"/>
      <c r="Q818" s="135"/>
      <c r="R818" s="129"/>
      <c r="S818" s="136"/>
      <c r="T818" s="122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/>
      <c r="B819" s="127"/>
      <c r="C819" s="119"/>
      <c r="D819" s="128"/>
      <c r="E819" s="129"/>
      <c r="F819" s="129"/>
      <c r="G819" s="129"/>
      <c r="H819" s="129"/>
      <c r="I819" s="128"/>
      <c r="J819" s="122"/>
      <c r="K819" s="118"/>
      <c r="L819" s="130"/>
      <c r="M819" s="131"/>
      <c r="N819" s="131"/>
      <c r="O819" s="130"/>
      <c r="P819" s="129"/>
      <c r="Q819" s="135"/>
      <c r="R819" s="129"/>
      <c r="S819" s="136"/>
      <c r="T819" s="122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/>
      <c r="B820" s="127"/>
      <c r="C820" s="119"/>
      <c r="D820" s="128"/>
      <c r="E820" s="129"/>
      <c r="F820" s="129"/>
      <c r="G820" s="129"/>
      <c r="H820" s="129"/>
      <c r="I820" s="128"/>
      <c r="J820" s="122"/>
      <c r="K820" s="118"/>
      <c r="L820" s="130"/>
      <c r="M820" s="131"/>
      <c r="N820" s="131"/>
      <c r="O820" s="130"/>
      <c r="P820" s="129"/>
      <c r="Q820" s="135"/>
      <c r="R820" s="129"/>
      <c r="S820" s="136"/>
      <c r="T820" s="122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/>
      <c r="B821" s="127"/>
      <c r="C821" s="119"/>
      <c r="D821" s="128"/>
      <c r="E821" s="129"/>
      <c r="F821" s="129"/>
      <c r="G821" s="129"/>
      <c r="H821" s="129"/>
      <c r="I821" s="128"/>
      <c r="J821" s="122"/>
      <c r="K821" s="118"/>
      <c r="L821" s="130"/>
      <c r="M821" s="131"/>
      <c r="N821" s="131"/>
      <c r="O821" s="130"/>
      <c r="P821" s="129"/>
      <c r="Q821" s="135"/>
      <c r="R821" s="129"/>
      <c r="S821" s="136"/>
      <c r="T821" s="122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/>
      <c r="B822" s="127"/>
      <c r="C822" s="119"/>
      <c r="D822" s="128"/>
      <c r="E822" s="129"/>
      <c r="F822" s="129"/>
      <c r="G822" s="129"/>
      <c r="H822" s="129"/>
      <c r="I822" s="128"/>
      <c r="J822" s="122"/>
      <c r="K822" s="118"/>
      <c r="L822" s="130"/>
      <c r="M822" s="131"/>
      <c r="N822" s="131"/>
      <c r="O822" s="130"/>
      <c r="P822" s="129"/>
      <c r="Q822" s="135"/>
      <c r="R822" s="129"/>
      <c r="S822" s="136"/>
      <c r="T822" s="122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/>
      <c r="B823" s="127"/>
      <c r="C823" s="119"/>
      <c r="D823" s="128"/>
      <c r="E823" s="129"/>
      <c r="F823" s="129"/>
      <c r="G823" s="129"/>
      <c r="H823" s="129"/>
      <c r="I823" s="128"/>
      <c r="J823" s="122"/>
      <c r="K823" s="118"/>
      <c r="L823" s="130"/>
      <c r="M823" s="131"/>
      <c r="N823" s="131"/>
      <c r="O823" s="130"/>
      <c r="P823" s="129"/>
      <c r="Q823" s="135"/>
      <c r="R823" s="129"/>
      <c r="S823" s="136"/>
      <c r="T823" s="122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/>
      <c r="B824" s="127"/>
      <c r="C824" s="119"/>
      <c r="D824" s="128"/>
      <c r="E824" s="129"/>
      <c r="F824" s="129"/>
      <c r="G824" s="129"/>
      <c r="H824" s="129"/>
      <c r="I824" s="128"/>
      <c r="J824" s="122"/>
      <c r="K824" s="118"/>
      <c r="L824" s="130"/>
      <c r="M824" s="131"/>
      <c r="N824" s="131"/>
      <c r="O824" s="130"/>
      <c r="P824" s="129"/>
      <c r="Q824" s="135"/>
      <c r="R824" s="129"/>
      <c r="S824" s="136"/>
      <c r="T824" s="122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/>
      <c r="B825" s="127"/>
      <c r="C825" s="119"/>
      <c r="D825" s="128"/>
      <c r="E825" s="129"/>
      <c r="F825" s="129"/>
      <c r="G825" s="129"/>
      <c r="H825" s="129"/>
      <c r="I825" s="128"/>
      <c r="J825" s="122"/>
      <c r="K825" s="118"/>
      <c r="L825" s="130"/>
      <c r="M825" s="131"/>
      <c r="N825" s="131"/>
      <c r="O825" s="130"/>
      <c r="P825" s="129"/>
      <c r="Q825" s="135"/>
      <c r="R825" s="129"/>
      <c r="S825" s="136"/>
      <c r="T825" s="122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/>
      <c r="B826" s="127"/>
      <c r="C826" s="119"/>
      <c r="D826" s="128"/>
      <c r="E826" s="129"/>
      <c r="F826" s="129"/>
      <c r="G826" s="129"/>
      <c r="H826" s="129"/>
      <c r="I826" s="128"/>
      <c r="J826" s="122"/>
      <c r="K826" s="118"/>
      <c r="L826" s="130"/>
      <c r="M826" s="131"/>
      <c r="N826" s="131"/>
      <c r="O826" s="130"/>
      <c r="P826" s="129"/>
      <c r="Q826" s="135"/>
      <c r="R826" s="129"/>
      <c r="S826" s="136"/>
      <c r="T826" s="122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/>
      <c r="B827" s="127"/>
      <c r="C827" s="119"/>
      <c r="D827" s="128"/>
      <c r="E827" s="129"/>
      <c r="F827" s="129"/>
      <c r="G827" s="129"/>
      <c r="H827" s="129"/>
      <c r="I827" s="128"/>
      <c r="J827" s="122"/>
      <c r="K827" s="118"/>
      <c r="L827" s="130"/>
      <c r="M827" s="131"/>
      <c r="N827" s="131"/>
      <c r="O827" s="130"/>
      <c r="P827" s="129"/>
      <c r="Q827" s="135"/>
      <c r="R827" s="129"/>
      <c r="S827" s="136"/>
      <c r="T827" s="122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/>
      <c r="B828" s="127"/>
      <c r="C828" s="119"/>
      <c r="D828" s="128"/>
      <c r="E828" s="129"/>
      <c r="F828" s="129"/>
      <c r="G828" s="129"/>
      <c r="H828" s="129"/>
      <c r="I828" s="128"/>
      <c r="J828" s="122"/>
      <c r="K828" s="118"/>
      <c r="L828" s="130"/>
      <c r="M828" s="131"/>
      <c r="N828" s="131"/>
      <c r="O828" s="130"/>
      <c r="P828" s="129"/>
      <c r="Q828" s="135"/>
      <c r="R828" s="129"/>
      <c r="S828" s="136"/>
      <c r="T828" s="122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/>
      <c r="B829" s="127"/>
      <c r="C829" s="119"/>
      <c r="D829" s="128"/>
      <c r="E829" s="129"/>
      <c r="F829" s="129"/>
      <c r="G829" s="129"/>
      <c r="H829" s="129"/>
      <c r="I829" s="128"/>
      <c r="J829" s="122"/>
      <c r="K829" s="118"/>
      <c r="L829" s="130"/>
      <c r="M829" s="131"/>
      <c r="N829" s="131"/>
      <c r="O829" s="130"/>
      <c r="P829" s="129"/>
      <c r="Q829" s="135"/>
      <c r="R829" s="129"/>
      <c r="S829" s="136"/>
      <c r="T829" s="122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/>
      <c r="B830" s="127"/>
      <c r="C830" s="119"/>
      <c r="D830" s="128"/>
      <c r="E830" s="129"/>
      <c r="F830" s="129"/>
      <c r="G830" s="129"/>
      <c r="H830" s="129"/>
      <c r="I830" s="128"/>
      <c r="J830" s="122"/>
      <c r="K830" s="118"/>
      <c r="L830" s="130"/>
      <c r="M830" s="131"/>
      <c r="N830" s="131"/>
      <c r="O830" s="130"/>
      <c r="P830" s="129"/>
      <c r="Q830" s="135"/>
      <c r="R830" s="129"/>
      <c r="S830" s="136"/>
      <c r="T830" s="122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/>
      <c r="B831" s="127"/>
      <c r="C831" s="119"/>
      <c r="D831" s="128"/>
      <c r="E831" s="129"/>
      <c r="F831" s="129"/>
      <c r="G831" s="129"/>
      <c r="H831" s="129"/>
      <c r="I831" s="128"/>
      <c r="J831" s="122"/>
      <c r="K831" s="118"/>
      <c r="L831" s="130"/>
      <c r="M831" s="131"/>
      <c r="N831" s="131"/>
      <c r="O831" s="130"/>
      <c r="P831" s="129"/>
      <c r="Q831" s="135"/>
      <c r="R831" s="129"/>
      <c r="S831" s="136"/>
      <c r="T831" s="122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/>
      <c r="B832" s="127"/>
      <c r="C832" s="119"/>
      <c r="D832" s="128"/>
      <c r="E832" s="129"/>
      <c r="F832" s="129"/>
      <c r="G832" s="129"/>
      <c r="H832" s="129"/>
      <c r="I832" s="128"/>
      <c r="J832" s="122"/>
      <c r="K832" s="118"/>
      <c r="L832" s="130"/>
      <c r="M832" s="131"/>
      <c r="N832" s="131"/>
      <c r="O832" s="130"/>
      <c r="P832" s="129"/>
      <c r="Q832" s="135"/>
      <c r="R832" s="129"/>
      <c r="S832" s="136"/>
      <c r="T832" s="122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/>
      <c r="B833" s="127"/>
      <c r="C833" s="119"/>
      <c r="D833" s="128"/>
      <c r="E833" s="129"/>
      <c r="F833" s="129"/>
      <c r="G833" s="129"/>
      <c r="H833" s="129"/>
      <c r="I833" s="128"/>
      <c r="J833" s="122"/>
      <c r="K833" s="118"/>
      <c r="L833" s="130"/>
      <c r="M833" s="131"/>
      <c r="N833" s="131"/>
      <c r="O833" s="130"/>
      <c r="P833" s="129"/>
      <c r="Q833" s="135"/>
      <c r="R833" s="129"/>
      <c r="S833" s="136"/>
      <c r="T833" s="122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/>
      <c r="B834" s="127"/>
      <c r="C834" s="119"/>
      <c r="D834" s="128"/>
      <c r="E834" s="129"/>
      <c r="F834" s="129"/>
      <c r="G834" s="129"/>
      <c r="H834" s="129"/>
      <c r="I834" s="128"/>
      <c r="J834" s="122"/>
      <c r="K834" s="118"/>
      <c r="L834" s="130"/>
      <c r="M834" s="131"/>
      <c r="N834" s="131"/>
      <c r="O834" s="130"/>
      <c r="P834" s="129"/>
      <c r="Q834" s="135"/>
      <c r="R834" s="129"/>
      <c r="S834" s="136"/>
      <c r="T834" s="122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/>
      <c r="B835" s="127"/>
      <c r="C835" s="119"/>
      <c r="D835" s="128"/>
      <c r="E835" s="129"/>
      <c r="F835" s="129"/>
      <c r="G835" s="129"/>
      <c r="H835" s="129"/>
      <c r="I835" s="128"/>
      <c r="J835" s="122"/>
      <c r="K835" s="118"/>
      <c r="L835" s="130"/>
      <c r="M835" s="131"/>
      <c r="N835" s="131"/>
      <c r="O835" s="130"/>
      <c r="P835" s="129"/>
      <c r="Q835" s="135"/>
      <c r="R835" s="129"/>
      <c r="S835" s="136"/>
      <c r="T835" s="122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/>
      <c r="B836" s="127"/>
      <c r="C836" s="119"/>
      <c r="D836" s="128"/>
      <c r="E836" s="129"/>
      <c r="F836" s="129"/>
      <c r="G836" s="129"/>
      <c r="H836" s="129"/>
      <c r="I836" s="128"/>
      <c r="J836" s="122"/>
      <c r="K836" s="118"/>
      <c r="L836" s="130"/>
      <c r="M836" s="131"/>
      <c r="N836" s="131"/>
      <c r="O836" s="130"/>
      <c r="P836" s="129"/>
      <c r="Q836" s="135"/>
      <c r="R836" s="129"/>
      <c r="S836" s="136"/>
      <c r="T836" s="122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/>
      <c r="B837" s="127"/>
      <c r="C837" s="119"/>
      <c r="D837" s="128"/>
      <c r="E837" s="129"/>
      <c r="F837" s="129"/>
      <c r="G837" s="129"/>
      <c r="H837" s="129"/>
      <c r="I837" s="128"/>
      <c r="J837" s="122"/>
      <c r="K837" s="118"/>
      <c r="L837" s="130"/>
      <c r="M837" s="131"/>
      <c r="N837" s="131"/>
      <c r="O837" s="130"/>
      <c r="P837" s="129"/>
      <c r="Q837" s="135"/>
      <c r="R837" s="129"/>
      <c r="S837" s="136"/>
      <c r="T837" s="122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/>
      <c r="B838" s="127"/>
      <c r="C838" s="119"/>
      <c r="D838" s="128"/>
      <c r="E838" s="129"/>
      <c r="F838" s="129"/>
      <c r="G838" s="129"/>
      <c r="H838" s="129"/>
      <c r="I838" s="128"/>
      <c r="J838" s="122"/>
      <c r="K838" s="118"/>
      <c r="L838" s="130"/>
      <c r="M838" s="131"/>
      <c r="N838" s="131"/>
      <c r="O838" s="130"/>
      <c r="P838" s="129"/>
      <c r="Q838" s="135"/>
      <c r="R838" s="129"/>
      <c r="S838" s="136"/>
      <c r="T838" s="122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/>
      <c r="B839" s="127"/>
      <c r="C839" s="119"/>
      <c r="D839" s="128"/>
      <c r="E839" s="129"/>
      <c r="F839" s="129"/>
      <c r="G839" s="129"/>
      <c r="H839" s="129"/>
      <c r="I839" s="128"/>
      <c r="J839" s="122"/>
      <c r="K839" s="118"/>
      <c r="L839" s="130"/>
      <c r="M839" s="131"/>
      <c r="N839" s="131"/>
      <c r="O839" s="130"/>
      <c r="P839" s="129"/>
      <c r="Q839" s="135"/>
      <c r="R839" s="129"/>
      <c r="S839" s="136"/>
      <c r="T839" s="122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/>
      <c r="B840" s="127"/>
      <c r="C840" s="119"/>
      <c r="D840" s="128"/>
      <c r="E840" s="129"/>
      <c r="F840" s="129"/>
      <c r="G840" s="129"/>
      <c r="H840" s="129"/>
      <c r="I840" s="128"/>
      <c r="J840" s="122"/>
      <c r="K840" s="118"/>
      <c r="L840" s="130"/>
      <c r="M840" s="131"/>
      <c r="N840" s="131"/>
      <c r="O840" s="130"/>
      <c r="P840" s="129"/>
      <c r="Q840" s="135"/>
      <c r="R840" s="129"/>
      <c r="S840" s="136"/>
      <c r="T840" s="122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/>
      <c r="B841" s="127"/>
      <c r="C841" s="119"/>
      <c r="D841" s="128"/>
      <c r="E841" s="129"/>
      <c r="F841" s="129"/>
      <c r="G841" s="129"/>
      <c r="H841" s="129"/>
      <c r="I841" s="128"/>
      <c r="J841" s="122"/>
      <c r="K841" s="118"/>
      <c r="L841" s="130"/>
      <c r="M841" s="131"/>
      <c r="N841" s="131"/>
      <c r="O841" s="130"/>
      <c r="P841" s="129"/>
      <c r="Q841" s="135"/>
      <c r="R841" s="129"/>
      <c r="S841" s="136"/>
      <c r="T841" s="122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/>
      <c r="B842" s="127"/>
      <c r="C842" s="119"/>
      <c r="D842" s="128"/>
      <c r="E842" s="129"/>
      <c r="F842" s="129"/>
      <c r="G842" s="129"/>
      <c r="H842" s="129"/>
      <c r="I842" s="128"/>
      <c r="J842" s="122"/>
      <c r="K842" s="118"/>
      <c r="L842" s="130"/>
      <c r="M842" s="131"/>
      <c r="N842" s="131"/>
      <c r="O842" s="130"/>
      <c r="P842" s="129"/>
      <c r="Q842" s="135"/>
      <c r="R842" s="129"/>
      <c r="S842" s="136"/>
      <c r="T842" s="122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/>
      <c r="B843" s="127"/>
      <c r="C843" s="119"/>
      <c r="D843" s="128"/>
      <c r="E843" s="129"/>
      <c r="F843" s="129"/>
      <c r="G843" s="129"/>
      <c r="H843" s="129"/>
      <c r="I843" s="128"/>
      <c r="J843" s="122"/>
      <c r="K843" s="118"/>
      <c r="L843" s="130"/>
      <c r="M843" s="131"/>
      <c r="N843" s="131"/>
      <c r="O843" s="130"/>
      <c r="P843" s="129"/>
      <c r="Q843" s="135"/>
      <c r="R843" s="129"/>
      <c r="S843" s="136"/>
      <c r="T843" s="122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/>
      <c r="B844" s="127"/>
      <c r="C844" s="119"/>
      <c r="D844" s="128"/>
      <c r="E844" s="129"/>
      <c r="F844" s="129"/>
      <c r="G844" s="129"/>
      <c r="H844" s="129"/>
      <c r="I844" s="128"/>
      <c r="J844" s="122"/>
      <c r="K844" s="118"/>
      <c r="L844" s="130"/>
      <c r="M844" s="131"/>
      <c r="N844" s="131"/>
      <c r="O844" s="130"/>
      <c r="P844" s="129"/>
      <c r="Q844" s="135"/>
      <c r="R844" s="129"/>
      <c r="S844" s="136"/>
      <c r="T844" s="122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/>
      <c r="B845" s="127"/>
      <c r="C845" s="119"/>
      <c r="D845" s="128"/>
      <c r="E845" s="129"/>
      <c r="F845" s="129"/>
      <c r="G845" s="129"/>
      <c r="H845" s="129"/>
      <c r="I845" s="128"/>
      <c r="J845" s="122"/>
      <c r="K845" s="118"/>
      <c r="L845" s="130"/>
      <c r="M845" s="131"/>
      <c r="N845" s="131"/>
      <c r="O845" s="130"/>
      <c r="P845" s="129"/>
      <c r="Q845" s="135"/>
      <c r="R845" s="129"/>
      <c r="S845" s="136"/>
      <c r="T845" s="122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/>
      <c r="B846" s="127"/>
      <c r="C846" s="119"/>
      <c r="D846" s="128"/>
      <c r="E846" s="129"/>
      <c r="F846" s="129"/>
      <c r="G846" s="129"/>
      <c r="H846" s="129"/>
      <c r="I846" s="128"/>
      <c r="J846" s="122"/>
      <c r="K846" s="118"/>
      <c r="L846" s="130"/>
      <c r="M846" s="131"/>
      <c r="N846" s="131"/>
      <c r="O846" s="130"/>
      <c r="P846" s="129"/>
      <c r="Q846" s="135"/>
      <c r="R846" s="129"/>
      <c r="S846" s="136"/>
      <c r="T846" s="122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/>
      <c r="B847" s="127"/>
      <c r="C847" s="119"/>
      <c r="D847" s="128"/>
      <c r="E847" s="129"/>
      <c r="F847" s="129"/>
      <c r="G847" s="129"/>
      <c r="H847" s="129"/>
      <c r="I847" s="128"/>
      <c r="J847" s="122"/>
      <c r="K847" s="118"/>
      <c r="L847" s="130"/>
      <c r="M847" s="131"/>
      <c r="N847" s="131"/>
      <c r="O847" s="130"/>
      <c r="P847" s="129"/>
      <c r="Q847" s="135"/>
      <c r="R847" s="129"/>
      <c r="S847" s="136"/>
      <c r="T847" s="122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/>
      <c r="B848" s="127"/>
      <c r="C848" s="119"/>
      <c r="D848" s="128"/>
      <c r="E848" s="129"/>
      <c r="F848" s="129"/>
      <c r="G848" s="129"/>
      <c r="H848" s="129"/>
      <c r="I848" s="128"/>
      <c r="J848" s="122"/>
      <c r="K848" s="118"/>
      <c r="L848" s="130"/>
      <c r="M848" s="131"/>
      <c r="N848" s="131"/>
      <c r="O848" s="130"/>
      <c r="P848" s="129"/>
      <c r="Q848" s="135"/>
      <c r="R848" s="129"/>
      <c r="S848" s="136"/>
      <c r="T848" s="122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/>
      <c r="B849" s="127"/>
      <c r="C849" s="119"/>
      <c r="D849" s="128"/>
      <c r="E849" s="129"/>
      <c r="F849" s="129"/>
      <c r="G849" s="129"/>
      <c r="H849" s="129"/>
      <c r="I849" s="128"/>
      <c r="J849" s="122"/>
      <c r="K849" s="118"/>
      <c r="L849" s="130"/>
      <c r="M849" s="131"/>
      <c r="N849" s="131"/>
      <c r="O849" s="130"/>
      <c r="P849" s="129"/>
      <c r="Q849" s="135"/>
      <c r="R849" s="129"/>
      <c r="S849" s="136"/>
      <c r="T849" s="122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/>
      <c r="B850" s="127"/>
      <c r="C850" s="119"/>
      <c r="D850" s="128"/>
      <c r="E850" s="129"/>
      <c r="F850" s="129"/>
      <c r="G850" s="129"/>
      <c r="H850" s="129"/>
      <c r="I850" s="128"/>
      <c r="J850" s="122"/>
      <c r="K850" s="118"/>
      <c r="L850" s="130"/>
      <c r="M850" s="131"/>
      <c r="N850" s="131"/>
      <c r="O850" s="130"/>
      <c r="P850" s="129"/>
      <c r="Q850" s="135"/>
      <c r="R850" s="129"/>
      <c r="S850" s="136"/>
      <c r="T850" s="122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/>
      <c r="B851" s="127"/>
      <c r="C851" s="119"/>
      <c r="D851" s="128"/>
      <c r="E851" s="129"/>
      <c r="F851" s="129"/>
      <c r="G851" s="129"/>
      <c r="H851" s="129"/>
      <c r="I851" s="128"/>
      <c r="J851" s="122"/>
      <c r="K851" s="118"/>
      <c r="L851" s="130"/>
      <c r="M851" s="131"/>
      <c r="N851" s="131"/>
      <c r="O851" s="130"/>
      <c r="P851" s="129"/>
      <c r="Q851" s="135"/>
      <c r="R851" s="129"/>
      <c r="S851" s="136"/>
      <c r="T851" s="122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/>
      <c r="B852" s="127"/>
      <c r="C852" s="119"/>
      <c r="D852" s="128"/>
      <c r="E852" s="129"/>
      <c r="F852" s="129"/>
      <c r="G852" s="129"/>
      <c r="H852" s="129"/>
      <c r="I852" s="128"/>
      <c r="J852" s="122"/>
      <c r="K852" s="118"/>
      <c r="L852" s="130"/>
      <c r="M852" s="131"/>
      <c r="N852" s="131"/>
      <c r="O852" s="130"/>
      <c r="P852" s="129"/>
      <c r="Q852" s="135"/>
      <c r="R852" s="129"/>
      <c r="S852" s="136"/>
      <c r="T852" s="122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/>
      <c r="B853" s="127"/>
      <c r="C853" s="119"/>
      <c r="D853" s="128"/>
      <c r="E853" s="129"/>
      <c r="F853" s="129"/>
      <c r="G853" s="129"/>
      <c r="H853" s="129"/>
      <c r="I853" s="128"/>
      <c r="J853" s="122"/>
      <c r="K853" s="118"/>
      <c r="L853" s="130"/>
      <c r="M853" s="131"/>
      <c r="N853" s="131"/>
      <c r="O853" s="130"/>
      <c r="P853" s="129"/>
      <c r="Q853" s="135"/>
      <c r="R853" s="129"/>
      <c r="S853" s="136"/>
      <c r="T853" s="122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/>
      <c r="B854" s="127"/>
      <c r="C854" s="119"/>
      <c r="D854" s="128"/>
      <c r="E854" s="129"/>
      <c r="F854" s="129"/>
      <c r="G854" s="129"/>
      <c r="H854" s="129"/>
      <c r="I854" s="128"/>
      <c r="J854" s="122"/>
      <c r="K854" s="118"/>
      <c r="L854" s="130"/>
      <c r="M854" s="131"/>
      <c r="N854" s="131"/>
      <c r="O854" s="130"/>
      <c r="P854" s="129"/>
      <c r="Q854" s="135"/>
      <c r="R854" s="129"/>
      <c r="S854" s="136"/>
      <c r="T854" s="122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/>
      <c r="B855" s="127"/>
      <c r="C855" s="119"/>
      <c r="D855" s="128"/>
      <c r="E855" s="129"/>
      <c r="F855" s="129"/>
      <c r="G855" s="129"/>
      <c r="H855" s="129"/>
      <c r="I855" s="128"/>
      <c r="J855" s="122"/>
      <c r="K855" s="118"/>
      <c r="L855" s="130"/>
      <c r="M855" s="131"/>
      <c r="N855" s="131"/>
      <c r="O855" s="130"/>
      <c r="P855" s="129"/>
      <c r="Q855" s="135"/>
      <c r="R855" s="129"/>
      <c r="S855" s="136"/>
      <c r="T855" s="122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/>
      <c r="B856" s="127"/>
      <c r="C856" s="119"/>
      <c r="D856" s="128"/>
      <c r="E856" s="129"/>
      <c r="F856" s="129"/>
      <c r="G856" s="129"/>
      <c r="H856" s="129"/>
      <c r="I856" s="128"/>
      <c r="J856" s="122"/>
      <c r="K856" s="118"/>
      <c r="L856" s="130"/>
      <c r="M856" s="131"/>
      <c r="N856" s="131"/>
      <c r="O856" s="130"/>
      <c r="P856" s="129"/>
      <c r="Q856" s="135"/>
      <c r="R856" s="129"/>
      <c r="S856" s="136"/>
      <c r="T856" s="122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/>
      <c r="B857" s="127"/>
      <c r="C857" s="119"/>
      <c r="D857" s="128"/>
      <c r="E857" s="129"/>
      <c r="F857" s="129"/>
      <c r="G857" s="129"/>
      <c r="H857" s="129"/>
      <c r="I857" s="128"/>
      <c r="J857" s="122"/>
      <c r="K857" s="118"/>
      <c r="L857" s="130"/>
      <c r="M857" s="131"/>
      <c r="N857" s="131"/>
      <c r="O857" s="130"/>
      <c r="P857" s="129"/>
      <c r="Q857" s="135"/>
      <c r="R857" s="129"/>
      <c r="S857" s="136"/>
      <c r="T857" s="122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/>
      <c r="B858" s="127"/>
      <c r="C858" s="119"/>
      <c r="D858" s="128"/>
      <c r="E858" s="129"/>
      <c r="F858" s="129"/>
      <c r="G858" s="129"/>
      <c r="H858" s="129"/>
      <c r="I858" s="128"/>
      <c r="J858" s="122"/>
      <c r="K858" s="118"/>
      <c r="L858" s="130"/>
      <c r="M858" s="131"/>
      <c r="N858" s="131"/>
      <c r="O858" s="130"/>
      <c r="P858" s="129"/>
      <c r="Q858" s="135"/>
      <c r="R858" s="129"/>
      <c r="S858" s="136"/>
      <c r="T858" s="122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/>
      <c r="B859" s="127"/>
      <c r="C859" s="119"/>
      <c r="D859" s="128"/>
      <c r="E859" s="129"/>
      <c r="F859" s="129"/>
      <c r="G859" s="129"/>
      <c r="H859" s="129"/>
      <c r="I859" s="128"/>
      <c r="J859" s="122"/>
      <c r="K859" s="118"/>
      <c r="L859" s="130"/>
      <c r="M859" s="131"/>
      <c r="N859" s="131"/>
      <c r="O859" s="130"/>
      <c r="P859" s="129"/>
      <c r="Q859" s="135"/>
      <c r="R859" s="129"/>
      <c r="S859" s="136"/>
      <c r="T859" s="122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/>
      <c r="B860" s="127"/>
      <c r="C860" s="119"/>
      <c r="D860" s="128"/>
      <c r="E860" s="129"/>
      <c r="F860" s="129"/>
      <c r="G860" s="129"/>
      <c r="H860" s="129"/>
      <c r="I860" s="128"/>
      <c r="J860" s="122"/>
      <c r="K860" s="118"/>
      <c r="L860" s="130"/>
      <c r="M860" s="131"/>
      <c r="N860" s="131"/>
      <c r="O860" s="130"/>
      <c r="P860" s="129"/>
      <c r="Q860" s="135"/>
      <c r="R860" s="129"/>
      <c r="S860" s="136"/>
      <c r="T860" s="122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/>
      <c r="B861" s="127"/>
      <c r="C861" s="119"/>
      <c r="D861" s="128"/>
      <c r="E861" s="129"/>
      <c r="F861" s="129"/>
      <c r="G861" s="129"/>
      <c r="H861" s="129"/>
      <c r="I861" s="128"/>
      <c r="J861" s="122"/>
      <c r="K861" s="118"/>
      <c r="L861" s="130"/>
      <c r="M861" s="131"/>
      <c r="N861" s="131"/>
      <c r="O861" s="130"/>
      <c r="P861" s="129"/>
      <c r="Q861" s="135"/>
      <c r="R861" s="129"/>
      <c r="S861" s="136"/>
      <c r="T861" s="122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/>
      <c r="B862" s="127"/>
      <c r="C862" s="119"/>
      <c r="D862" s="128"/>
      <c r="E862" s="129"/>
      <c r="F862" s="129"/>
      <c r="G862" s="129"/>
      <c r="H862" s="129"/>
      <c r="I862" s="128"/>
      <c r="J862" s="122"/>
      <c r="K862" s="118"/>
      <c r="L862" s="130"/>
      <c r="M862" s="131"/>
      <c r="N862" s="131"/>
      <c r="O862" s="130"/>
      <c r="P862" s="129"/>
      <c r="Q862" s="135"/>
      <c r="R862" s="129"/>
      <c r="S862" s="136"/>
      <c r="T862" s="122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/>
      <c r="B863" s="127"/>
      <c r="C863" s="119"/>
      <c r="D863" s="128"/>
      <c r="E863" s="129"/>
      <c r="F863" s="129"/>
      <c r="G863" s="129"/>
      <c r="H863" s="129"/>
      <c r="I863" s="128"/>
      <c r="J863" s="122"/>
      <c r="K863" s="118"/>
      <c r="L863" s="130"/>
      <c r="M863" s="131"/>
      <c r="N863" s="131"/>
      <c r="O863" s="130"/>
      <c r="P863" s="129"/>
      <c r="Q863" s="135"/>
      <c r="R863" s="129"/>
      <c r="S863" s="136"/>
      <c r="T863" s="122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/>
      <c r="B864" s="127"/>
      <c r="C864" s="119"/>
      <c r="D864" s="128"/>
      <c r="E864" s="129"/>
      <c r="F864" s="129"/>
      <c r="G864" s="129"/>
      <c r="H864" s="129"/>
      <c r="I864" s="128"/>
      <c r="J864" s="122"/>
      <c r="K864" s="118"/>
      <c r="L864" s="130"/>
      <c r="M864" s="131"/>
      <c r="N864" s="131"/>
      <c r="O864" s="130"/>
      <c r="P864" s="129"/>
      <c r="Q864" s="135"/>
      <c r="R864" s="129"/>
      <c r="S864" s="136"/>
      <c r="T864" s="122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/>
      <c r="B865" s="127"/>
      <c r="C865" s="119"/>
      <c r="D865" s="128"/>
      <c r="E865" s="129"/>
      <c r="F865" s="129"/>
      <c r="G865" s="129"/>
      <c r="H865" s="129"/>
      <c r="I865" s="128"/>
      <c r="J865" s="122"/>
      <c r="K865" s="118"/>
      <c r="L865" s="130"/>
      <c r="M865" s="131"/>
      <c r="N865" s="131"/>
      <c r="O865" s="130"/>
      <c r="P865" s="129"/>
      <c r="Q865" s="135"/>
      <c r="R865" s="129"/>
      <c r="S865" s="136"/>
      <c r="T865" s="122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/>
      <c r="B866" s="127"/>
      <c r="C866" s="119"/>
      <c r="D866" s="128"/>
      <c r="E866" s="129"/>
      <c r="F866" s="129"/>
      <c r="G866" s="129"/>
      <c r="H866" s="129"/>
      <c r="I866" s="128"/>
      <c r="J866" s="122"/>
      <c r="K866" s="118"/>
      <c r="L866" s="130"/>
      <c r="M866" s="131"/>
      <c r="N866" s="131"/>
      <c r="O866" s="130"/>
      <c r="P866" s="129"/>
      <c r="Q866" s="135"/>
      <c r="R866" s="129"/>
      <c r="S866" s="136"/>
      <c r="T866" s="122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/>
      <c r="B867" s="127"/>
      <c r="C867" s="119"/>
      <c r="D867" s="128"/>
      <c r="E867" s="129"/>
      <c r="F867" s="129"/>
      <c r="G867" s="129"/>
      <c r="H867" s="129"/>
      <c r="I867" s="128"/>
      <c r="J867" s="122"/>
      <c r="K867" s="118"/>
      <c r="L867" s="130"/>
      <c r="M867" s="131"/>
      <c r="N867" s="131"/>
      <c r="O867" s="130"/>
      <c r="P867" s="129"/>
      <c r="Q867" s="135"/>
      <c r="R867" s="129"/>
      <c r="S867" s="136"/>
      <c r="T867" s="122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/>
      <c r="B868" s="127"/>
      <c r="C868" s="119"/>
      <c r="D868" s="128"/>
      <c r="E868" s="129"/>
      <c r="F868" s="129"/>
      <c r="G868" s="129"/>
      <c r="H868" s="129"/>
      <c r="I868" s="128"/>
      <c r="J868" s="122"/>
      <c r="K868" s="118"/>
      <c r="L868" s="130"/>
      <c r="M868" s="131"/>
      <c r="N868" s="131"/>
      <c r="O868" s="130"/>
      <c r="P868" s="129"/>
      <c r="Q868" s="135"/>
      <c r="R868" s="129"/>
      <c r="S868" s="136"/>
      <c r="T868" s="122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/>
      <c r="B869" s="127"/>
      <c r="C869" s="119"/>
      <c r="D869" s="128"/>
      <c r="E869" s="129"/>
      <c r="F869" s="129"/>
      <c r="G869" s="129"/>
      <c r="H869" s="129"/>
      <c r="I869" s="128"/>
      <c r="J869" s="122"/>
      <c r="K869" s="118"/>
      <c r="L869" s="130"/>
      <c r="M869" s="131"/>
      <c r="N869" s="131"/>
      <c r="O869" s="130"/>
      <c r="P869" s="129"/>
      <c r="Q869" s="135"/>
      <c r="R869" s="129"/>
      <c r="S869" s="136"/>
      <c r="T869" s="122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/>
      <c r="B870" s="127"/>
      <c r="C870" s="119"/>
      <c r="D870" s="128"/>
      <c r="E870" s="129"/>
      <c r="F870" s="129"/>
      <c r="G870" s="129"/>
      <c r="H870" s="129"/>
      <c r="I870" s="128"/>
      <c r="J870" s="122"/>
      <c r="K870" s="118"/>
      <c r="L870" s="130"/>
      <c r="M870" s="131"/>
      <c r="N870" s="131"/>
      <c r="O870" s="130"/>
      <c r="P870" s="129"/>
      <c r="Q870" s="135"/>
      <c r="R870" s="129"/>
      <c r="S870" s="136"/>
      <c r="T870" s="122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/>
      <c r="B871" s="127"/>
      <c r="C871" s="119"/>
      <c r="D871" s="128"/>
      <c r="E871" s="129"/>
      <c r="F871" s="129"/>
      <c r="G871" s="129"/>
      <c r="H871" s="129"/>
      <c r="I871" s="128"/>
      <c r="J871" s="122"/>
      <c r="K871" s="118"/>
      <c r="L871" s="130"/>
      <c r="M871" s="131"/>
      <c r="N871" s="131"/>
      <c r="O871" s="130"/>
      <c r="P871" s="129"/>
      <c r="Q871" s="135"/>
      <c r="R871" s="129"/>
      <c r="S871" s="136"/>
      <c r="T871" s="122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/>
      <c r="B872" s="127"/>
      <c r="C872" s="119"/>
      <c r="D872" s="128"/>
      <c r="E872" s="129"/>
      <c r="F872" s="129"/>
      <c r="G872" s="129"/>
      <c r="H872" s="129"/>
      <c r="I872" s="128"/>
      <c r="J872" s="122"/>
      <c r="K872" s="118"/>
      <c r="L872" s="130"/>
      <c r="M872" s="131"/>
      <c r="N872" s="131"/>
      <c r="O872" s="130"/>
      <c r="P872" s="129"/>
      <c r="Q872" s="135"/>
      <c r="R872" s="129"/>
      <c r="S872" s="136"/>
      <c r="T872" s="122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/>
      <c r="B873" s="127"/>
      <c r="C873" s="119"/>
      <c r="D873" s="128"/>
      <c r="E873" s="129"/>
      <c r="F873" s="129"/>
      <c r="G873" s="129"/>
      <c r="H873" s="129"/>
      <c r="I873" s="128"/>
      <c r="J873" s="122"/>
      <c r="K873" s="118"/>
      <c r="L873" s="130"/>
      <c r="M873" s="131"/>
      <c r="N873" s="131"/>
      <c r="O873" s="130"/>
      <c r="P873" s="129"/>
      <c r="Q873" s="135"/>
      <c r="R873" s="129"/>
      <c r="S873" s="136"/>
      <c r="T873" s="122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/>
      <c r="B874" s="127"/>
      <c r="C874" s="119"/>
      <c r="D874" s="128"/>
      <c r="E874" s="129"/>
      <c r="F874" s="129"/>
      <c r="G874" s="129"/>
      <c r="H874" s="129"/>
      <c r="I874" s="128"/>
      <c r="J874" s="122"/>
      <c r="K874" s="118"/>
      <c r="L874" s="130"/>
      <c r="M874" s="131"/>
      <c r="N874" s="131"/>
      <c r="O874" s="130"/>
      <c r="P874" s="129"/>
      <c r="Q874" s="135"/>
      <c r="R874" s="129"/>
      <c r="S874" s="136"/>
      <c r="T874" s="122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/>
      <c r="B875" s="127"/>
      <c r="C875" s="119"/>
      <c r="D875" s="128"/>
      <c r="E875" s="129"/>
      <c r="F875" s="129"/>
      <c r="G875" s="129"/>
      <c r="H875" s="129"/>
      <c r="I875" s="128"/>
      <c r="J875" s="122"/>
      <c r="K875" s="118"/>
      <c r="L875" s="130"/>
      <c r="M875" s="131"/>
      <c r="N875" s="131"/>
      <c r="O875" s="130"/>
      <c r="P875" s="129"/>
      <c r="Q875" s="135"/>
      <c r="R875" s="129"/>
      <c r="S875" s="136"/>
      <c r="T875" s="122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/>
      <c r="B876" s="127"/>
      <c r="C876" s="119"/>
      <c r="D876" s="128"/>
      <c r="E876" s="129"/>
      <c r="F876" s="129"/>
      <c r="G876" s="129"/>
      <c r="H876" s="129"/>
      <c r="I876" s="128"/>
      <c r="J876" s="122"/>
      <c r="K876" s="118"/>
      <c r="L876" s="130"/>
      <c r="M876" s="131"/>
      <c r="N876" s="131"/>
      <c r="O876" s="130"/>
      <c r="P876" s="129"/>
      <c r="Q876" s="135"/>
      <c r="R876" s="129"/>
      <c r="S876" s="136"/>
      <c r="T876" s="122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/>
      <c r="B877" s="127"/>
      <c r="C877" s="119"/>
      <c r="D877" s="128"/>
      <c r="E877" s="129"/>
      <c r="F877" s="129"/>
      <c r="G877" s="129"/>
      <c r="H877" s="129"/>
      <c r="I877" s="128"/>
      <c r="J877" s="122"/>
      <c r="K877" s="118"/>
      <c r="L877" s="130"/>
      <c r="M877" s="131"/>
      <c r="N877" s="131"/>
      <c r="O877" s="130"/>
      <c r="P877" s="129"/>
      <c r="Q877" s="135"/>
      <c r="R877" s="129"/>
      <c r="S877" s="136"/>
      <c r="T877" s="122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/>
      <c r="B878" s="127"/>
      <c r="C878" s="119"/>
      <c r="D878" s="128"/>
      <c r="E878" s="129"/>
      <c r="F878" s="129"/>
      <c r="G878" s="129"/>
      <c r="H878" s="129"/>
      <c r="I878" s="128"/>
      <c r="J878" s="122"/>
      <c r="K878" s="118"/>
      <c r="L878" s="130"/>
      <c r="M878" s="131"/>
      <c r="N878" s="131"/>
      <c r="O878" s="130"/>
      <c r="P878" s="129"/>
      <c r="Q878" s="135"/>
      <c r="R878" s="129"/>
      <c r="S878" s="136"/>
      <c r="T878" s="122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/>
      <c r="B879" s="127"/>
      <c r="C879" s="119"/>
      <c r="D879" s="128"/>
      <c r="E879" s="129"/>
      <c r="F879" s="129"/>
      <c r="G879" s="129"/>
      <c r="H879" s="129"/>
      <c r="I879" s="128"/>
      <c r="J879" s="122"/>
      <c r="K879" s="118"/>
      <c r="L879" s="130"/>
      <c r="M879" s="131"/>
      <c r="N879" s="131"/>
      <c r="O879" s="130"/>
      <c r="P879" s="129"/>
      <c r="Q879" s="135"/>
      <c r="R879" s="129"/>
      <c r="S879" s="136"/>
      <c r="T879" s="122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/>
      <c r="B880" s="127"/>
      <c r="C880" s="119"/>
      <c r="D880" s="128"/>
      <c r="E880" s="129"/>
      <c r="F880" s="129"/>
      <c r="G880" s="129"/>
      <c r="H880" s="129"/>
      <c r="I880" s="128"/>
      <c r="J880" s="122"/>
      <c r="K880" s="118"/>
      <c r="L880" s="130"/>
      <c r="M880" s="131"/>
      <c r="N880" s="131"/>
      <c r="O880" s="130"/>
      <c r="P880" s="129"/>
      <c r="Q880" s="135"/>
      <c r="R880" s="129"/>
      <c r="S880" s="136"/>
      <c r="T880" s="122"/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/>
      <c r="B881" s="127"/>
      <c r="C881" s="119"/>
      <c r="D881" s="128"/>
      <c r="E881" s="129"/>
      <c r="F881" s="129"/>
      <c r="G881" s="129"/>
      <c r="H881" s="129"/>
      <c r="I881" s="128"/>
      <c r="J881" s="122"/>
      <c r="K881" s="118"/>
      <c r="L881" s="130"/>
      <c r="M881" s="131"/>
      <c r="N881" s="131"/>
      <c r="O881" s="130"/>
      <c r="P881" s="129"/>
      <c r="Q881" s="135"/>
      <c r="R881" s="129"/>
      <c r="S881" s="136"/>
      <c r="T881" s="122"/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/>
      <c r="B882" s="127"/>
      <c r="C882" s="119"/>
      <c r="D882" s="128"/>
      <c r="E882" s="129"/>
      <c r="F882" s="129"/>
      <c r="G882" s="129"/>
      <c r="H882" s="129"/>
      <c r="I882" s="128"/>
      <c r="J882" s="122"/>
      <c r="K882" s="118"/>
      <c r="L882" s="130"/>
      <c r="M882" s="131"/>
      <c r="N882" s="131"/>
      <c r="O882" s="130"/>
      <c r="P882" s="129"/>
      <c r="Q882" s="135"/>
      <c r="R882" s="129"/>
      <c r="S882" s="136"/>
      <c r="T882" s="122"/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/>
      <c r="B883" s="127"/>
      <c r="C883" s="119"/>
      <c r="D883" s="128"/>
      <c r="E883" s="129"/>
      <c r="F883" s="129"/>
      <c r="G883" s="129"/>
      <c r="H883" s="129"/>
      <c r="I883" s="128"/>
      <c r="J883" s="122"/>
      <c r="K883" s="118"/>
      <c r="L883" s="130"/>
      <c r="M883" s="131"/>
      <c r="N883" s="131"/>
      <c r="O883" s="130"/>
      <c r="P883" s="129"/>
      <c r="Q883" s="135"/>
      <c r="R883" s="129"/>
      <c r="S883" s="136"/>
      <c r="T883" s="122"/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/>
      <c r="B884" s="127"/>
      <c r="C884" s="119"/>
      <c r="D884" s="128"/>
      <c r="E884" s="129"/>
      <c r="F884" s="129"/>
      <c r="G884" s="129"/>
      <c r="H884" s="129"/>
      <c r="I884" s="128"/>
      <c r="J884" s="122"/>
      <c r="K884" s="118"/>
      <c r="L884" s="130"/>
      <c r="M884" s="131"/>
      <c r="N884" s="131"/>
      <c r="O884" s="130"/>
      <c r="P884" s="129"/>
      <c r="Q884" s="135"/>
      <c r="R884" s="129"/>
      <c r="S884" s="136"/>
      <c r="T884" s="122"/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/>
      <c r="B885" s="127"/>
      <c r="C885" s="119"/>
      <c r="D885" s="128"/>
      <c r="E885" s="129"/>
      <c r="F885" s="129"/>
      <c r="G885" s="129"/>
      <c r="H885" s="129"/>
      <c r="I885" s="128"/>
      <c r="J885" s="122"/>
      <c r="K885" s="118"/>
      <c r="L885" s="130"/>
      <c r="M885" s="131"/>
      <c r="N885" s="131"/>
      <c r="O885" s="130"/>
      <c r="P885" s="129"/>
      <c r="Q885" s="135"/>
      <c r="R885" s="129"/>
      <c r="S885" s="136"/>
      <c r="T885" s="122"/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/>
      <c r="B886" s="127"/>
      <c r="C886" s="119"/>
      <c r="D886" s="128"/>
      <c r="E886" s="129"/>
      <c r="F886" s="129"/>
      <c r="G886" s="129"/>
      <c r="H886" s="129"/>
      <c r="I886" s="128"/>
      <c r="J886" s="122"/>
      <c r="K886" s="118"/>
      <c r="L886" s="130"/>
      <c r="M886" s="131"/>
      <c r="N886" s="131"/>
      <c r="O886" s="130"/>
      <c r="P886" s="129"/>
      <c r="Q886" s="135"/>
      <c r="R886" s="129"/>
      <c r="S886" s="136"/>
      <c r="T886" s="122"/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/>
      <c r="B887" s="127"/>
      <c r="C887" s="119"/>
      <c r="D887" s="128"/>
      <c r="E887" s="129"/>
      <c r="F887" s="129"/>
      <c r="G887" s="129"/>
      <c r="H887" s="129"/>
      <c r="I887" s="128"/>
      <c r="J887" s="122"/>
      <c r="K887" s="118"/>
      <c r="L887" s="130"/>
      <c r="M887" s="131"/>
      <c r="N887" s="131"/>
      <c r="O887" s="130"/>
      <c r="P887" s="129"/>
      <c r="Q887" s="135"/>
      <c r="R887" s="129"/>
      <c r="S887" s="136"/>
      <c r="T887" s="122"/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/>
      <c r="B888" s="127"/>
      <c r="C888" s="119"/>
      <c r="D888" s="128"/>
      <c r="E888" s="129"/>
      <c r="F888" s="129"/>
      <c r="G888" s="129"/>
      <c r="H888" s="129"/>
      <c r="I888" s="128"/>
      <c r="J888" s="122"/>
      <c r="K888" s="118"/>
      <c r="L888" s="130"/>
      <c r="M888" s="131"/>
      <c r="N888" s="131"/>
      <c r="O888" s="130"/>
      <c r="P888" s="129"/>
      <c r="Q888" s="135"/>
      <c r="R888" s="129"/>
      <c r="S888" s="136"/>
      <c r="T888" s="122"/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/>
      <c r="B889" s="127"/>
      <c r="C889" s="119"/>
      <c r="D889" s="128"/>
      <c r="E889" s="129"/>
      <c r="F889" s="129"/>
      <c r="G889" s="129"/>
      <c r="H889" s="129"/>
      <c r="I889" s="128"/>
      <c r="J889" s="122"/>
      <c r="K889" s="118"/>
      <c r="L889" s="130"/>
      <c r="M889" s="131"/>
      <c r="N889" s="131"/>
      <c r="O889" s="130"/>
      <c r="P889" s="129"/>
      <c r="Q889" s="135"/>
      <c r="R889" s="129"/>
      <c r="S889" s="136"/>
      <c r="T889" s="122"/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/>
      <c r="B890" s="127"/>
      <c r="C890" s="119"/>
      <c r="D890" s="128"/>
      <c r="E890" s="129"/>
      <c r="F890" s="129"/>
      <c r="G890" s="129"/>
      <c r="H890" s="129"/>
      <c r="I890" s="128"/>
      <c r="J890" s="122"/>
      <c r="K890" s="118"/>
      <c r="L890" s="130"/>
      <c r="M890" s="131"/>
      <c r="N890" s="131"/>
      <c r="O890" s="130"/>
      <c r="P890" s="129"/>
      <c r="Q890" s="135"/>
      <c r="R890" s="129"/>
      <c r="S890" s="136"/>
      <c r="T890" s="122"/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/>
      <c r="B891" s="127"/>
      <c r="C891" s="119"/>
      <c r="D891" s="128"/>
      <c r="E891" s="129"/>
      <c r="F891" s="129"/>
      <c r="G891" s="129"/>
      <c r="H891" s="129"/>
      <c r="I891" s="128"/>
      <c r="J891" s="122"/>
      <c r="K891" s="118"/>
      <c r="L891" s="130"/>
      <c r="M891" s="131"/>
      <c r="N891" s="131"/>
      <c r="O891" s="130"/>
      <c r="P891" s="129"/>
      <c r="Q891" s="135"/>
      <c r="R891" s="129"/>
      <c r="S891" s="136"/>
      <c r="T891" s="122"/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/>
      <c r="B892" s="127"/>
      <c r="C892" s="119"/>
      <c r="D892" s="128"/>
      <c r="E892" s="129"/>
      <c r="F892" s="129"/>
      <c r="G892" s="129"/>
      <c r="H892" s="129"/>
      <c r="I892" s="128"/>
      <c r="J892" s="122"/>
      <c r="K892" s="118"/>
      <c r="L892" s="130"/>
      <c r="M892" s="131"/>
      <c r="N892" s="131"/>
      <c r="O892" s="130"/>
      <c r="P892" s="129"/>
      <c r="Q892" s="135"/>
      <c r="R892" s="129"/>
      <c r="S892" s="136"/>
      <c r="T892" s="122"/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/>
      <c r="B893" s="127"/>
      <c r="C893" s="119"/>
      <c r="D893" s="128"/>
      <c r="E893" s="129"/>
      <c r="F893" s="129"/>
      <c r="G893" s="129"/>
      <c r="H893" s="129"/>
      <c r="I893" s="128"/>
      <c r="J893" s="122"/>
      <c r="K893" s="118"/>
      <c r="L893" s="130"/>
      <c r="M893" s="131"/>
      <c r="N893" s="131"/>
      <c r="O893" s="130"/>
      <c r="P893" s="129"/>
      <c r="Q893" s="135"/>
      <c r="R893" s="129"/>
      <c r="S893" s="136"/>
      <c r="T893" s="122"/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15" x14ac:dyDescent="0.2">
      <c r="A894" s="150"/>
      <c r="B894" s="151"/>
      <c r="C894" s="147"/>
      <c r="D894" s="140"/>
      <c r="E894" s="152"/>
      <c r="F894" s="152"/>
      <c r="G894" s="152"/>
      <c r="H894" s="152"/>
      <c r="I894" s="140"/>
      <c r="J894" s="153"/>
      <c r="K894" s="154"/>
      <c r="L894" s="155"/>
      <c r="M894" s="156"/>
      <c r="N894" s="156"/>
      <c r="O894" s="155"/>
      <c r="P894" s="152"/>
      <c r="Q894" s="157"/>
      <c r="R894" s="152"/>
      <c r="S894" s="158"/>
      <c r="T894" s="153"/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/>
      <c r="B895" s="127"/>
      <c r="C895" s="119"/>
      <c r="D895" s="128"/>
      <c r="E895" s="129"/>
      <c r="F895" s="129"/>
      <c r="G895" s="129"/>
      <c r="H895" s="129"/>
      <c r="I895" s="128"/>
      <c r="J895" s="122"/>
      <c r="K895" s="118"/>
      <c r="L895" s="130"/>
      <c r="M895" s="131"/>
      <c r="N895" s="131"/>
      <c r="O895" s="130"/>
      <c r="P895" s="129"/>
      <c r="Q895" s="135"/>
      <c r="R895" s="129"/>
      <c r="S895" s="136"/>
      <c r="T895" s="122"/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/>
      <c r="B896" s="127"/>
      <c r="C896" s="119"/>
      <c r="D896" s="128"/>
      <c r="E896" s="129"/>
      <c r="F896" s="129"/>
      <c r="G896" s="129"/>
      <c r="H896" s="129"/>
      <c r="I896" s="128"/>
      <c r="J896" s="122"/>
      <c r="K896" s="118"/>
      <c r="L896" s="130"/>
      <c r="M896" s="131"/>
      <c r="N896" s="131"/>
      <c r="O896" s="130"/>
      <c r="P896" s="129"/>
      <c r="Q896" s="135"/>
      <c r="R896" s="129"/>
      <c r="S896" s="136"/>
      <c r="T896" s="122"/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/>
      <c r="B897" s="127"/>
      <c r="C897" s="119"/>
      <c r="D897" s="128"/>
      <c r="E897" s="129"/>
      <c r="F897" s="129"/>
      <c r="G897" s="129"/>
      <c r="H897" s="129"/>
      <c r="I897" s="128"/>
      <c r="J897" s="122"/>
      <c r="K897" s="118"/>
      <c r="L897" s="130"/>
      <c r="M897" s="131"/>
      <c r="N897" s="131"/>
      <c r="O897" s="130"/>
      <c r="P897" s="129"/>
      <c r="Q897" s="135"/>
      <c r="R897" s="129"/>
      <c r="S897" s="136"/>
      <c r="T897" s="122"/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/>
      <c r="B898" s="127"/>
      <c r="C898" s="119"/>
      <c r="D898" s="128"/>
      <c r="E898" s="129"/>
      <c r="F898" s="129"/>
      <c r="G898" s="129"/>
      <c r="H898" s="129"/>
      <c r="I898" s="128"/>
      <c r="J898" s="122"/>
      <c r="K898" s="118"/>
      <c r="L898" s="130"/>
      <c r="M898" s="131"/>
      <c r="N898" s="131"/>
      <c r="O898" s="130"/>
      <c r="P898" s="129"/>
      <c r="Q898" s="135"/>
      <c r="R898" s="129"/>
      <c r="S898" s="136"/>
      <c r="T898" s="122"/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/>
      <c r="B899" s="127"/>
      <c r="C899" s="119"/>
      <c r="D899" s="128"/>
      <c r="E899" s="129"/>
      <c r="F899" s="129"/>
      <c r="G899" s="129"/>
      <c r="H899" s="129"/>
      <c r="I899" s="128"/>
      <c r="J899" s="122"/>
      <c r="K899" s="118"/>
      <c r="L899" s="130"/>
      <c r="M899" s="131"/>
      <c r="N899" s="131"/>
      <c r="O899" s="130"/>
      <c r="P899" s="129"/>
      <c r="Q899" s="135"/>
      <c r="R899" s="129"/>
      <c r="S899" s="136"/>
      <c r="T899" s="122"/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/>
      <c r="B900" s="127"/>
      <c r="C900" s="119"/>
      <c r="D900" s="128"/>
      <c r="E900" s="129"/>
      <c r="F900" s="129"/>
      <c r="G900" s="129"/>
      <c r="H900" s="129"/>
      <c r="I900" s="128"/>
      <c r="J900" s="122"/>
      <c r="K900" s="118"/>
      <c r="L900" s="130"/>
      <c r="M900" s="131"/>
      <c r="N900" s="131"/>
      <c r="O900" s="130"/>
      <c r="P900" s="129"/>
      <c r="Q900" s="135"/>
      <c r="R900" s="129"/>
      <c r="S900" s="136"/>
      <c r="T900" s="122"/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/>
      <c r="B901" s="127"/>
      <c r="C901" s="119"/>
      <c r="D901" s="128"/>
      <c r="E901" s="129"/>
      <c r="F901" s="129"/>
      <c r="G901" s="129"/>
      <c r="H901" s="129"/>
      <c r="I901" s="128"/>
      <c r="J901" s="122"/>
      <c r="K901" s="118"/>
      <c r="L901" s="130"/>
      <c r="M901" s="131"/>
      <c r="N901" s="131"/>
      <c r="O901" s="130"/>
      <c r="P901" s="129"/>
      <c r="Q901" s="135"/>
      <c r="R901" s="129"/>
      <c r="S901" s="136"/>
      <c r="T901" s="122"/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/>
      <c r="B902" s="127"/>
      <c r="C902" s="119"/>
      <c r="D902" s="128"/>
      <c r="E902" s="129"/>
      <c r="F902" s="129"/>
      <c r="G902" s="129"/>
      <c r="H902" s="129"/>
      <c r="I902" s="128"/>
      <c r="J902" s="122"/>
      <c r="K902" s="118"/>
      <c r="L902" s="130"/>
      <c r="M902" s="131"/>
      <c r="N902" s="131"/>
      <c r="O902" s="130"/>
      <c r="P902" s="129"/>
      <c r="Q902" s="135"/>
      <c r="R902" s="129"/>
      <c r="S902" s="136"/>
      <c r="T902" s="122"/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/>
      <c r="B903" s="127"/>
      <c r="C903" s="119"/>
      <c r="D903" s="128"/>
      <c r="E903" s="129"/>
      <c r="F903" s="129"/>
      <c r="G903" s="129"/>
      <c r="H903" s="129"/>
      <c r="I903" s="128"/>
      <c r="J903" s="122"/>
      <c r="K903" s="118"/>
      <c r="L903" s="130"/>
      <c r="M903" s="131"/>
      <c r="N903" s="131"/>
      <c r="O903" s="130"/>
      <c r="P903" s="129"/>
      <c r="Q903" s="135"/>
      <c r="R903" s="129"/>
      <c r="S903" s="136"/>
      <c r="T903" s="122"/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/>
      <c r="B904" s="127"/>
      <c r="C904" s="119"/>
      <c r="D904" s="128"/>
      <c r="E904" s="129"/>
      <c r="F904" s="129"/>
      <c r="G904" s="129"/>
      <c r="H904" s="129"/>
      <c r="I904" s="128"/>
      <c r="J904" s="122"/>
      <c r="K904" s="118"/>
      <c r="L904" s="130"/>
      <c r="M904" s="131"/>
      <c r="N904" s="131"/>
      <c r="O904" s="130"/>
      <c r="P904" s="129"/>
      <c r="Q904" s="135"/>
      <c r="R904" s="129"/>
      <c r="S904" s="136"/>
      <c r="T904" s="122"/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/>
      <c r="B905" s="127"/>
      <c r="C905" s="119"/>
      <c r="D905" s="128"/>
      <c r="E905" s="129"/>
      <c r="F905" s="129"/>
      <c r="G905" s="129"/>
      <c r="H905" s="129"/>
      <c r="I905" s="128"/>
      <c r="J905" s="122"/>
      <c r="K905" s="118"/>
      <c r="L905" s="130"/>
      <c r="M905" s="131"/>
      <c r="N905" s="131"/>
      <c r="O905" s="130"/>
      <c r="P905" s="129"/>
      <c r="Q905" s="135"/>
      <c r="R905" s="129"/>
      <c r="S905" s="136"/>
      <c r="T905" s="122"/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/>
      <c r="B906" s="127"/>
      <c r="C906" s="119"/>
      <c r="D906" s="128"/>
      <c r="E906" s="129"/>
      <c r="F906" s="129"/>
      <c r="G906" s="129"/>
      <c r="H906" s="129"/>
      <c r="I906" s="128"/>
      <c r="J906" s="122"/>
      <c r="K906" s="118"/>
      <c r="L906" s="130"/>
      <c r="M906" s="131"/>
      <c r="N906" s="131"/>
      <c r="O906" s="130"/>
      <c r="P906" s="129"/>
      <c r="Q906" s="135"/>
      <c r="R906" s="129"/>
      <c r="S906" s="136"/>
      <c r="T906" s="122"/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/>
      <c r="B907" s="127"/>
      <c r="C907" s="119"/>
      <c r="D907" s="128"/>
      <c r="E907" s="129"/>
      <c r="F907" s="129"/>
      <c r="G907" s="129"/>
      <c r="H907" s="129"/>
      <c r="I907" s="128"/>
      <c r="J907" s="122"/>
      <c r="K907" s="118"/>
      <c r="L907" s="130"/>
      <c r="M907" s="131"/>
      <c r="N907" s="131"/>
      <c r="O907" s="130"/>
      <c r="P907" s="129"/>
      <c r="Q907" s="135"/>
      <c r="R907" s="129"/>
      <c r="S907" s="136"/>
      <c r="T907" s="122"/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/>
      <c r="B908" s="127"/>
      <c r="C908" s="119"/>
      <c r="D908" s="128"/>
      <c r="E908" s="129"/>
      <c r="F908" s="129"/>
      <c r="G908" s="129"/>
      <c r="H908" s="129"/>
      <c r="I908" s="128"/>
      <c r="J908" s="122"/>
      <c r="K908" s="118"/>
      <c r="L908" s="130"/>
      <c r="M908" s="131"/>
      <c r="N908" s="131"/>
      <c r="O908" s="130"/>
      <c r="P908" s="129"/>
      <c r="Q908" s="135"/>
      <c r="R908" s="129"/>
      <c r="S908" s="136"/>
      <c r="T908" s="122"/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/>
      <c r="B909" s="127"/>
      <c r="C909" s="119"/>
      <c r="D909" s="128"/>
      <c r="E909" s="129"/>
      <c r="F909" s="129"/>
      <c r="G909" s="129"/>
      <c r="H909" s="129"/>
      <c r="I909" s="128"/>
      <c r="J909" s="122"/>
      <c r="K909" s="118"/>
      <c r="L909" s="130"/>
      <c r="M909" s="131"/>
      <c r="N909" s="131"/>
      <c r="O909" s="130"/>
      <c r="P909" s="129"/>
      <c r="Q909" s="135"/>
      <c r="R909" s="129"/>
      <c r="S909" s="136"/>
      <c r="T909" s="122"/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/>
      <c r="B910" s="127"/>
      <c r="C910" s="119"/>
      <c r="D910" s="128"/>
      <c r="E910" s="129"/>
      <c r="F910" s="129"/>
      <c r="G910" s="129"/>
      <c r="H910" s="129"/>
      <c r="I910" s="128"/>
      <c r="J910" s="122"/>
      <c r="K910" s="118"/>
      <c r="L910" s="130"/>
      <c r="M910" s="131"/>
      <c r="N910" s="131"/>
      <c r="O910" s="130"/>
      <c r="P910" s="129"/>
      <c r="Q910" s="135"/>
      <c r="R910" s="129"/>
      <c r="S910" s="136"/>
      <c r="T910" s="122"/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/>
      <c r="B911" s="127"/>
      <c r="C911" s="119"/>
      <c r="D911" s="128"/>
      <c r="E911" s="129"/>
      <c r="F911" s="129"/>
      <c r="G911" s="129"/>
      <c r="H911" s="129"/>
      <c r="I911" s="128"/>
      <c r="J911" s="122"/>
      <c r="K911" s="118"/>
      <c r="L911" s="130"/>
      <c r="M911" s="131"/>
      <c r="N911" s="131"/>
      <c r="O911" s="130"/>
      <c r="P911" s="129"/>
      <c r="Q911" s="135"/>
      <c r="R911" s="129"/>
      <c r="S911" s="136"/>
      <c r="T911" s="122"/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/>
      <c r="B912" s="127"/>
      <c r="C912" s="119"/>
      <c r="D912" s="128"/>
      <c r="E912" s="129"/>
      <c r="F912" s="129"/>
      <c r="G912" s="129"/>
      <c r="H912" s="129"/>
      <c r="I912" s="128"/>
      <c r="J912" s="122"/>
      <c r="K912" s="118"/>
      <c r="L912" s="130"/>
      <c r="M912" s="131"/>
      <c r="N912" s="131"/>
      <c r="O912" s="130"/>
      <c r="P912" s="129"/>
      <c r="Q912" s="135"/>
      <c r="R912" s="129"/>
      <c r="S912" s="136"/>
      <c r="T912" s="122"/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/>
      <c r="B913" s="127"/>
      <c r="C913" s="119"/>
      <c r="D913" s="128"/>
      <c r="E913" s="129"/>
      <c r="F913" s="129"/>
      <c r="G913" s="129"/>
      <c r="H913" s="129"/>
      <c r="I913" s="128"/>
      <c r="J913" s="122"/>
      <c r="K913" s="118"/>
      <c r="L913" s="130"/>
      <c r="M913" s="131"/>
      <c r="N913" s="131"/>
      <c r="O913" s="130"/>
      <c r="P913" s="129"/>
      <c r="Q913" s="135"/>
      <c r="R913" s="129"/>
      <c r="S913" s="136"/>
      <c r="T913" s="122"/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/>
      <c r="B914" s="127"/>
      <c r="C914" s="119"/>
      <c r="D914" s="128"/>
      <c r="E914" s="129"/>
      <c r="F914" s="129"/>
      <c r="G914" s="129"/>
      <c r="H914" s="129"/>
      <c r="I914" s="128"/>
      <c r="J914" s="122"/>
      <c r="K914" s="118"/>
      <c r="L914" s="130"/>
      <c r="M914" s="131"/>
      <c r="N914" s="131"/>
      <c r="O914" s="130"/>
      <c r="P914" s="129"/>
      <c r="Q914" s="135"/>
      <c r="R914" s="129"/>
      <c r="S914" s="136"/>
      <c r="T914" s="122"/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/>
      <c r="B915" s="127"/>
      <c r="C915" s="119"/>
      <c r="D915" s="128"/>
      <c r="E915" s="129"/>
      <c r="F915" s="129"/>
      <c r="G915" s="129"/>
      <c r="H915" s="129"/>
      <c r="I915" s="128"/>
      <c r="J915" s="122"/>
      <c r="K915" s="118"/>
      <c r="L915" s="130"/>
      <c r="M915" s="131"/>
      <c r="N915" s="131"/>
      <c r="O915" s="130"/>
      <c r="P915" s="129"/>
      <c r="Q915" s="135"/>
      <c r="R915" s="129"/>
      <c r="S915" s="136"/>
      <c r="T915" s="122"/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/>
      <c r="B916" s="127"/>
      <c r="C916" s="119"/>
      <c r="D916" s="128"/>
      <c r="E916" s="129"/>
      <c r="F916" s="129"/>
      <c r="G916" s="129"/>
      <c r="H916" s="129"/>
      <c r="I916" s="128"/>
      <c r="J916" s="122"/>
      <c r="K916" s="118"/>
      <c r="L916" s="130"/>
      <c r="M916" s="131"/>
      <c r="N916" s="131"/>
      <c r="O916" s="130"/>
      <c r="P916" s="129"/>
      <c r="Q916" s="135"/>
      <c r="R916" s="129"/>
      <c r="S916" s="136"/>
      <c r="T916" s="122"/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/>
      <c r="B917" s="127"/>
      <c r="C917" s="119"/>
      <c r="D917" s="128"/>
      <c r="E917" s="129"/>
      <c r="F917" s="129"/>
      <c r="G917" s="129"/>
      <c r="H917" s="129"/>
      <c r="I917" s="128"/>
      <c r="J917" s="122"/>
      <c r="K917" s="118"/>
      <c r="L917" s="130"/>
      <c r="M917" s="131"/>
      <c r="N917" s="131"/>
      <c r="O917" s="130"/>
      <c r="P917" s="129"/>
      <c r="Q917" s="135"/>
      <c r="R917" s="129"/>
      <c r="S917" s="136"/>
      <c r="T917" s="122"/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/>
      <c r="B918" s="127"/>
      <c r="C918" s="119"/>
      <c r="D918" s="128"/>
      <c r="E918" s="129"/>
      <c r="F918" s="129"/>
      <c r="G918" s="129"/>
      <c r="H918" s="129"/>
      <c r="I918" s="128"/>
      <c r="J918" s="122"/>
      <c r="K918" s="118"/>
      <c r="L918" s="130"/>
      <c r="M918" s="131"/>
      <c r="N918" s="131"/>
      <c r="O918" s="130"/>
      <c r="P918" s="129"/>
      <c r="Q918" s="135"/>
      <c r="R918" s="129"/>
      <c r="S918" s="136"/>
      <c r="T918" s="122"/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/>
      <c r="B919" s="127"/>
      <c r="C919" s="119"/>
      <c r="D919" s="128"/>
      <c r="E919" s="129"/>
      <c r="F919" s="129"/>
      <c r="G919" s="129"/>
      <c r="H919" s="129"/>
      <c r="I919" s="128"/>
      <c r="J919" s="122"/>
      <c r="K919" s="118"/>
      <c r="L919" s="130"/>
      <c r="M919" s="131"/>
      <c r="N919" s="131"/>
      <c r="O919" s="130"/>
      <c r="P919" s="129"/>
      <c r="Q919" s="135"/>
      <c r="R919" s="129"/>
      <c r="S919" s="136"/>
      <c r="T919" s="122"/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/>
      <c r="B920" s="127"/>
      <c r="C920" s="119"/>
      <c r="D920" s="128"/>
      <c r="E920" s="129"/>
      <c r="F920" s="129"/>
      <c r="G920" s="129"/>
      <c r="H920" s="129"/>
      <c r="I920" s="128"/>
      <c r="J920" s="122"/>
      <c r="K920" s="118"/>
      <c r="L920" s="130"/>
      <c r="M920" s="131"/>
      <c r="N920" s="131"/>
      <c r="O920" s="130"/>
      <c r="P920" s="129"/>
      <c r="Q920" s="135"/>
      <c r="R920" s="129"/>
      <c r="S920" s="136"/>
      <c r="T920" s="122"/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/>
      <c r="B921" s="127"/>
      <c r="C921" s="119"/>
      <c r="D921" s="128"/>
      <c r="E921" s="129"/>
      <c r="F921" s="129"/>
      <c r="G921" s="129"/>
      <c r="H921" s="129"/>
      <c r="I921" s="128"/>
      <c r="J921" s="122"/>
      <c r="K921" s="118"/>
      <c r="L921" s="130"/>
      <c r="M921" s="131"/>
      <c r="N921" s="131"/>
      <c r="O921" s="130"/>
      <c r="P921" s="129"/>
      <c r="Q921" s="135"/>
      <c r="R921" s="129"/>
      <c r="S921" s="136"/>
      <c r="T921" s="122"/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/>
      <c r="B922" s="127"/>
      <c r="C922" s="119"/>
      <c r="D922" s="128"/>
      <c r="E922" s="129"/>
      <c r="F922" s="129"/>
      <c r="G922" s="129"/>
      <c r="H922" s="129"/>
      <c r="I922" s="128"/>
      <c r="J922" s="122"/>
      <c r="K922" s="118"/>
      <c r="L922" s="130"/>
      <c r="M922" s="131"/>
      <c r="N922" s="131"/>
      <c r="O922" s="130"/>
      <c r="P922" s="129"/>
      <c r="Q922" s="135"/>
      <c r="R922" s="129"/>
      <c r="S922" s="136"/>
      <c r="T922" s="122"/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/>
      <c r="B923" s="127"/>
      <c r="C923" s="119"/>
      <c r="D923" s="128"/>
      <c r="E923" s="129"/>
      <c r="F923" s="129"/>
      <c r="G923" s="129"/>
      <c r="H923" s="129"/>
      <c r="I923" s="128"/>
      <c r="J923" s="122"/>
      <c r="K923" s="118"/>
      <c r="L923" s="130"/>
      <c r="M923" s="131"/>
      <c r="N923" s="131"/>
      <c r="O923" s="130"/>
      <c r="P923" s="129"/>
      <c r="Q923" s="135"/>
      <c r="R923" s="129"/>
      <c r="S923" s="136"/>
      <c r="T923" s="122"/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/>
      <c r="B924" s="127"/>
      <c r="C924" s="119"/>
      <c r="D924" s="128"/>
      <c r="E924" s="129"/>
      <c r="F924" s="129"/>
      <c r="G924" s="129"/>
      <c r="H924" s="129"/>
      <c r="I924" s="128"/>
      <c r="J924" s="122"/>
      <c r="K924" s="118"/>
      <c r="L924" s="130"/>
      <c r="M924" s="131"/>
      <c r="N924" s="131"/>
      <c r="O924" s="130"/>
      <c r="P924" s="129"/>
      <c r="Q924" s="135"/>
      <c r="R924" s="129"/>
      <c r="S924" s="136"/>
      <c r="T924" s="122"/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/>
      <c r="B925" s="127"/>
      <c r="C925" s="119"/>
      <c r="D925" s="128"/>
      <c r="E925" s="129"/>
      <c r="F925" s="129"/>
      <c r="G925" s="129"/>
      <c r="H925" s="129"/>
      <c r="I925" s="128"/>
      <c r="J925" s="122"/>
      <c r="K925" s="118"/>
      <c r="L925" s="130"/>
      <c r="M925" s="131"/>
      <c r="N925" s="131"/>
      <c r="O925" s="130"/>
      <c r="P925" s="129"/>
      <c r="Q925" s="135"/>
      <c r="R925" s="129"/>
      <c r="S925" s="136"/>
      <c r="T925" s="122"/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/>
      <c r="B926" s="127"/>
      <c r="C926" s="119"/>
      <c r="D926" s="128"/>
      <c r="E926" s="129"/>
      <c r="F926" s="129"/>
      <c r="G926" s="129"/>
      <c r="H926" s="129"/>
      <c r="I926" s="128"/>
      <c r="J926" s="122"/>
      <c r="K926" s="118"/>
      <c r="L926" s="130"/>
      <c r="M926" s="131"/>
      <c r="N926" s="131"/>
      <c r="O926" s="130"/>
      <c r="P926" s="129"/>
      <c r="Q926" s="135"/>
      <c r="R926" s="129"/>
      <c r="S926" s="136"/>
      <c r="T926" s="122"/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/>
      <c r="B927" s="127"/>
      <c r="C927" s="119"/>
      <c r="D927" s="128"/>
      <c r="E927" s="129"/>
      <c r="F927" s="129"/>
      <c r="G927" s="129"/>
      <c r="H927" s="129"/>
      <c r="I927" s="128"/>
      <c r="J927" s="122"/>
      <c r="K927" s="118"/>
      <c r="L927" s="130"/>
      <c r="M927" s="131"/>
      <c r="N927" s="131"/>
      <c r="O927" s="130"/>
      <c r="P927" s="129"/>
      <c r="Q927" s="135"/>
      <c r="R927" s="129"/>
      <c r="S927" s="136"/>
      <c r="T927" s="122"/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/>
      <c r="B928" s="127"/>
      <c r="C928" s="119"/>
      <c r="D928" s="128"/>
      <c r="E928" s="129"/>
      <c r="F928" s="129"/>
      <c r="G928" s="129"/>
      <c r="H928" s="129"/>
      <c r="I928" s="128"/>
      <c r="J928" s="122"/>
      <c r="K928" s="118"/>
      <c r="L928" s="130"/>
      <c r="M928" s="131"/>
      <c r="N928" s="131"/>
      <c r="O928" s="130"/>
      <c r="P928" s="129"/>
      <c r="Q928" s="135"/>
      <c r="R928" s="129"/>
      <c r="S928" s="136"/>
      <c r="T928" s="122"/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/>
      <c r="B929" s="127"/>
      <c r="C929" s="119"/>
      <c r="D929" s="128"/>
      <c r="E929" s="129"/>
      <c r="F929" s="129"/>
      <c r="G929" s="129"/>
      <c r="H929" s="129"/>
      <c r="I929" s="128"/>
      <c r="J929" s="122"/>
      <c r="K929" s="118"/>
      <c r="L929" s="130"/>
      <c r="M929" s="131"/>
      <c r="N929" s="131"/>
      <c r="O929" s="130"/>
      <c r="P929" s="129"/>
      <c r="Q929" s="135"/>
      <c r="R929" s="129"/>
      <c r="S929" s="136"/>
      <c r="T929" s="122"/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/>
      <c r="B930" s="127"/>
      <c r="C930" s="119"/>
      <c r="D930" s="128"/>
      <c r="E930" s="129"/>
      <c r="F930" s="129"/>
      <c r="G930" s="129"/>
      <c r="H930" s="129"/>
      <c r="I930" s="128"/>
      <c r="J930" s="122"/>
      <c r="K930" s="118"/>
      <c r="L930" s="130"/>
      <c r="M930" s="131"/>
      <c r="N930" s="131"/>
      <c r="O930" s="130"/>
      <c r="P930" s="129"/>
      <c r="Q930" s="135"/>
      <c r="R930" s="129"/>
      <c r="S930" s="136"/>
      <c r="T930" s="122"/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/>
      <c r="B931" s="127"/>
      <c r="C931" s="119"/>
      <c r="D931" s="128"/>
      <c r="E931" s="129"/>
      <c r="F931" s="129"/>
      <c r="G931" s="129"/>
      <c r="H931" s="129"/>
      <c r="I931" s="128"/>
      <c r="J931" s="122"/>
      <c r="K931" s="118"/>
      <c r="L931" s="130"/>
      <c r="M931" s="131"/>
      <c r="N931" s="131"/>
      <c r="O931" s="130"/>
      <c r="P931" s="129"/>
      <c r="Q931" s="135"/>
      <c r="R931" s="129"/>
      <c r="S931" s="136"/>
      <c r="T931" s="122"/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/>
      <c r="B932" s="127"/>
      <c r="C932" s="119"/>
      <c r="D932" s="128"/>
      <c r="E932" s="129"/>
      <c r="F932" s="129"/>
      <c r="G932" s="129"/>
      <c r="H932" s="129"/>
      <c r="I932" s="128"/>
      <c r="J932" s="122"/>
      <c r="K932" s="118"/>
      <c r="L932" s="130"/>
      <c r="M932" s="131"/>
      <c r="N932" s="131"/>
      <c r="O932" s="130"/>
      <c r="P932" s="129"/>
      <c r="Q932" s="135"/>
      <c r="R932" s="129"/>
      <c r="S932" s="136"/>
      <c r="T932" s="122"/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/>
      <c r="B933" s="127"/>
      <c r="C933" s="119"/>
      <c r="D933" s="128"/>
      <c r="E933" s="129"/>
      <c r="F933" s="129"/>
      <c r="G933" s="129"/>
      <c r="H933" s="129"/>
      <c r="I933" s="128"/>
      <c r="J933" s="122"/>
      <c r="K933" s="118"/>
      <c r="L933" s="130"/>
      <c r="M933" s="131"/>
      <c r="N933" s="131"/>
      <c r="O933" s="130"/>
      <c r="P933" s="129"/>
      <c r="Q933" s="135"/>
      <c r="R933" s="129"/>
      <c r="S933" s="136"/>
      <c r="T933" s="122"/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/>
      <c r="B934" s="127"/>
      <c r="C934" s="119"/>
      <c r="D934" s="128"/>
      <c r="E934" s="129"/>
      <c r="F934" s="129"/>
      <c r="G934" s="129"/>
      <c r="H934" s="129"/>
      <c r="I934" s="128"/>
      <c r="J934" s="122"/>
      <c r="K934" s="118"/>
      <c r="L934" s="130"/>
      <c r="M934" s="131"/>
      <c r="N934" s="131"/>
      <c r="O934" s="130"/>
      <c r="P934" s="129"/>
      <c r="Q934" s="135"/>
      <c r="R934" s="129"/>
      <c r="S934" s="136"/>
      <c r="T934" s="122"/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/>
      <c r="B935" s="127"/>
      <c r="C935" s="119"/>
      <c r="D935" s="128"/>
      <c r="E935" s="129"/>
      <c r="F935" s="129"/>
      <c r="G935" s="129"/>
      <c r="H935" s="129"/>
      <c r="I935" s="128"/>
      <c r="J935" s="122"/>
      <c r="K935" s="118"/>
      <c r="L935" s="130"/>
      <c r="M935" s="131"/>
      <c r="N935" s="131"/>
      <c r="O935" s="130"/>
      <c r="P935" s="129"/>
      <c r="Q935" s="135"/>
      <c r="R935" s="129"/>
      <c r="S935" s="136"/>
      <c r="T935" s="122"/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/>
      <c r="B936" s="127"/>
      <c r="C936" s="119"/>
      <c r="D936" s="128"/>
      <c r="E936" s="129"/>
      <c r="F936" s="129"/>
      <c r="G936" s="129"/>
      <c r="H936" s="129"/>
      <c r="I936" s="128"/>
      <c r="J936" s="122"/>
      <c r="K936" s="118"/>
      <c r="L936" s="130"/>
      <c r="M936" s="131"/>
      <c r="N936" s="131"/>
      <c r="O936" s="130"/>
      <c r="P936" s="129"/>
      <c r="Q936" s="135"/>
      <c r="R936" s="129"/>
      <c r="S936" s="136"/>
      <c r="T936" s="122"/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/>
      <c r="B937" s="127"/>
      <c r="C937" s="119"/>
      <c r="D937" s="128"/>
      <c r="E937" s="129"/>
      <c r="F937" s="129"/>
      <c r="G937" s="129"/>
      <c r="H937" s="129"/>
      <c r="I937" s="128"/>
      <c r="J937" s="122"/>
      <c r="K937" s="118"/>
      <c r="L937" s="130"/>
      <c r="M937" s="131"/>
      <c r="N937" s="131"/>
      <c r="O937" s="130"/>
      <c r="P937" s="129"/>
      <c r="Q937" s="135"/>
      <c r="R937" s="129"/>
      <c r="S937" s="136"/>
      <c r="T937" s="122"/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/>
      <c r="B938" s="127"/>
      <c r="C938" s="119"/>
      <c r="D938" s="128"/>
      <c r="E938" s="129"/>
      <c r="F938" s="129"/>
      <c r="G938" s="129"/>
      <c r="H938" s="129"/>
      <c r="I938" s="128"/>
      <c r="J938" s="122"/>
      <c r="K938" s="118"/>
      <c r="L938" s="130"/>
      <c r="M938" s="131"/>
      <c r="N938" s="131"/>
      <c r="O938" s="130"/>
      <c r="P938" s="129"/>
      <c r="Q938" s="135"/>
      <c r="R938" s="129"/>
      <c r="S938" s="136"/>
      <c r="T938" s="122"/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/>
      <c r="B939" s="127"/>
      <c r="C939" s="119"/>
      <c r="D939" s="128"/>
      <c r="E939" s="129"/>
      <c r="F939" s="129"/>
      <c r="G939" s="129"/>
      <c r="H939" s="129"/>
      <c r="I939" s="128"/>
      <c r="J939" s="122"/>
      <c r="K939" s="118"/>
      <c r="L939" s="130"/>
      <c r="M939" s="131"/>
      <c r="N939" s="131"/>
      <c r="O939" s="130"/>
      <c r="P939" s="129"/>
      <c r="Q939" s="135"/>
      <c r="R939" s="129"/>
      <c r="S939" s="136"/>
      <c r="T939" s="122"/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/>
      <c r="B940" s="127"/>
      <c r="C940" s="119"/>
      <c r="D940" s="128"/>
      <c r="E940" s="129"/>
      <c r="F940" s="129"/>
      <c r="G940" s="129"/>
      <c r="H940" s="129"/>
      <c r="I940" s="128"/>
      <c r="J940" s="122"/>
      <c r="K940" s="118"/>
      <c r="L940" s="130"/>
      <c r="M940" s="131"/>
      <c r="N940" s="131"/>
      <c r="O940" s="130"/>
      <c r="P940" s="129"/>
      <c r="Q940" s="135"/>
      <c r="R940" s="129"/>
      <c r="S940" s="136"/>
      <c r="T940" s="122"/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/>
      <c r="B941" s="127"/>
      <c r="C941" s="119"/>
      <c r="D941" s="128"/>
      <c r="E941" s="129"/>
      <c r="F941" s="129"/>
      <c r="G941" s="129"/>
      <c r="H941" s="129"/>
      <c r="I941" s="128"/>
      <c r="J941" s="122"/>
      <c r="K941" s="118"/>
      <c r="L941" s="130"/>
      <c r="M941" s="131"/>
      <c r="N941" s="131"/>
      <c r="O941" s="130"/>
      <c r="P941" s="129"/>
      <c r="Q941" s="135"/>
      <c r="R941" s="129"/>
      <c r="S941" s="136"/>
      <c r="T941" s="122"/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/>
      <c r="B942" s="127"/>
      <c r="C942" s="119"/>
      <c r="D942" s="128"/>
      <c r="E942" s="129"/>
      <c r="F942" s="129"/>
      <c r="G942" s="129"/>
      <c r="H942" s="129"/>
      <c r="I942" s="128"/>
      <c r="J942" s="122"/>
      <c r="K942" s="118"/>
      <c r="L942" s="130"/>
      <c r="M942" s="131"/>
      <c r="N942" s="131"/>
      <c r="O942" s="130"/>
      <c r="P942" s="129"/>
      <c r="Q942" s="135"/>
      <c r="R942" s="129"/>
      <c r="S942" s="136"/>
      <c r="T942" s="122"/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/>
      <c r="B943" s="127"/>
      <c r="C943" s="119"/>
      <c r="D943" s="128"/>
      <c r="E943" s="129"/>
      <c r="F943" s="129"/>
      <c r="G943" s="129"/>
      <c r="H943" s="129"/>
      <c r="I943" s="128"/>
      <c r="J943" s="122"/>
      <c r="K943" s="118"/>
      <c r="L943" s="130"/>
      <c r="M943" s="131"/>
      <c r="N943" s="131"/>
      <c r="O943" s="130"/>
      <c r="P943" s="129"/>
      <c r="Q943" s="135"/>
      <c r="R943" s="129"/>
      <c r="S943" s="136"/>
      <c r="T943" s="122"/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/>
      <c r="B944" s="127"/>
      <c r="C944" s="119"/>
      <c r="D944" s="128"/>
      <c r="E944" s="129"/>
      <c r="F944" s="129"/>
      <c r="G944" s="129"/>
      <c r="H944" s="129"/>
      <c r="I944" s="128"/>
      <c r="J944" s="122"/>
      <c r="K944" s="118"/>
      <c r="L944" s="130"/>
      <c r="M944" s="131"/>
      <c r="N944" s="131"/>
      <c r="O944" s="130"/>
      <c r="P944" s="129"/>
      <c r="Q944" s="135"/>
      <c r="R944" s="129"/>
      <c r="S944" s="136"/>
      <c r="T944" s="122"/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/>
      <c r="B945" s="127"/>
      <c r="C945" s="119"/>
      <c r="D945" s="128"/>
      <c r="E945" s="129"/>
      <c r="F945" s="129"/>
      <c r="G945" s="129"/>
      <c r="H945" s="129"/>
      <c r="I945" s="128"/>
      <c r="J945" s="122"/>
      <c r="K945" s="118"/>
      <c r="L945" s="130"/>
      <c r="M945" s="131"/>
      <c r="N945" s="131"/>
      <c r="O945" s="130"/>
      <c r="P945" s="129"/>
      <c r="Q945" s="135"/>
      <c r="R945" s="129"/>
      <c r="S945" s="136"/>
      <c r="T945" s="122"/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/>
      <c r="B946" s="127"/>
      <c r="C946" s="119"/>
      <c r="D946" s="128"/>
      <c r="E946" s="129"/>
      <c r="F946" s="129"/>
      <c r="G946" s="129"/>
      <c r="H946" s="129"/>
      <c r="I946" s="128"/>
      <c r="J946" s="122"/>
      <c r="K946" s="118"/>
      <c r="L946" s="130"/>
      <c r="M946" s="131"/>
      <c r="N946" s="131"/>
      <c r="O946" s="130"/>
      <c r="P946" s="129"/>
      <c r="Q946" s="135"/>
      <c r="R946" s="129"/>
      <c r="S946" s="136"/>
      <c r="T946" s="122"/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/>
      <c r="B947" s="127"/>
      <c r="C947" s="119"/>
      <c r="D947" s="128"/>
      <c r="E947" s="129"/>
      <c r="F947" s="129"/>
      <c r="G947" s="129"/>
      <c r="H947" s="129"/>
      <c r="I947" s="128"/>
      <c r="J947" s="122"/>
      <c r="K947" s="118"/>
      <c r="L947" s="130"/>
      <c r="M947" s="131"/>
      <c r="N947" s="131"/>
      <c r="O947" s="130"/>
      <c r="P947" s="129"/>
      <c r="Q947" s="135"/>
      <c r="R947" s="129"/>
      <c r="S947" s="136"/>
      <c r="T947" s="122"/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/>
      <c r="B948" s="127"/>
      <c r="C948" s="119"/>
      <c r="D948" s="128"/>
      <c r="E948" s="129"/>
      <c r="F948" s="129"/>
      <c r="G948" s="129"/>
      <c r="H948" s="129"/>
      <c r="I948" s="128"/>
      <c r="J948" s="122"/>
      <c r="K948" s="118"/>
      <c r="L948" s="130"/>
      <c r="M948" s="131"/>
      <c r="N948" s="131"/>
      <c r="O948" s="130"/>
      <c r="P948" s="129"/>
      <c r="Q948" s="135"/>
      <c r="R948" s="129"/>
      <c r="S948" s="136"/>
      <c r="T948" s="122"/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/>
      <c r="B949" s="127"/>
      <c r="C949" s="119"/>
      <c r="D949" s="128"/>
      <c r="E949" s="129"/>
      <c r="F949" s="129"/>
      <c r="G949" s="129"/>
      <c r="H949" s="129"/>
      <c r="I949" s="128"/>
      <c r="J949" s="122"/>
      <c r="K949" s="118"/>
      <c r="L949" s="130"/>
      <c r="M949" s="131"/>
      <c r="N949" s="131"/>
      <c r="O949" s="130"/>
      <c r="P949" s="129"/>
      <c r="Q949" s="135"/>
      <c r="R949" s="129"/>
      <c r="S949" s="136"/>
      <c r="T949" s="122"/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/>
      <c r="B950" s="127"/>
      <c r="C950" s="119"/>
      <c r="D950" s="128"/>
      <c r="E950" s="129"/>
      <c r="F950" s="129"/>
      <c r="G950" s="129"/>
      <c r="H950" s="129"/>
      <c r="I950" s="128"/>
      <c r="J950" s="122"/>
      <c r="K950" s="118"/>
      <c r="L950" s="130"/>
      <c r="M950" s="131"/>
      <c r="N950" s="131"/>
      <c r="O950" s="130"/>
      <c r="P950" s="129"/>
      <c r="Q950" s="135"/>
      <c r="R950" s="129"/>
      <c r="S950" s="136"/>
      <c r="T950" s="122"/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/>
      <c r="B951" s="127"/>
      <c r="C951" s="119"/>
      <c r="D951" s="128"/>
      <c r="E951" s="129"/>
      <c r="F951" s="129"/>
      <c r="G951" s="129"/>
      <c r="H951" s="129"/>
      <c r="I951" s="128"/>
      <c r="J951" s="122"/>
      <c r="K951" s="118"/>
      <c r="L951" s="130"/>
      <c r="M951" s="131"/>
      <c r="N951" s="131"/>
      <c r="O951" s="130"/>
      <c r="P951" s="129"/>
      <c r="Q951" s="135"/>
      <c r="R951" s="129"/>
      <c r="S951" s="136"/>
      <c r="T951" s="122"/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/>
      <c r="B952" s="127"/>
      <c r="C952" s="119"/>
      <c r="D952" s="128"/>
      <c r="E952" s="129"/>
      <c r="F952" s="129"/>
      <c r="G952" s="129"/>
      <c r="H952" s="129"/>
      <c r="I952" s="128"/>
      <c r="J952" s="122"/>
      <c r="K952" s="118"/>
      <c r="L952" s="130"/>
      <c r="M952" s="131"/>
      <c r="N952" s="131"/>
      <c r="O952" s="130"/>
      <c r="P952" s="129"/>
      <c r="Q952" s="135"/>
      <c r="R952" s="129"/>
      <c r="S952" s="136"/>
      <c r="T952" s="122"/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/>
      <c r="B953" s="127"/>
      <c r="C953" s="119"/>
      <c r="D953" s="128"/>
      <c r="E953" s="129"/>
      <c r="F953" s="129"/>
      <c r="G953" s="129"/>
      <c r="H953" s="129"/>
      <c r="I953" s="128"/>
      <c r="J953" s="122"/>
      <c r="K953" s="118"/>
      <c r="L953" s="130"/>
      <c r="M953" s="131"/>
      <c r="N953" s="131"/>
      <c r="O953" s="130"/>
      <c r="P953" s="129"/>
      <c r="Q953" s="135"/>
      <c r="R953" s="129"/>
      <c r="S953" s="136"/>
      <c r="T953" s="122"/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/>
      <c r="B954" s="127"/>
      <c r="C954" s="119"/>
      <c r="D954" s="128"/>
      <c r="E954" s="129"/>
      <c r="F954" s="129"/>
      <c r="G954" s="129"/>
      <c r="H954" s="129"/>
      <c r="I954" s="128"/>
      <c r="J954" s="122"/>
      <c r="K954" s="118"/>
      <c r="L954" s="130"/>
      <c r="M954" s="131"/>
      <c r="N954" s="131"/>
      <c r="O954" s="130"/>
      <c r="P954" s="129"/>
      <c r="Q954" s="135"/>
      <c r="R954" s="129"/>
      <c r="S954" s="136"/>
      <c r="T954" s="122"/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/>
      <c r="B955" s="127"/>
      <c r="C955" s="119"/>
      <c r="D955" s="128"/>
      <c r="E955" s="129"/>
      <c r="F955" s="129"/>
      <c r="G955" s="129"/>
      <c r="H955" s="129"/>
      <c r="I955" s="128"/>
      <c r="J955" s="122"/>
      <c r="K955" s="118"/>
      <c r="L955" s="130"/>
      <c r="M955" s="131"/>
      <c r="N955" s="131"/>
      <c r="O955" s="130"/>
      <c r="P955" s="129"/>
      <c r="Q955" s="135"/>
      <c r="R955" s="129"/>
      <c r="S955" s="136"/>
      <c r="T955" s="122"/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/>
      <c r="B956" s="127"/>
      <c r="C956" s="119"/>
      <c r="D956" s="128"/>
      <c r="E956" s="129"/>
      <c r="F956" s="129"/>
      <c r="G956" s="129"/>
      <c r="H956" s="129"/>
      <c r="I956" s="128"/>
      <c r="J956" s="122"/>
      <c r="K956" s="118"/>
      <c r="L956" s="130"/>
      <c r="M956" s="131"/>
      <c r="N956" s="131"/>
      <c r="O956" s="130"/>
      <c r="P956" s="129"/>
      <c r="Q956" s="135"/>
      <c r="R956" s="129"/>
      <c r="S956" s="136"/>
      <c r="T956" s="122"/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/>
      <c r="B957" s="127"/>
      <c r="C957" s="119"/>
      <c r="D957" s="128"/>
      <c r="E957" s="129"/>
      <c r="F957" s="129"/>
      <c r="G957" s="129"/>
      <c r="H957" s="129"/>
      <c r="I957" s="128"/>
      <c r="J957" s="122"/>
      <c r="K957" s="118"/>
      <c r="L957" s="130"/>
      <c r="M957" s="131"/>
      <c r="N957" s="131"/>
      <c r="O957" s="130"/>
      <c r="P957" s="129"/>
      <c r="Q957" s="135"/>
      <c r="R957" s="129"/>
      <c r="S957" s="136"/>
      <c r="T957" s="122"/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/>
      <c r="B958" s="127"/>
      <c r="C958" s="119"/>
      <c r="D958" s="128"/>
      <c r="E958" s="129"/>
      <c r="F958" s="129"/>
      <c r="G958" s="129"/>
      <c r="H958" s="129"/>
      <c r="I958" s="128"/>
      <c r="J958" s="122"/>
      <c r="K958" s="118"/>
      <c r="L958" s="130"/>
      <c r="M958" s="131"/>
      <c r="N958" s="131"/>
      <c r="O958" s="130"/>
      <c r="P958" s="129"/>
      <c r="Q958" s="135"/>
      <c r="R958" s="129"/>
      <c r="S958" s="136"/>
      <c r="T958" s="122"/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/>
      <c r="B959" s="127"/>
      <c r="C959" s="119"/>
      <c r="D959" s="128"/>
      <c r="E959" s="129"/>
      <c r="F959" s="129"/>
      <c r="G959" s="129"/>
      <c r="H959" s="129"/>
      <c r="I959" s="128"/>
      <c r="J959" s="122"/>
      <c r="K959" s="118"/>
      <c r="L959" s="130"/>
      <c r="M959" s="131"/>
      <c r="N959" s="131"/>
      <c r="O959" s="130"/>
      <c r="P959" s="129"/>
      <c r="Q959" s="135"/>
      <c r="R959" s="129"/>
      <c r="S959" s="136"/>
      <c r="T959" s="122"/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/>
      <c r="B960" s="127"/>
      <c r="C960" s="119"/>
      <c r="D960" s="128"/>
      <c r="E960" s="129"/>
      <c r="F960" s="129"/>
      <c r="G960" s="129"/>
      <c r="H960" s="129"/>
      <c r="I960" s="128"/>
      <c r="J960" s="122"/>
      <c r="K960" s="118"/>
      <c r="L960" s="130"/>
      <c r="M960" s="131"/>
      <c r="N960" s="131"/>
      <c r="O960" s="130"/>
      <c r="P960" s="129"/>
      <c r="Q960" s="135"/>
      <c r="R960" s="129"/>
      <c r="S960" s="136"/>
      <c r="T960" s="122"/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/>
      <c r="B961" s="127"/>
      <c r="C961" s="119"/>
      <c r="D961" s="128"/>
      <c r="E961" s="129"/>
      <c r="F961" s="129"/>
      <c r="G961" s="129"/>
      <c r="H961" s="129"/>
      <c r="I961" s="128"/>
      <c r="J961" s="122"/>
      <c r="K961" s="118"/>
      <c r="L961" s="130"/>
      <c r="M961" s="131"/>
      <c r="N961" s="131"/>
      <c r="O961" s="130"/>
      <c r="P961" s="129"/>
      <c r="Q961" s="135"/>
      <c r="R961" s="129"/>
      <c r="S961" s="136"/>
      <c r="T961" s="122"/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/>
      <c r="B962" s="127"/>
      <c r="C962" s="119"/>
      <c r="D962" s="128"/>
      <c r="E962" s="129"/>
      <c r="F962" s="129"/>
      <c r="G962" s="129"/>
      <c r="H962" s="129"/>
      <c r="I962" s="128"/>
      <c r="J962" s="122"/>
      <c r="K962" s="118"/>
      <c r="L962" s="130"/>
      <c r="M962" s="131"/>
      <c r="N962" s="131"/>
      <c r="O962" s="130"/>
      <c r="P962" s="129"/>
      <c r="Q962" s="135"/>
      <c r="R962" s="129"/>
      <c r="S962" s="136"/>
      <c r="T962" s="122"/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/>
      <c r="B963" s="127"/>
      <c r="C963" s="119"/>
      <c r="D963" s="128"/>
      <c r="E963" s="129"/>
      <c r="F963" s="129"/>
      <c r="G963" s="129"/>
      <c r="H963" s="129"/>
      <c r="I963" s="128"/>
      <c r="J963" s="122"/>
      <c r="K963" s="118"/>
      <c r="L963" s="130"/>
      <c r="M963" s="131"/>
      <c r="N963" s="131"/>
      <c r="O963" s="130"/>
      <c r="P963" s="129"/>
      <c r="Q963" s="135"/>
      <c r="R963" s="129"/>
      <c r="S963" s="136"/>
      <c r="T963" s="122"/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/>
      <c r="B964" s="127"/>
      <c r="C964" s="119"/>
      <c r="D964" s="128"/>
      <c r="E964" s="129"/>
      <c r="F964" s="129"/>
      <c r="G964" s="129"/>
      <c r="H964" s="129"/>
      <c r="I964" s="128"/>
      <c r="J964" s="122"/>
      <c r="K964" s="118"/>
      <c r="L964" s="130"/>
      <c r="M964" s="131"/>
      <c r="N964" s="131"/>
      <c r="O964" s="130"/>
      <c r="P964" s="129"/>
      <c r="Q964" s="135"/>
      <c r="R964" s="129"/>
      <c r="S964" s="136"/>
      <c r="T964" s="122"/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/>
      <c r="B965" s="127"/>
      <c r="C965" s="119"/>
      <c r="D965" s="128"/>
      <c r="E965" s="129"/>
      <c r="F965" s="129"/>
      <c r="G965" s="129"/>
      <c r="H965" s="129"/>
      <c r="I965" s="128"/>
      <c r="J965" s="122"/>
      <c r="K965" s="118"/>
      <c r="L965" s="130"/>
      <c r="M965" s="131"/>
      <c r="N965" s="131"/>
      <c r="O965" s="130"/>
      <c r="P965" s="129"/>
      <c r="Q965" s="135"/>
      <c r="R965" s="129"/>
      <c r="S965" s="136"/>
      <c r="T965" s="122"/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/>
      <c r="B966" s="127"/>
      <c r="C966" s="119"/>
      <c r="D966" s="128"/>
      <c r="E966" s="129"/>
      <c r="F966" s="129"/>
      <c r="G966" s="129"/>
      <c r="H966" s="129"/>
      <c r="I966" s="128"/>
      <c r="J966" s="122"/>
      <c r="K966" s="118"/>
      <c r="L966" s="130"/>
      <c r="M966" s="131"/>
      <c r="N966" s="131"/>
      <c r="O966" s="130"/>
      <c r="P966" s="129"/>
      <c r="Q966" s="135"/>
      <c r="R966" s="129"/>
      <c r="S966" s="136"/>
      <c r="T966" s="122"/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/>
      <c r="B967" s="127"/>
      <c r="C967" s="119"/>
      <c r="D967" s="128"/>
      <c r="E967" s="129"/>
      <c r="F967" s="129"/>
      <c r="G967" s="129"/>
      <c r="H967" s="129"/>
      <c r="I967" s="128"/>
      <c r="J967" s="122"/>
      <c r="K967" s="118"/>
      <c r="L967" s="130"/>
      <c r="M967" s="131"/>
      <c r="N967" s="131"/>
      <c r="O967" s="130"/>
      <c r="P967" s="129"/>
      <c r="Q967" s="135"/>
      <c r="R967" s="129"/>
      <c r="S967" s="136"/>
      <c r="T967" s="122"/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/>
      <c r="B968" s="127"/>
      <c r="C968" s="119"/>
      <c r="D968" s="128"/>
      <c r="E968" s="129"/>
      <c r="F968" s="129"/>
      <c r="G968" s="129"/>
      <c r="H968" s="129"/>
      <c r="I968" s="128"/>
      <c r="J968" s="122"/>
      <c r="K968" s="118"/>
      <c r="L968" s="130"/>
      <c r="M968" s="131"/>
      <c r="N968" s="131"/>
      <c r="O968" s="130"/>
      <c r="P968" s="129"/>
      <c r="Q968" s="135"/>
      <c r="R968" s="129"/>
      <c r="S968" s="136"/>
      <c r="T968" s="122"/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/>
      <c r="B969" s="127"/>
      <c r="C969" s="119"/>
      <c r="D969" s="128"/>
      <c r="E969" s="129"/>
      <c r="F969" s="129"/>
      <c r="G969" s="129"/>
      <c r="H969" s="129"/>
      <c r="I969" s="128"/>
      <c r="J969" s="122"/>
      <c r="K969" s="118"/>
      <c r="L969" s="130"/>
      <c r="M969" s="131"/>
      <c r="N969" s="131"/>
      <c r="O969" s="130"/>
      <c r="P969" s="129"/>
      <c r="Q969" s="135"/>
      <c r="R969" s="129"/>
      <c r="S969" s="136"/>
      <c r="T969" s="122"/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/>
      <c r="B970" s="127"/>
      <c r="C970" s="119"/>
      <c r="D970" s="128"/>
      <c r="E970" s="129"/>
      <c r="F970" s="129"/>
      <c r="G970" s="129"/>
      <c r="H970" s="129"/>
      <c r="I970" s="128"/>
      <c r="J970" s="122"/>
      <c r="K970" s="118"/>
      <c r="L970" s="130"/>
      <c r="M970" s="131"/>
      <c r="N970" s="131"/>
      <c r="O970" s="130"/>
      <c r="P970" s="129"/>
      <c r="Q970" s="135"/>
      <c r="R970" s="129"/>
      <c r="S970" s="136"/>
      <c r="T970" s="122"/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/>
      <c r="B971" s="127"/>
      <c r="C971" s="119"/>
      <c r="D971" s="128"/>
      <c r="E971" s="129"/>
      <c r="F971" s="129"/>
      <c r="G971" s="129"/>
      <c r="H971" s="129"/>
      <c r="I971" s="128"/>
      <c r="J971" s="122"/>
      <c r="K971" s="118"/>
      <c r="L971" s="130"/>
      <c r="M971" s="131"/>
      <c r="N971" s="131"/>
      <c r="O971" s="130"/>
      <c r="P971" s="129"/>
      <c r="Q971" s="135"/>
      <c r="R971" s="129"/>
      <c r="S971" s="136"/>
      <c r="T971" s="122"/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/>
      <c r="B972" s="127"/>
      <c r="C972" s="119"/>
      <c r="D972" s="128"/>
      <c r="E972" s="129"/>
      <c r="F972" s="129"/>
      <c r="G972" s="129"/>
      <c r="H972" s="129"/>
      <c r="I972" s="128"/>
      <c r="J972" s="122"/>
      <c r="K972" s="118"/>
      <c r="L972" s="130"/>
      <c r="M972" s="131"/>
      <c r="N972" s="131"/>
      <c r="O972" s="130"/>
      <c r="P972" s="129"/>
      <c r="Q972" s="135"/>
      <c r="R972" s="129"/>
      <c r="S972" s="136"/>
      <c r="T972" s="122"/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/>
      <c r="B973" s="127"/>
      <c r="C973" s="119"/>
      <c r="D973" s="128"/>
      <c r="E973" s="129"/>
      <c r="F973" s="129"/>
      <c r="G973" s="129"/>
      <c r="H973" s="129"/>
      <c r="I973" s="128"/>
      <c r="J973" s="122"/>
      <c r="K973" s="118"/>
      <c r="L973" s="130"/>
      <c r="M973" s="131"/>
      <c r="N973" s="131"/>
      <c r="O973" s="130"/>
      <c r="P973" s="129"/>
      <c r="Q973" s="135"/>
      <c r="R973" s="129"/>
      <c r="S973" s="136"/>
      <c r="T973" s="122"/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/>
      <c r="B974" s="127"/>
      <c r="C974" s="119"/>
      <c r="D974" s="128"/>
      <c r="E974" s="129"/>
      <c r="F974" s="129"/>
      <c r="G974" s="129"/>
      <c r="H974" s="129"/>
      <c r="I974" s="128"/>
      <c r="J974" s="122"/>
      <c r="K974" s="118"/>
      <c r="L974" s="130"/>
      <c r="M974" s="131"/>
      <c r="N974" s="131"/>
      <c r="O974" s="130"/>
      <c r="P974" s="129"/>
      <c r="Q974" s="135"/>
      <c r="R974" s="129"/>
      <c r="S974" s="136"/>
      <c r="T974" s="122"/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/>
      <c r="B975" s="127"/>
      <c r="C975" s="119"/>
      <c r="D975" s="128"/>
      <c r="E975" s="129"/>
      <c r="F975" s="129"/>
      <c r="G975" s="129"/>
      <c r="H975" s="129"/>
      <c r="I975" s="128"/>
      <c r="J975" s="122"/>
      <c r="K975" s="118"/>
      <c r="L975" s="130"/>
      <c r="M975" s="131"/>
      <c r="N975" s="131"/>
      <c r="O975" s="130"/>
      <c r="P975" s="129"/>
      <c r="Q975" s="135"/>
      <c r="R975" s="129"/>
      <c r="S975" s="136"/>
      <c r="T975" s="122"/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/>
      <c r="B976" s="127"/>
      <c r="C976" s="119"/>
      <c r="D976" s="128"/>
      <c r="E976" s="129"/>
      <c r="F976" s="129"/>
      <c r="G976" s="129"/>
      <c r="H976" s="129"/>
      <c r="I976" s="128"/>
      <c r="J976" s="122"/>
      <c r="K976" s="118"/>
      <c r="L976" s="130"/>
      <c r="M976" s="131"/>
      <c r="N976" s="131"/>
      <c r="O976" s="130"/>
      <c r="P976" s="129"/>
      <c r="Q976" s="135"/>
      <c r="R976" s="129"/>
      <c r="S976" s="136"/>
      <c r="T976" s="122"/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/>
      <c r="B977" s="127"/>
      <c r="C977" s="119"/>
      <c r="D977" s="128"/>
      <c r="E977" s="129"/>
      <c r="F977" s="129"/>
      <c r="G977" s="129"/>
      <c r="H977" s="129"/>
      <c r="I977" s="128"/>
      <c r="J977" s="122"/>
      <c r="K977" s="118"/>
      <c r="L977" s="130"/>
      <c r="M977" s="131"/>
      <c r="N977" s="131"/>
      <c r="O977" s="130"/>
      <c r="P977" s="129"/>
      <c r="Q977" s="135"/>
      <c r="R977" s="129"/>
      <c r="S977" s="136"/>
      <c r="T977" s="122"/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/>
      <c r="B978" s="127"/>
      <c r="C978" s="119"/>
      <c r="D978" s="128"/>
      <c r="E978" s="129"/>
      <c r="F978" s="129"/>
      <c r="G978" s="129"/>
      <c r="H978" s="129"/>
      <c r="I978" s="128"/>
      <c r="J978" s="122"/>
      <c r="K978" s="118"/>
      <c r="L978" s="130"/>
      <c r="M978" s="131"/>
      <c r="N978" s="131"/>
      <c r="O978" s="130"/>
      <c r="P978" s="129"/>
      <c r="Q978" s="135"/>
      <c r="R978" s="129"/>
      <c r="S978" s="136"/>
      <c r="T978" s="122"/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/>
      <c r="B979" s="127"/>
      <c r="C979" s="119"/>
      <c r="D979" s="128"/>
      <c r="E979" s="129"/>
      <c r="F979" s="129"/>
      <c r="G979" s="129"/>
      <c r="H979" s="129"/>
      <c r="I979" s="128"/>
      <c r="J979" s="122"/>
      <c r="K979" s="118"/>
      <c r="L979" s="130"/>
      <c r="M979" s="131"/>
      <c r="N979" s="131"/>
      <c r="O979" s="130"/>
      <c r="P979" s="129"/>
      <c r="Q979" s="135"/>
      <c r="R979" s="129"/>
      <c r="S979" s="136"/>
      <c r="T979" s="122"/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/>
      <c r="B980" s="127"/>
      <c r="C980" s="119"/>
      <c r="D980" s="128"/>
      <c r="E980" s="129"/>
      <c r="F980" s="129"/>
      <c r="G980" s="129"/>
      <c r="H980" s="129"/>
      <c r="I980" s="128"/>
      <c r="J980" s="122"/>
      <c r="K980" s="118"/>
      <c r="L980" s="130"/>
      <c r="M980" s="131"/>
      <c r="N980" s="131"/>
      <c r="O980" s="130"/>
      <c r="P980" s="129"/>
      <c r="Q980" s="135"/>
      <c r="R980" s="129"/>
      <c r="S980" s="136"/>
      <c r="T980" s="122"/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/>
      <c r="B981" s="127"/>
      <c r="C981" s="119"/>
      <c r="D981" s="128"/>
      <c r="E981" s="129"/>
      <c r="F981" s="129"/>
      <c r="G981" s="129"/>
      <c r="H981" s="129"/>
      <c r="I981" s="128"/>
      <c r="J981" s="122"/>
      <c r="K981" s="118"/>
      <c r="L981" s="130"/>
      <c r="M981" s="131"/>
      <c r="N981" s="131"/>
      <c r="O981" s="130"/>
      <c r="P981" s="129"/>
      <c r="Q981" s="135"/>
      <c r="R981" s="129"/>
      <c r="S981" s="136"/>
      <c r="T981" s="122"/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/>
      <c r="B982" s="127"/>
      <c r="C982" s="119"/>
      <c r="D982" s="128"/>
      <c r="E982" s="129"/>
      <c r="F982" s="129"/>
      <c r="G982" s="129"/>
      <c r="H982" s="129"/>
      <c r="I982" s="128"/>
      <c r="J982" s="122"/>
      <c r="K982" s="118"/>
      <c r="L982" s="130"/>
      <c r="M982" s="131"/>
      <c r="N982" s="131"/>
      <c r="O982" s="130"/>
      <c r="P982" s="129"/>
      <c r="Q982" s="135"/>
      <c r="R982" s="129"/>
      <c r="S982" s="136"/>
      <c r="T982" s="122"/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/>
      <c r="B983" s="127"/>
      <c r="C983" s="119"/>
      <c r="D983" s="128"/>
      <c r="E983" s="129"/>
      <c r="F983" s="129"/>
      <c r="G983" s="129"/>
      <c r="H983" s="129"/>
      <c r="I983" s="128"/>
      <c r="J983" s="122"/>
      <c r="K983" s="118"/>
      <c r="L983" s="130"/>
      <c r="M983" s="131"/>
      <c r="N983" s="131"/>
      <c r="O983" s="130"/>
      <c r="P983" s="129"/>
      <c r="Q983" s="135"/>
      <c r="R983" s="129"/>
      <c r="S983" s="136"/>
      <c r="T983" s="122"/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/>
      <c r="B984" s="127"/>
      <c r="C984" s="119"/>
      <c r="D984" s="128"/>
      <c r="E984" s="129"/>
      <c r="F984" s="129"/>
      <c r="G984" s="129"/>
      <c r="H984" s="129"/>
      <c r="I984" s="128"/>
      <c r="J984" s="122"/>
      <c r="K984" s="118"/>
      <c r="L984" s="130"/>
      <c r="M984" s="131"/>
      <c r="N984" s="131"/>
      <c r="O984" s="130"/>
      <c r="P984" s="129"/>
      <c r="Q984" s="135"/>
      <c r="R984" s="129"/>
      <c r="S984" s="136"/>
      <c r="T984" s="122"/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/>
      <c r="B985" s="127"/>
      <c r="C985" s="119"/>
      <c r="D985" s="128"/>
      <c r="E985" s="129"/>
      <c r="F985" s="129"/>
      <c r="G985" s="129"/>
      <c r="H985" s="129"/>
      <c r="I985" s="128"/>
      <c r="J985" s="122"/>
      <c r="K985" s="118"/>
      <c r="L985" s="130"/>
      <c r="M985" s="131"/>
      <c r="N985" s="131"/>
      <c r="O985" s="130"/>
      <c r="P985" s="129"/>
      <c r="Q985" s="135"/>
      <c r="R985" s="129"/>
      <c r="S985" s="136"/>
      <c r="T985" s="122"/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/>
      <c r="B986" s="127"/>
      <c r="C986" s="119"/>
      <c r="D986" s="128"/>
      <c r="E986" s="129"/>
      <c r="F986" s="129"/>
      <c r="G986" s="129"/>
      <c r="H986" s="129"/>
      <c r="I986" s="128"/>
      <c r="J986" s="122"/>
      <c r="K986" s="118"/>
      <c r="L986" s="130"/>
      <c r="M986" s="131"/>
      <c r="N986" s="131"/>
      <c r="O986" s="130"/>
      <c r="P986" s="129"/>
      <c r="Q986" s="135"/>
      <c r="R986" s="129"/>
      <c r="S986" s="136"/>
      <c r="T986" s="122"/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/>
      <c r="B987" s="127"/>
      <c r="C987" s="119"/>
      <c r="D987" s="128"/>
      <c r="E987" s="129"/>
      <c r="F987" s="129"/>
      <c r="G987" s="129"/>
      <c r="H987" s="129"/>
      <c r="I987" s="128"/>
      <c r="J987" s="122"/>
      <c r="K987" s="118"/>
      <c r="L987" s="130"/>
      <c r="M987" s="131"/>
      <c r="N987" s="131"/>
      <c r="O987" s="130"/>
      <c r="P987" s="129"/>
      <c r="Q987" s="135"/>
      <c r="R987" s="129"/>
      <c r="S987" s="136"/>
      <c r="T987" s="122"/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/>
      <c r="B988" s="127"/>
      <c r="C988" s="119"/>
      <c r="D988" s="128"/>
      <c r="E988" s="129"/>
      <c r="F988" s="129"/>
      <c r="G988" s="129"/>
      <c r="H988" s="129"/>
      <c r="I988" s="128"/>
      <c r="J988" s="122"/>
      <c r="K988" s="118"/>
      <c r="L988" s="130"/>
      <c r="M988" s="131"/>
      <c r="N988" s="131"/>
      <c r="O988" s="130"/>
      <c r="P988" s="129"/>
      <c r="Q988" s="135"/>
      <c r="R988" s="129"/>
      <c r="S988" s="136"/>
      <c r="T988" s="122"/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/>
      <c r="B989" s="127"/>
      <c r="C989" s="119"/>
      <c r="D989" s="128"/>
      <c r="E989" s="129"/>
      <c r="F989" s="129"/>
      <c r="G989" s="129"/>
      <c r="H989" s="129"/>
      <c r="I989" s="128"/>
      <c r="J989" s="122"/>
      <c r="K989" s="118"/>
      <c r="L989" s="130"/>
      <c r="M989" s="131"/>
      <c r="N989" s="131"/>
      <c r="O989" s="130"/>
      <c r="P989" s="129"/>
      <c r="Q989" s="135"/>
      <c r="R989" s="129"/>
      <c r="S989" s="136"/>
      <c r="T989" s="122"/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/>
      <c r="B990" s="127"/>
      <c r="C990" s="119"/>
      <c r="D990" s="128"/>
      <c r="E990" s="129"/>
      <c r="F990" s="129"/>
      <c r="G990" s="129"/>
      <c r="H990" s="129"/>
      <c r="I990" s="128"/>
      <c r="J990" s="122"/>
      <c r="K990" s="118"/>
      <c r="L990" s="130"/>
      <c r="M990" s="131"/>
      <c r="N990" s="131"/>
      <c r="O990" s="130"/>
      <c r="P990" s="129"/>
      <c r="Q990" s="135"/>
      <c r="R990" s="129"/>
      <c r="S990" s="136"/>
      <c r="T990" s="122"/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/>
      <c r="B991" s="127"/>
      <c r="C991" s="119"/>
      <c r="D991" s="128"/>
      <c r="E991" s="129"/>
      <c r="F991" s="129"/>
      <c r="G991" s="129"/>
      <c r="H991" s="129"/>
      <c r="I991" s="128"/>
      <c r="J991" s="122"/>
      <c r="K991" s="118"/>
      <c r="L991" s="130"/>
      <c r="M991" s="131"/>
      <c r="N991" s="131"/>
      <c r="O991" s="130"/>
      <c r="P991" s="129"/>
      <c r="Q991" s="135"/>
      <c r="R991" s="129"/>
      <c r="S991" s="136"/>
      <c r="T991" s="122"/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/>
      <c r="B992" s="127"/>
      <c r="C992" s="119"/>
      <c r="D992" s="128"/>
      <c r="E992" s="129"/>
      <c r="F992" s="129"/>
      <c r="G992" s="129"/>
      <c r="H992" s="129"/>
      <c r="I992" s="128"/>
      <c r="J992" s="122"/>
      <c r="K992" s="118"/>
      <c r="L992" s="130"/>
      <c r="M992" s="131"/>
      <c r="N992" s="131"/>
      <c r="O992" s="130"/>
      <c r="P992" s="129"/>
      <c r="Q992" s="135"/>
      <c r="R992" s="129"/>
      <c r="S992" s="136"/>
      <c r="T992" s="122"/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/>
      <c r="B993" s="127"/>
      <c r="C993" s="119"/>
      <c r="D993" s="128"/>
      <c r="E993" s="129"/>
      <c r="F993" s="129"/>
      <c r="G993" s="129"/>
      <c r="H993" s="129"/>
      <c r="I993" s="128"/>
      <c r="J993" s="122"/>
      <c r="K993" s="118"/>
      <c r="L993" s="130"/>
      <c r="M993" s="131"/>
      <c r="N993" s="131"/>
      <c r="O993" s="130"/>
      <c r="P993" s="129"/>
      <c r="Q993" s="135"/>
      <c r="R993" s="129"/>
      <c r="S993" s="136"/>
      <c r="T993" s="122"/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/>
      <c r="B994" s="127"/>
      <c r="C994" s="119"/>
      <c r="D994" s="128"/>
      <c r="E994" s="129"/>
      <c r="F994" s="129"/>
      <c r="G994" s="129"/>
      <c r="H994" s="129"/>
      <c r="I994" s="128"/>
      <c r="J994" s="122"/>
      <c r="K994" s="118"/>
      <c r="L994" s="130"/>
      <c r="M994" s="131"/>
      <c r="N994" s="131"/>
      <c r="O994" s="130"/>
      <c r="P994" s="129"/>
      <c r="Q994" s="135"/>
      <c r="R994" s="129"/>
      <c r="S994" s="136"/>
      <c r="T994" s="122"/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/>
      <c r="B995" s="127"/>
      <c r="C995" s="119"/>
      <c r="D995" s="128"/>
      <c r="E995" s="129"/>
      <c r="F995" s="129"/>
      <c r="G995" s="129"/>
      <c r="H995" s="129"/>
      <c r="I995" s="128"/>
      <c r="J995" s="122"/>
      <c r="K995" s="118"/>
      <c r="L995" s="130"/>
      <c r="M995" s="131"/>
      <c r="N995" s="131"/>
      <c r="O995" s="130"/>
      <c r="P995" s="129"/>
      <c r="Q995" s="135"/>
      <c r="R995" s="129"/>
      <c r="S995" s="136"/>
      <c r="T995" s="122"/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/>
      <c r="B996" s="127"/>
      <c r="C996" s="119"/>
      <c r="D996" s="128"/>
      <c r="E996" s="129"/>
      <c r="F996" s="129"/>
      <c r="G996" s="129"/>
      <c r="H996" s="129"/>
      <c r="I996" s="128"/>
      <c r="J996" s="122"/>
      <c r="K996" s="118"/>
      <c r="L996" s="130"/>
      <c r="M996" s="131"/>
      <c r="N996" s="131"/>
      <c r="O996" s="130"/>
      <c r="P996" s="129"/>
      <c r="Q996" s="135"/>
      <c r="R996" s="129"/>
      <c r="S996" s="136"/>
      <c r="T996" s="122"/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/>
      <c r="B997" s="127"/>
      <c r="C997" s="119"/>
      <c r="D997" s="128"/>
      <c r="E997" s="129"/>
      <c r="F997" s="129"/>
      <c r="G997" s="129"/>
      <c r="H997" s="129"/>
      <c r="I997" s="128"/>
      <c r="J997" s="122"/>
      <c r="K997" s="118"/>
      <c r="L997" s="130"/>
      <c r="M997" s="131"/>
      <c r="N997" s="131"/>
      <c r="O997" s="130"/>
      <c r="P997" s="129"/>
      <c r="Q997" s="135"/>
      <c r="R997" s="129"/>
      <c r="S997" s="136"/>
      <c r="T997" s="122"/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/>
      <c r="B998" s="127"/>
      <c r="C998" s="119"/>
      <c r="D998" s="128"/>
      <c r="E998" s="129"/>
      <c r="F998" s="129"/>
      <c r="G998" s="129"/>
      <c r="H998" s="129"/>
      <c r="I998" s="128"/>
      <c r="J998" s="122"/>
      <c r="K998" s="118"/>
      <c r="L998" s="130"/>
      <c r="M998" s="131"/>
      <c r="N998" s="131"/>
      <c r="O998" s="130"/>
      <c r="P998" s="129"/>
      <c r="Q998" s="135"/>
      <c r="R998" s="129"/>
      <c r="S998" s="136"/>
      <c r="T998" s="122"/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/>
      <c r="B999" s="127"/>
      <c r="C999" s="119"/>
      <c r="D999" s="128"/>
      <c r="E999" s="129"/>
      <c r="F999" s="129"/>
      <c r="G999" s="129"/>
      <c r="H999" s="129"/>
      <c r="I999" s="128"/>
      <c r="J999" s="122"/>
      <c r="K999" s="118"/>
      <c r="L999" s="130"/>
      <c r="M999" s="131"/>
      <c r="N999" s="131"/>
      <c r="O999" s="130"/>
      <c r="P999" s="129"/>
      <c r="Q999" s="135"/>
      <c r="R999" s="129"/>
      <c r="S999" s="136"/>
      <c r="T999" s="122"/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/>
      <c r="B1000" s="127"/>
      <c r="C1000" s="119"/>
      <c r="D1000" s="128"/>
      <c r="E1000" s="129"/>
      <c r="F1000" s="129"/>
      <c r="G1000" s="129"/>
      <c r="H1000" s="129"/>
      <c r="I1000" s="128"/>
      <c r="J1000" s="122"/>
      <c r="K1000" s="118"/>
      <c r="L1000" s="130"/>
      <c r="M1000" s="131"/>
      <c r="N1000" s="131"/>
      <c r="O1000" s="130"/>
      <c r="P1000" s="129"/>
      <c r="Q1000" s="135"/>
      <c r="R1000" s="129"/>
      <c r="S1000" s="136"/>
      <c r="T1000" s="122"/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/>
      <c r="B1001" s="127"/>
      <c r="C1001" s="119"/>
      <c r="D1001" s="128"/>
      <c r="E1001" s="129"/>
      <c r="F1001" s="129"/>
      <c r="G1001" s="129"/>
      <c r="H1001" s="129"/>
      <c r="I1001" s="128"/>
      <c r="J1001" s="122"/>
      <c r="K1001" s="118"/>
      <c r="L1001" s="130"/>
      <c r="M1001" s="131"/>
      <c r="N1001" s="131"/>
      <c r="O1001" s="130"/>
      <c r="P1001" s="129"/>
      <c r="Q1001" s="135"/>
      <c r="R1001" s="129"/>
      <c r="S1001" s="136"/>
      <c r="T1001" s="122"/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/>
      <c r="B1002" s="127"/>
      <c r="C1002" s="119"/>
      <c r="D1002" s="128"/>
      <c r="E1002" s="129"/>
      <c r="F1002" s="129"/>
      <c r="G1002" s="129"/>
      <c r="H1002" s="129"/>
      <c r="I1002" s="128"/>
      <c r="J1002" s="122"/>
      <c r="K1002" s="118"/>
      <c r="L1002" s="130"/>
      <c r="M1002" s="131"/>
      <c r="N1002" s="131"/>
      <c r="O1002" s="130"/>
      <c r="P1002" s="129"/>
      <c r="Q1002" s="135"/>
      <c r="R1002" s="129"/>
      <c r="S1002" s="136"/>
      <c r="T1002" s="122"/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/>
      <c r="B1003" s="127"/>
      <c r="C1003" s="119"/>
      <c r="D1003" s="128"/>
      <c r="E1003" s="129"/>
      <c r="F1003" s="129"/>
      <c r="G1003" s="129"/>
      <c r="H1003" s="129"/>
      <c r="I1003" s="128"/>
      <c r="J1003" s="122"/>
      <c r="K1003" s="118"/>
      <c r="L1003" s="130"/>
      <c r="M1003" s="131"/>
      <c r="N1003" s="131"/>
      <c r="O1003" s="130"/>
      <c r="P1003" s="129"/>
      <c r="Q1003" s="135"/>
      <c r="R1003" s="129"/>
      <c r="S1003" s="136"/>
      <c r="T1003" s="122"/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/>
      <c r="B1004" s="127"/>
      <c r="C1004" s="119"/>
      <c r="D1004" s="128"/>
      <c r="E1004" s="129"/>
      <c r="F1004" s="129"/>
      <c r="G1004" s="129"/>
      <c r="H1004" s="129"/>
      <c r="I1004" s="128"/>
      <c r="J1004" s="122"/>
      <c r="K1004" s="118"/>
      <c r="L1004" s="130"/>
      <c r="M1004" s="131"/>
      <c r="N1004" s="131"/>
      <c r="O1004" s="130"/>
      <c r="P1004" s="129"/>
      <c r="Q1004" s="135"/>
      <c r="R1004" s="129"/>
      <c r="S1004" s="136"/>
      <c r="T1004" s="122"/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/>
      <c r="B1005" s="127"/>
      <c r="C1005" s="119"/>
      <c r="D1005" s="128"/>
      <c r="E1005" s="129"/>
      <c r="F1005" s="129"/>
      <c r="G1005" s="129"/>
      <c r="H1005" s="129"/>
      <c r="I1005" s="128"/>
      <c r="J1005" s="122"/>
      <c r="K1005" s="118"/>
      <c r="L1005" s="130"/>
      <c r="M1005" s="131"/>
      <c r="N1005" s="131"/>
      <c r="O1005" s="130"/>
      <c r="P1005" s="129"/>
      <c r="Q1005" s="135"/>
      <c r="R1005" s="129"/>
      <c r="S1005" s="136"/>
      <c r="T1005" s="122"/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/>
      <c r="B1006" s="127"/>
      <c r="C1006" s="119"/>
      <c r="D1006" s="128"/>
      <c r="E1006" s="129"/>
      <c r="F1006" s="129"/>
      <c r="G1006" s="129"/>
      <c r="H1006" s="129"/>
      <c r="I1006" s="128"/>
      <c r="J1006" s="122"/>
      <c r="K1006" s="118"/>
      <c r="L1006" s="130"/>
      <c r="M1006" s="131"/>
      <c r="N1006" s="131"/>
      <c r="O1006" s="130"/>
      <c r="P1006" s="129"/>
      <c r="Q1006" s="135"/>
      <c r="R1006" s="129"/>
      <c r="S1006" s="136"/>
      <c r="T1006" s="122"/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/>
      <c r="B1007" s="127"/>
      <c r="C1007" s="119"/>
      <c r="D1007" s="128"/>
      <c r="E1007" s="129"/>
      <c r="F1007" s="129"/>
      <c r="G1007" s="129"/>
      <c r="H1007" s="129"/>
      <c r="I1007" s="128"/>
      <c r="J1007" s="122"/>
      <c r="K1007" s="118"/>
      <c r="L1007" s="130"/>
      <c r="M1007" s="131"/>
      <c r="N1007" s="131"/>
      <c r="O1007" s="130"/>
      <c r="P1007" s="129"/>
      <c r="Q1007" s="135"/>
      <c r="R1007" s="129"/>
      <c r="S1007" s="136"/>
      <c r="T1007" s="122"/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/>
      <c r="B1008" s="127"/>
      <c r="C1008" s="119"/>
      <c r="D1008" s="128"/>
      <c r="E1008" s="129"/>
      <c r="F1008" s="129"/>
      <c r="G1008" s="129"/>
      <c r="H1008" s="129"/>
      <c r="I1008" s="128"/>
      <c r="J1008" s="122"/>
      <c r="K1008" s="118"/>
      <c r="L1008" s="130"/>
      <c r="M1008" s="131"/>
      <c r="N1008" s="131"/>
      <c r="O1008" s="130"/>
      <c r="P1008" s="129"/>
      <c r="Q1008" s="135"/>
      <c r="R1008" s="129"/>
      <c r="S1008" s="136"/>
      <c r="T1008" s="122"/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/>
      <c r="B1009" s="127"/>
      <c r="C1009" s="119"/>
      <c r="D1009" s="128"/>
      <c r="E1009" s="129"/>
      <c r="F1009" s="129"/>
      <c r="G1009" s="129"/>
      <c r="H1009" s="129"/>
      <c r="I1009" s="128"/>
      <c r="J1009" s="122"/>
      <c r="K1009" s="118"/>
      <c r="L1009" s="130"/>
      <c r="M1009" s="131"/>
      <c r="N1009" s="131"/>
      <c r="O1009" s="130"/>
      <c r="P1009" s="129"/>
      <c r="Q1009" s="135"/>
      <c r="R1009" s="129"/>
      <c r="S1009" s="136"/>
      <c r="T1009" s="122"/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/>
      <c r="B1010" s="127"/>
      <c r="C1010" s="119"/>
      <c r="D1010" s="128"/>
      <c r="E1010" s="129"/>
      <c r="F1010" s="129"/>
      <c r="G1010" s="129"/>
      <c r="H1010" s="129"/>
      <c r="I1010" s="128"/>
      <c r="J1010" s="122"/>
      <c r="K1010" s="118"/>
      <c r="L1010" s="130"/>
      <c r="M1010" s="131"/>
      <c r="N1010" s="131"/>
      <c r="O1010" s="130"/>
      <c r="P1010" s="129"/>
      <c r="Q1010" s="135"/>
      <c r="R1010" s="129"/>
      <c r="S1010" s="136"/>
      <c r="T1010" s="122"/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/>
      <c r="B1011" s="127"/>
      <c r="C1011" s="119"/>
      <c r="D1011" s="128"/>
      <c r="E1011" s="129"/>
      <c r="F1011" s="129"/>
      <c r="G1011" s="129"/>
      <c r="H1011" s="129"/>
      <c r="I1011" s="128"/>
      <c r="J1011" s="122"/>
      <c r="K1011" s="118"/>
      <c r="L1011" s="130"/>
      <c r="M1011" s="131"/>
      <c r="N1011" s="131"/>
      <c r="O1011" s="130"/>
      <c r="P1011" s="129"/>
      <c r="Q1011" s="135"/>
      <c r="R1011" s="129"/>
      <c r="S1011" s="136"/>
      <c r="T1011" s="122"/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/>
      <c r="B1012" s="127"/>
      <c r="C1012" s="119"/>
      <c r="D1012" s="128"/>
      <c r="E1012" s="129"/>
      <c r="F1012" s="129"/>
      <c r="G1012" s="129"/>
      <c r="H1012" s="129"/>
      <c r="I1012" s="128"/>
      <c r="J1012" s="122"/>
      <c r="K1012" s="118"/>
      <c r="L1012" s="130"/>
      <c r="M1012" s="131"/>
      <c r="N1012" s="131"/>
      <c r="O1012" s="130"/>
      <c r="P1012" s="129"/>
      <c r="Q1012" s="135"/>
      <c r="R1012" s="129"/>
      <c r="S1012" s="136"/>
      <c r="T1012" s="122"/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/>
      <c r="B1013" s="127"/>
      <c r="C1013" s="119"/>
      <c r="D1013" s="128"/>
      <c r="E1013" s="129"/>
      <c r="F1013" s="129"/>
      <c r="G1013" s="129"/>
      <c r="H1013" s="129"/>
      <c r="I1013" s="128"/>
      <c r="J1013" s="122"/>
      <c r="K1013" s="118"/>
      <c r="L1013" s="130"/>
      <c r="M1013" s="131"/>
      <c r="N1013" s="131"/>
      <c r="O1013" s="130"/>
      <c r="P1013" s="129"/>
      <c r="Q1013" s="135"/>
      <c r="R1013" s="129"/>
      <c r="S1013" s="136"/>
      <c r="T1013" s="122"/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/>
      <c r="B1014" s="127"/>
      <c r="C1014" s="119"/>
      <c r="D1014" s="128"/>
      <c r="E1014" s="129"/>
      <c r="F1014" s="129"/>
      <c r="G1014" s="129"/>
      <c r="H1014" s="129"/>
      <c r="I1014" s="128"/>
      <c r="J1014" s="122"/>
      <c r="K1014" s="118"/>
      <c r="L1014" s="130"/>
      <c r="M1014" s="131"/>
      <c r="N1014" s="131"/>
      <c r="O1014" s="130"/>
      <c r="P1014" s="129"/>
      <c r="Q1014" s="135"/>
      <c r="R1014" s="129"/>
      <c r="S1014" s="136"/>
      <c r="T1014" s="122"/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/>
      <c r="B1015" s="127"/>
      <c r="C1015" s="119"/>
      <c r="D1015" s="128"/>
      <c r="E1015" s="129"/>
      <c r="F1015" s="129"/>
      <c r="G1015" s="129"/>
      <c r="H1015" s="129"/>
      <c r="I1015" s="128"/>
      <c r="J1015" s="122"/>
      <c r="K1015" s="118"/>
      <c r="L1015" s="130"/>
      <c r="M1015" s="131"/>
      <c r="N1015" s="131"/>
      <c r="O1015" s="130"/>
      <c r="P1015" s="129"/>
      <c r="Q1015" s="135"/>
      <c r="R1015" s="129"/>
      <c r="S1015" s="136"/>
      <c r="T1015" s="122"/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/>
      <c r="B1016" s="127"/>
      <c r="C1016" s="119"/>
      <c r="D1016" s="128"/>
      <c r="E1016" s="129"/>
      <c r="F1016" s="129"/>
      <c r="G1016" s="129"/>
      <c r="H1016" s="129"/>
      <c r="I1016" s="128"/>
      <c r="J1016" s="122"/>
      <c r="K1016" s="118"/>
      <c r="L1016" s="130"/>
      <c r="M1016" s="131"/>
      <c r="N1016" s="131"/>
      <c r="O1016" s="130"/>
      <c r="P1016" s="129"/>
      <c r="Q1016" s="135"/>
      <c r="R1016" s="129"/>
      <c r="S1016" s="136"/>
      <c r="T1016" s="122"/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/>
      <c r="B1017" s="127"/>
      <c r="C1017" s="119"/>
      <c r="D1017" s="128"/>
      <c r="E1017" s="129"/>
      <c r="F1017" s="129"/>
      <c r="G1017" s="129"/>
      <c r="H1017" s="129"/>
      <c r="I1017" s="128"/>
      <c r="J1017" s="122"/>
      <c r="K1017" s="118"/>
      <c r="L1017" s="130"/>
      <c r="M1017" s="131"/>
      <c r="N1017" s="131"/>
      <c r="O1017" s="130"/>
      <c r="P1017" s="129"/>
      <c r="Q1017" s="135"/>
      <c r="R1017" s="129"/>
      <c r="S1017" s="136"/>
      <c r="T1017" s="122"/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/>
      <c r="B1018" s="127"/>
      <c r="C1018" s="119"/>
      <c r="D1018" s="128"/>
      <c r="E1018" s="129"/>
      <c r="F1018" s="129"/>
      <c r="G1018" s="129"/>
      <c r="H1018" s="129"/>
      <c r="I1018" s="128"/>
      <c r="J1018" s="122"/>
      <c r="K1018" s="118"/>
      <c r="L1018" s="130"/>
      <c r="M1018" s="131"/>
      <c r="N1018" s="131"/>
      <c r="O1018" s="130"/>
      <c r="P1018" s="129"/>
      <c r="Q1018" s="135"/>
      <c r="R1018" s="129"/>
      <c r="S1018" s="136"/>
      <c r="T1018" s="122"/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/>
      <c r="B1019" s="127"/>
      <c r="C1019" s="119"/>
      <c r="D1019" s="128"/>
      <c r="E1019" s="129"/>
      <c r="F1019" s="129"/>
      <c r="G1019" s="129"/>
      <c r="H1019" s="129"/>
      <c r="I1019" s="128"/>
      <c r="J1019" s="122"/>
      <c r="K1019" s="118"/>
      <c r="L1019" s="130"/>
      <c r="M1019" s="131"/>
      <c r="N1019" s="131"/>
      <c r="O1019" s="130"/>
      <c r="P1019" s="129"/>
      <c r="Q1019" s="135"/>
      <c r="R1019" s="129"/>
      <c r="S1019" s="136"/>
      <c r="T1019" s="122"/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/>
      <c r="B1020" s="127"/>
      <c r="C1020" s="119"/>
      <c r="D1020" s="128"/>
      <c r="E1020" s="129"/>
      <c r="F1020" s="129"/>
      <c r="G1020" s="129"/>
      <c r="H1020" s="129"/>
      <c r="I1020" s="128"/>
      <c r="J1020" s="122"/>
      <c r="K1020" s="118"/>
      <c r="L1020" s="130"/>
      <c r="M1020" s="131"/>
      <c r="N1020" s="131"/>
      <c r="O1020" s="130"/>
      <c r="P1020" s="129"/>
      <c r="Q1020" s="135"/>
      <c r="R1020" s="129"/>
      <c r="S1020" s="136"/>
      <c r="T1020" s="122"/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/>
      <c r="B1021" s="127"/>
      <c r="C1021" s="119"/>
      <c r="D1021" s="128"/>
      <c r="E1021" s="129"/>
      <c r="F1021" s="129"/>
      <c r="G1021" s="129"/>
      <c r="H1021" s="129"/>
      <c r="I1021" s="128"/>
      <c r="J1021" s="122"/>
      <c r="K1021" s="118"/>
      <c r="L1021" s="130"/>
      <c r="M1021" s="131"/>
      <c r="N1021" s="131"/>
      <c r="O1021" s="130"/>
      <c r="P1021" s="129"/>
      <c r="Q1021" s="135"/>
      <c r="R1021" s="129"/>
      <c r="S1021" s="136"/>
      <c r="T1021" s="122"/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/>
      <c r="B1022" s="127"/>
      <c r="C1022" s="119"/>
      <c r="D1022" s="128"/>
      <c r="E1022" s="129"/>
      <c r="F1022" s="129"/>
      <c r="G1022" s="129"/>
      <c r="H1022" s="129"/>
      <c r="I1022" s="128"/>
      <c r="J1022" s="122"/>
      <c r="K1022" s="118"/>
      <c r="L1022" s="130"/>
      <c r="M1022" s="131"/>
      <c r="N1022" s="131"/>
      <c r="O1022" s="130"/>
      <c r="P1022" s="129"/>
      <c r="Q1022" s="135"/>
      <c r="R1022" s="129"/>
      <c r="S1022" s="136"/>
      <c r="T1022" s="122"/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/>
      <c r="B1023" s="127"/>
      <c r="C1023" s="119"/>
      <c r="D1023" s="128"/>
      <c r="E1023" s="129"/>
      <c r="F1023" s="129"/>
      <c r="G1023" s="129"/>
      <c r="H1023" s="129"/>
      <c r="I1023" s="128"/>
      <c r="J1023" s="122"/>
      <c r="K1023" s="118"/>
      <c r="L1023" s="130"/>
      <c r="M1023" s="131"/>
      <c r="N1023" s="131"/>
      <c r="O1023" s="130"/>
      <c r="P1023" s="129"/>
      <c r="Q1023" s="135"/>
      <c r="R1023" s="129"/>
      <c r="S1023" s="136"/>
      <c r="T1023" s="122"/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/>
      <c r="B1024" s="127"/>
      <c r="C1024" s="119"/>
      <c r="D1024" s="128"/>
      <c r="E1024" s="129"/>
      <c r="F1024" s="129"/>
      <c r="G1024" s="129"/>
      <c r="H1024" s="129"/>
      <c r="I1024" s="128"/>
      <c r="J1024" s="122"/>
      <c r="K1024" s="118"/>
      <c r="L1024" s="130"/>
      <c r="M1024" s="131"/>
      <c r="N1024" s="131"/>
      <c r="O1024" s="130"/>
      <c r="P1024" s="129"/>
      <c r="Q1024" s="135"/>
      <c r="R1024" s="129"/>
      <c r="S1024" s="136"/>
      <c r="T1024" s="122"/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/>
      <c r="B1025" s="127"/>
      <c r="C1025" s="119"/>
      <c r="D1025" s="128"/>
      <c r="E1025" s="129"/>
      <c r="F1025" s="129"/>
      <c r="G1025" s="129"/>
      <c r="H1025" s="129"/>
      <c r="I1025" s="128"/>
      <c r="J1025" s="122"/>
      <c r="K1025" s="118"/>
      <c r="L1025" s="130"/>
      <c r="M1025" s="131"/>
      <c r="N1025" s="131"/>
      <c r="O1025" s="130"/>
      <c r="P1025" s="129"/>
      <c r="Q1025" s="135"/>
      <c r="R1025" s="129"/>
      <c r="S1025" s="136"/>
      <c r="T1025" s="122"/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/>
      <c r="B1026" s="127"/>
      <c r="C1026" s="119"/>
      <c r="D1026" s="128"/>
      <c r="E1026" s="129"/>
      <c r="F1026" s="129"/>
      <c r="G1026" s="129"/>
      <c r="H1026" s="129"/>
      <c r="I1026" s="128"/>
      <c r="J1026" s="122"/>
      <c r="K1026" s="118"/>
      <c r="L1026" s="130"/>
      <c r="M1026" s="131"/>
      <c r="N1026" s="131"/>
      <c r="O1026" s="130"/>
      <c r="P1026" s="129"/>
      <c r="Q1026" s="135"/>
      <c r="R1026" s="129"/>
      <c r="S1026" s="136"/>
      <c r="T1026" s="122"/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/>
      <c r="B1027" s="127"/>
      <c r="C1027" s="119"/>
      <c r="D1027" s="128"/>
      <c r="E1027" s="129"/>
      <c r="F1027" s="129"/>
      <c r="G1027" s="129"/>
      <c r="H1027" s="129"/>
      <c r="I1027" s="128"/>
      <c r="J1027" s="122"/>
      <c r="K1027" s="118"/>
      <c r="L1027" s="130"/>
      <c r="M1027" s="131"/>
      <c r="N1027" s="131"/>
      <c r="O1027" s="130"/>
      <c r="P1027" s="129"/>
      <c r="Q1027" s="135"/>
      <c r="R1027" s="129"/>
      <c r="S1027" s="136"/>
      <c r="T1027" s="122"/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/>
      <c r="B1028" s="127"/>
      <c r="C1028" s="119"/>
      <c r="D1028" s="128"/>
      <c r="E1028" s="129"/>
      <c r="F1028" s="129"/>
      <c r="G1028" s="129"/>
      <c r="H1028" s="129"/>
      <c r="I1028" s="128"/>
      <c r="J1028" s="122"/>
      <c r="K1028" s="118"/>
      <c r="L1028" s="130"/>
      <c r="M1028" s="131"/>
      <c r="N1028" s="131"/>
      <c r="O1028" s="130"/>
      <c r="P1028" s="129"/>
      <c r="Q1028" s="135"/>
      <c r="R1028" s="129"/>
      <c r="S1028" s="136"/>
      <c r="T1028" s="122"/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/>
      <c r="B1029" s="127"/>
      <c r="C1029" s="119"/>
      <c r="D1029" s="128"/>
      <c r="E1029" s="129"/>
      <c r="F1029" s="129"/>
      <c r="G1029" s="129"/>
      <c r="H1029" s="129"/>
      <c r="I1029" s="128"/>
      <c r="J1029" s="122"/>
      <c r="K1029" s="118"/>
      <c r="L1029" s="130"/>
      <c r="M1029" s="131"/>
      <c r="N1029" s="131"/>
      <c r="O1029" s="130"/>
      <c r="P1029" s="129"/>
      <c r="Q1029" s="135"/>
      <c r="R1029" s="129"/>
      <c r="S1029" s="136"/>
      <c r="T1029" s="122"/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/>
      <c r="B1030" s="127"/>
      <c r="C1030" s="119"/>
      <c r="D1030" s="128"/>
      <c r="E1030" s="129"/>
      <c r="F1030" s="129"/>
      <c r="G1030" s="129"/>
      <c r="H1030" s="129"/>
      <c r="I1030" s="128"/>
      <c r="J1030" s="122"/>
      <c r="K1030" s="118"/>
      <c r="L1030" s="130"/>
      <c r="M1030" s="131"/>
      <c r="N1030" s="131"/>
      <c r="O1030" s="130"/>
      <c r="P1030" s="129"/>
      <c r="Q1030" s="135"/>
      <c r="R1030" s="129"/>
      <c r="S1030" s="136"/>
      <c r="T1030" s="122"/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/>
      <c r="B1031" s="127"/>
      <c r="C1031" s="119"/>
      <c r="D1031" s="128"/>
      <c r="E1031" s="129"/>
      <c r="F1031" s="129"/>
      <c r="G1031" s="129"/>
      <c r="H1031" s="129"/>
      <c r="I1031" s="128"/>
      <c r="J1031" s="122"/>
      <c r="K1031" s="118"/>
      <c r="L1031" s="130"/>
      <c r="M1031" s="131"/>
      <c r="N1031" s="131"/>
      <c r="O1031" s="130"/>
      <c r="P1031" s="129"/>
      <c r="Q1031" s="135"/>
      <c r="R1031" s="129"/>
      <c r="S1031" s="136"/>
      <c r="T1031" s="122"/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/>
      <c r="B1032" s="127"/>
      <c r="C1032" s="119"/>
      <c r="D1032" s="128"/>
      <c r="E1032" s="129"/>
      <c r="F1032" s="129"/>
      <c r="G1032" s="129"/>
      <c r="H1032" s="129"/>
      <c r="I1032" s="128"/>
      <c r="J1032" s="122"/>
      <c r="K1032" s="118"/>
      <c r="L1032" s="130"/>
      <c r="M1032" s="131"/>
      <c r="N1032" s="131"/>
      <c r="O1032" s="130"/>
      <c r="P1032" s="129"/>
      <c r="Q1032" s="135"/>
      <c r="R1032" s="129"/>
      <c r="S1032" s="136"/>
      <c r="T1032" s="122"/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/>
      <c r="B1033" s="127"/>
      <c r="C1033" s="119"/>
      <c r="D1033" s="128"/>
      <c r="E1033" s="129"/>
      <c r="F1033" s="129"/>
      <c r="G1033" s="129"/>
      <c r="H1033" s="129"/>
      <c r="I1033" s="128"/>
      <c r="J1033" s="122"/>
      <c r="K1033" s="118"/>
      <c r="L1033" s="130"/>
      <c r="M1033" s="131"/>
      <c r="N1033" s="131"/>
      <c r="O1033" s="130"/>
      <c r="P1033" s="129"/>
      <c r="Q1033" s="135"/>
      <c r="R1033" s="129"/>
      <c r="S1033" s="136"/>
      <c r="T1033" s="122"/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/>
      <c r="B1034" s="127"/>
      <c r="C1034" s="119"/>
      <c r="D1034" s="128"/>
      <c r="E1034" s="129"/>
      <c r="F1034" s="129"/>
      <c r="G1034" s="129"/>
      <c r="H1034" s="129"/>
      <c r="I1034" s="128"/>
      <c r="J1034" s="122"/>
      <c r="K1034" s="118"/>
      <c r="L1034" s="130"/>
      <c r="M1034" s="131"/>
      <c r="N1034" s="131"/>
      <c r="O1034" s="130"/>
      <c r="P1034" s="129"/>
      <c r="Q1034" s="135"/>
      <c r="R1034" s="129"/>
      <c r="S1034" s="136"/>
      <c r="T1034" s="122"/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/>
      <c r="B1035" s="127"/>
      <c r="C1035" s="119"/>
      <c r="D1035" s="128"/>
      <c r="E1035" s="129"/>
      <c r="F1035" s="129"/>
      <c r="G1035" s="129"/>
      <c r="H1035" s="129"/>
      <c r="I1035" s="128"/>
      <c r="J1035" s="122"/>
      <c r="K1035" s="118"/>
      <c r="L1035" s="130"/>
      <c r="M1035" s="131"/>
      <c r="N1035" s="131"/>
      <c r="O1035" s="130"/>
      <c r="P1035" s="129"/>
      <c r="Q1035" s="135"/>
      <c r="R1035" s="129"/>
      <c r="S1035" s="136"/>
      <c r="T1035" s="122"/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/>
      <c r="B1036" s="127"/>
      <c r="C1036" s="119"/>
      <c r="D1036" s="128"/>
      <c r="E1036" s="129"/>
      <c r="F1036" s="129"/>
      <c r="G1036" s="129"/>
      <c r="H1036" s="129"/>
      <c r="I1036" s="128"/>
      <c r="J1036" s="122"/>
      <c r="K1036" s="118"/>
      <c r="L1036" s="130"/>
      <c r="M1036" s="131"/>
      <c r="N1036" s="131"/>
      <c r="O1036" s="130"/>
      <c r="P1036" s="129"/>
      <c r="Q1036" s="135"/>
      <c r="R1036" s="129"/>
      <c r="S1036" s="136"/>
      <c r="T1036" s="122"/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/>
      <c r="B1037" s="127"/>
      <c r="C1037" s="119"/>
      <c r="D1037" s="128"/>
      <c r="E1037" s="129"/>
      <c r="F1037" s="129"/>
      <c r="G1037" s="129"/>
      <c r="H1037" s="129"/>
      <c r="I1037" s="128"/>
      <c r="J1037" s="122"/>
      <c r="K1037" s="118"/>
      <c r="L1037" s="130"/>
      <c r="M1037" s="131"/>
      <c r="N1037" s="131"/>
      <c r="O1037" s="130"/>
      <c r="P1037" s="129"/>
      <c r="Q1037" s="135"/>
      <c r="R1037" s="129"/>
      <c r="S1037" s="136"/>
      <c r="T1037" s="122"/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/>
      <c r="B1038" s="127"/>
      <c r="C1038" s="119"/>
      <c r="D1038" s="128"/>
      <c r="E1038" s="129"/>
      <c r="F1038" s="129"/>
      <c r="G1038" s="129"/>
      <c r="H1038" s="129"/>
      <c r="I1038" s="128"/>
      <c r="J1038" s="122"/>
      <c r="K1038" s="118"/>
      <c r="L1038" s="130"/>
      <c r="M1038" s="131"/>
      <c r="N1038" s="131"/>
      <c r="O1038" s="130"/>
      <c r="P1038" s="129"/>
      <c r="Q1038" s="135"/>
      <c r="R1038" s="129"/>
      <c r="S1038" s="136"/>
      <c r="T1038" s="122"/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/>
      <c r="B1039" s="127"/>
      <c r="C1039" s="119"/>
      <c r="D1039" s="128"/>
      <c r="E1039" s="129"/>
      <c r="F1039" s="129"/>
      <c r="G1039" s="129"/>
      <c r="H1039" s="129"/>
      <c r="I1039" s="128"/>
      <c r="J1039" s="122"/>
      <c r="K1039" s="118"/>
      <c r="L1039" s="130"/>
      <c r="M1039" s="131"/>
      <c r="N1039" s="131"/>
      <c r="O1039" s="130"/>
      <c r="P1039" s="129"/>
      <c r="Q1039" s="135"/>
      <c r="R1039" s="129"/>
      <c r="S1039" s="136"/>
      <c r="T1039" s="122"/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/>
      <c r="B1040" s="127"/>
      <c r="C1040" s="119"/>
      <c r="D1040" s="128"/>
      <c r="E1040" s="129"/>
      <c r="F1040" s="129"/>
      <c r="G1040" s="129"/>
      <c r="H1040" s="129"/>
      <c r="I1040" s="128"/>
      <c r="J1040" s="122"/>
      <c r="K1040" s="118"/>
      <c r="L1040" s="130"/>
      <c r="M1040" s="131"/>
      <c r="N1040" s="131"/>
      <c r="O1040" s="130"/>
      <c r="P1040" s="129"/>
      <c r="Q1040" s="135"/>
      <c r="R1040" s="129"/>
      <c r="S1040" s="136"/>
      <c r="T1040" s="122"/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/>
      <c r="B1041" s="127"/>
      <c r="C1041" s="119"/>
      <c r="D1041" s="128"/>
      <c r="E1041" s="129"/>
      <c r="F1041" s="129"/>
      <c r="G1041" s="129"/>
      <c r="H1041" s="129"/>
      <c r="I1041" s="128"/>
      <c r="J1041" s="122"/>
      <c r="K1041" s="118"/>
      <c r="L1041" s="130"/>
      <c r="M1041" s="131"/>
      <c r="N1041" s="131"/>
      <c r="O1041" s="130"/>
      <c r="P1041" s="129"/>
      <c r="Q1041" s="135"/>
      <c r="R1041" s="129"/>
      <c r="S1041" s="136"/>
      <c r="T1041" s="122"/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/>
      <c r="B1042" s="127"/>
      <c r="C1042" s="119"/>
      <c r="D1042" s="128"/>
      <c r="E1042" s="129"/>
      <c r="F1042" s="129"/>
      <c r="G1042" s="129"/>
      <c r="H1042" s="129"/>
      <c r="I1042" s="128"/>
      <c r="J1042" s="122"/>
      <c r="K1042" s="118"/>
      <c r="L1042" s="130"/>
      <c r="M1042" s="131"/>
      <c r="N1042" s="131"/>
      <c r="O1042" s="130"/>
      <c r="P1042" s="129"/>
      <c r="Q1042" s="135"/>
      <c r="R1042" s="129"/>
      <c r="S1042" s="136"/>
      <c r="T1042" s="122"/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/>
      <c r="B1043" s="127"/>
      <c r="C1043" s="119"/>
      <c r="D1043" s="128"/>
      <c r="E1043" s="129"/>
      <c r="F1043" s="129"/>
      <c r="G1043" s="129"/>
      <c r="H1043" s="129"/>
      <c r="I1043" s="128"/>
      <c r="J1043" s="122"/>
      <c r="K1043" s="118"/>
      <c r="L1043" s="130"/>
      <c r="M1043" s="131"/>
      <c r="N1043" s="131"/>
      <c r="O1043" s="130"/>
      <c r="P1043" s="129"/>
      <c r="Q1043" s="135"/>
      <c r="R1043" s="129"/>
      <c r="S1043" s="136"/>
      <c r="T1043" s="122"/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/>
      <c r="B1044" s="127"/>
      <c r="C1044" s="119"/>
      <c r="D1044" s="128"/>
      <c r="E1044" s="129"/>
      <c r="F1044" s="129"/>
      <c r="G1044" s="129"/>
      <c r="H1044" s="129"/>
      <c r="I1044" s="128"/>
      <c r="J1044" s="122"/>
      <c r="K1044" s="118"/>
      <c r="L1044" s="130"/>
      <c r="M1044" s="131"/>
      <c r="N1044" s="131"/>
      <c r="O1044" s="130"/>
      <c r="P1044" s="129"/>
      <c r="Q1044" s="135"/>
      <c r="R1044" s="129"/>
      <c r="S1044" s="136"/>
      <c r="T1044" s="122"/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/>
      <c r="B1045" s="127"/>
      <c r="C1045" s="119"/>
      <c r="D1045" s="128"/>
      <c r="E1045" s="129"/>
      <c r="F1045" s="129"/>
      <c r="G1045" s="129"/>
      <c r="H1045" s="129"/>
      <c r="I1045" s="128"/>
      <c r="J1045" s="122"/>
      <c r="K1045" s="118"/>
      <c r="L1045" s="130"/>
      <c r="M1045" s="131"/>
      <c r="N1045" s="131"/>
      <c r="O1045" s="130"/>
      <c r="P1045" s="129"/>
      <c r="Q1045" s="135"/>
      <c r="R1045" s="129"/>
      <c r="S1045" s="136"/>
      <c r="T1045" s="122"/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/>
      <c r="B1046" s="127"/>
      <c r="C1046" s="119"/>
      <c r="D1046" s="128"/>
      <c r="E1046" s="129"/>
      <c r="F1046" s="129"/>
      <c r="G1046" s="129"/>
      <c r="H1046" s="129"/>
      <c r="I1046" s="128"/>
      <c r="J1046" s="122"/>
      <c r="K1046" s="118"/>
      <c r="L1046" s="130"/>
      <c r="M1046" s="131"/>
      <c r="N1046" s="131"/>
      <c r="O1046" s="130"/>
      <c r="P1046" s="129"/>
      <c r="Q1046" s="135"/>
      <c r="R1046" s="129"/>
      <c r="S1046" s="136"/>
      <c r="T1046" s="122"/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/>
      <c r="B1047" s="127"/>
      <c r="C1047" s="119"/>
      <c r="D1047" s="128"/>
      <c r="E1047" s="129"/>
      <c r="F1047" s="129"/>
      <c r="G1047" s="129"/>
      <c r="H1047" s="129"/>
      <c r="I1047" s="128"/>
      <c r="J1047" s="122"/>
      <c r="K1047" s="118"/>
      <c r="L1047" s="130"/>
      <c r="M1047" s="131"/>
      <c r="N1047" s="131"/>
      <c r="O1047" s="130"/>
      <c r="P1047" s="129"/>
      <c r="Q1047" s="135"/>
      <c r="R1047" s="129"/>
      <c r="S1047" s="136"/>
      <c r="T1047" s="122"/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/>
      <c r="B1048" s="127"/>
      <c r="C1048" s="119"/>
      <c r="D1048" s="128"/>
      <c r="E1048" s="129"/>
      <c r="F1048" s="129"/>
      <c r="G1048" s="129"/>
      <c r="H1048" s="129"/>
      <c r="I1048" s="128"/>
      <c r="J1048" s="122"/>
      <c r="K1048" s="118"/>
      <c r="L1048" s="130"/>
      <c r="M1048" s="131"/>
      <c r="N1048" s="131"/>
      <c r="O1048" s="130"/>
      <c r="P1048" s="129"/>
      <c r="Q1048" s="135"/>
      <c r="R1048" s="129"/>
      <c r="S1048" s="136"/>
      <c r="T1048" s="122"/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/>
      <c r="B1049" s="127"/>
      <c r="C1049" s="119"/>
      <c r="D1049" s="128"/>
      <c r="E1049" s="129"/>
      <c r="F1049" s="129"/>
      <c r="G1049" s="129"/>
      <c r="H1049" s="129"/>
      <c r="I1049" s="128"/>
      <c r="J1049" s="122"/>
      <c r="K1049" s="118"/>
      <c r="L1049" s="130"/>
      <c r="M1049" s="131"/>
      <c r="N1049" s="131"/>
      <c r="O1049" s="130"/>
      <c r="P1049" s="129"/>
      <c r="Q1049" s="135"/>
      <c r="R1049" s="129"/>
      <c r="S1049" s="136"/>
      <c r="T1049" s="122"/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/>
      <c r="B1050" s="127"/>
      <c r="C1050" s="119"/>
      <c r="D1050" s="128"/>
      <c r="E1050" s="129"/>
      <c r="F1050" s="129"/>
      <c r="G1050" s="129"/>
      <c r="H1050" s="129"/>
      <c r="I1050" s="128"/>
      <c r="J1050" s="122"/>
      <c r="K1050" s="118"/>
      <c r="L1050" s="130"/>
      <c r="M1050" s="131"/>
      <c r="N1050" s="131"/>
      <c r="O1050" s="130"/>
      <c r="P1050" s="129"/>
      <c r="Q1050" s="135"/>
      <c r="R1050" s="129"/>
      <c r="S1050" s="136"/>
      <c r="T1050" s="122"/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/>
      <c r="B1051" s="127"/>
      <c r="C1051" s="119"/>
      <c r="D1051" s="128"/>
      <c r="E1051" s="129"/>
      <c r="F1051" s="129"/>
      <c r="G1051" s="129"/>
      <c r="H1051" s="129"/>
      <c r="I1051" s="128"/>
      <c r="J1051" s="122"/>
      <c r="K1051" s="118"/>
      <c r="L1051" s="130"/>
      <c r="M1051" s="131"/>
      <c r="N1051" s="131"/>
      <c r="O1051" s="130"/>
      <c r="P1051" s="129"/>
      <c r="Q1051" s="135"/>
      <c r="R1051" s="129"/>
      <c r="S1051" s="136"/>
      <c r="T1051" s="122"/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/>
      <c r="B1052" s="127"/>
      <c r="C1052" s="119"/>
      <c r="D1052" s="128"/>
      <c r="E1052" s="129"/>
      <c r="F1052" s="129"/>
      <c r="G1052" s="129"/>
      <c r="H1052" s="129"/>
      <c r="I1052" s="128"/>
      <c r="J1052" s="122"/>
      <c r="K1052" s="118"/>
      <c r="L1052" s="130"/>
      <c r="M1052" s="131"/>
      <c r="N1052" s="131"/>
      <c r="O1052" s="130"/>
      <c r="P1052" s="129"/>
      <c r="Q1052" s="135"/>
      <c r="R1052" s="129"/>
      <c r="S1052" s="136"/>
      <c r="T1052" s="122"/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/>
      <c r="B1053" s="127"/>
      <c r="C1053" s="119"/>
      <c r="D1053" s="128"/>
      <c r="E1053" s="129"/>
      <c r="F1053" s="129"/>
      <c r="G1053" s="129"/>
      <c r="H1053" s="129"/>
      <c r="I1053" s="128"/>
      <c r="J1053" s="122"/>
      <c r="K1053" s="118"/>
      <c r="L1053" s="130"/>
      <c r="M1053" s="131"/>
      <c r="N1053" s="131"/>
      <c r="O1053" s="130"/>
      <c r="P1053" s="129"/>
      <c r="Q1053" s="135"/>
      <c r="R1053" s="129"/>
      <c r="S1053" s="136"/>
      <c r="T1053" s="122"/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/>
      <c r="B1054" s="127"/>
      <c r="C1054" s="119"/>
      <c r="D1054" s="128"/>
      <c r="E1054" s="129"/>
      <c r="F1054" s="129"/>
      <c r="G1054" s="129"/>
      <c r="H1054" s="129"/>
      <c r="I1054" s="128"/>
      <c r="J1054" s="122"/>
      <c r="K1054" s="118"/>
      <c r="L1054" s="130"/>
      <c r="M1054" s="131"/>
      <c r="N1054" s="131"/>
      <c r="O1054" s="130"/>
      <c r="P1054" s="129"/>
      <c r="Q1054" s="135"/>
      <c r="R1054" s="129"/>
      <c r="S1054" s="136"/>
      <c r="T1054" s="122"/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/>
      <c r="B1055" s="127"/>
      <c r="C1055" s="119"/>
      <c r="D1055" s="128"/>
      <c r="E1055" s="129"/>
      <c r="F1055" s="129"/>
      <c r="G1055" s="129"/>
      <c r="H1055" s="129"/>
      <c r="I1055" s="128"/>
      <c r="J1055" s="122"/>
      <c r="K1055" s="118"/>
      <c r="L1055" s="130"/>
      <c r="M1055" s="131"/>
      <c r="N1055" s="131"/>
      <c r="O1055" s="130"/>
      <c r="P1055" s="129"/>
      <c r="Q1055" s="135"/>
      <c r="R1055" s="129"/>
      <c r="S1055" s="136"/>
      <c r="T1055" s="122"/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/>
      <c r="B1056" s="127"/>
      <c r="C1056" s="119"/>
      <c r="D1056" s="128"/>
      <c r="E1056" s="129"/>
      <c r="F1056" s="129"/>
      <c r="G1056" s="129"/>
      <c r="H1056" s="129"/>
      <c r="I1056" s="128"/>
      <c r="J1056" s="122"/>
      <c r="K1056" s="118"/>
      <c r="L1056" s="130"/>
      <c r="M1056" s="131"/>
      <c r="N1056" s="131"/>
      <c r="O1056" s="130"/>
      <c r="P1056" s="129"/>
      <c r="Q1056" s="135"/>
      <c r="R1056" s="129"/>
      <c r="S1056" s="136"/>
      <c r="T1056" s="122"/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/>
      <c r="B1057" s="127"/>
      <c r="C1057" s="119"/>
      <c r="D1057" s="128"/>
      <c r="E1057" s="129"/>
      <c r="F1057" s="129"/>
      <c r="G1057" s="129"/>
      <c r="H1057" s="129"/>
      <c r="I1057" s="128"/>
      <c r="J1057" s="122"/>
      <c r="K1057" s="118"/>
      <c r="L1057" s="130"/>
      <c r="M1057" s="131"/>
      <c r="N1057" s="131"/>
      <c r="O1057" s="130"/>
      <c r="P1057" s="129"/>
      <c r="Q1057" s="135"/>
      <c r="R1057" s="129"/>
      <c r="S1057" s="136"/>
      <c r="T1057" s="122"/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/>
      <c r="B1058" s="127"/>
      <c r="C1058" s="119"/>
      <c r="D1058" s="128"/>
      <c r="E1058" s="129"/>
      <c r="F1058" s="129"/>
      <c r="G1058" s="129"/>
      <c r="H1058" s="129"/>
      <c r="I1058" s="128"/>
      <c r="J1058" s="122"/>
      <c r="K1058" s="118"/>
      <c r="L1058" s="130"/>
      <c r="M1058" s="131"/>
      <c r="N1058" s="131"/>
      <c r="O1058" s="130"/>
      <c r="P1058" s="129"/>
      <c r="Q1058" s="135"/>
      <c r="R1058" s="129"/>
      <c r="S1058" s="136"/>
      <c r="T1058" s="122"/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/>
      <c r="B1059" s="127"/>
      <c r="C1059" s="119"/>
      <c r="D1059" s="128"/>
      <c r="E1059" s="129"/>
      <c r="F1059" s="129"/>
      <c r="G1059" s="129"/>
      <c r="H1059" s="129"/>
      <c r="I1059" s="128"/>
      <c r="J1059" s="122"/>
      <c r="K1059" s="118"/>
      <c r="L1059" s="130"/>
      <c r="M1059" s="131"/>
      <c r="N1059" s="131"/>
      <c r="O1059" s="130"/>
      <c r="P1059" s="129"/>
      <c r="Q1059" s="135"/>
      <c r="R1059" s="129"/>
      <c r="S1059" s="136"/>
      <c r="T1059" s="122"/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/>
      <c r="B1060" s="127"/>
      <c r="C1060" s="119"/>
      <c r="D1060" s="128"/>
      <c r="E1060" s="129"/>
      <c r="F1060" s="129"/>
      <c r="G1060" s="129"/>
      <c r="H1060" s="129"/>
      <c r="I1060" s="128"/>
      <c r="J1060" s="122"/>
      <c r="K1060" s="118"/>
      <c r="L1060" s="130"/>
      <c r="M1060" s="131"/>
      <c r="N1060" s="131"/>
      <c r="O1060" s="130"/>
      <c r="P1060" s="129"/>
      <c r="Q1060" s="135"/>
      <c r="R1060" s="129"/>
      <c r="S1060" s="136"/>
      <c r="T1060" s="122"/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/>
      <c r="B1061" s="127"/>
      <c r="C1061" s="119"/>
      <c r="D1061" s="128"/>
      <c r="E1061" s="129"/>
      <c r="F1061" s="129"/>
      <c r="G1061" s="129"/>
      <c r="H1061" s="129"/>
      <c r="I1061" s="128"/>
      <c r="J1061" s="122"/>
      <c r="K1061" s="118"/>
      <c r="L1061" s="130"/>
      <c r="M1061" s="131"/>
      <c r="N1061" s="131"/>
      <c r="O1061" s="130"/>
      <c r="P1061" s="129"/>
      <c r="Q1061" s="135"/>
      <c r="R1061" s="129"/>
      <c r="S1061" s="136"/>
      <c r="T1061" s="122"/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/>
      <c r="B1062" s="127"/>
      <c r="C1062" s="119"/>
      <c r="D1062" s="128"/>
      <c r="E1062" s="129"/>
      <c r="F1062" s="129"/>
      <c r="G1062" s="129"/>
      <c r="H1062" s="129"/>
      <c r="I1062" s="128"/>
      <c r="J1062" s="122"/>
      <c r="K1062" s="118"/>
      <c r="L1062" s="130"/>
      <c r="M1062" s="131"/>
      <c r="N1062" s="131"/>
      <c r="O1062" s="130"/>
      <c r="P1062" s="129"/>
      <c r="Q1062" s="135"/>
      <c r="R1062" s="129"/>
      <c r="S1062" s="136"/>
      <c r="T1062" s="122"/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/>
      <c r="B1063" s="127"/>
      <c r="C1063" s="119"/>
      <c r="D1063" s="128"/>
      <c r="E1063" s="129"/>
      <c r="F1063" s="129"/>
      <c r="G1063" s="129"/>
      <c r="H1063" s="129"/>
      <c r="I1063" s="128"/>
      <c r="J1063" s="122"/>
      <c r="K1063" s="118"/>
      <c r="L1063" s="130"/>
      <c r="M1063" s="131"/>
      <c r="N1063" s="131"/>
      <c r="O1063" s="130"/>
      <c r="P1063" s="129"/>
      <c r="Q1063" s="135"/>
      <c r="R1063" s="129"/>
      <c r="S1063" s="136"/>
      <c r="T1063" s="122"/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/>
      <c r="B1064" s="127"/>
      <c r="C1064" s="119"/>
      <c r="D1064" s="128"/>
      <c r="E1064" s="129"/>
      <c r="F1064" s="129"/>
      <c r="G1064" s="129"/>
      <c r="H1064" s="129"/>
      <c r="I1064" s="128"/>
      <c r="J1064" s="122"/>
      <c r="K1064" s="118"/>
      <c r="L1064" s="130"/>
      <c r="M1064" s="131"/>
      <c r="N1064" s="131"/>
      <c r="O1064" s="130"/>
      <c r="P1064" s="129"/>
      <c r="Q1064" s="135"/>
      <c r="R1064" s="129"/>
      <c r="S1064" s="136"/>
      <c r="T1064" s="122"/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/>
      <c r="B1065" s="127"/>
      <c r="C1065" s="119"/>
      <c r="D1065" s="128"/>
      <c r="E1065" s="129"/>
      <c r="F1065" s="129"/>
      <c r="G1065" s="129"/>
      <c r="H1065" s="129"/>
      <c r="I1065" s="128"/>
      <c r="J1065" s="122"/>
      <c r="K1065" s="118"/>
      <c r="L1065" s="130"/>
      <c r="M1065" s="131"/>
      <c r="N1065" s="131"/>
      <c r="O1065" s="130"/>
      <c r="P1065" s="129"/>
      <c r="Q1065" s="135"/>
      <c r="R1065" s="129"/>
      <c r="S1065" s="136"/>
      <c r="T1065" s="122"/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/>
      <c r="B1066" s="127"/>
      <c r="C1066" s="119"/>
      <c r="D1066" s="128"/>
      <c r="E1066" s="129"/>
      <c r="F1066" s="129"/>
      <c r="G1066" s="129"/>
      <c r="H1066" s="129"/>
      <c r="I1066" s="128"/>
      <c r="J1066" s="122"/>
      <c r="K1066" s="118"/>
      <c r="L1066" s="130"/>
      <c r="M1066" s="131"/>
      <c r="N1066" s="131"/>
      <c r="O1066" s="130"/>
      <c r="P1066" s="129"/>
      <c r="Q1066" s="135"/>
      <c r="R1066" s="129"/>
      <c r="S1066" s="136"/>
      <c r="T1066" s="122"/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/>
      <c r="B1067" s="127"/>
      <c r="C1067" s="119"/>
      <c r="D1067" s="128"/>
      <c r="E1067" s="129"/>
      <c r="F1067" s="129"/>
      <c r="G1067" s="129"/>
      <c r="H1067" s="129"/>
      <c r="I1067" s="128"/>
      <c r="J1067" s="122"/>
      <c r="K1067" s="118"/>
      <c r="L1067" s="130"/>
      <c r="M1067" s="131"/>
      <c r="N1067" s="131"/>
      <c r="O1067" s="130"/>
      <c r="P1067" s="129"/>
      <c r="Q1067" s="135"/>
      <c r="R1067" s="129"/>
      <c r="S1067" s="136"/>
      <c r="T1067" s="122"/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/>
      <c r="B1068" s="127"/>
      <c r="C1068" s="119"/>
      <c r="D1068" s="128"/>
      <c r="E1068" s="129"/>
      <c r="F1068" s="129"/>
      <c r="G1068" s="129"/>
      <c r="H1068" s="129"/>
      <c r="I1068" s="128"/>
      <c r="J1068" s="122"/>
      <c r="K1068" s="118"/>
      <c r="L1068" s="130"/>
      <c r="M1068" s="131"/>
      <c r="N1068" s="131"/>
      <c r="O1068" s="130"/>
      <c r="P1068" s="129"/>
      <c r="Q1068" s="135"/>
      <c r="R1068" s="129"/>
      <c r="S1068" s="136"/>
      <c r="T1068" s="122"/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/>
      <c r="B1069" s="127"/>
      <c r="C1069" s="119"/>
      <c r="D1069" s="128"/>
      <c r="E1069" s="129"/>
      <c r="F1069" s="129"/>
      <c r="G1069" s="129"/>
      <c r="H1069" s="129"/>
      <c r="I1069" s="128"/>
      <c r="J1069" s="122"/>
      <c r="K1069" s="118"/>
      <c r="L1069" s="130"/>
      <c r="M1069" s="131"/>
      <c r="N1069" s="131"/>
      <c r="O1069" s="130"/>
      <c r="P1069" s="129"/>
      <c r="Q1069" s="135"/>
      <c r="R1069" s="129"/>
      <c r="S1069" s="136"/>
      <c r="T1069" s="122"/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/>
      <c r="B1070" s="127"/>
      <c r="C1070" s="119"/>
      <c r="D1070" s="128"/>
      <c r="E1070" s="129"/>
      <c r="F1070" s="129"/>
      <c r="G1070" s="129"/>
      <c r="H1070" s="129"/>
      <c r="I1070" s="128"/>
      <c r="J1070" s="122"/>
      <c r="K1070" s="118"/>
      <c r="L1070" s="130"/>
      <c r="M1070" s="131"/>
      <c r="N1070" s="131"/>
      <c r="O1070" s="130"/>
      <c r="P1070" s="129"/>
      <c r="Q1070" s="135"/>
      <c r="R1070" s="129"/>
      <c r="S1070" s="136"/>
      <c r="T1070" s="122"/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/>
      <c r="B1071" s="127"/>
      <c r="C1071" s="119"/>
      <c r="D1071" s="128"/>
      <c r="E1071" s="129"/>
      <c r="F1071" s="129"/>
      <c r="G1071" s="129"/>
      <c r="H1071" s="129"/>
      <c r="I1071" s="128"/>
      <c r="J1071" s="122"/>
      <c r="K1071" s="118"/>
      <c r="L1071" s="130"/>
      <c r="M1071" s="131"/>
      <c r="N1071" s="131"/>
      <c r="O1071" s="130"/>
      <c r="P1071" s="129"/>
      <c r="Q1071" s="135"/>
      <c r="R1071" s="129"/>
      <c r="S1071" s="136"/>
      <c r="T1071" s="122"/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/>
      <c r="B1072" s="127"/>
      <c r="C1072" s="119"/>
      <c r="D1072" s="128"/>
      <c r="E1072" s="129"/>
      <c r="F1072" s="129"/>
      <c r="G1072" s="129"/>
      <c r="H1072" s="129"/>
      <c r="I1072" s="128"/>
      <c r="J1072" s="122"/>
      <c r="K1072" s="118"/>
      <c r="L1072" s="130"/>
      <c r="M1072" s="131"/>
      <c r="N1072" s="131"/>
      <c r="O1072" s="130"/>
      <c r="P1072" s="129"/>
      <c r="Q1072" s="135"/>
      <c r="R1072" s="129"/>
      <c r="S1072" s="136"/>
      <c r="T1072" s="122"/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/>
      <c r="B1073" s="127"/>
      <c r="C1073" s="119"/>
      <c r="D1073" s="128"/>
      <c r="E1073" s="129"/>
      <c r="F1073" s="129"/>
      <c r="G1073" s="129"/>
      <c r="H1073" s="129"/>
      <c r="I1073" s="128"/>
      <c r="J1073" s="122"/>
      <c r="K1073" s="118"/>
      <c r="L1073" s="130"/>
      <c r="M1073" s="131"/>
      <c r="N1073" s="131"/>
      <c r="O1073" s="130"/>
      <c r="P1073" s="129"/>
      <c r="Q1073" s="135"/>
      <c r="R1073" s="129"/>
      <c r="S1073" s="136"/>
      <c r="T1073" s="122"/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/>
      <c r="B1074" s="127"/>
      <c r="C1074" s="119"/>
      <c r="D1074" s="128"/>
      <c r="E1074" s="129"/>
      <c r="F1074" s="129"/>
      <c r="G1074" s="129"/>
      <c r="H1074" s="129"/>
      <c r="I1074" s="128"/>
      <c r="J1074" s="122"/>
      <c r="K1074" s="118"/>
      <c r="L1074" s="130"/>
      <c r="M1074" s="131"/>
      <c r="N1074" s="131"/>
      <c r="O1074" s="130"/>
      <c r="P1074" s="129"/>
      <c r="Q1074" s="135"/>
      <c r="R1074" s="129"/>
      <c r="S1074" s="136"/>
      <c r="T1074" s="122"/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/>
      <c r="B1075" s="127"/>
      <c r="C1075" s="119"/>
      <c r="D1075" s="128"/>
      <c r="E1075" s="129"/>
      <c r="F1075" s="129"/>
      <c r="G1075" s="129"/>
      <c r="H1075" s="129"/>
      <c r="I1075" s="128"/>
      <c r="J1075" s="122"/>
      <c r="K1075" s="118"/>
      <c r="L1075" s="130"/>
      <c r="M1075" s="131"/>
      <c r="N1075" s="131"/>
      <c r="O1075" s="130"/>
      <c r="P1075" s="129"/>
      <c r="Q1075" s="135"/>
      <c r="R1075" s="129"/>
      <c r="S1075" s="136"/>
      <c r="T1075" s="12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5" x14ac:dyDescent="0.2">
      <c r="A1076" s="150"/>
      <c r="B1076" s="151"/>
      <c r="C1076" s="147"/>
      <c r="D1076" s="140"/>
      <c r="E1076" s="152"/>
      <c r="F1076" s="152"/>
      <c r="G1076" s="152"/>
      <c r="H1076" s="152"/>
      <c r="I1076" s="140"/>
      <c r="J1076" s="153"/>
      <c r="K1076" s="154"/>
      <c r="L1076" s="155"/>
      <c r="M1076" s="156"/>
      <c r="N1076" s="156"/>
      <c r="O1076" s="155"/>
      <c r="P1076" s="152"/>
      <c r="Q1076" s="157"/>
      <c r="R1076" s="152"/>
      <c r="S1076" s="158"/>
      <c r="T1076" s="153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/>
      <c r="B1077" s="127"/>
      <c r="C1077" s="119"/>
      <c r="D1077" s="128"/>
      <c r="E1077" s="129"/>
      <c r="F1077" s="129"/>
      <c r="G1077" s="129"/>
      <c r="H1077" s="129"/>
      <c r="I1077" s="128"/>
      <c r="J1077" s="122"/>
      <c r="K1077" s="118"/>
      <c r="L1077" s="130"/>
      <c r="M1077" s="131"/>
      <c r="N1077" s="131"/>
      <c r="O1077" s="130"/>
      <c r="P1077" s="129"/>
      <c r="Q1077" s="135"/>
      <c r="R1077" s="129"/>
      <c r="S1077" s="136"/>
      <c r="T1077" s="12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/>
      <c r="B1078" s="127"/>
      <c r="C1078" s="119"/>
      <c r="D1078" s="128"/>
      <c r="E1078" s="129"/>
      <c r="F1078" s="129"/>
      <c r="G1078" s="129"/>
      <c r="H1078" s="129"/>
      <c r="I1078" s="128"/>
      <c r="J1078" s="122"/>
      <c r="K1078" s="118"/>
      <c r="L1078" s="130"/>
      <c r="M1078" s="131"/>
      <c r="N1078" s="131"/>
      <c r="O1078" s="130"/>
      <c r="P1078" s="129"/>
      <c r="Q1078" s="135"/>
      <c r="R1078" s="129"/>
      <c r="S1078" s="136"/>
      <c r="T1078" s="12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/>
      <c r="B1079" s="127"/>
      <c r="C1079" s="119"/>
      <c r="D1079" s="128"/>
      <c r="E1079" s="129"/>
      <c r="F1079" s="129"/>
      <c r="G1079" s="129"/>
      <c r="H1079" s="129"/>
      <c r="I1079" s="128"/>
      <c r="J1079" s="122"/>
      <c r="K1079" s="118"/>
      <c r="L1079" s="130"/>
      <c r="M1079" s="131"/>
      <c r="N1079" s="131"/>
      <c r="O1079" s="130"/>
      <c r="P1079" s="129"/>
      <c r="Q1079" s="135"/>
      <c r="R1079" s="129"/>
      <c r="S1079" s="136"/>
      <c r="T1079" s="12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/>
      <c r="B1080" s="127"/>
      <c r="C1080" s="119"/>
      <c r="D1080" s="128"/>
      <c r="E1080" s="129"/>
      <c r="F1080" s="129"/>
      <c r="G1080" s="129"/>
      <c r="H1080" s="129"/>
      <c r="I1080" s="128"/>
      <c r="J1080" s="122"/>
      <c r="K1080" s="118"/>
      <c r="L1080" s="130"/>
      <c r="M1080" s="131"/>
      <c r="N1080" s="131"/>
      <c r="O1080" s="130"/>
      <c r="P1080" s="129"/>
      <c r="Q1080" s="135"/>
      <c r="R1080" s="129"/>
      <c r="S1080" s="136"/>
      <c r="T1080" s="12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/>
      <c r="B1081" s="127"/>
      <c r="C1081" s="119"/>
      <c r="D1081" s="128"/>
      <c r="E1081" s="129"/>
      <c r="F1081" s="129"/>
      <c r="G1081" s="129"/>
      <c r="H1081" s="129"/>
      <c r="I1081" s="128"/>
      <c r="J1081" s="122"/>
      <c r="K1081" s="118"/>
      <c r="L1081" s="130"/>
      <c r="M1081" s="131"/>
      <c r="N1081" s="131"/>
      <c r="O1081" s="130"/>
      <c r="P1081" s="129"/>
      <c r="Q1081" s="135"/>
      <c r="R1081" s="129"/>
      <c r="S1081" s="136"/>
      <c r="T1081" s="12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/>
      <c r="B1082" s="127"/>
      <c r="C1082" s="119"/>
      <c r="D1082" s="128"/>
      <c r="E1082" s="129"/>
      <c r="F1082" s="129"/>
      <c r="G1082" s="129"/>
      <c r="H1082" s="129"/>
      <c r="I1082" s="128"/>
      <c r="J1082" s="122"/>
      <c r="K1082" s="118"/>
      <c r="L1082" s="130"/>
      <c r="M1082" s="131"/>
      <c r="N1082" s="131"/>
      <c r="O1082" s="130"/>
      <c r="P1082" s="129"/>
      <c r="Q1082" s="135"/>
      <c r="R1082" s="129"/>
      <c r="S1082" s="136"/>
      <c r="T1082" s="12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/>
      <c r="B1083" s="127"/>
      <c r="C1083" s="119"/>
      <c r="D1083" s="128"/>
      <c r="E1083" s="129"/>
      <c r="F1083" s="129"/>
      <c r="G1083" s="129"/>
      <c r="H1083" s="129"/>
      <c r="I1083" s="128"/>
      <c r="J1083" s="122"/>
      <c r="K1083" s="118"/>
      <c r="L1083" s="130"/>
      <c r="M1083" s="131"/>
      <c r="N1083" s="131"/>
      <c r="O1083" s="130"/>
      <c r="P1083" s="129"/>
      <c r="Q1083" s="135"/>
      <c r="R1083" s="129"/>
      <c r="S1083" s="136"/>
      <c r="T1083" s="12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/>
      <c r="B1084" s="127"/>
      <c r="C1084" s="119"/>
      <c r="D1084" s="128"/>
      <c r="E1084" s="129"/>
      <c r="F1084" s="129"/>
      <c r="G1084" s="129"/>
      <c r="H1084" s="129"/>
      <c r="I1084" s="128"/>
      <c r="J1084" s="122"/>
      <c r="K1084" s="118"/>
      <c r="L1084" s="130"/>
      <c r="M1084" s="131"/>
      <c r="N1084" s="131"/>
      <c r="O1084" s="130"/>
      <c r="P1084" s="129"/>
      <c r="Q1084" s="135"/>
      <c r="R1084" s="129"/>
      <c r="S1084" s="136"/>
      <c r="T1084" s="12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/>
      <c r="B1085" s="127"/>
      <c r="C1085" s="119"/>
      <c r="D1085" s="128"/>
      <c r="E1085" s="129"/>
      <c r="F1085" s="129"/>
      <c r="G1085" s="129"/>
      <c r="H1085" s="129"/>
      <c r="I1085" s="128"/>
      <c r="J1085" s="122"/>
      <c r="K1085" s="118"/>
      <c r="L1085" s="130"/>
      <c r="M1085" s="131"/>
      <c r="N1085" s="131"/>
      <c r="O1085" s="130"/>
      <c r="P1085" s="129"/>
      <c r="Q1085" s="135"/>
      <c r="R1085" s="129"/>
      <c r="S1085" s="136"/>
      <c r="T1085" s="12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/>
      <c r="B1086" s="127"/>
      <c r="C1086" s="119"/>
      <c r="D1086" s="128"/>
      <c r="E1086" s="129"/>
      <c r="F1086" s="129"/>
      <c r="G1086" s="129"/>
      <c r="H1086" s="129"/>
      <c r="I1086" s="128"/>
      <c r="J1086" s="122"/>
      <c r="K1086" s="118"/>
      <c r="L1086" s="130"/>
      <c r="M1086" s="131"/>
      <c r="N1086" s="131"/>
      <c r="O1086" s="130"/>
      <c r="P1086" s="129"/>
      <c r="Q1086" s="135"/>
      <c r="R1086" s="129"/>
      <c r="S1086" s="136"/>
      <c r="T1086" s="12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/>
      <c r="B1087" s="127"/>
      <c r="C1087" s="119"/>
      <c r="D1087" s="128"/>
      <c r="E1087" s="129"/>
      <c r="F1087" s="129"/>
      <c r="G1087" s="129"/>
      <c r="H1087" s="129"/>
      <c r="I1087" s="128"/>
      <c r="J1087" s="122"/>
      <c r="K1087" s="118"/>
      <c r="L1087" s="130"/>
      <c r="M1087" s="131"/>
      <c r="N1087" s="131"/>
      <c r="O1087" s="130"/>
      <c r="P1087" s="129"/>
      <c r="Q1087" s="135"/>
      <c r="R1087" s="129"/>
      <c r="S1087" s="136"/>
      <c r="T1087" s="12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/>
      <c r="B1088" s="127"/>
      <c r="C1088" s="119"/>
      <c r="D1088" s="128"/>
      <c r="E1088" s="129"/>
      <c r="F1088" s="129"/>
      <c r="G1088" s="129"/>
      <c r="H1088" s="129"/>
      <c r="I1088" s="128"/>
      <c r="J1088" s="122"/>
      <c r="K1088" s="118"/>
      <c r="L1088" s="130"/>
      <c r="M1088" s="131"/>
      <c r="N1088" s="131"/>
      <c r="O1088" s="130"/>
      <c r="P1088" s="129"/>
      <c r="Q1088" s="135"/>
      <c r="R1088" s="129"/>
      <c r="S1088" s="136"/>
      <c r="T1088" s="12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/>
      <c r="B1089" s="127"/>
      <c r="C1089" s="119"/>
      <c r="D1089" s="128"/>
      <c r="E1089" s="129"/>
      <c r="F1089" s="129"/>
      <c r="G1089" s="129"/>
      <c r="H1089" s="129"/>
      <c r="I1089" s="128"/>
      <c r="J1089" s="122"/>
      <c r="K1089" s="118"/>
      <c r="L1089" s="130"/>
      <c r="M1089" s="131"/>
      <c r="N1089" s="131"/>
      <c r="O1089" s="130"/>
      <c r="P1089" s="129"/>
      <c r="Q1089" s="135"/>
      <c r="R1089" s="129"/>
      <c r="S1089" s="136"/>
      <c r="T1089" s="12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/>
      <c r="B1090" s="127"/>
      <c r="C1090" s="119"/>
      <c r="D1090" s="128"/>
      <c r="E1090" s="129"/>
      <c r="F1090" s="129"/>
      <c r="G1090" s="129"/>
      <c r="H1090" s="129"/>
      <c r="I1090" s="128"/>
      <c r="J1090" s="122"/>
      <c r="K1090" s="118"/>
      <c r="L1090" s="130"/>
      <c r="M1090" s="131"/>
      <c r="N1090" s="131"/>
      <c r="O1090" s="130"/>
      <c r="P1090" s="129"/>
      <c r="Q1090" s="135"/>
      <c r="R1090" s="129"/>
      <c r="S1090" s="136"/>
      <c r="T1090" s="12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/>
      <c r="B1091" s="127"/>
      <c r="C1091" s="119"/>
      <c r="D1091" s="128"/>
      <c r="E1091" s="129"/>
      <c r="F1091" s="129"/>
      <c r="G1091" s="129"/>
      <c r="H1091" s="129"/>
      <c r="I1091" s="128"/>
      <c r="J1091" s="122"/>
      <c r="K1091" s="118"/>
      <c r="L1091" s="130"/>
      <c r="M1091" s="131"/>
      <c r="N1091" s="131"/>
      <c r="O1091" s="130"/>
      <c r="P1091" s="129"/>
      <c r="Q1091" s="135"/>
      <c r="R1091" s="129"/>
      <c r="S1091" s="136"/>
      <c r="T1091" s="12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/>
      <c r="B1092" s="127"/>
      <c r="C1092" s="119"/>
      <c r="D1092" s="128"/>
      <c r="E1092" s="129"/>
      <c r="F1092" s="129"/>
      <c r="G1092" s="129"/>
      <c r="H1092" s="129"/>
      <c r="I1092" s="128"/>
      <c r="J1092" s="122"/>
      <c r="K1092" s="118"/>
      <c r="L1092" s="130"/>
      <c r="M1092" s="131"/>
      <c r="N1092" s="131"/>
      <c r="O1092" s="130"/>
      <c r="P1092" s="129"/>
      <c r="Q1092" s="135"/>
      <c r="R1092" s="129"/>
      <c r="S1092" s="136"/>
      <c r="T1092" s="12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/>
      <c r="B1093" s="127"/>
      <c r="C1093" s="119"/>
      <c r="D1093" s="128"/>
      <c r="E1093" s="129"/>
      <c r="F1093" s="129"/>
      <c r="G1093" s="129"/>
      <c r="H1093" s="129"/>
      <c r="I1093" s="128"/>
      <c r="J1093" s="122"/>
      <c r="K1093" s="118"/>
      <c r="L1093" s="130"/>
      <c r="M1093" s="131"/>
      <c r="N1093" s="131"/>
      <c r="O1093" s="130"/>
      <c r="P1093" s="129"/>
      <c r="Q1093" s="135"/>
      <c r="R1093" s="129"/>
      <c r="S1093" s="136"/>
      <c r="T1093" s="12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/>
      <c r="B1094" s="127"/>
      <c r="C1094" s="119"/>
      <c r="D1094" s="128"/>
      <c r="E1094" s="129"/>
      <c r="F1094" s="129"/>
      <c r="G1094" s="129"/>
      <c r="H1094" s="129"/>
      <c r="I1094" s="128"/>
      <c r="J1094" s="122"/>
      <c r="K1094" s="118"/>
      <c r="L1094" s="130"/>
      <c r="M1094" s="131"/>
      <c r="N1094" s="131"/>
      <c r="O1094" s="130"/>
      <c r="P1094" s="129"/>
      <c r="Q1094" s="135"/>
      <c r="R1094" s="129"/>
      <c r="S1094" s="136"/>
      <c r="T1094" s="12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/>
      <c r="B1095" s="127"/>
      <c r="C1095" s="119"/>
      <c r="D1095" s="128"/>
      <c r="E1095" s="129"/>
      <c r="F1095" s="129"/>
      <c r="G1095" s="129"/>
      <c r="H1095" s="129"/>
      <c r="I1095" s="128"/>
      <c r="J1095" s="122"/>
      <c r="K1095" s="118"/>
      <c r="L1095" s="130"/>
      <c r="M1095" s="131"/>
      <c r="N1095" s="131"/>
      <c r="O1095" s="130"/>
      <c r="P1095" s="129"/>
      <c r="Q1095" s="135"/>
      <c r="R1095" s="129"/>
      <c r="S1095" s="136"/>
      <c r="T1095" s="12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/>
      <c r="B1096" s="127"/>
      <c r="C1096" s="119"/>
      <c r="D1096" s="128"/>
      <c r="E1096" s="129"/>
      <c r="F1096" s="129"/>
      <c r="G1096" s="129"/>
      <c r="H1096" s="129"/>
      <c r="I1096" s="128"/>
      <c r="J1096" s="122"/>
      <c r="K1096" s="118"/>
      <c r="L1096" s="130"/>
      <c r="M1096" s="131"/>
      <c r="N1096" s="131"/>
      <c r="O1096" s="130"/>
      <c r="P1096" s="129"/>
      <c r="Q1096" s="135"/>
      <c r="R1096" s="129"/>
      <c r="S1096" s="136"/>
      <c r="T1096" s="12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/>
      <c r="B1097" s="127"/>
      <c r="C1097" s="119"/>
      <c r="D1097" s="128"/>
      <c r="E1097" s="129"/>
      <c r="F1097" s="129"/>
      <c r="G1097" s="129"/>
      <c r="H1097" s="129"/>
      <c r="I1097" s="128"/>
      <c r="J1097" s="122"/>
      <c r="K1097" s="118"/>
      <c r="L1097" s="130"/>
      <c r="M1097" s="131"/>
      <c r="N1097" s="131"/>
      <c r="O1097" s="130"/>
      <c r="P1097" s="129"/>
      <c r="Q1097" s="135"/>
      <c r="R1097" s="129"/>
      <c r="S1097" s="136"/>
      <c r="T1097" s="12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/>
      <c r="B1098" s="127"/>
      <c r="C1098" s="119"/>
      <c r="D1098" s="128"/>
      <c r="E1098" s="129"/>
      <c r="F1098" s="129"/>
      <c r="G1098" s="129"/>
      <c r="H1098" s="129"/>
      <c r="I1098" s="128"/>
      <c r="J1098" s="122"/>
      <c r="K1098" s="118"/>
      <c r="L1098" s="130"/>
      <c r="M1098" s="131"/>
      <c r="N1098" s="131"/>
      <c r="O1098" s="130"/>
      <c r="P1098" s="129"/>
      <c r="Q1098" s="135"/>
      <c r="R1098" s="129"/>
      <c r="S1098" s="136"/>
      <c r="T1098" s="12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/>
      <c r="B1099" s="127"/>
      <c r="C1099" s="119"/>
      <c r="D1099" s="128"/>
      <c r="E1099" s="129"/>
      <c r="F1099" s="129"/>
      <c r="G1099" s="129"/>
      <c r="H1099" s="129"/>
      <c r="I1099" s="128"/>
      <c r="J1099" s="122"/>
      <c r="K1099" s="118"/>
      <c r="L1099" s="130"/>
      <c r="M1099" s="131"/>
      <c r="N1099" s="131"/>
      <c r="O1099" s="130"/>
      <c r="P1099" s="129"/>
      <c r="Q1099" s="135"/>
      <c r="R1099" s="129"/>
      <c r="S1099" s="136"/>
      <c r="T1099" s="12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/>
      <c r="B1100" s="127"/>
      <c r="C1100" s="119"/>
      <c r="D1100" s="128"/>
      <c r="E1100" s="129"/>
      <c r="F1100" s="129"/>
      <c r="G1100" s="129"/>
      <c r="H1100" s="129"/>
      <c r="I1100" s="128"/>
      <c r="J1100" s="122"/>
      <c r="K1100" s="118"/>
      <c r="L1100" s="130"/>
      <c r="M1100" s="131"/>
      <c r="N1100" s="131"/>
      <c r="O1100" s="130"/>
      <c r="P1100" s="129"/>
      <c r="Q1100" s="135"/>
      <c r="R1100" s="129"/>
      <c r="S1100" s="136"/>
      <c r="T1100" s="12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/>
      <c r="B1101" s="127"/>
      <c r="C1101" s="119"/>
      <c r="D1101" s="128"/>
      <c r="E1101" s="129"/>
      <c r="F1101" s="129"/>
      <c r="G1101" s="129"/>
      <c r="H1101" s="129"/>
      <c r="I1101" s="128"/>
      <c r="J1101" s="122"/>
      <c r="K1101" s="118"/>
      <c r="L1101" s="130"/>
      <c r="M1101" s="131"/>
      <c r="N1101" s="131"/>
      <c r="O1101" s="130"/>
      <c r="P1101" s="129"/>
      <c r="Q1101" s="135"/>
      <c r="R1101" s="129"/>
      <c r="S1101" s="136"/>
      <c r="T1101" s="12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/>
      <c r="B1102" s="127"/>
      <c r="C1102" s="119"/>
      <c r="D1102" s="128"/>
      <c r="E1102" s="129"/>
      <c r="F1102" s="129"/>
      <c r="G1102" s="129"/>
      <c r="H1102" s="129"/>
      <c r="I1102" s="128"/>
      <c r="J1102" s="122"/>
      <c r="K1102" s="118"/>
      <c r="L1102" s="130"/>
      <c r="M1102" s="131"/>
      <c r="N1102" s="131"/>
      <c r="O1102" s="130"/>
      <c r="P1102" s="129"/>
      <c r="Q1102" s="135"/>
      <c r="R1102" s="129"/>
      <c r="S1102" s="136"/>
      <c r="T1102" s="12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/>
      <c r="B1103" s="127"/>
      <c r="C1103" s="119"/>
      <c r="D1103" s="128"/>
      <c r="E1103" s="129"/>
      <c r="F1103" s="129"/>
      <c r="G1103" s="129"/>
      <c r="H1103" s="129"/>
      <c r="I1103" s="128"/>
      <c r="J1103" s="122"/>
      <c r="K1103" s="118"/>
      <c r="L1103" s="130"/>
      <c r="M1103" s="131"/>
      <c r="N1103" s="131"/>
      <c r="O1103" s="130"/>
      <c r="P1103" s="129"/>
      <c r="Q1103" s="135"/>
      <c r="R1103" s="129"/>
      <c r="S1103" s="136"/>
      <c r="T1103" s="12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/>
      <c r="B1104" s="127"/>
      <c r="C1104" s="119"/>
      <c r="D1104" s="128"/>
      <c r="E1104" s="129"/>
      <c r="F1104" s="129"/>
      <c r="G1104" s="129"/>
      <c r="H1104" s="129"/>
      <c r="I1104" s="128"/>
      <c r="J1104" s="122"/>
      <c r="K1104" s="118"/>
      <c r="L1104" s="130"/>
      <c r="M1104" s="131"/>
      <c r="N1104" s="131"/>
      <c r="O1104" s="130"/>
      <c r="P1104" s="129"/>
      <c r="Q1104" s="135"/>
      <c r="R1104" s="129"/>
      <c r="S1104" s="136"/>
      <c r="T1104" s="12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/>
      <c r="B1105" s="127"/>
      <c r="C1105" s="119"/>
      <c r="D1105" s="128"/>
      <c r="E1105" s="129"/>
      <c r="F1105" s="129"/>
      <c r="G1105" s="129"/>
      <c r="H1105" s="129"/>
      <c r="I1105" s="128"/>
      <c r="J1105" s="122"/>
      <c r="K1105" s="118"/>
      <c r="L1105" s="130"/>
      <c r="M1105" s="131"/>
      <c r="N1105" s="131"/>
      <c r="O1105" s="130"/>
      <c r="P1105" s="129"/>
      <c r="Q1105" s="135"/>
      <c r="R1105" s="129"/>
      <c r="S1105" s="136"/>
      <c r="T1105" s="12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/>
      <c r="B1106" s="127"/>
      <c r="C1106" s="119"/>
      <c r="D1106" s="128"/>
      <c r="E1106" s="129"/>
      <c r="F1106" s="129"/>
      <c r="G1106" s="129"/>
      <c r="H1106" s="129"/>
      <c r="I1106" s="128"/>
      <c r="J1106" s="122"/>
      <c r="K1106" s="118"/>
      <c r="L1106" s="130"/>
      <c r="M1106" s="131"/>
      <c r="N1106" s="131"/>
      <c r="O1106" s="130"/>
      <c r="P1106" s="129"/>
      <c r="Q1106" s="135"/>
      <c r="R1106" s="129"/>
      <c r="S1106" s="136"/>
      <c r="T1106" s="12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/>
      <c r="B1107" s="127"/>
      <c r="C1107" s="119"/>
      <c r="D1107" s="128"/>
      <c r="E1107" s="129"/>
      <c r="F1107" s="129"/>
      <c r="G1107" s="129"/>
      <c r="H1107" s="129"/>
      <c r="I1107" s="128"/>
      <c r="J1107" s="122"/>
      <c r="K1107" s="118"/>
      <c r="L1107" s="130"/>
      <c r="M1107" s="131"/>
      <c r="N1107" s="131"/>
      <c r="O1107" s="130"/>
      <c r="P1107" s="129"/>
      <c r="Q1107" s="135"/>
      <c r="R1107" s="129"/>
      <c r="S1107" s="136"/>
      <c r="T1107" s="12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/>
      <c r="B1108" s="127"/>
      <c r="C1108" s="119"/>
      <c r="D1108" s="128"/>
      <c r="E1108" s="129"/>
      <c r="F1108" s="129"/>
      <c r="G1108" s="129"/>
      <c r="H1108" s="129"/>
      <c r="I1108" s="128"/>
      <c r="J1108" s="122"/>
      <c r="K1108" s="118"/>
      <c r="L1108" s="130"/>
      <c r="M1108" s="131"/>
      <c r="N1108" s="131"/>
      <c r="O1108" s="130"/>
      <c r="P1108" s="129"/>
      <c r="Q1108" s="135"/>
      <c r="R1108" s="129"/>
      <c r="S1108" s="136"/>
      <c r="T1108" s="122"/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/>
      <c r="B1109" s="127"/>
      <c r="C1109" s="119"/>
      <c r="D1109" s="128"/>
      <c r="E1109" s="129"/>
      <c r="F1109" s="129"/>
      <c r="G1109" s="129"/>
      <c r="H1109" s="129"/>
      <c r="I1109" s="128"/>
      <c r="J1109" s="122"/>
      <c r="K1109" s="118"/>
      <c r="L1109" s="130"/>
      <c r="M1109" s="131"/>
      <c r="N1109" s="131"/>
      <c r="O1109" s="130"/>
      <c r="P1109" s="129"/>
      <c r="Q1109" s="135"/>
      <c r="R1109" s="129"/>
      <c r="S1109" s="136"/>
      <c r="T1109" s="122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/>
      <c r="B1110" s="127"/>
      <c r="C1110" s="119"/>
      <c r="D1110" s="128"/>
      <c r="E1110" s="129"/>
      <c r="F1110" s="129"/>
      <c r="G1110" s="129"/>
      <c r="H1110" s="129"/>
      <c r="I1110" s="128"/>
      <c r="J1110" s="122"/>
      <c r="K1110" s="118"/>
      <c r="L1110" s="130"/>
      <c r="M1110" s="131"/>
      <c r="N1110" s="131"/>
      <c r="O1110" s="130"/>
      <c r="P1110" s="129"/>
      <c r="Q1110" s="135"/>
      <c r="R1110" s="129"/>
      <c r="S1110" s="136"/>
      <c r="T1110" s="12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/>
      <c r="B1111" s="127"/>
      <c r="C1111" s="119"/>
      <c r="D1111" s="128"/>
      <c r="E1111" s="129"/>
      <c r="F1111" s="129"/>
      <c r="G1111" s="129"/>
      <c r="H1111" s="129"/>
      <c r="I1111" s="128"/>
      <c r="J1111" s="122"/>
      <c r="K1111" s="118"/>
      <c r="L1111" s="130"/>
      <c r="M1111" s="131"/>
      <c r="N1111" s="131"/>
      <c r="O1111" s="130"/>
      <c r="P1111" s="129"/>
      <c r="Q1111" s="135"/>
      <c r="R1111" s="129"/>
      <c r="S1111" s="136"/>
      <c r="T1111" s="12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/>
      <c r="B1112" s="127"/>
      <c r="C1112" s="119"/>
      <c r="D1112" s="128"/>
      <c r="E1112" s="129"/>
      <c r="F1112" s="129"/>
      <c r="G1112" s="129"/>
      <c r="H1112" s="129"/>
      <c r="I1112" s="128"/>
      <c r="J1112" s="122"/>
      <c r="K1112" s="118"/>
      <c r="L1112" s="130"/>
      <c r="M1112" s="131"/>
      <c r="N1112" s="131"/>
      <c r="O1112" s="130"/>
      <c r="P1112" s="129"/>
      <c r="Q1112" s="135"/>
      <c r="R1112" s="129"/>
      <c r="S1112" s="136"/>
      <c r="T1112" s="12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/>
      <c r="B1113" s="127"/>
      <c r="C1113" s="119"/>
      <c r="D1113" s="128"/>
      <c r="E1113" s="129"/>
      <c r="F1113" s="129"/>
      <c r="G1113" s="129"/>
      <c r="H1113" s="129"/>
      <c r="I1113" s="128"/>
      <c r="J1113" s="122"/>
      <c r="K1113" s="118"/>
      <c r="L1113" s="130"/>
      <c r="M1113" s="131"/>
      <c r="N1113" s="131"/>
      <c r="O1113" s="130"/>
      <c r="P1113" s="129"/>
      <c r="Q1113" s="135"/>
      <c r="R1113" s="129"/>
      <c r="S1113" s="136"/>
      <c r="T1113" s="12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/>
      <c r="B1114" s="127"/>
      <c r="C1114" s="119"/>
      <c r="D1114" s="128"/>
      <c r="E1114" s="129"/>
      <c r="F1114" s="129"/>
      <c r="G1114" s="129"/>
      <c r="H1114" s="129"/>
      <c r="I1114" s="128"/>
      <c r="J1114" s="122"/>
      <c r="K1114" s="118"/>
      <c r="L1114" s="130"/>
      <c r="M1114" s="131"/>
      <c r="N1114" s="131"/>
      <c r="O1114" s="130"/>
      <c r="P1114" s="129"/>
      <c r="Q1114" s="135"/>
      <c r="R1114" s="129"/>
      <c r="S1114" s="136"/>
      <c r="T1114" s="12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/>
      <c r="B1115" s="127"/>
      <c r="C1115" s="119"/>
      <c r="D1115" s="128"/>
      <c r="E1115" s="129"/>
      <c r="F1115" s="129"/>
      <c r="G1115" s="129"/>
      <c r="H1115" s="129"/>
      <c r="I1115" s="128"/>
      <c r="J1115" s="122"/>
      <c r="K1115" s="118"/>
      <c r="L1115" s="130"/>
      <c r="M1115" s="131"/>
      <c r="N1115" s="131"/>
      <c r="O1115" s="130"/>
      <c r="P1115" s="129"/>
      <c r="Q1115" s="135"/>
      <c r="R1115" s="129"/>
      <c r="S1115" s="136"/>
      <c r="T1115" s="12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/>
      <c r="B1116" s="127"/>
      <c r="C1116" s="119"/>
      <c r="D1116" s="128"/>
      <c r="E1116" s="129"/>
      <c r="F1116" s="129"/>
      <c r="G1116" s="129"/>
      <c r="H1116" s="129"/>
      <c r="I1116" s="128"/>
      <c r="J1116" s="122"/>
      <c r="K1116" s="118"/>
      <c r="L1116" s="130"/>
      <c r="M1116" s="131"/>
      <c r="N1116" s="131"/>
      <c r="O1116" s="130"/>
      <c r="P1116" s="129"/>
      <c r="Q1116" s="135"/>
      <c r="R1116" s="129"/>
      <c r="S1116" s="136"/>
      <c r="T1116" s="12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/>
      <c r="B1117" s="127"/>
      <c r="C1117" s="119"/>
      <c r="D1117" s="128"/>
      <c r="E1117" s="129"/>
      <c r="F1117" s="129"/>
      <c r="G1117" s="129"/>
      <c r="H1117" s="129"/>
      <c r="I1117" s="128"/>
      <c r="J1117" s="122"/>
      <c r="K1117" s="118"/>
      <c r="L1117" s="130"/>
      <c r="M1117" s="131"/>
      <c r="N1117" s="131"/>
      <c r="O1117" s="130"/>
      <c r="P1117" s="129"/>
      <c r="Q1117" s="135"/>
      <c r="R1117" s="129"/>
      <c r="S1117" s="136"/>
      <c r="T1117" s="12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/>
      <c r="B1118" s="127"/>
      <c r="C1118" s="119"/>
      <c r="D1118" s="128"/>
      <c r="E1118" s="129"/>
      <c r="F1118" s="129"/>
      <c r="G1118" s="129"/>
      <c r="H1118" s="129"/>
      <c r="I1118" s="128"/>
      <c r="J1118" s="122"/>
      <c r="K1118" s="118"/>
      <c r="L1118" s="130"/>
      <c r="M1118" s="131"/>
      <c r="N1118" s="131"/>
      <c r="O1118" s="130"/>
      <c r="P1118" s="129"/>
      <c r="Q1118" s="135"/>
      <c r="R1118" s="129"/>
      <c r="S1118" s="136"/>
      <c r="T1118" s="12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/>
      <c r="B1119" s="127"/>
      <c r="C1119" s="119"/>
      <c r="D1119" s="128"/>
      <c r="E1119" s="129"/>
      <c r="F1119" s="129"/>
      <c r="G1119" s="129"/>
      <c r="H1119" s="129"/>
      <c r="I1119" s="128"/>
      <c r="J1119" s="122"/>
      <c r="K1119" s="118"/>
      <c r="L1119" s="130"/>
      <c r="M1119" s="131"/>
      <c r="N1119" s="131"/>
      <c r="O1119" s="130"/>
      <c r="P1119" s="129"/>
      <c r="Q1119" s="135"/>
      <c r="R1119" s="129"/>
      <c r="S1119" s="136"/>
      <c r="T1119" s="12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/>
      <c r="B1120" s="127"/>
      <c r="C1120" s="119"/>
      <c r="D1120" s="128"/>
      <c r="E1120" s="129"/>
      <c r="F1120" s="129"/>
      <c r="G1120" s="129"/>
      <c r="H1120" s="129"/>
      <c r="I1120" s="128"/>
      <c r="J1120" s="122"/>
      <c r="K1120" s="118"/>
      <c r="L1120" s="130"/>
      <c r="M1120" s="131"/>
      <c r="N1120" s="131"/>
      <c r="O1120" s="130"/>
      <c r="P1120" s="129"/>
      <c r="Q1120" s="135"/>
      <c r="R1120" s="129"/>
      <c r="S1120" s="136"/>
      <c r="T1120" s="12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/>
      <c r="B1121" s="127"/>
      <c r="C1121" s="119"/>
      <c r="D1121" s="128"/>
      <c r="E1121" s="129"/>
      <c r="F1121" s="129"/>
      <c r="G1121" s="129"/>
      <c r="H1121" s="129"/>
      <c r="I1121" s="128"/>
      <c r="J1121" s="122"/>
      <c r="K1121" s="118"/>
      <c r="L1121" s="130"/>
      <c r="M1121" s="131"/>
      <c r="N1121" s="131"/>
      <c r="O1121" s="130"/>
      <c r="P1121" s="129"/>
      <c r="Q1121" s="135"/>
      <c r="R1121" s="129"/>
      <c r="S1121" s="136"/>
      <c r="T1121" s="12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/>
      <c r="B1122" s="127"/>
      <c r="C1122" s="119"/>
      <c r="D1122" s="128"/>
      <c r="E1122" s="129"/>
      <c r="F1122" s="129"/>
      <c r="G1122" s="129"/>
      <c r="H1122" s="129"/>
      <c r="I1122" s="128"/>
      <c r="J1122" s="122"/>
      <c r="K1122" s="118"/>
      <c r="L1122" s="130"/>
      <c r="M1122" s="131"/>
      <c r="N1122" s="131"/>
      <c r="O1122" s="130"/>
      <c r="P1122" s="129"/>
      <c r="Q1122" s="135"/>
      <c r="R1122" s="129"/>
      <c r="S1122" s="136"/>
      <c r="T1122" s="12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/>
      <c r="B1123" s="127"/>
      <c r="C1123" s="119"/>
      <c r="D1123" s="128"/>
      <c r="E1123" s="129"/>
      <c r="F1123" s="129"/>
      <c r="G1123" s="129"/>
      <c r="H1123" s="129"/>
      <c r="I1123" s="128"/>
      <c r="J1123" s="122"/>
      <c r="K1123" s="118"/>
      <c r="L1123" s="130"/>
      <c r="M1123" s="131"/>
      <c r="N1123" s="131"/>
      <c r="O1123" s="130"/>
      <c r="P1123" s="129"/>
      <c r="Q1123" s="135"/>
      <c r="R1123" s="129"/>
      <c r="S1123" s="136"/>
      <c r="T1123" s="12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/>
      <c r="B1124" s="127"/>
      <c r="C1124" s="119"/>
      <c r="D1124" s="128"/>
      <c r="E1124" s="129"/>
      <c r="F1124" s="129"/>
      <c r="G1124" s="129"/>
      <c r="H1124" s="129"/>
      <c r="I1124" s="128"/>
      <c r="J1124" s="122"/>
      <c r="K1124" s="118"/>
      <c r="L1124" s="130"/>
      <c r="M1124" s="131"/>
      <c r="N1124" s="131"/>
      <c r="O1124" s="130"/>
      <c r="P1124" s="129"/>
      <c r="Q1124" s="135"/>
      <c r="R1124" s="129"/>
      <c r="S1124" s="136"/>
      <c r="T1124" s="12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/>
      <c r="B1125" s="127"/>
      <c r="C1125" s="119"/>
      <c r="D1125" s="128"/>
      <c r="E1125" s="129"/>
      <c r="F1125" s="129"/>
      <c r="G1125" s="129"/>
      <c r="H1125" s="129"/>
      <c r="I1125" s="128"/>
      <c r="J1125" s="122"/>
      <c r="K1125" s="118"/>
      <c r="L1125" s="130"/>
      <c r="M1125" s="131"/>
      <c r="N1125" s="131"/>
      <c r="O1125" s="130"/>
      <c r="P1125" s="129"/>
      <c r="Q1125" s="135"/>
      <c r="R1125" s="129"/>
      <c r="S1125" s="136"/>
      <c r="T1125" s="12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/>
      <c r="B1126" s="127"/>
      <c r="C1126" s="119"/>
      <c r="D1126" s="128"/>
      <c r="E1126" s="129"/>
      <c r="F1126" s="129"/>
      <c r="G1126" s="129"/>
      <c r="H1126" s="129"/>
      <c r="I1126" s="128"/>
      <c r="J1126" s="122"/>
      <c r="K1126" s="118"/>
      <c r="L1126" s="130"/>
      <c r="M1126" s="131"/>
      <c r="N1126" s="131"/>
      <c r="O1126" s="130"/>
      <c r="P1126" s="129"/>
      <c r="Q1126" s="135"/>
      <c r="R1126" s="129"/>
      <c r="S1126" s="136"/>
      <c r="T1126" s="12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/>
      <c r="B1127" s="127"/>
      <c r="C1127" s="119"/>
      <c r="D1127" s="128"/>
      <c r="E1127" s="129"/>
      <c r="F1127" s="129"/>
      <c r="G1127" s="129"/>
      <c r="H1127" s="129"/>
      <c r="I1127" s="128"/>
      <c r="J1127" s="122"/>
      <c r="K1127" s="118"/>
      <c r="L1127" s="130"/>
      <c r="M1127" s="131"/>
      <c r="N1127" s="131"/>
      <c r="O1127" s="130"/>
      <c r="P1127" s="129"/>
      <c r="Q1127" s="135"/>
      <c r="R1127" s="129"/>
      <c r="S1127" s="136"/>
      <c r="T1127" s="12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/>
      <c r="B1128" s="127"/>
      <c r="C1128" s="119"/>
      <c r="D1128" s="128"/>
      <c r="E1128" s="129"/>
      <c r="F1128" s="129"/>
      <c r="G1128" s="129"/>
      <c r="H1128" s="129"/>
      <c r="I1128" s="128"/>
      <c r="J1128" s="122"/>
      <c r="K1128" s="118"/>
      <c r="L1128" s="130"/>
      <c r="M1128" s="131"/>
      <c r="N1128" s="131"/>
      <c r="O1128" s="130"/>
      <c r="P1128" s="129"/>
      <c r="Q1128" s="135"/>
      <c r="R1128" s="129"/>
      <c r="S1128" s="136"/>
      <c r="T1128" s="12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/>
      <c r="B1129" s="127"/>
      <c r="C1129" s="119"/>
      <c r="D1129" s="128"/>
      <c r="E1129" s="129"/>
      <c r="F1129" s="129"/>
      <c r="G1129" s="129"/>
      <c r="H1129" s="129"/>
      <c r="I1129" s="128"/>
      <c r="J1129" s="122"/>
      <c r="K1129" s="118"/>
      <c r="L1129" s="130"/>
      <c r="M1129" s="131"/>
      <c r="N1129" s="131"/>
      <c r="O1129" s="130"/>
      <c r="P1129" s="129"/>
      <c r="Q1129" s="135"/>
      <c r="R1129" s="129"/>
      <c r="S1129" s="136"/>
      <c r="T1129" s="12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/>
      <c r="B1130" s="127"/>
      <c r="C1130" s="119"/>
      <c r="D1130" s="128"/>
      <c r="E1130" s="129"/>
      <c r="F1130" s="129"/>
      <c r="G1130" s="129"/>
      <c r="H1130" s="129"/>
      <c r="I1130" s="128"/>
      <c r="J1130" s="122"/>
      <c r="K1130" s="118"/>
      <c r="L1130" s="130"/>
      <c r="M1130" s="131"/>
      <c r="N1130" s="131"/>
      <c r="O1130" s="130"/>
      <c r="P1130" s="129"/>
      <c r="Q1130" s="135"/>
      <c r="R1130" s="129"/>
      <c r="S1130" s="136"/>
      <c r="T1130" s="12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/>
      <c r="B1131" s="127"/>
      <c r="C1131" s="119"/>
      <c r="D1131" s="128"/>
      <c r="E1131" s="129"/>
      <c r="F1131" s="129"/>
      <c r="G1131" s="129"/>
      <c r="H1131" s="129"/>
      <c r="I1131" s="128"/>
      <c r="J1131" s="122"/>
      <c r="K1131" s="118"/>
      <c r="L1131" s="130"/>
      <c r="M1131" s="131"/>
      <c r="N1131" s="131"/>
      <c r="O1131" s="130"/>
      <c r="P1131" s="129"/>
      <c r="Q1131" s="135"/>
      <c r="R1131" s="129"/>
      <c r="S1131" s="136"/>
      <c r="T1131" s="12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/>
      <c r="B1132" s="127"/>
      <c r="C1132" s="119"/>
      <c r="D1132" s="128"/>
      <c r="E1132" s="129"/>
      <c r="F1132" s="129"/>
      <c r="G1132" s="129"/>
      <c r="H1132" s="129"/>
      <c r="I1132" s="128"/>
      <c r="J1132" s="122"/>
      <c r="K1132" s="118"/>
      <c r="L1132" s="130"/>
      <c r="M1132" s="131"/>
      <c r="N1132" s="131"/>
      <c r="O1132" s="130"/>
      <c r="P1132" s="129"/>
      <c r="Q1132" s="135"/>
      <c r="R1132" s="129"/>
      <c r="S1132" s="136"/>
      <c r="T1132" s="12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/>
      <c r="B1133" s="127"/>
      <c r="C1133" s="119"/>
      <c r="D1133" s="128"/>
      <c r="E1133" s="129"/>
      <c r="F1133" s="129"/>
      <c r="G1133" s="129"/>
      <c r="H1133" s="129"/>
      <c r="I1133" s="128"/>
      <c r="J1133" s="122"/>
      <c r="K1133" s="118"/>
      <c r="L1133" s="130"/>
      <c r="M1133" s="131"/>
      <c r="N1133" s="131"/>
      <c r="O1133" s="130"/>
      <c r="P1133" s="129"/>
      <c r="Q1133" s="135"/>
      <c r="R1133" s="129"/>
      <c r="S1133" s="136"/>
      <c r="T1133" s="12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/>
      <c r="B1134" s="127"/>
      <c r="C1134" s="119"/>
      <c r="D1134" s="128"/>
      <c r="E1134" s="129"/>
      <c r="F1134" s="129"/>
      <c r="G1134" s="129"/>
      <c r="H1134" s="129"/>
      <c r="I1134" s="128"/>
      <c r="J1134" s="122"/>
      <c r="K1134" s="118"/>
      <c r="L1134" s="130"/>
      <c r="M1134" s="131"/>
      <c r="N1134" s="131"/>
      <c r="O1134" s="130"/>
      <c r="P1134" s="129"/>
      <c r="Q1134" s="135"/>
      <c r="R1134" s="129"/>
      <c r="S1134" s="136"/>
      <c r="T1134" s="12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/>
      <c r="B1135" s="127"/>
      <c r="C1135" s="119"/>
      <c r="D1135" s="128"/>
      <c r="E1135" s="129"/>
      <c r="F1135" s="129"/>
      <c r="G1135" s="129"/>
      <c r="H1135" s="129"/>
      <c r="I1135" s="128"/>
      <c r="J1135" s="122"/>
      <c r="K1135" s="118"/>
      <c r="L1135" s="130"/>
      <c r="M1135" s="131"/>
      <c r="N1135" s="131"/>
      <c r="O1135" s="130"/>
      <c r="P1135" s="129"/>
      <c r="Q1135" s="135"/>
      <c r="R1135" s="129"/>
      <c r="S1135" s="136"/>
      <c r="T1135" s="12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/>
      <c r="B1136" s="127"/>
      <c r="C1136" s="119"/>
      <c r="D1136" s="128"/>
      <c r="E1136" s="129"/>
      <c r="F1136" s="129"/>
      <c r="G1136" s="129"/>
      <c r="H1136" s="129"/>
      <c r="I1136" s="128"/>
      <c r="J1136" s="122"/>
      <c r="K1136" s="118"/>
      <c r="L1136" s="130"/>
      <c r="M1136" s="131"/>
      <c r="N1136" s="131"/>
      <c r="O1136" s="130"/>
      <c r="P1136" s="129"/>
      <c r="Q1136" s="135"/>
      <c r="R1136" s="129"/>
      <c r="S1136" s="136"/>
      <c r="T1136" s="12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/>
      <c r="B1137" s="127"/>
      <c r="C1137" s="119"/>
      <c r="D1137" s="128"/>
      <c r="E1137" s="129"/>
      <c r="F1137" s="129"/>
      <c r="G1137" s="129"/>
      <c r="H1137" s="129"/>
      <c r="I1137" s="128"/>
      <c r="J1137" s="122"/>
      <c r="K1137" s="118"/>
      <c r="L1137" s="130"/>
      <c r="M1137" s="131"/>
      <c r="N1137" s="131"/>
      <c r="O1137" s="130"/>
      <c r="P1137" s="129"/>
      <c r="Q1137" s="135"/>
      <c r="R1137" s="129"/>
      <c r="S1137" s="136"/>
      <c r="T1137" s="12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/>
      <c r="B1138" s="127"/>
      <c r="C1138" s="119"/>
      <c r="D1138" s="128"/>
      <c r="E1138" s="129"/>
      <c r="F1138" s="129"/>
      <c r="G1138" s="129"/>
      <c r="H1138" s="129"/>
      <c r="I1138" s="128"/>
      <c r="J1138" s="122"/>
      <c r="K1138" s="118"/>
      <c r="L1138" s="130"/>
      <c r="M1138" s="131"/>
      <c r="N1138" s="131"/>
      <c r="O1138" s="130"/>
      <c r="P1138" s="129"/>
      <c r="Q1138" s="135"/>
      <c r="R1138" s="129"/>
      <c r="S1138" s="136"/>
      <c r="T1138" s="12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/>
      <c r="B1139" s="127"/>
      <c r="C1139" s="119"/>
      <c r="D1139" s="128"/>
      <c r="E1139" s="129"/>
      <c r="F1139" s="129"/>
      <c r="G1139" s="129"/>
      <c r="H1139" s="129"/>
      <c r="I1139" s="128"/>
      <c r="J1139" s="122"/>
      <c r="K1139" s="118"/>
      <c r="L1139" s="130"/>
      <c r="M1139" s="131"/>
      <c r="N1139" s="131"/>
      <c r="O1139" s="130"/>
      <c r="P1139" s="129"/>
      <c r="Q1139" s="135"/>
      <c r="R1139" s="129"/>
      <c r="S1139" s="136"/>
      <c r="T1139" s="12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/>
      <c r="B1140" s="127"/>
      <c r="C1140" s="119"/>
      <c r="D1140" s="128"/>
      <c r="E1140" s="129"/>
      <c r="F1140" s="129"/>
      <c r="G1140" s="129"/>
      <c r="H1140" s="129"/>
      <c r="I1140" s="128"/>
      <c r="J1140" s="122"/>
      <c r="K1140" s="118"/>
      <c r="L1140" s="130"/>
      <c r="M1140" s="131"/>
      <c r="N1140" s="131"/>
      <c r="O1140" s="130"/>
      <c r="P1140" s="129"/>
      <c r="Q1140" s="135"/>
      <c r="R1140" s="129"/>
      <c r="S1140" s="136"/>
      <c r="T1140" s="12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/>
      <c r="B1141" s="127"/>
      <c r="C1141" s="119"/>
      <c r="D1141" s="128"/>
      <c r="E1141" s="129"/>
      <c r="F1141" s="129"/>
      <c r="G1141" s="129"/>
      <c r="H1141" s="129"/>
      <c r="I1141" s="128"/>
      <c r="J1141" s="122"/>
      <c r="K1141" s="118"/>
      <c r="L1141" s="130"/>
      <c r="M1141" s="131"/>
      <c r="N1141" s="131"/>
      <c r="O1141" s="130"/>
      <c r="P1141" s="129"/>
      <c r="Q1141" s="135"/>
      <c r="R1141" s="129"/>
      <c r="S1141" s="136"/>
      <c r="T1141" s="12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/>
      <c r="B1142" s="127"/>
      <c r="C1142" s="119"/>
      <c r="D1142" s="128"/>
      <c r="E1142" s="129"/>
      <c r="F1142" s="129"/>
      <c r="G1142" s="129"/>
      <c r="H1142" s="129"/>
      <c r="I1142" s="128"/>
      <c r="J1142" s="122"/>
      <c r="K1142" s="118"/>
      <c r="L1142" s="130"/>
      <c r="M1142" s="131"/>
      <c r="N1142" s="131"/>
      <c r="O1142" s="130"/>
      <c r="P1142" s="129"/>
      <c r="Q1142" s="135"/>
      <c r="R1142" s="129"/>
      <c r="S1142" s="136"/>
      <c r="T1142" s="12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/>
      <c r="B1143" s="127"/>
      <c r="C1143" s="119"/>
      <c r="D1143" s="128"/>
      <c r="E1143" s="129"/>
      <c r="F1143" s="129"/>
      <c r="G1143" s="129"/>
      <c r="H1143" s="129"/>
      <c r="I1143" s="128"/>
      <c r="J1143" s="122"/>
      <c r="K1143" s="118"/>
      <c r="L1143" s="130"/>
      <c r="M1143" s="131"/>
      <c r="N1143" s="131"/>
      <c r="O1143" s="130"/>
      <c r="P1143" s="129"/>
      <c r="Q1143" s="135"/>
      <c r="R1143" s="129"/>
      <c r="S1143" s="136"/>
      <c r="T1143" s="12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/>
      <c r="B1144" s="127"/>
      <c r="C1144" s="119"/>
      <c r="D1144" s="128"/>
      <c r="E1144" s="129"/>
      <c r="F1144" s="129"/>
      <c r="G1144" s="129"/>
      <c r="H1144" s="129"/>
      <c r="I1144" s="128"/>
      <c r="J1144" s="122"/>
      <c r="K1144" s="118"/>
      <c r="L1144" s="130"/>
      <c r="M1144" s="131"/>
      <c r="N1144" s="131"/>
      <c r="O1144" s="130"/>
      <c r="P1144" s="129"/>
      <c r="Q1144" s="135"/>
      <c r="R1144" s="129"/>
      <c r="S1144" s="136"/>
      <c r="T1144" s="12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/>
      <c r="B1145" s="127"/>
      <c r="C1145" s="119"/>
      <c r="D1145" s="128"/>
      <c r="E1145" s="129"/>
      <c r="F1145" s="129"/>
      <c r="G1145" s="129"/>
      <c r="H1145" s="129"/>
      <c r="I1145" s="128"/>
      <c r="J1145" s="122"/>
      <c r="K1145" s="118"/>
      <c r="L1145" s="130"/>
      <c r="M1145" s="131"/>
      <c r="N1145" s="131"/>
      <c r="O1145" s="130"/>
      <c r="P1145" s="129"/>
      <c r="Q1145" s="135"/>
      <c r="R1145" s="129"/>
      <c r="S1145" s="136"/>
      <c r="T1145" s="12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/>
      <c r="B1146" s="127"/>
      <c r="C1146" s="119"/>
      <c r="D1146" s="128"/>
      <c r="E1146" s="129"/>
      <c r="F1146" s="129"/>
      <c r="G1146" s="129"/>
      <c r="H1146" s="129"/>
      <c r="I1146" s="128"/>
      <c r="J1146" s="122"/>
      <c r="K1146" s="118"/>
      <c r="L1146" s="130"/>
      <c r="M1146" s="131"/>
      <c r="N1146" s="131"/>
      <c r="O1146" s="130"/>
      <c r="P1146" s="129"/>
      <c r="Q1146" s="135"/>
      <c r="R1146" s="129"/>
      <c r="S1146" s="136"/>
      <c r="T1146" s="12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/>
      <c r="B1147" s="127"/>
      <c r="C1147" s="119"/>
      <c r="D1147" s="128"/>
      <c r="E1147" s="129"/>
      <c r="F1147" s="129"/>
      <c r="G1147" s="129"/>
      <c r="H1147" s="129"/>
      <c r="I1147" s="128"/>
      <c r="J1147" s="122"/>
      <c r="K1147" s="118"/>
      <c r="L1147" s="130"/>
      <c r="M1147" s="131"/>
      <c r="N1147" s="131"/>
      <c r="O1147" s="130"/>
      <c r="P1147" s="129"/>
      <c r="Q1147" s="135"/>
      <c r="R1147" s="129"/>
      <c r="S1147" s="136"/>
      <c r="T1147" s="12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/>
      <c r="B1148" s="127"/>
      <c r="C1148" s="119"/>
      <c r="D1148" s="128"/>
      <c r="E1148" s="129"/>
      <c r="F1148" s="129"/>
      <c r="G1148" s="129"/>
      <c r="H1148" s="129"/>
      <c r="I1148" s="128"/>
      <c r="J1148" s="122"/>
      <c r="K1148" s="118"/>
      <c r="L1148" s="130"/>
      <c r="M1148" s="131"/>
      <c r="N1148" s="131"/>
      <c r="O1148" s="130"/>
      <c r="P1148" s="129"/>
      <c r="Q1148" s="135"/>
      <c r="R1148" s="129"/>
      <c r="S1148" s="136"/>
      <c r="T1148" s="12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/>
      <c r="B1149" s="127"/>
      <c r="C1149" s="119"/>
      <c r="D1149" s="128"/>
      <c r="E1149" s="129"/>
      <c r="F1149" s="129"/>
      <c r="G1149" s="129"/>
      <c r="H1149" s="129"/>
      <c r="I1149" s="128"/>
      <c r="J1149" s="122"/>
      <c r="K1149" s="118"/>
      <c r="L1149" s="130"/>
      <c r="M1149" s="131"/>
      <c r="N1149" s="131"/>
      <c r="O1149" s="130"/>
      <c r="P1149" s="129"/>
      <c r="Q1149" s="135"/>
      <c r="R1149" s="129"/>
      <c r="S1149" s="136"/>
      <c r="T1149" s="12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/>
      <c r="B1150" s="127"/>
      <c r="C1150" s="119"/>
      <c r="D1150" s="128"/>
      <c r="E1150" s="129"/>
      <c r="F1150" s="129"/>
      <c r="G1150" s="129"/>
      <c r="H1150" s="129"/>
      <c r="I1150" s="128"/>
      <c r="J1150" s="122"/>
      <c r="K1150" s="118"/>
      <c r="L1150" s="130"/>
      <c r="M1150" s="131"/>
      <c r="N1150" s="131"/>
      <c r="O1150" s="130"/>
      <c r="P1150" s="129"/>
      <c r="Q1150" s="135"/>
      <c r="R1150" s="129"/>
      <c r="S1150" s="136"/>
      <c r="T1150" s="12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/>
      <c r="B1151" s="127"/>
      <c r="C1151" s="119"/>
      <c r="D1151" s="128"/>
      <c r="E1151" s="129"/>
      <c r="F1151" s="129"/>
      <c r="G1151" s="129"/>
      <c r="H1151" s="129"/>
      <c r="I1151" s="128"/>
      <c r="J1151" s="122"/>
      <c r="K1151" s="118"/>
      <c r="L1151" s="130"/>
      <c r="M1151" s="131"/>
      <c r="N1151" s="131"/>
      <c r="O1151" s="130"/>
      <c r="P1151" s="129"/>
      <c r="Q1151" s="135"/>
      <c r="R1151" s="129"/>
      <c r="S1151" s="136"/>
      <c r="T1151" s="12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/>
      <c r="B1152" s="127"/>
      <c r="C1152" s="119"/>
      <c r="D1152" s="128"/>
      <c r="E1152" s="129"/>
      <c r="F1152" s="129"/>
      <c r="G1152" s="129"/>
      <c r="H1152" s="129"/>
      <c r="I1152" s="128"/>
      <c r="J1152" s="122"/>
      <c r="K1152" s="118"/>
      <c r="L1152" s="130"/>
      <c r="M1152" s="131"/>
      <c r="N1152" s="131"/>
      <c r="O1152" s="130"/>
      <c r="P1152" s="129"/>
      <c r="Q1152" s="135"/>
      <c r="R1152" s="129"/>
      <c r="S1152" s="136"/>
      <c r="T1152" s="12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/>
      <c r="B1153" s="127"/>
      <c r="C1153" s="119"/>
      <c r="D1153" s="128"/>
      <c r="E1153" s="129"/>
      <c r="F1153" s="129"/>
      <c r="G1153" s="129"/>
      <c r="H1153" s="129"/>
      <c r="I1153" s="128"/>
      <c r="J1153" s="122"/>
      <c r="K1153" s="118"/>
      <c r="L1153" s="130"/>
      <c r="M1153" s="131"/>
      <c r="N1153" s="131"/>
      <c r="O1153" s="130"/>
      <c r="P1153" s="129"/>
      <c r="Q1153" s="135"/>
      <c r="R1153" s="129"/>
      <c r="S1153" s="136"/>
      <c r="T1153" s="12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/>
      <c r="B1154" s="127"/>
      <c r="C1154" s="119"/>
      <c r="D1154" s="128"/>
      <c r="E1154" s="129"/>
      <c r="F1154" s="129"/>
      <c r="G1154" s="129"/>
      <c r="H1154" s="129"/>
      <c r="I1154" s="128"/>
      <c r="J1154" s="122"/>
      <c r="K1154" s="118"/>
      <c r="L1154" s="130"/>
      <c r="M1154" s="131"/>
      <c r="N1154" s="131"/>
      <c r="O1154" s="130"/>
      <c r="P1154" s="129"/>
      <c r="Q1154" s="135"/>
      <c r="R1154" s="129"/>
      <c r="S1154" s="136"/>
      <c r="T1154" s="12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/>
      <c r="B1155" s="127"/>
      <c r="C1155" s="119"/>
      <c r="D1155" s="128"/>
      <c r="E1155" s="129"/>
      <c r="F1155" s="129"/>
      <c r="G1155" s="129"/>
      <c r="H1155" s="129"/>
      <c r="I1155" s="128"/>
      <c r="J1155" s="122"/>
      <c r="K1155" s="118"/>
      <c r="L1155" s="130"/>
      <c r="M1155" s="131"/>
      <c r="N1155" s="131"/>
      <c r="O1155" s="130"/>
      <c r="P1155" s="129"/>
      <c r="Q1155" s="135"/>
      <c r="R1155" s="129"/>
      <c r="S1155" s="136"/>
      <c r="T1155" s="12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/>
      <c r="B1156" s="127"/>
      <c r="C1156" s="119"/>
      <c r="D1156" s="128"/>
      <c r="E1156" s="129"/>
      <c r="F1156" s="129"/>
      <c r="G1156" s="129"/>
      <c r="H1156" s="129"/>
      <c r="I1156" s="128"/>
      <c r="J1156" s="122"/>
      <c r="K1156" s="118"/>
      <c r="L1156" s="130"/>
      <c r="M1156" s="131"/>
      <c r="N1156" s="131"/>
      <c r="O1156" s="130"/>
      <c r="P1156" s="129"/>
      <c r="Q1156" s="135"/>
      <c r="R1156" s="129"/>
      <c r="S1156" s="136"/>
      <c r="T1156" s="12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/>
      <c r="B1157" s="127"/>
      <c r="C1157" s="119"/>
      <c r="D1157" s="128"/>
      <c r="E1157" s="129"/>
      <c r="F1157" s="129"/>
      <c r="G1157" s="129"/>
      <c r="H1157" s="129"/>
      <c r="I1157" s="128"/>
      <c r="J1157" s="122"/>
      <c r="K1157" s="118"/>
      <c r="L1157" s="130"/>
      <c r="M1157" s="131"/>
      <c r="N1157" s="131"/>
      <c r="O1157" s="130"/>
      <c r="P1157" s="129"/>
      <c r="Q1157" s="135"/>
      <c r="R1157" s="129"/>
      <c r="S1157" s="136"/>
      <c r="T1157" s="12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/>
      <c r="B1158" s="127"/>
      <c r="C1158" s="119"/>
      <c r="D1158" s="128"/>
      <c r="E1158" s="129"/>
      <c r="F1158" s="129"/>
      <c r="G1158" s="129"/>
      <c r="H1158" s="129"/>
      <c r="I1158" s="128"/>
      <c r="J1158" s="122"/>
      <c r="K1158" s="118"/>
      <c r="L1158" s="130"/>
      <c r="M1158" s="131"/>
      <c r="N1158" s="131"/>
      <c r="O1158" s="130"/>
      <c r="P1158" s="129"/>
      <c r="Q1158" s="135"/>
      <c r="R1158" s="129"/>
      <c r="S1158" s="136"/>
      <c r="T1158" s="12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/>
      <c r="B1159" s="127"/>
      <c r="C1159" s="119"/>
      <c r="D1159" s="128"/>
      <c r="E1159" s="129"/>
      <c r="F1159" s="129"/>
      <c r="G1159" s="129"/>
      <c r="H1159" s="129"/>
      <c r="I1159" s="128"/>
      <c r="J1159" s="122"/>
      <c r="K1159" s="118"/>
      <c r="L1159" s="130"/>
      <c r="M1159" s="131"/>
      <c r="N1159" s="131"/>
      <c r="O1159" s="130"/>
      <c r="P1159" s="129"/>
      <c r="Q1159" s="135"/>
      <c r="R1159" s="129"/>
      <c r="S1159" s="136"/>
      <c r="T1159" s="12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/>
      <c r="B1160" s="127"/>
      <c r="C1160" s="119"/>
      <c r="D1160" s="128"/>
      <c r="E1160" s="129"/>
      <c r="F1160" s="129"/>
      <c r="G1160" s="129"/>
      <c r="H1160" s="129"/>
      <c r="I1160" s="128"/>
      <c r="J1160" s="122"/>
      <c r="K1160" s="118"/>
      <c r="L1160" s="130"/>
      <c r="M1160" s="131"/>
      <c r="N1160" s="131"/>
      <c r="O1160" s="130"/>
      <c r="P1160" s="129"/>
      <c r="Q1160" s="135"/>
      <c r="R1160" s="129"/>
      <c r="S1160" s="136"/>
      <c r="T1160" s="12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/>
      <c r="B1161" s="127"/>
      <c r="C1161" s="119"/>
      <c r="D1161" s="128"/>
      <c r="E1161" s="129"/>
      <c r="F1161" s="129"/>
      <c r="G1161" s="129"/>
      <c r="H1161" s="129"/>
      <c r="I1161" s="128"/>
      <c r="J1161" s="122"/>
      <c r="K1161" s="118"/>
      <c r="L1161" s="130"/>
      <c r="M1161" s="131"/>
      <c r="N1161" s="131"/>
      <c r="O1161" s="130"/>
      <c r="P1161" s="129"/>
      <c r="Q1161" s="135"/>
      <c r="R1161" s="129"/>
      <c r="S1161" s="136"/>
      <c r="T1161" s="12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/>
      <c r="B1162" s="127"/>
      <c r="C1162" s="119"/>
      <c r="D1162" s="128"/>
      <c r="E1162" s="129"/>
      <c r="F1162" s="129"/>
      <c r="G1162" s="129"/>
      <c r="H1162" s="129"/>
      <c r="I1162" s="128"/>
      <c r="J1162" s="122"/>
      <c r="K1162" s="118"/>
      <c r="L1162" s="130"/>
      <c r="M1162" s="131"/>
      <c r="N1162" s="131"/>
      <c r="O1162" s="130"/>
      <c r="P1162" s="129"/>
      <c r="Q1162" s="135"/>
      <c r="R1162" s="129"/>
      <c r="S1162" s="136"/>
      <c r="T1162" s="12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/>
      <c r="B1163" s="127"/>
      <c r="C1163" s="119"/>
      <c r="D1163" s="128"/>
      <c r="E1163" s="129"/>
      <c r="F1163" s="129"/>
      <c r="G1163" s="129"/>
      <c r="H1163" s="129"/>
      <c r="I1163" s="128"/>
      <c r="J1163" s="122"/>
      <c r="K1163" s="118"/>
      <c r="L1163" s="130"/>
      <c r="M1163" s="131"/>
      <c r="N1163" s="131"/>
      <c r="O1163" s="130"/>
      <c r="P1163" s="129"/>
      <c r="Q1163" s="135"/>
      <c r="R1163" s="129"/>
      <c r="S1163" s="136"/>
      <c r="T1163" s="12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/>
      <c r="B1164" s="127"/>
      <c r="C1164" s="119"/>
      <c r="D1164" s="128"/>
      <c r="E1164" s="129"/>
      <c r="F1164" s="129"/>
      <c r="G1164" s="129"/>
      <c r="H1164" s="129"/>
      <c r="I1164" s="128"/>
      <c r="J1164" s="122"/>
      <c r="K1164" s="118"/>
      <c r="L1164" s="130"/>
      <c r="M1164" s="131"/>
      <c r="N1164" s="131"/>
      <c r="O1164" s="130"/>
      <c r="P1164" s="129"/>
      <c r="Q1164" s="135"/>
      <c r="R1164" s="129"/>
      <c r="S1164" s="136"/>
      <c r="T1164" s="12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/>
      <c r="B1165" s="127"/>
      <c r="C1165" s="119"/>
      <c r="D1165" s="128"/>
      <c r="E1165" s="129"/>
      <c r="F1165" s="129"/>
      <c r="G1165" s="129"/>
      <c r="H1165" s="129"/>
      <c r="I1165" s="128"/>
      <c r="J1165" s="122"/>
      <c r="K1165" s="118"/>
      <c r="L1165" s="130"/>
      <c r="M1165" s="131"/>
      <c r="N1165" s="131"/>
      <c r="O1165" s="130"/>
      <c r="P1165" s="129"/>
      <c r="Q1165" s="135"/>
      <c r="R1165" s="129"/>
      <c r="S1165" s="136"/>
      <c r="T1165" s="12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/>
      <c r="B1166" s="127"/>
      <c r="C1166" s="119"/>
      <c r="D1166" s="128"/>
      <c r="E1166" s="129"/>
      <c r="F1166" s="129"/>
      <c r="G1166" s="129"/>
      <c r="H1166" s="129"/>
      <c r="I1166" s="128"/>
      <c r="J1166" s="122"/>
      <c r="K1166" s="118"/>
      <c r="L1166" s="130"/>
      <c r="M1166" s="131"/>
      <c r="N1166" s="131"/>
      <c r="O1166" s="130"/>
      <c r="P1166" s="129"/>
      <c r="Q1166" s="135"/>
      <c r="R1166" s="129"/>
      <c r="S1166" s="136"/>
      <c r="T1166" s="12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/>
      <c r="B1167" s="127"/>
      <c r="C1167" s="119"/>
      <c r="D1167" s="128"/>
      <c r="E1167" s="129"/>
      <c r="F1167" s="129"/>
      <c r="G1167" s="129"/>
      <c r="H1167" s="129"/>
      <c r="I1167" s="128"/>
      <c r="J1167" s="122"/>
      <c r="K1167" s="118"/>
      <c r="L1167" s="130"/>
      <c r="M1167" s="131"/>
      <c r="N1167" s="131"/>
      <c r="O1167" s="130"/>
      <c r="P1167" s="129"/>
      <c r="Q1167" s="135"/>
      <c r="R1167" s="129"/>
      <c r="S1167" s="136"/>
      <c r="T1167" s="12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/>
      <c r="B1168" s="127"/>
      <c r="C1168" s="119"/>
      <c r="D1168" s="128"/>
      <c r="E1168" s="129"/>
      <c r="F1168" s="129"/>
      <c r="G1168" s="129"/>
      <c r="H1168" s="129"/>
      <c r="I1168" s="128"/>
      <c r="J1168" s="122"/>
      <c r="K1168" s="118"/>
      <c r="L1168" s="130"/>
      <c r="M1168" s="131"/>
      <c r="N1168" s="131"/>
      <c r="O1168" s="130"/>
      <c r="P1168" s="129"/>
      <c r="Q1168" s="135"/>
      <c r="R1168" s="129"/>
      <c r="S1168" s="136"/>
      <c r="T1168" s="12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/>
      <c r="B1169" s="127"/>
      <c r="C1169" s="119"/>
      <c r="D1169" s="128"/>
      <c r="E1169" s="129"/>
      <c r="F1169" s="129"/>
      <c r="G1169" s="129"/>
      <c r="H1169" s="129"/>
      <c r="I1169" s="128"/>
      <c r="J1169" s="122"/>
      <c r="K1169" s="118"/>
      <c r="L1169" s="130"/>
      <c r="M1169" s="131"/>
      <c r="N1169" s="131"/>
      <c r="O1169" s="130"/>
      <c r="P1169" s="129"/>
      <c r="Q1169" s="135"/>
      <c r="R1169" s="129"/>
      <c r="S1169" s="136"/>
      <c r="T1169" s="12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/>
      <c r="B1170" s="127"/>
      <c r="C1170" s="119"/>
      <c r="D1170" s="128"/>
      <c r="E1170" s="129"/>
      <c r="F1170" s="129"/>
      <c r="G1170" s="129"/>
      <c r="H1170" s="129"/>
      <c r="I1170" s="128"/>
      <c r="J1170" s="122"/>
      <c r="K1170" s="118"/>
      <c r="L1170" s="130"/>
      <c r="M1170" s="131"/>
      <c r="N1170" s="131"/>
      <c r="O1170" s="130"/>
      <c r="P1170" s="129"/>
      <c r="Q1170" s="135"/>
      <c r="R1170" s="129"/>
      <c r="S1170" s="136"/>
      <c r="T1170" s="12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/>
      <c r="B1171" s="127"/>
      <c r="C1171" s="119"/>
      <c r="D1171" s="128"/>
      <c r="E1171" s="129"/>
      <c r="F1171" s="129"/>
      <c r="G1171" s="129"/>
      <c r="H1171" s="129"/>
      <c r="I1171" s="128"/>
      <c r="J1171" s="122"/>
      <c r="K1171" s="118"/>
      <c r="L1171" s="130"/>
      <c r="M1171" s="131"/>
      <c r="N1171" s="131"/>
      <c r="O1171" s="130"/>
      <c r="P1171" s="129"/>
      <c r="Q1171" s="135"/>
      <c r="R1171" s="129"/>
      <c r="S1171" s="136"/>
      <c r="T1171" s="12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/>
      <c r="B1172" s="127"/>
      <c r="C1172" s="119"/>
      <c r="D1172" s="128"/>
      <c r="E1172" s="129"/>
      <c r="F1172" s="129"/>
      <c r="G1172" s="129"/>
      <c r="H1172" s="129"/>
      <c r="I1172" s="128"/>
      <c r="J1172" s="122"/>
      <c r="K1172" s="118"/>
      <c r="L1172" s="130"/>
      <c r="M1172" s="131"/>
      <c r="N1172" s="131"/>
      <c r="O1172" s="130"/>
      <c r="P1172" s="129"/>
      <c r="Q1172" s="135"/>
      <c r="R1172" s="129"/>
      <c r="S1172" s="136"/>
      <c r="T1172" s="12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/>
      <c r="B1173" s="127"/>
      <c r="C1173" s="119"/>
      <c r="D1173" s="128"/>
      <c r="E1173" s="129"/>
      <c r="F1173" s="129"/>
      <c r="G1173" s="129"/>
      <c r="H1173" s="129"/>
      <c r="I1173" s="128"/>
      <c r="J1173" s="122"/>
      <c r="K1173" s="118"/>
      <c r="L1173" s="130"/>
      <c r="M1173" s="131"/>
      <c r="N1173" s="131"/>
      <c r="O1173" s="130"/>
      <c r="P1173" s="129"/>
      <c r="Q1173" s="135"/>
      <c r="R1173" s="129"/>
      <c r="S1173" s="136"/>
      <c r="T1173" s="12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/>
      <c r="B1174" s="127"/>
      <c r="C1174" s="119"/>
      <c r="D1174" s="128"/>
      <c r="E1174" s="129"/>
      <c r="F1174" s="129"/>
      <c r="G1174" s="129"/>
      <c r="H1174" s="129"/>
      <c r="I1174" s="128"/>
      <c r="J1174" s="122"/>
      <c r="K1174" s="118"/>
      <c r="L1174" s="130"/>
      <c r="M1174" s="131"/>
      <c r="N1174" s="131"/>
      <c r="O1174" s="130"/>
      <c r="P1174" s="129"/>
      <c r="Q1174" s="135"/>
      <c r="R1174" s="129"/>
      <c r="S1174" s="136"/>
      <c r="T1174" s="12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/>
      <c r="B1175" s="127"/>
      <c r="C1175" s="119"/>
      <c r="D1175" s="128"/>
      <c r="E1175" s="129"/>
      <c r="F1175" s="129"/>
      <c r="G1175" s="129"/>
      <c r="H1175" s="129"/>
      <c r="I1175" s="128"/>
      <c r="J1175" s="122"/>
      <c r="K1175" s="118"/>
      <c r="L1175" s="130"/>
      <c r="M1175" s="131"/>
      <c r="N1175" s="131"/>
      <c r="O1175" s="130"/>
      <c r="P1175" s="129"/>
      <c r="Q1175" s="135"/>
      <c r="R1175" s="129"/>
      <c r="S1175" s="136"/>
      <c r="T1175" s="12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/>
      <c r="B1176" s="127"/>
      <c r="C1176" s="119"/>
      <c r="D1176" s="128"/>
      <c r="E1176" s="129"/>
      <c r="F1176" s="129"/>
      <c r="G1176" s="129"/>
      <c r="H1176" s="129"/>
      <c r="I1176" s="128"/>
      <c r="J1176" s="122"/>
      <c r="K1176" s="118"/>
      <c r="L1176" s="130"/>
      <c r="M1176" s="131"/>
      <c r="N1176" s="131"/>
      <c r="O1176" s="130"/>
      <c r="P1176" s="129"/>
      <c r="Q1176" s="135"/>
      <c r="R1176" s="129"/>
      <c r="S1176" s="136"/>
      <c r="T1176" s="12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/>
      <c r="B1177" s="127"/>
      <c r="C1177" s="119"/>
      <c r="D1177" s="128"/>
      <c r="E1177" s="129"/>
      <c r="F1177" s="129"/>
      <c r="G1177" s="129"/>
      <c r="H1177" s="129"/>
      <c r="I1177" s="128"/>
      <c r="J1177" s="122"/>
      <c r="K1177" s="118"/>
      <c r="L1177" s="130"/>
      <c r="M1177" s="131"/>
      <c r="N1177" s="131"/>
      <c r="O1177" s="130"/>
      <c r="P1177" s="129"/>
      <c r="Q1177" s="135"/>
      <c r="R1177" s="129"/>
      <c r="S1177" s="136"/>
      <c r="T1177" s="12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/>
      <c r="B1178" s="127"/>
      <c r="C1178" s="119"/>
      <c r="D1178" s="128"/>
      <c r="E1178" s="129"/>
      <c r="F1178" s="129"/>
      <c r="G1178" s="129"/>
      <c r="H1178" s="129"/>
      <c r="I1178" s="128"/>
      <c r="J1178" s="122"/>
      <c r="K1178" s="118"/>
      <c r="L1178" s="130"/>
      <c r="M1178" s="131"/>
      <c r="N1178" s="131"/>
      <c r="O1178" s="130"/>
      <c r="P1178" s="129"/>
      <c r="Q1178" s="135"/>
      <c r="R1178" s="129"/>
      <c r="S1178" s="136"/>
      <c r="T1178" s="12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/>
      <c r="B1179" s="127"/>
      <c r="C1179" s="119"/>
      <c r="D1179" s="128"/>
      <c r="E1179" s="129"/>
      <c r="F1179" s="129"/>
      <c r="G1179" s="129"/>
      <c r="H1179" s="129"/>
      <c r="I1179" s="128"/>
      <c r="J1179" s="122"/>
      <c r="K1179" s="118"/>
      <c r="L1179" s="130"/>
      <c r="M1179" s="131"/>
      <c r="N1179" s="131"/>
      <c r="O1179" s="130"/>
      <c r="P1179" s="129"/>
      <c r="Q1179" s="135"/>
      <c r="R1179" s="129"/>
      <c r="S1179" s="136"/>
      <c r="T1179" s="12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/>
      <c r="B1180" s="127"/>
      <c r="C1180" s="119"/>
      <c r="D1180" s="128"/>
      <c r="E1180" s="129"/>
      <c r="F1180" s="129"/>
      <c r="G1180" s="129"/>
      <c r="H1180" s="129"/>
      <c r="I1180" s="128"/>
      <c r="J1180" s="122"/>
      <c r="K1180" s="118"/>
      <c r="L1180" s="130"/>
      <c r="M1180" s="131"/>
      <c r="N1180" s="131"/>
      <c r="O1180" s="130"/>
      <c r="P1180" s="129"/>
      <c r="Q1180" s="135"/>
      <c r="R1180" s="129"/>
      <c r="S1180" s="136"/>
      <c r="T1180" s="12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/>
      <c r="B1181" s="127"/>
      <c r="C1181" s="119"/>
      <c r="D1181" s="128"/>
      <c r="E1181" s="129"/>
      <c r="F1181" s="129"/>
      <c r="G1181" s="129"/>
      <c r="H1181" s="129"/>
      <c r="I1181" s="128"/>
      <c r="J1181" s="122"/>
      <c r="K1181" s="118"/>
      <c r="L1181" s="130"/>
      <c r="M1181" s="131"/>
      <c r="N1181" s="131"/>
      <c r="O1181" s="130"/>
      <c r="P1181" s="129"/>
      <c r="Q1181" s="135"/>
      <c r="R1181" s="129"/>
      <c r="S1181" s="136"/>
      <c r="T1181" s="12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/>
      <c r="B1182" s="127"/>
      <c r="C1182" s="119"/>
      <c r="D1182" s="128"/>
      <c r="E1182" s="129"/>
      <c r="F1182" s="129"/>
      <c r="G1182" s="129"/>
      <c r="H1182" s="129"/>
      <c r="I1182" s="128"/>
      <c r="J1182" s="122"/>
      <c r="K1182" s="118"/>
      <c r="L1182" s="130"/>
      <c r="M1182" s="131"/>
      <c r="N1182" s="131"/>
      <c r="O1182" s="130"/>
      <c r="P1182" s="129"/>
      <c r="Q1182" s="135"/>
      <c r="R1182" s="129"/>
      <c r="S1182" s="136"/>
      <c r="T1182" s="12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/>
      <c r="B1183" s="127"/>
      <c r="C1183" s="119"/>
      <c r="D1183" s="128"/>
      <c r="E1183" s="129"/>
      <c r="F1183" s="129"/>
      <c r="G1183" s="129"/>
      <c r="H1183" s="129"/>
      <c r="I1183" s="128"/>
      <c r="J1183" s="122"/>
      <c r="K1183" s="118"/>
      <c r="L1183" s="130"/>
      <c r="M1183" s="131"/>
      <c r="N1183" s="131"/>
      <c r="O1183" s="130"/>
      <c r="P1183" s="129"/>
      <c r="Q1183" s="135"/>
      <c r="R1183" s="129"/>
      <c r="S1183" s="136"/>
      <c r="T1183" s="12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/>
      <c r="B1184" s="127"/>
      <c r="C1184" s="119"/>
      <c r="D1184" s="128"/>
      <c r="E1184" s="129"/>
      <c r="F1184" s="129"/>
      <c r="G1184" s="129"/>
      <c r="H1184" s="129"/>
      <c r="I1184" s="128"/>
      <c r="J1184" s="122"/>
      <c r="K1184" s="118"/>
      <c r="L1184" s="130"/>
      <c r="M1184" s="131"/>
      <c r="N1184" s="131"/>
      <c r="O1184" s="130"/>
      <c r="P1184" s="129"/>
      <c r="Q1184" s="135"/>
      <c r="R1184" s="129"/>
      <c r="S1184" s="136"/>
      <c r="T1184" s="12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/>
      <c r="B1185" s="127"/>
      <c r="C1185" s="119"/>
      <c r="D1185" s="128"/>
      <c r="E1185" s="129"/>
      <c r="F1185" s="129"/>
      <c r="G1185" s="129"/>
      <c r="H1185" s="129"/>
      <c r="I1185" s="128"/>
      <c r="J1185" s="122"/>
      <c r="K1185" s="118"/>
      <c r="L1185" s="130"/>
      <c r="M1185" s="131"/>
      <c r="N1185" s="131"/>
      <c r="O1185" s="130"/>
      <c r="P1185" s="129"/>
      <c r="Q1185" s="135"/>
      <c r="R1185" s="129"/>
      <c r="S1185" s="136"/>
      <c r="T1185" s="12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/>
      <c r="B1186" s="127"/>
      <c r="C1186" s="119"/>
      <c r="D1186" s="128"/>
      <c r="E1186" s="129"/>
      <c r="F1186" s="129"/>
      <c r="G1186" s="129"/>
      <c r="H1186" s="129"/>
      <c r="I1186" s="128"/>
      <c r="J1186" s="122"/>
      <c r="K1186" s="118"/>
      <c r="L1186" s="130"/>
      <c r="M1186" s="131"/>
      <c r="N1186" s="131"/>
      <c r="O1186" s="130"/>
      <c r="P1186" s="129"/>
      <c r="Q1186" s="135"/>
      <c r="R1186" s="129"/>
      <c r="S1186" s="136"/>
      <c r="T1186" s="12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/>
      <c r="B1187" s="127"/>
      <c r="C1187" s="119"/>
      <c r="D1187" s="128"/>
      <c r="E1187" s="129"/>
      <c r="F1187" s="129"/>
      <c r="G1187" s="129"/>
      <c r="H1187" s="129"/>
      <c r="I1187" s="128"/>
      <c r="J1187" s="122"/>
      <c r="K1187" s="118"/>
      <c r="L1187" s="130"/>
      <c r="M1187" s="131"/>
      <c r="N1187" s="131"/>
      <c r="O1187" s="130"/>
      <c r="P1187" s="129"/>
      <c r="Q1187" s="135"/>
      <c r="R1187" s="129"/>
      <c r="S1187" s="136"/>
      <c r="T1187" s="12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/>
      <c r="B1188" s="127"/>
      <c r="C1188" s="119"/>
      <c r="D1188" s="128"/>
      <c r="E1188" s="129"/>
      <c r="F1188" s="129"/>
      <c r="G1188" s="129"/>
      <c r="H1188" s="129"/>
      <c r="I1188" s="128"/>
      <c r="J1188" s="122"/>
      <c r="K1188" s="118"/>
      <c r="L1188" s="130"/>
      <c r="M1188" s="131"/>
      <c r="N1188" s="131"/>
      <c r="O1188" s="130"/>
      <c r="P1188" s="129"/>
      <c r="Q1188" s="135"/>
      <c r="R1188" s="129"/>
      <c r="S1188" s="136"/>
      <c r="T1188" s="12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/>
      <c r="B1189" s="127"/>
      <c r="C1189" s="119"/>
      <c r="D1189" s="128"/>
      <c r="E1189" s="129"/>
      <c r="F1189" s="129"/>
      <c r="G1189" s="129"/>
      <c r="H1189" s="129"/>
      <c r="I1189" s="128"/>
      <c r="J1189" s="122"/>
      <c r="K1189" s="118"/>
      <c r="L1189" s="130"/>
      <c r="M1189" s="131"/>
      <c r="N1189" s="131"/>
      <c r="O1189" s="130"/>
      <c r="P1189" s="129"/>
      <c r="Q1189" s="135"/>
      <c r="R1189" s="129"/>
      <c r="S1189" s="136"/>
      <c r="T1189" s="12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/>
      <c r="B1190" s="127"/>
      <c r="C1190" s="119"/>
      <c r="D1190" s="128"/>
      <c r="E1190" s="129"/>
      <c r="F1190" s="129"/>
      <c r="G1190" s="129"/>
      <c r="H1190" s="129"/>
      <c r="I1190" s="128"/>
      <c r="J1190" s="122"/>
      <c r="K1190" s="118"/>
      <c r="L1190" s="130"/>
      <c r="M1190" s="131"/>
      <c r="N1190" s="131"/>
      <c r="O1190" s="130"/>
      <c r="P1190" s="129"/>
      <c r="Q1190" s="135"/>
      <c r="R1190" s="129"/>
      <c r="S1190" s="136"/>
      <c r="T1190" s="12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/>
      <c r="B1191" s="127"/>
      <c r="C1191" s="119"/>
      <c r="D1191" s="128"/>
      <c r="E1191" s="129"/>
      <c r="F1191" s="129"/>
      <c r="G1191" s="129"/>
      <c r="H1191" s="129"/>
      <c r="I1191" s="128"/>
      <c r="J1191" s="122"/>
      <c r="K1191" s="118"/>
      <c r="L1191" s="130"/>
      <c r="M1191" s="131"/>
      <c r="N1191" s="131"/>
      <c r="O1191" s="130"/>
      <c r="P1191" s="129"/>
      <c r="Q1191" s="135"/>
      <c r="R1191" s="129"/>
      <c r="S1191" s="136"/>
      <c r="T1191" s="12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/>
      <c r="B1192" s="127"/>
      <c r="C1192" s="119"/>
      <c r="D1192" s="128"/>
      <c r="E1192" s="129"/>
      <c r="F1192" s="129"/>
      <c r="G1192" s="129"/>
      <c r="H1192" s="129"/>
      <c r="I1192" s="128"/>
      <c r="J1192" s="122"/>
      <c r="K1192" s="118"/>
      <c r="L1192" s="130"/>
      <c r="M1192" s="131"/>
      <c r="N1192" s="131"/>
      <c r="O1192" s="130"/>
      <c r="P1192" s="129"/>
      <c r="Q1192" s="135"/>
      <c r="R1192" s="129"/>
      <c r="S1192" s="136"/>
      <c r="T1192" s="12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/>
      <c r="B1193" s="127"/>
      <c r="C1193" s="119"/>
      <c r="D1193" s="128"/>
      <c r="E1193" s="129"/>
      <c r="F1193" s="129"/>
      <c r="G1193" s="129"/>
      <c r="H1193" s="129"/>
      <c r="I1193" s="128"/>
      <c r="J1193" s="122"/>
      <c r="K1193" s="118"/>
      <c r="L1193" s="130"/>
      <c r="M1193" s="131"/>
      <c r="N1193" s="131"/>
      <c r="O1193" s="130"/>
      <c r="P1193" s="129"/>
      <c r="Q1193" s="135"/>
      <c r="R1193" s="129"/>
      <c r="S1193" s="136"/>
      <c r="T1193" s="12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/>
      <c r="B1194" s="127"/>
      <c r="C1194" s="119"/>
      <c r="D1194" s="128"/>
      <c r="E1194" s="129"/>
      <c r="F1194" s="129"/>
      <c r="G1194" s="129"/>
      <c r="H1194" s="129"/>
      <c r="I1194" s="128"/>
      <c r="J1194" s="122"/>
      <c r="K1194" s="118"/>
      <c r="L1194" s="130"/>
      <c r="M1194" s="131"/>
      <c r="N1194" s="131"/>
      <c r="O1194" s="130"/>
      <c r="P1194" s="129"/>
      <c r="Q1194" s="135"/>
      <c r="R1194" s="129"/>
      <c r="S1194" s="136"/>
      <c r="T1194" s="12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/>
      <c r="B1195" s="127"/>
      <c r="C1195" s="119"/>
      <c r="D1195" s="128"/>
      <c r="E1195" s="129"/>
      <c r="F1195" s="129"/>
      <c r="G1195" s="129"/>
      <c r="H1195" s="129"/>
      <c r="I1195" s="128"/>
      <c r="J1195" s="122"/>
      <c r="K1195" s="118"/>
      <c r="L1195" s="130"/>
      <c r="M1195" s="131"/>
      <c r="N1195" s="131"/>
      <c r="O1195" s="130"/>
      <c r="P1195" s="129"/>
      <c r="Q1195" s="135"/>
      <c r="R1195" s="129"/>
      <c r="S1195" s="136"/>
      <c r="T1195" s="12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/>
      <c r="B1196" s="127"/>
      <c r="C1196" s="119"/>
      <c r="D1196" s="128"/>
      <c r="E1196" s="129"/>
      <c r="F1196" s="129"/>
      <c r="G1196" s="129"/>
      <c r="H1196" s="129"/>
      <c r="I1196" s="128"/>
      <c r="J1196" s="122"/>
      <c r="K1196" s="118"/>
      <c r="L1196" s="130"/>
      <c r="M1196" s="131"/>
      <c r="N1196" s="131"/>
      <c r="O1196" s="130"/>
      <c r="P1196" s="129"/>
      <c r="Q1196" s="135"/>
      <c r="R1196" s="129"/>
      <c r="S1196" s="136"/>
      <c r="T1196" s="12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/>
      <c r="B1197" s="127"/>
      <c r="C1197" s="119"/>
      <c r="D1197" s="128"/>
      <c r="E1197" s="129"/>
      <c r="F1197" s="129"/>
      <c r="G1197" s="129"/>
      <c r="H1197" s="129"/>
      <c r="I1197" s="128"/>
      <c r="J1197" s="122"/>
      <c r="K1197" s="118"/>
      <c r="L1197" s="130"/>
      <c r="M1197" s="131"/>
      <c r="N1197" s="131"/>
      <c r="O1197" s="130"/>
      <c r="P1197" s="129"/>
      <c r="Q1197" s="135"/>
      <c r="R1197" s="129"/>
      <c r="S1197" s="136"/>
      <c r="T1197" s="12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/>
      <c r="B1198" s="127"/>
      <c r="C1198" s="119"/>
      <c r="D1198" s="128"/>
      <c r="E1198" s="129"/>
      <c r="F1198" s="129"/>
      <c r="G1198" s="129"/>
      <c r="H1198" s="129"/>
      <c r="I1198" s="128"/>
      <c r="J1198" s="122"/>
      <c r="K1198" s="118"/>
      <c r="L1198" s="130"/>
      <c r="M1198" s="131"/>
      <c r="N1198" s="131"/>
      <c r="O1198" s="130"/>
      <c r="P1198" s="129"/>
      <c r="Q1198" s="135"/>
      <c r="R1198" s="129"/>
      <c r="S1198" s="136"/>
      <c r="T1198" s="12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/>
      <c r="B1199" s="127"/>
      <c r="C1199" s="119"/>
      <c r="D1199" s="128"/>
      <c r="E1199" s="129"/>
      <c r="F1199" s="129"/>
      <c r="G1199" s="129"/>
      <c r="H1199" s="129"/>
      <c r="I1199" s="128"/>
      <c r="J1199" s="122"/>
      <c r="K1199" s="118"/>
      <c r="L1199" s="130"/>
      <c r="M1199" s="131"/>
      <c r="N1199" s="131"/>
      <c r="O1199" s="130"/>
      <c r="P1199" s="129"/>
      <c r="Q1199" s="135"/>
      <c r="R1199" s="129"/>
      <c r="S1199" s="136"/>
      <c r="T1199" s="12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/>
      <c r="B1200" s="127"/>
      <c r="C1200" s="119"/>
      <c r="D1200" s="128"/>
      <c r="E1200" s="129"/>
      <c r="F1200" s="129"/>
      <c r="G1200" s="129"/>
      <c r="H1200" s="129"/>
      <c r="I1200" s="128"/>
      <c r="J1200" s="122"/>
      <c r="K1200" s="118"/>
      <c r="L1200" s="130"/>
      <c r="M1200" s="131"/>
      <c r="N1200" s="131"/>
      <c r="O1200" s="130"/>
      <c r="P1200" s="129"/>
      <c r="Q1200" s="135"/>
      <c r="R1200" s="129"/>
      <c r="S1200" s="136"/>
      <c r="T1200" s="12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/>
      <c r="B1201" s="127"/>
      <c r="C1201" s="119"/>
      <c r="D1201" s="128"/>
      <c r="E1201" s="129"/>
      <c r="F1201" s="129"/>
      <c r="G1201" s="129"/>
      <c r="H1201" s="129"/>
      <c r="I1201" s="128"/>
      <c r="J1201" s="122"/>
      <c r="K1201" s="118"/>
      <c r="L1201" s="130"/>
      <c r="M1201" s="131"/>
      <c r="N1201" s="131"/>
      <c r="O1201" s="130"/>
      <c r="P1201" s="129"/>
      <c r="Q1201" s="135"/>
      <c r="R1201" s="129"/>
      <c r="S1201" s="136"/>
      <c r="T1201" s="12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/>
      <c r="B1202" s="127"/>
      <c r="C1202" s="119"/>
      <c r="D1202" s="128"/>
      <c r="E1202" s="129"/>
      <c r="F1202" s="129"/>
      <c r="G1202" s="129"/>
      <c r="H1202" s="129"/>
      <c r="I1202" s="128"/>
      <c r="J1202" s="122"/>
      <c r="K1202" s="118"/>
      <c r="L1202" s="130"/>
      <c r="M1202" s="131"/>
      <c r="N1202" s="131"/>
      <c r="O1202" s="130"/>
      <c r="P1202" s="129"/>
      <c r="Q1202" s="135"/>
      <c r="R1202" s="129"/>
      <c r="S1202" s="136"/>
      <c r="T1202" s="12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/>
      <c r="B1203" s="127"/>
      <c r="C1203" s="119"/>
      <c r="D1203" s="128"/>
      <c r="E1203" s="129"/>
      <c r="F1203" s="129"/>
      <c r="G1203" s="129"/>
      <c r="H1203" s="129"/>
      <c r="I1203" s="128"/>
      <c r="J1203" s="122"/>
      <c r="K1203" s="118"/>
      <c r="L1203" s="130"/>
      <c r="M1203" s="131"/>
      <c r="N1203" s="131"/>
      <c r="O1203" s="130"/>
      <c r="P1203" s="129"/>
      <c r="Q1203" s="135"/>
      <c r="R1203" s="129"/>
      <c r="S1203" s="136"/>
      <c r="T1203" s="12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/>
      <c r="B1204" s="127"/>
      <c r="C1204" s="119"/>
      <c r="D1204" s="128"/>
      <c r="E1204" s="129"/>
      <c r="F1204" s="129"/>
      <c r="G1204" s="129"/>
      <c r="H1204" s="129"/>
      <c r="I1204" s="128"/>
      <c r="J1204" s="122"/>
      <c r="K1204" s="118"/>
      <c r="L1204" s="130"/>
      <c r="M1204" s="131"/>
      <c r="N1204" s="131"/>
      <c r="O1204" s="130"/>
      <c r="P1204" s="129"/>
      <c r="Q1204" s="135"/>
      <c r="R1204" s="129"/>
      <c r="S1204" s="136"/>
      <c r="T1204" s="12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/>
      <c r="B1205" s="127"/>
      <c r="C1205" s="119"/>
      <c r="D1205" s="128"/>
      <c r="E1205" s="129"/>
      <c r="F1205" s="129"/>
      <c r="G1205" s="129"/>
      <c r="H1205" s="129"/>
      <c r="I1205" s="128"/>
      <c r="J1205" s="122"/>
      <c r="K1205" s="118"/>
      <c r="L1205" s="130"/>
      <c r="M1205" s="131"/>
      <c r="N1205" s="131"/>
      <c r="O1205" s="130"/>
      <c r="P1205" s="129"/>
      <c r="Q1205" s="135"/>
      <c r="R1205" s="129"/>
      <c r="S1205" s="136"/>
      <c r="T1205" s="12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/>
      <c r="B1206" s="127"/>
      <c r="C1206" s="119"/>
      <c r="D1206" s="128"/>
      <c r="E1206" s="129"/>
      <c r="F1206" s="129"/>
      <c r="G1206" s="129"/>
      <c r="H1206" s="129"/>
      <c r="I1206" s="128"/>
      <c r="J1206" s="122"/>
      <c r="K1206" s="118"/>
      <c r="L1206" s="130"/>
      <c r="M1206" s="131"/>
      <c r="N1206" s="131"/>
      <c r="O1206" s="130"/>
      <c r="P1206" s="129"/>
      <c r="Q1206" s="135"/>
      <c r="R1206" s="129"/>
      <c r="S1206" s="136"/>
      <c r="T1206" s="12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/>
      <c r="B1207" s="127"/>
      <c r="C1207" s="119"/>
      <c r="D1207" s="128"/>
      <c r="E1207" s="129"/>
      <c r="F1207" s="129"/>
      <c r="G1207" s="129"/>
      <c r="H1207" s="129"/>
      <c r="I1207" s="128"/>
      <c r="J1207" s="122"/>
      <c r="K1207" s="118"/>
      <c r="L1207" s="130"/>
      <c r="M1207" s="131"/>
      <c r="N1207" s="131"/>
      <c r="O1207" s="130"/>
      <c r="P1207" s="129"/>
      <c r="Q1207" s="135"/>
      <c r="R1207" s="129"/>
      <c r="S1207" s="136"/>
      <c r="T1207" s="12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/>
      <c r="B1208" s="127"/>
      <c r="C1208" s="119"/>
      <c r="D1208" s="128"/>
      <c r="E1208" s="129"/>
      <c r="F1208" s="129"/>
      <c r="G1208" s="129"/>
      <c r="H1208" s="129"/>
      <c r="I1208" s="128"/>
      <c r="J1208" s="122"/>
      <c r="K1208" s="118"/>
      <c r="L1208" s="130"/>
      <c r="M1208" s="131"/>
      <c r="N1208" s="131"/>
      <c r="O1208" s="130"/>
      <c r="P1208" s="129"/>
      <c r="Q1208" s="135"/>
      <c r="R1208" s="129"/>
      <c r="S1208" s="136"/>
      <c r="T1208" s="12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/>
      <c r="B1209" s="127"/>
      <c r="C1209" s="119"/>
      <c r="D1209" s="128"/>
      <c r="E1209" s="129"/>
      <c r="F1209" s="129"/>
      <c r="G1209" s="129"/>
      <c r="H1209" s="129"/>
      <c r="I1209" s="128"/>
      <c r="J1209" s="122"/>
      <c r="K1209" s="118"/>
      <c r="L1209" s="130"/>
      <c r="M1209" s="131"/>
      <c r="N1209" s="131"/>
      <c r="O1209" s="130"/>
      <c r="P1209" s="129"/>
      <c r="Q1209" s="135"/>
      <c r="R1209" s="129"/>
      <c r="S1209" s="136"/>
      <c r="T1209" s="12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/>
      <c r="B1210" s="127"/>
      <c r="C1210" s="119"/>
      <c r="D1210" s="128"/>
      <c r="E1210" s="129"/>
      <c r="F1210" s="129"/>
      <c r="G1210" s="129"/>
      <c r="H1210" s="129"/>
      <c r="I1210" s="128"/>
      <c r="J1210" s="122"/>
      <c r="K1210" s="118"/>
      <c r="L1210" s="130"/>
      <c r="M1210" s="131"/>
      <c r="N1210" s="131"/>
      <c r="O1210" s="130"/>
      <c r="P1210" s="129"/>
      <c r="Q1210" s="135"/>
      <c r="R1210" s="129"/>
      <c r="S1210" s="136"/>
      <c r="T1210" s="12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/>
      <c r="B1211" s="127"/>
      <c r="C1211" s="119"/>
      <c r="D1211" s="128"/>
      <c r="E1211" s="129"/>
      <c r="F1211" s="129"/>
      <c r="G1211" s="129"/>
      <c r="H1211" s="129"/>
      <c r="I1211" s="128"/>
      <c r="J1211" s="122"/>
      <c r="K1211" s="118"/>
      <c r="L1211" s="130"/>
      <c r="M1211" s="131"/>
      <c r="N1211" s="131"/>
      <c r="O1211" s="130"/>
      <c r="P1211" s="129"/>
      <c r="Q1211" s="135"/>
      <c r="R1211" s="129"/>
      <c r="S1211" s="136"/>
      <c r="T1211" s="12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/>
      <c r="B1212" s="127"/>
      <c r="C1212" s="119"/>
      <c r="D1212" s="128"/>
      <c r="E1212" s="129"/>
      <c r="F1212" s="129"/>
      <c r="G1212" s="129"/>
      <c r="H1212" s="129"/>
      <c r="I1212" s="128"/>
      <c r="J1212" s="122"/>
      <c r="K1212" s="118"/>
      <c r="L1212" s="130"/>
      <c r="M1212" s="131"/>
      <c r="N1212" s="131"/>
      <c r="O1212" s="130"/>
      <c r="P1212" s="129"/>
      <c r="Q1212" s="135"/>
      <c r="R1212" s="129"/>
      <c r="S1212" s="136"/>
      <c r="T1212" s="12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/>
      <c r="B1213" s="127"/>
      <c r="C1213" s="119"/>
      <c r="D1213" s="128"/>
      <c r="E1213" s="129"/>
      <c r="F1213" s="129"/>
      <c r="G1213" s="129"/>
      <c r="H1213" s="129"/>
      <c r="I1213" s="128"/>
      <c r="J1213" s="122"/>
      <c r="K1213" s="118"/>
      <c r="L1213" s="130"/>
      <c r="M1213" s="131"/>
      <c r="N1213" s="131"/>
      <c r="O1213" s="130"/>
      <c r="P1213" s="129"/>
      <c r="Q1213" s="135"/>
      <c r="R1213" s="129"/>
      <c r="S1213" s="136"/>
      <c r="T1213" s="12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/>
      <c r="B1214" s="127"/>
      <c r="C1214" s="119"/>
      <c r="D1214" s="128"/>
      <c r="E1214" s="129"/>
      <c r="F1214" s="129"/>
      <c r="G1214" s="129"/>
      <c r="H1214" s="129"/>
      <c r="I1214" s="128"/>
      <c r="J1214" s="122"/>
      <c r="K1214" s="118"/>
      <c r="L1214" s="130"/>
      <c r="M1214" s="131"/>
      <c r="N1214" s="131"/>
      <c r="O1214" s="130"/>
      <c r="P1214" s="129"/>
      <c r="Q1214" s="135"/>
      <c r="R1214" s="129"/>
      <c r="S1214" s="136"/>
      <c r="T1214" s="12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/>
      <c r="B1215" s="127"/>
      <c r="C1215" s="119"/>
      <c r="D1215" s="128"/>
      <c r="E1215" s="129"/>
      <c r="F1215" s="129"/>
      <c r="G1215" s="129"/>
      <c r="H1215" s="129"/>
      <c r="I1215" s="128"/>
      <c r="J1215" s="122"/>
      <c r="K1215" s="118"/>
      <c r="L1215" s="130"/>
      <c r="M1215" s="131"/>
      <c r="N1215" s="131"/>
      <c r="O1215" s="130"/>
      <c r="P1215" s="129"/>
      <c r="Q1215" s="135"/>
      <c r="R1215" s="129"/>
      <c r="S1215" s="136"/>
      <c r="T1215" s="12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/>
      <c r="B1216" s="127"/>
      <c r="C1216" s="119"/>
      <c r="D1216" s="128"/>
      <c r="E1216" s="129"/>
      <c r="F1216" s="129"/>
      <c r="G1216" s="129"/>
      <c r="H1216" s="129"/>
      <c r="I1216" s="128"/>
      <c r="J1216" s="122"/>
      <c r="K1216" s="118"/>
      <c r="L1216" s="130"/>
      <c r="M1216" s="131"/>
      <c r="N1216" s="131"/>
      <c r="O1216" s="130"/>
      <c r="P1216" s="129"/>
      <c r="Q1216" s="135"/>
      <c r="R1216" s="129"/>
      <c r="S1216" s="136"/>
      <c r="T1216" s="12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/>
      <c r="B1217" s="127"/>
      <c r="C1217" s="119"/>
      <c r="D1217" s="128"/>
      <c r="E1217" s="129"/>
      <c r="F1217" s="129"/>
      <c r="G1217" s="129"/>
      <c r="H1217" s="129"/>
      <c r="I1217" s="128"/>
      <c r="J1217" s="122"/>
      <c r="K1217" s="118"/>
      <c r="L1217" s="130"/>
      <c r="M1217" s="131"/>
      <c r="N1217" s="131"/>
      <c r="O1217" s="130"/>
      <c r="P1217" s="129"/>
      <c r="Q1217" s="135"/>
      <c r="R1217" s="129"/>
      <c r="S1217" s="136"/>
      <c r="T1217" s="12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/>
      <c r="B1218" s="127"/>
      <c r="C1218" s="119"/>
      <c r="D1218" s="128"/>
      <c r="E1218" s="129"/>
      <c r="F1218" s="129"/>
      <c r="G1218" s="129"/>
      <c r="H1218" s="129"/>
      <c r="I1218" s="128"/>
      <c r="J1218" s="122"/>
      <c r="K1218" s="118"/>
      <c r="L1218" s="130"/>
      <c r="M1218" s="131"/>
      <c r="N1218" s="131"/>
      <c r="O1218" s="130"/>
      <c r="P1218" s="129"/>
      <c r="Q1218" s="135"/>
      <c r="R1218" s="129"/>
      <c r="S1218" s="136"/>
      <c r="T1218" s="12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/>
      <c r="B1219" s="127"/>
      <c r="C1219" s="119"/>
      <c r="D1219" s="128"/>
      <c r="E1219" s="129"/>
      <c r="F1219" s="129"/>
      <c r="G1219" s="129"/>
      <c r="H1219" s="129"/>
      <c r="I1219" s="128"/>
      <c r="J1219" s="122"/>
      <c r="K1219" s="118"/>
      <c r="L1219" s="130"/>
      <c r="M1219" s="131"/>
      <c r="N1219" s="131"/>
      <c r="O1219" s="130"/>
      <c r="P1219" s="129"/>
      <c r="Q1219" s="135"/>
      <c r="R1219" s="129"/>
      <c r="S1219" s="136"/>
      <c r="T1219" s="12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/>
      <c r="B1220" s="127"/>
      <c r="C1220" s="119"/>
      <c r="D1220" s="128"/>
      <c r="E1220" s="129"/>
      <c r="F1220" s="129"/>
      <c r="G1220" s="129"/>
      <c r="H1220" s="129"/>
      <c r="I1220" s="128"/>
      <c r="J1220" s="122"/>
      <c r="K1220" s="118"/>
      <c r="L1220" s="130"/>
      <c r="M1220" s="131"/>
      <c r="N1220" s="131"/>
      <c r="O1220" s="130"/>
      <c r="P1220" s="129"/>
      <c r="Q1220" s="135"/>
      <c r="R1220" s="129"/>
      <c r="S1220" s="136"/>
      <c r="T1220" s="12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/>
      <c r="B1221" s="127"/>
      <c r="C1221" s="119"/>
      <c r="D1221" s="128"/>
      <c r="E1221" s="129"/>
      <c r="F1221" s="129"/>
      <c r="G1221" s="129"/>
      <c r="H1221" s="129"/>
      <c r="I1221" s="128"/>
      <c r="J1221" s="122"/>
      <c r="K1221" s="118"/>
      <c r="L1221" s="130"/>
      <c r="M1221" s="131"/>
      <c r="N1221" s="131"/>
      <c r="O1221" s="130"/>
      <c r="P1221" s="129"/>
      <c r="Q1221" s="135"/>
      <c r="R1221" s="129"/>
      <c r="S1221" s="136"/>
      <c r="T1221" s="12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/>
      <c r="B1222" s="127"/>
      <c r="C1222" s="119"/>
      <c r="D1222" s="128"/>
      <c r="E1222" s="129"/>
      <c r="F1222" s="129"/>
      <c r="G1222" s="129"/>
      <c r="H1222" s="129"/>
      <c r="I1222" s="128"/>
      <c r="J1222" s="122"/>
      <c r="K1222" s="118"/>
      <c r="L1222" s="130"/>
      <c r="M1222" s="131"/>
      <c r="N1222" s="131"/>
      <c r="O1222" s="130"/>
      <c r="P1222" s="129"/>
      <c r="Q1222" s="135"/>
      <c r="R1222" s="129"/>
      <c r="S1222" s="136"/>
      <c r="T1222" s="12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/>
      <c r="B1223" s="127"/>
      <c r="C1223" s="119"/>
      <c r="D1223" s="128"/>
      <c r="E1223" s="129"/>
      <c r="F1223" s="129"/>
      <c r="G1223" s="129"/>
      <c r="H1223" s="129"/>
      <c r="I1223" s="128"/>
      <c r="J1223" s="122"/>
      <c r="K1223" s="118"/>
      <c r="L1223" s="130"/>
      <c r="M1223" s="131"/>
      <c r="N1223" s="131"/>
      <c r="O1223" s="130"/>
      <c r="P1223" s="129"/>
      <c r="Q1223" s="135"/>
      <c r="R1223" s="129"/>
      <c r="S1223" s="136"/>
      <c r="T1223" s="12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/>
      <c r="B1224" s="127"/>
      <c r="C1224" s="119"/>
      <c r="D1224" s="128"/>
      <c r="E1224" s="129"/>
      <c r="F1224" s="129"/>
      <c r="G1224" s="129"/>
      <c r="H1224" s="129"/>
      <c r="I1224" s="128"/>
      <c r="J1224" s="122"/>
      <c r="K1224" s="118"/>
      <c r="L1224" s="130"/>
      <c r="M1224" s="131"/>
      <c r="N1224" s="131"/>
      <c r="O1224" s="130"/>
      <c r="P1224" s="129"/>
      <c r="Q1224" s="135"/>
      <c r="R1224" s="129"/>
      <c r="S1224" s="136"/>
      <c r="T1224" s="12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/>
      <c r="B1225" s="127"/>
      <c r="C1225" s="119"/>
      <c r="D1225" s="128"/>
      <c r="E1225" s="129"/>
      <c r="F1225" s="129"/>
      <c r="G1225" s="129"/>
      <c r="H1225" s="129"/>
      <c r="I1225" s="128"/>
      <c r="J1225" s="122"/>
      <c r="K1225" s="118"/>
      <c r="L1225" s="130"/>
      <c r="M1225" s="131"/>
      <c r="N1225" s="131"/>
      <c r="O1225" s="130"/>
      <c r="P1225" s="129"/>
      <c r="Q1225" s="135"/>
      <c r="R1225" s="129"/>
      <c r="S1225" s="136"/>
      <c r="T1225" s="12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/>
      <c r="B1226" s="127"/>
      <c r="C1226" s="119"/>
      <c r="D1226" s="128"/>
      <c r="E1226" s="129"/>
      <c r="F1226" s="129"/>
      <c r="G1226" s="129"/>
      <c r="H1226" s="129"/>
      <c r="I1226" s="128"/>
      <c r="J1226" s="122"/>
      <c r="K1226" s="118"/>
      <c r="L1226" s="130"/>
      <c r="M1226" s="131"/>
      <c r="N1226" s="131"/>
      <c r="O1226" s="130"/>
      <c r="P1226" s="129"/>
      <c r="Q1226" s="135"/>
      <c r="R1226" s="129"/>
      <c r="S1226" s="136"/>
      <c r="T1226" s="12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/>
      <c r="B1227" s="127"/>
      <c r="C1227" s="119"/>
      <c r="D1227" s="128"/>
      <c r="E1227" s="129"/>
      <c r="F1227" s="129"/>
      <c r="G1227" s="129"/>
      <c r="H1227" s="129"/>
      <c r="I1227" s="128"/>
      <c r="J1227" s="122"/>
      <c r="K1227" s="118"/>
      <c r="L1227" s="130"/>
      <c r="M1227" s="131"/>
      <c r="N1227" s="131"/>
      <c r="O1227" s="130"/>
      <c r="P1227" s="129"/>
      <c r="Q1227" s="135"/>
      <c r="R1227" s="129"/>
      <c r="S1227" s="136"/>
      <c r="T1227" s="12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/>
      <c r="B1228" s="127"/>
      <c r="C1228" s="119"/>
      <c r="D1228" s="128"/>
      <c r="E1228" s="129"/>
      <c r="F1228" s="129"/>
      <c r="G1228" s="129"/>
      <c r="H1228" s="129"/>
      <c r="I1228" s="128"/>
      <c r="J1228" s="122"/>
      <c r="K1228" s="118"/>
      <c r="L1228" s="130"/>
      <c r="M1228" s="131"/>
      <c r="N1228" s="131"/>
      <c r="O1228" s="130"/>
      <c r="P1228" s="129"/>
      <c r="Q1228" s="135"/>
      <c r="R1228" s="129"/>
      <c r="S1228" s="136"/>
      <c r="T1228" s="12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/>
      <c r="B1229" s="127"/>
      <c r="C1229" s="119"/>
      <c r="D1229" s="128"/>
      <c r="E1229" s="129"/>
      <c r="F1229" s="129"/>
      <c r="G1229" s="129"/>
      <c r="H1229" s="129"/>
      <c r="I1229" s="128"/>
      <c r="J1229" s="122"/>
      <c r="K1229" s="118"/>
      <c r="L1229" s="130"/>
      <c r="M1229" s="131"/>
      <c r="N1229" s="131"/>
      <c r="O1229" s="130"/>
      <c r="P1229" s="129"/>
      <c r="Q1229" s="135"/>
      <c r="R1229" s="129"/>
      <c r="S1229" s="136"/>
      <c r="T1229" s="12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/>
      <c r="B1230" s="127"/>
      <c r="C1230" s="119"/>
      <c r="D1230" s="128"/>
      <c r="E1230" s="129"/>
      <c r="F1230" s="129"/>
      <c r="G1230" s="129"/>
      <c r="H1230" s="129"/>
      <c r="I1230" s="128"/>
      <c r="J1230" s="122"/>
      <c r="K1230" s="118"/>
      <c r="L1230" s="130"/>
      <c r="M1230" s="131"/>
      <c r="N1230" s="131"/>
      <c r="O1230" s="130"/>
      <c r="P1230" s="129"/>
      <c r="Q1230" s="135"/>
      <c r="R1230" s="129"/>
      <c r="S1230" s="136"/>
      <c r="T1230" s="12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/>
      <c r="B1231" s="127"/>
      <c r="C1231" s="119"/>
      <c r="D1231" s="128"/>
      <c r="E1231" s="129"/>
      <c r="F1231" s="129"/>
      <c r="G1231" s="129"/>
      <c r="H1231" s="129"/>
      <c r="I1231" s="128"/>
      <c r="J1231" s="122"/>
      <c r="K1231" s="118"/>
      <c r="L1231" s="130"/>
      <c r="M1231" s="131"/>
      <c r="N1231" s="131"/>
      <c r="O1231" s="130"/>
      <c r="P1231" s="129"/>
      <c r="Q1231" s="135"/>
      <c r="R1231" s="129"/>
      <c r="S1231" s="136"/>
      <c r="T1231" s="12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/>
      <c r="B1232" s="127"/>
      <c r="C1232" s="119"/>
      <c r="D1232" s="128"/>
      <c r="E1232" s="129"/>
      <c r="F1232" s="129"/>
      <c r="G1232" s="129"/>
      <c r="H1232" s="129"/>
      <c r="I1232" s="128"/>
      <c r="J1232" s="122"/>
      <c r="K1232" s="118"/>
      <c r="L1232" s="130"/>
      <c r="M1232" s="131"/>
      <c r="N1232" s="131"/>
      <c r="O1232" s="130"/>
      <c r="P1232" s="129"/>
      <c r="Q1232" s="135"/>
      <c r="R1232" s="129"/>
      <c r="S1232" s="136"/>
      <c r="T1232" s="12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/>
      <c r="B1233" s="127"/>
      <c r="C1233" s="119"/>
      <c r="D1233" s="128"/>
      <c r="E1233" s="129"/>
      <c r="F1233" s="129"/>
      <c r="G1233" s="129"/>
      <c r="H1233" s="129"/>
      <c r="I1233" s="128"/>
      <c r="J1233" s="122"/>
      <c r="K1233" s="118"/>
      <c r="L1233" s="130"/>
      <c r="M1233" s="131"/>
      <c r="N1233" s="131"/>
      <c r="O1233" s="130"/>
      <c r="P1233" s="129"/>
      <c r="Q1233" s="135"/>
      <c r="R1233" s="129"/>
      <c r="S1233" s="136"/>
      <c r="T1233" s="12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/>
      <c r="B1234" s="127"/>
      <c r="C1234" s="119"/>
      <c r="D1234" s="128"/>
      <c r="E1234" s="129"/>
      <c r="F1234" s="129"/>
      <c r="G1234" s="129"/>
      <c r="H1234" s="129"/>
      <c r="I1234" s="128"/>
      <c r="J1234" s="122"/>
      <c r="K1234" s="118"/>
      <c r="L1234" s="130"/>
      <c r="M1234" s="131"/>
      <c r="N1234" s="131"/>
      <c r="O1234" s="130"/>
      <c r="P1234" s="129"/>
      <c r="Q1234" s="135"/>
      <c r="R1234" s="129"/>
      <c r="S1234" s="136"/>
      <c r="T1234" s="12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/>
      <c r="B1235" s="127"/>
      <c r="C1235" s="119"/>
      <c r="D1235" s="128"/>
      <c r="E1235" s="129"/>
      <c r="F1235" s="129"/>
      <c r="G1235" s="129"/>
      <c r="H1235" s="129"/>
      <c r="I1235" s="128"/>
      <c r="J1235" s="122"/>
      <c r="K1235" s="118"/>
      <c r="L1235" s="130"/>
      <c r="M1235" s="131"/>
      <c r="N1235" s="131"/>
      <c r="O1235" s="130"/>
      <c r="P1235" s="129"/>
      <c r="Q1235" s="135"/>
      <c r="R1235" s="129"/>
      <c r="S1235" s="136"/>
      <c r="T1235" s="12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/>
      <c r="B1236" s="127"/>
      <c r="C1236" s="119"/>
      <c r="D1236" s="128"/>
      <c r="E1236" s="129"/>
      <c r="F1236" s="129"/>
      <c r="G1236" s="129"/>
      <c r="H1236" s="129"/>
      <c r="I1236" s="128"/>
      <c r="J1236" s="122"/>
      <c r="K1236" s="118"/>
      <c r="L1236" s="130"/>
      <c r="M1236" s="131"/>
      <c r="N1236" s="131"/>
      <c r="O1236" s="130"/>
      <c r="P1236" s="129"/>
      <c r="Q1236" s="135"/>
      <c r="R1236" s="129"/>
      <c r="S1236" s="136"/>
      <c r="T1236" s="12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/>
      <c r="B1237" s="127"/>
      <c r="C1237" s="119"/>
      <c r="D1237" s="128"/>
      <c r="E1237" s="129"/>
      <c r="F1237" s="129"/>
      <c r="G1237" s="129"/>
      <c r="H1237" s="129"/>
      <c r="I1237" s="128"/>
      <c r="J1237" s="122"/>
      <c r="K1237" s="118"/>
      <c r="L1237" s="130"/>
      <c r="M1237" s="131"/>
      <c r="N1237" s="131"/>
      <c r="O1237" s="130"/>
      <c r="P1237" s="129"/>
      <c r="Q1237" s="135"/>
      <c r="R1237" s="129"/>
      <c r="S1237" s="136"/>
      <c r="T1237" s="12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/>
      <c r="B1238" s="127"/>
      <c r="C1238" s="119"/>
      <c r="D1238" s="128"/>
      <c r="E1238" s="129"/>
      <c r="F1238" s="129"/>
      <c r="G1238" s="129"/>
      <c r="H1238" s="129"/>
      <c r="I1238" s="128"/>
      <c r="J1238" s="122"/>
      <c r="K1238" s="118"/>
      <c r="L1238" s="130"/>
      <c r="M1238" s="131"/>
      <c r="N1238" s="131"/>
      <c r="O1238" s="130"/>
      <c r="P1238" s="129"/>
      <c r="Q1238" s="135"/>
      <c r="R1238" s="129"/>
      <c r="S1238" s="136"/>
      <c r="T1238" s="12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/>
      <c r="B1239" s="127"/>
      <c r="C1239" s="119"/>
      <c r="D1239" s="128"/>
      <c r="E1239" s="129"/>
      <c r="F1239" s="129"/>
      <c r="G1239" s="129"/>
      <c r="H1239" s="129"/>
      <c r="I1239" s="128"/>
      <c r="J1239" s="122"/>
      <c r="K1239" s="118"/>
      <c r="L1239" s="130"/>
      <c r="M1239" s="131"/>
      <c r="N1239" s="131"/>
      <c r="O1239" s="130"/>
      <c r="P1239" s="129"/>
      <c r="Q1239" s="135"/>
      <c r="R1239" s="129"/>
      <c r="S1239" s="136"/>
      <c r="T1239" s="12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/>
      <c r="B1240" s="127"/>
      <c r="C1240" s="119"/>
      <c r="D1240" s="128"/>
      <c r="E1240" s="129"/>
      <c r="F1240" s="129"/>
      <c r="G1240" s="129"/>
      <c r="H1240" s="129"/>
      <c r="I1240" s="128"/>
      <c r="J1240" s="122"/>
      <c r="K1240" s="118"/>
      <c r="L1240" s="130"/>
      <c r="M1240" s="131"/>
      <c r="N1240" s="131"/>
      <c r="O1240" s="130"/>
      <c r="P1240" s="129"/>
      <c r="Q1240" s="135"/>
      <c r="R1240" s="129"/>
      <c r="S1240" s="136"/>
      <c r="T1240" s="12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/>
      <c r="B1241" s="127"/>
      <c r="C1241" s="119"/>
      <c r="D1241" s="128"/>
      <c r="E1241" s="129"/>
      <c r="F1241" s="129"/>
      <c r="G1241" s="129"/>
      <c r="H1241" s="129"/>
      <c r="I1241" s="128"/>
      <c r="J1241" s="122"/>
      <c r="K1241" s="118"/>
      <c r="L1241" s="130"/>
      <c r="M1241" s="131"/>
      <c r="N1241" s="131"/>
      <c r="O1241" s="130"/>
      <c r="P1241" s="129"/>
      <c r="Q1241" s="135"/>
      <c r="R1241" s="129"/>
      <c r="S1241" s="136"/>
      <c r="T1241" s="12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/>
      <c r="B1242" s="127"/>
      <c r="C1242" s="119"/>
      <c r="D1242" s="128"/>
      <c r="E1242" s="129"/>
      <c r="F1242" s="129"/>
      <c r="G1242" s="129"/>
      <c r="H1242" s="129"/>
      <c r="I1242" s="128"/>
      <c r="J1242" s="122"/>
      <c r="K1242" s="118"/>
      <c r="L1242" s="130"/>
      <c r="M1242" s="131"/>
      <c r="N1242" s="131"/>
      <c r="O1242" s="130"/>
      <c r="P1242" s="129"/>
      <c r="Q1242" s="135"/>
      <c r="R1242" s="129"/>
      <c r="S1242" s="136"/>
      <c r="T1242" s="12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/>
      <c r="B1243" s="127"/>
      <c r="C1243" s="119"/>
      <c r="D1243" s="128"/>
      <c r="E1243" s="129"/>
      <c r="F1243" s="129"/>
      <c r="G1243" s="129"/>
      <c r="H1243" s="129"/>
      <c r="I1243" s="128"/>
      <c r="J1243" s="122"/>
      <c r="K1243" s="118"/>
      <c r="L1243" s="130"/>
      <c r="M1243" s="131"/>
      <c r="N1243" s="131"/>
      <c r="O1243" s="130"/>
      <c r="P1243" s="129"/>
      <c r="Q1243" s="135"/>
      <c r="R1243" s="129"/>
      <c r="S1243" s="136"/>
      <c r="T1243" s="12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/>
      <c r="B1244" s="127"/>
      <c r="C1244" s="119"/>
      <c r="D1244" s="128"/>
      <c r="E1244" s="129"/>
      <c r="F1244" s="129"/>
      <c r="G1244" s="129"/>
      <c r="H1244" s="129"/>
      <c r="I1244" s="128"/>
      <c r="J1244" s="122"/>
      <c r="K1244" s="118"/>
      <c r="L1244" s="130"/>
      <c r="M1244" s="131"/>
      <c r="N1244" s="131"/>
      <c r="O1244" s="130"/>
      <c r="P1244" s="129"/>
      <c r="Q1244" s="135"/>
      <c r="R1244" s="129"/>
      <c r="S1244" s="136"/>
      <c r="T1244" s="12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/>
      <c r="B1245" s="127"/>
      <c r="C1245" s="119"/>
      <c r="D1245" s="128"/>
      <c r="E1245" s="129"/>
      <c r="F1245" s="129"/>
      <c r="G1245" s="129"/>
      <c r="H1245" s="129"/>
      <c r="I1245" s="128"/>
      <c r="J1245" s="122"/>
      <c r="K1245" s="118"/>
      <c r="L1245" s="130"/>
      <c r="M1245" s="131"/>
      <c r="N1245" s="131"/>
      <c r="O1245" s="130"/>
      <c r="P1245" s="129"/>
      <c r="Q1245" s="135"/>
      <c r="R1245" s="129"/>
      <c r="S1245" s="136"/>
      <c r="T1245" s="12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/>
      <c r="B1246" s="127"/>
      <c r="C1246" s="119"/>
      <c r="D1246" s="128"/>
      <c r="E1246" s="129"/>
      <c r="F1246" s="129"/>
      <c r="G1246" s="129"/>
      <c r="H1246" s="129"/>
      <c r="I1246" s="128"/>
      <c r="J1246" s="122"/>
      <c r="K1246" s="118"/>
      <c r="L1246" s="130"/>
      <c r="M1246" s="131"/>
      <c r="N1246" s="131"/>
      <c r="O1246" s="130"/>
      <c r="P1246" s="129"/>
      <c r="Q1246" s="135"/>
      <c r="R1246" s="129"/>
      <c r="S1246" s="136"/>
      <c r="T1246" s="12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/>
      <c r="B1247" s="127"/>
      <c r="C1247" s="119"/>
      <c r="D1247" s="128"/>
      <c r="E1247" s="129"/>
      <c r="F1247" s="129"/>
      <c r="G1247" s="129"/>
      <c r="H1247" s="129"/>
      <c r="I1247" s="128"/>
      <c r="J1247" s="122"/>
      <c r="K1247" s="118"/>
      <c r="L1247" s="130"/>
      <c r="M1247" s="131"/>
      <c r="N1247" s="131"/>
      <c r="O1247" s="130"/>
      <c r="P1247" s="129"/>
      <c r="Q1247" s="135"/>
      <c r="R1247" s="129"/>
      <c r="S1247" s="136"/>
      <c r="T1247" s="12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/>
      <c r="B1248" s="127"/>
      <c r="C1248" s="119"/>
      <c r="D1248" s="128"/>
      <c r="E1248" s="129"/>
      <c r="F1248" s="129"/>
      <c r="G1248" s="129"/>
      <c r="H1248" s="129"/>
      <c r="I1248" s="128"/>
      <c r="J1248" s="122"/>
      <c r="K1248" s="118"/>
      <c r="L1248" s="130"/>
      <c r="M1248" s="131"/>
      <c r="N1248" s="131"/>
      <c r="O1248" s="130"/>
      <c r="P1248" s="129"/>
      <c r="Q1248" s="135"/>
      <c r="R1248" s="129"/>
      <c r="S1248" s="136"/>
      <c r="T1248" s="12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/>
      <c r="B1249" s="127"/>
      <c r="C1249" s="119"/>
      <c r="D1249" s="128"/>
      <c r="E1249" s="129"/>
      <c r="F1249" s="129"/>
      <c r="G1249" s="129"/>
      <c r="H1249" s="129"/>
      <c r="I1249" s="128"/>
      <c r="J1249" s="122"/>
      <c r="K1249" s="118"/>
      <c r="L1249" s="130"/>
      <c r="M1249" s="131"/>
      <c r="N1249" s="131"/>
      <c r="O1249" s="130"/>
      <c r="P1249" s="129"/>
      <c r="Q1249" s="135"/>
      <c r="R1249" s="129"/>
      <c r="S1249" s="136"/>
      <c r="T1249" s="12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/>
      <c r="B1250" s="127"/>
      <c r="C1250" s="119"/>
      <c r="D1250" s="128"/>
      <c r="E1250" s="129"/>
      <c r="F1250" s="129"/>
      <c r="G1250" s="129"/>
      <c r="H1250" s="129"/>
      <c r="I1250" s="128"/>
      <c r="J1250" s="122"/>
      <c r="K1250" s="118"/>
      <c r="L1250" s="130"/>
      <c r="M1250" s="131"/>
      <c r="N1250" s="131"/>
      <c r="O1250" s="130"/>
      <c r="P1250" s="129"/>
      <c r="Q1250" s="135"/>
      <c r="R1250" s="129"/>
      <c r="S1250" s="136"/>
      <c r="T1250" s="12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/>
      <c r="B1251" s="127"/>
      <c r="C1251" s="119"/>
      <c r="D1251" s="128"/>
      <c r="E1251" s="129"/>
      <c r="F1251" s="129"/>
      <c r="G1251" s="129"/>
      <c r="H1251" s="129"/>
      <c r="I1251" s="128"/>
      <c r="J1251" s="122"/>
      <c r="K1251" s="118"/>
      <c r="L1251" s="130"/>
      <c r="M1251" s="131"/>
      <c r="N1251" s="131"/>
      <c r="O1251" s="130"/>
      <c r="P1251" s="129"/>
      <c r="Q1251" s="135"/>
      <c r="R1251" s="129"/>
      <c r="S1251" s="136"/>
      <c r="T1251" s="12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/>
      <c r="B1252" s="127"/>
      <c r="C1252" s="119"/>
      <c r="D1252" s="128"/>
      <c r="E1252" s="129"/>
      <c r="F1252" s="129"/>
      <c r="G1252" s="129"/>
      <c r="H1252" s="129"/>
      <c r="I1252" s="128"/>
      <c r="J1252" s="122"/>
      <c r="K1252" s="118"/>
      <c r="L1252" s="130"/>
      <c r="M1252" s="131"/>
      <c r="N1252" s="131"/>
      <c r="O1252" s="130"/>
      <c r="P1252" s="129"/>
      <c r="Q1252" s="135"/>
      <c r="R1252" s="129"/>
      <c r="S1252" s="136"/>
      <c r="T1252" s="12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/>
      <c r="B1253" s="127"/>
      <c r="C1253" s="119"/>
      <c r="D1253" s="128"/>
      <c r="E1253" s="129"/>
      <c r="F1253" s="129"/>
      <c r="G1253" s="129"/>
      <c r="H1253" s="129"/>
      <c r="I1253" s="128"/>
      <c r="J1253" s="122"/>
      <c r="K1253" s="118"/>
      <c r="L1253" s="130"/>
      <c r="M1253" s="131"/>
      <c r="N1253" s="131"/>
      <c r="O1253" s="130"/>
      <c r="P1253" s="129"/>
      <c r="Q1253" s="135"/>
      <c r="R1253" s="129"/>
      <c r="S1253" s="136"/>
      <c r="T1253" s="12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/>
      <c r="B1254" s="127"/>
      <c r="C1254" s="119"/>
      <c r="D1254" s="128"/>
      <c r="E1254" s="129"/>
      <c r="F1254" s="129"/>
      <c r="G1254" s="129"/>
      <c r="H1254" s="129"/>
      <c r="I1254" s="128"/>
      <c r="J1254" s="122"/>
      <c r="K1254" s="118"/>
      <c r="L1254" s="130"/>
      <c r="M1254" s="131"/>
      <c r="N1254" s="131"/>
      <c r="O1254" s="130"/>
      <c r="P1254" s="129"/>
      <c r="Q1254" s="135"/>
      <c r="R1254" s="129"/>
      <c r="S1254" s="136"/>
      <c r="T1254" s="12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/>
      <c r="B1255" s="127"/>
      <c r="C1255" s="119"/>
      <c r="D1255" s="128"/>
      <c r="E1255" s="129"/>
      <c r="F1255" s="129"/>
      <c r="G1255" s="129"/>
      <c r="H1255" s="129"/>
      <c r="I1255" s="128"/>
      <c r="J1255" s="122"/>
      <c r="K1255" s="118"/>
      <c r="L1255" s="130"/>
      <c r="M1255" s="131"/>
      <c r="N1255" s="131"/>
      <c r="O1255" s="130"/>
      <c r="P1255" s="129"/>
      <c r="Q1255" s="135"/>
      <c r="R1255" s="129"/>
      <c r="S1255" s="136"/>
      <c r="T1255" s="12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/>
      <c r="B1256" s="127"/>
      <c r="C1256" s="119"/>
      <c r="D1256" s="128"/>
      <c r="E1256" s="129"/>
      <c r="F1256" s="129"/>
      <c r="G1256" s="129"/>
      <c r="H1256" s="129"/>
      <c r="I1256" s="128"/>
      <c r="J1256" s="122"/>
      <c r="K1256" s="118"/>
      <c r="L1256" s="130"/>
      <c r="M1256" s="131"/>
      <c r="N1256" s="131"/>
      <c r="O1256" s="130"/>
      <c r="P1256" s="129"/>
      <c r="Q1256" s="135"/>
      <c r="R1256" s="129"/>
      <c r="S1256" s="136"/>
      <c r="T1256" s="12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/>
      <c r="B1257" s="127"/>
      <c r="C1257" s="119"/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2020-08-26T16:33:50Z</dcterms:modified>
</cp:coreProperties>
</file>