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61C7514D-D79A-4EC0-922C-74F4820E4F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162" i="1" l="1"/>
  <c r="AB162" i="1" s="1"/>
  <c r="AD162" i="1" s="1"/>
  <c r="A12" i="1"/>
  <c r="AC160" i="1" s="1"/>
  <c r="AB160" i="1" s="1"/>
  <c r="AD160" i="1" s="1"/>
  <c r="J12" i="1" s="1"/>
  <c r="J13" i="1" s="1"/>
  <c r="AB161" i="1"/>
  <c r="AD161" i="1" s="1"/>
  <c r="Q12" i="1"/>
  <c r="R12" i="1" s="1"/>
  <c r="C13" i="1" s="1"/>
  <c r="B1" i="1"/>
  <c r="AE13" i="1"/>
  <c r="W13" i="1"/>
  <c r="I13" i="1"/>
  <c r="Y12" i="1"/>
  <c r="AB13" i="1" s="1"/>
  <c r="Y13" i="1" s="1"/>
  <c r="S12" i="1"/>
  <c r="S13" i="1" s="1"/>
  <c r="L12" i="1"/>
  <c r="M12" i="1" s="1"/>
  <c r="G12" i="1"/>
  <c r="G13" i="1" s="1"/>
  <c r="AA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AC163" i="1"/>
  <c r="AC164" i="1" s="1"/>
  <c r="AB164" i="1" s="1"/>
  <c r="AD164" i="1" s="1"/>
  <c r="H12" i="1" l="1"/>
  <c r="N12" i="1" s="1"/>
  <c r="P12" i="1" s="1"/>
  <c r="B12" i="1" s="1"/>
  <c r="AB163" i="1"/>
  <c r="AD163" i="1" s="1"/>
  <c r="AC165" i="1"/>
  <c r="AC166" i="1" s="1"/>
  <c r="AC167" i="1" s="1"/>
  <c r="A13" i="1"/>
  <c r="A14" i="1" s="1"/>
  <c r="A15" i="1" s="1"/>
  <c r="A16" i="1" s="1"/>
  <c r="D16" i="1" s="1"/>
  <c r="D12" i="1"/>
  <c r="E12" i="1" s="1"/>
  <c r="F13" i="1" s="1"/>
  <c r="H13" i="1" s="1"/>
  <c r="X12" i="1"/>
  <c r="X13" i="1"/>
  <c r="I14" i="1"/>
  <c r="D15" i="1" l="1"/>
  <c r="E15" i="1" s="1"/>
  <c r="A17" i="1"/>
  <c r="D13" i="1"/>
  <c r="E13" i="1" s="1"/>
  <c r="AB166" i="1"/>
  <c r="AD166" i="1" s="1"/>
  <c r="Z13" i="1"/>
  <c r="AA13" i="1" s="1"/>
  <c r="D14" i="1"/>
  <c r="E14" i="1" s="1"/>
  <c r="AB165" i="1"/>
  <c r="AD165" i="1" s="1"/>
  <c r="K13" i="1"/>
  <c r="L13" i="1" s="1"/>
  <c r="M13" i="1" s="1"/>
  <c r="N13" i="1" s="1"/>
  <c r="AG12" i="1"/>
  <c r="T12" i="1" s="1"/>
  <c r="T13" i="1" s="1"/>
  <c r="AC168" i="1"/>
  <c r="AB167" i="1"/>
  <c r="AD167" i="1" s="1"/>
  <c r="I15" i="1"/>
  <c r="E16" i="1"/>
  <c r="D17" i="1" l="1"/>
  <c r="E17" i="1" s="1"/>
  <c r="F18" i="1" s="1"/>
  <c r="A18" i="1"/>
  <c r="AC169" i="1"/>
  <c r="AB168" i="1"/>
  <c r="AD168" i="1" s="1"/>
  <c r="I16" i="1"/>
  <c r="F14" i="1"/>
  <c r="F16" i="1"/>
  <c r="F17" i="1"/>
  <c r="F15" i="1"/>
  <c r="P13" i="1"/>
  <c r="A19" i="1" l="1"/>
  <c r="D19" i="1" s="1"/>
  <c r="E19" i="1" s="1"/>
  <c r="D18" i="1"/>
  <c r="E18" i="1" s="1"/>
  <c r="F19" i="1" s="1"/>
  <c r="AC170" i="1"/>
  <c r="AB169" i="1"/>
  <c r="AD169" i="1" s="1"/>
  <c r="A20" i="1"/>
  <c r="D20" i="1" s="1"/>
  <c r="I17" i="1"/>
  <c r="B13" i="1"/>
  <c r="AC171" i="1" l="1"/>
  <c r="AB170" i="1"/>
  <c r="AD170" i="1" s="1"/>
  <c r="F20" i="1"/>
  <c r="A21" i="1"/>
  <c r="D21" i="1" s="1"/>
  <c r="E20" i="1"/>
  <c r="I18" i="1"/>
  <c r="AC172" i="1" l="1"/>
  <c r="AB171" i="1"/>
  <c r="AD171" i="1" s="1"/>
  <c r="F21" i="1"/>
  <c r="A22" i="1"/>
  <c r="D22" i="1" s="1"/>
  <c r="E21" i="1"/>
  <c r="F22" i="1" s="1"/>
  <c r="I19" i="1"/>
  <c r="AC173" i="1" l="1"/>
  <c r="AB172" i="1"/>
  <c r="AD172" i="1" s="1"/>
  <c r="A23" i="1"/>
  <c r="D23" i="1" s="1"/>
  <c r="E22" i="1"/>
  <c r="I20" i="1"/>
  <c r="AC174" i="1" l="1"/>
  <c r="AB173" i="1"/>
  <c r="AD173" i="1" s="1"/>
  <c r="A24" i="1"/>
  <c r="D24" i="1" s="1"/>
  <c r="E23" i="1"/>
  <c r="F23" i="1"/>
  <c r="I21" i="1"/>
  <c r="AC175" i="1" l="1"/>
  <c r="AB174" i="1"/>
  <c r="AD174" i="1" s="1"/>
  <c r="F24" i="1"/>
  <c r="A25" i="1"/>
  <c r="D25" i="1" s="1"/>
  <c r="E24" i="1"/>
  <c r="F25" i="1" s="1"/>
  <c r="I22" i="1"/>
  <c r="AB175" i="1" l="1"/>
  <c r="AD175" i="1" s="1"/>
  <c r="AC176" i="1"/>
  <c r="A26" i="1"/>
  <c r="D26" i="1" s="1"/>
  <c r="E25" i="1"/>
  <c r="F26" i="1" s="1"/>
  <c r="I23" i="1"/>
  <c r="AB176" i="1" l="1"/>
  <c r="AD176" i="1" s="1"/>
  <c r="AC177" i="1"/>
  <c r="A27" i="1"/>
  <c r="D27" i="1" s="1"/>
  <c r="E26" i="1"/>
  <c r="I24" i="1"/>
  <c r="O27" i="1" l="1"/>
  <c r="AC178" i="1"/>
  <c r="AB177" i="1"/>
  <c r="AD177" i="1" s="1"/>
  <c r="A28" i="1"/>
  <c r="D28" i="1" s="1"/>
  <c r="E27" i="1"/>
  <c r="F28" i="1" s="1"/>
  <c r="F27" i="1"/>
  <c r="I25" i="1"/>
  <c r="O13" i="1" l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AC179" i="1"/>
  <c r="AB178" i="1"/>
  <c r="AD178" i="1" s="1"/>
  <c r="A29" i="1"/>
  <c r="D29" i="1" s="1"/>
  <c r="O28" i="1"/>
  <c r="E28" i="1"/>
  <c r="F29" i="1" s="1"/>
  <c r="Q27" i="1"/>
  <c r="R27" i="1" s="1"/>
  <c r="I26" i="1"/>
  <c r="Q23" i="1" l="1"/>
  <c r="R23" i="1" s="1"/>
  <c r="Q19" i="1"/>
  <c r="R19" i="1" s="1"/>
  <c r="Q15" i="1"/>
  <c r="R15" i="1" s="1"/>
  <c r="AC180" i="1"/>
  <c r="AB179" i="1"/>
  <c r="AD179" i="1" s="1"/>
  <c r="Q24" i="1"/>
  <c r="R24" i="1" s="1"/>
  <c r="Q20" i="1"/>
  <c r="R20" i="1" s="1"/>
  <c r="Q16" i="1"/>
  <c r="R16" i="1" s="1"/>
  <c r="Q26" i="1"/>
  <c r="R26" i="1" s="1"/>
  <c r="Q22" i="1"/>
  <c r="R22" i="1" s="1"/>
  <c r="Q18" i="1"/>
  <c r="R18" i="1" s="1"/>
  <c r="Q14" i="1"/>
  <c r="R14" i="1" s="1"/>
  <c r="Q25" i="1"/>
  <c r="R25" i="1" s="1"/>
  <c r="Q21" i="1"/>
  <c r="R21" i="1" s="1"/>
  <c r="Q17" i="1"/>
  <c r="R17" i="1" s="1"/>
  <c r="G14" i="1"/>
  <c r="J14" i="1"/>
  <c r="K14" i="1" s="1"/>
  <c r="L14" i="1" s="1"/>
  <c r="M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Q13" i="1"/>
  <c r="R13" i="1" s="1"/>
  <c r="C14" i="1" s="1"/>
  <c r="Q28" i="1"/>
  <c r="R28" i="1" s="1"/>
  <c r="A30" i="1"/>
  <c r="D30" i="1" s="1"/>
  <c r="O29" i="1"/>
  <c r="E29" i="1"/>
  <c r="F30" i="1" s="1"/>
  <c r="I27" i="1"/>
  <c r="J15" i="1" l="1"/>
  <c r="AB180" i="1"/>
  <c r="AD180" i="1" s="1"/>
  <c r="C15" i="1"/>
  <c r="G15" i="1"/>
  <c r="H14" i="1"/>
  <c r="N14" i="1" s="1"/>
  <c r="P14" i="1" s="1"/>
  <c r="B14" i="1" s="1"/>
  <c r="Q29" i="1"/>
  <c r="R29" i="1" s="1"/>
  <c r="T30" i="1"/>
  <c r="A31" i="1"/>
  <c r="D31" i="1" s="1"/>
  <c r="O30" i="1"/>
  <c r="E30" i="1"/>
  <c r="F31" i="1" s="1"/>
  <c r="S28" i="1"/>
  <c r="I28" i="1"/>
  <c r="C16" i="1" l="1"/>
  <c r="G16" i="1"/>
  <c r="H15" i="1"/>
  <c r="K15" i="1"/>
  <c r="L15" i="1" s="1"/>
  <c r="M15" i="1" s="1"/>
  <c r="J16" i="1"/>
  <c r="Q30" i="1"/>
  <c r="R30" i="1" s="1"/>
  <c r="T31" i="1"/>
  <c r="A32" i="1"/>
  <c r="D32" i="1" s="1"/>
  <c r="O31" i="1"/>
  <c r="E31" i="1"/>
  <c r="F32" i="1" s="1"/>
  <c r="S29" i="1"/>
  <c r="I29" i="1"/>
  <c r="C17" i="1" l="1"/>
  <c r="K16" i="1"/>
  <c r="L16" i="1" s="1"/>
  <c r="M16" i="1" s="1"/>
  <c r="J17" i="1"/>
  <c r="N15" i="1"/>
  <c r="P15" i="1" s="1"/>
  <c r="B15" i="1" s="1"/>
  <c r="H16" i="1"/>
  <c r="G17" i="1"/>
  <c r="A33" i="1"/>
  <c r="D33" i="1" s="1"/>
  <c r="O32" i="1"/>
  <c r="E32" i="1"/>
  <c r="F33" i="1" s="1"/>
  <c r="Q31" i="1"/>
  <c r="R31" i="1" s="1"/>
  <c r="T32" i="1"/>
  <c r="I30" i="1"/>
  <c r="S30" i="1"/>
  <c r="C18" i="1" l="1"/>
  <c r="K17" i="1"/>
  <c r="L17" i="1" s="1"/>
  <c r="M17" i="1" s="1"/>
  <c r="J18" i="1"/>
  <c r="H17" i="1"/>
  <c r="G18" i="1"/>
  <c r="N16" i="1"/>
  <c r="P16" i="1" s="1"/>
  <c r="B16" i="1" s="1"/>
  <c r="Q32" i="1"/>
  <c r="R32" i="1" s="1"/>
  <c r="T33" i="1"/>
  <c r="O33" i="1"/>
  <c r="A34" i="1"/>
  <c r="D34" i="1" s="1"/>
  <c r="E33" i="1"/>
  <c r="F34" i="1" s="1"/>
  <c r="S31" i="1"/>
  <c r="I31" i="1"/>
  <c r="C19" i="1" l="1"/>
  <c r="H18" i="1"/>
  <c r="G19" i="1"/>
  <c r="N17" i="1"/>
  <c r="P17" i="1" s="1"/>
  <c r="B17" i="1" s="1"/>
  <c r="K18" i="1"/>
  <c r="L18" i="1" s="1"/>
  <c r="M18" i="1" s="1"/>
  <c r="J19" i="1"/>
  <c r="A35" i="1"/>
  <c r="D35" i="1" s="1"/>
  <c r="O34" i="1"/>
  <c r="E34" i="1"/>
  <c r="F35" i="1" s="1"/>
  <c r="Q33" i="1"/>
  <c r="R33" i="1" s="1"/>
  <c r="T34" i="1"/>
  <c r="I32" i="1"/>
  <c r="S32" i="1"/>
  <c r="C20" i="1" l="1"/>
  <c r="H19" i="1"/>
  <c r="G20" i="1"/>
  <c r="K19" i="1"/>
  <c r="L19" i="1" s="1"/>
  <c r="M19" i="1" s="1"/>
  <c r="J20" i="1"/>
  <c r="N18" i="1"/>
  <c r="P18" i="1" s="1"/>
  <c r="B18" i="1" s="1"/>
  <c r="A36" i="1"/>
  <c r="D36" i="1" s="1"/>
  <c r="O35" i="1"/>
  <c r="E35" i="1"/>
  <c r="F36" i="1" s="1"/>
  <c r="Q34" i="1"/>
  <c r="R34" i="1" s="1"/>
  <c r="T35" i="1"/>
  <c r="I33" i="1"/>
  <c r="S33" i="1"/>
  <c r="C21" i="1" l="1"/>
  <c r="C22" i="1" s="1"/>
  <c r="C23" i="1" s="1"/>
  <c r="C24" i="1" s="1"/>
  <c r="C25" i="1" s="1"/>
  <c r="C26" i="1" s="1"/>
  <c r="C27" i="1" s="1"/>
  <c r="K20" i="1"/>
  <c r="L20" i="1" s="1"/>
  <c r="M20" i="1" s="1"/>
  <c r="J21" i="1"/>
  <c r="H20" i="1"/>
  <c r="G21" i="1"/>
  <c r="N19" i="1"/>
  <c r="P19" i="1" s="1"/>
  <c r="B19" i="1" s="1"/>
  <c r="Q35" i="1"/>
  <c r="R35" i="1" s="1"/>
  <c r="T36" i="1"/>
  <c r="O36" i="1"/>
  <c r="A37" i="1"/>
  <c r="D37" i="1" s="1"/>
  <c r="E36" i="1"/>
  <c r="F37" i="1" s="1"/>
  <c r="S34" i="1"/>
  <c r="I34" i="1"/>
  <c r="C28" i="1" l="1"/>
  <c r="C29" i="1" s="1"/>
  <c r="N20" i="1"/>
  <c r="P20" i="1" s="1"/>
  <c r="B20" i="1" s="1"/>
  <c r="H21" i="1"/>
  <c r="G22" i="1"/>
  <c r="K21" i="1"/>
  <c r="L21" i="1" s="1"/>
  <c r="M21" i="1" s="1"/>
  <c r="J22" i="1"/>
  <c r="A38" i="1"/>
  <c r="D38" i="1" s="1"/>
  <c r="O37" i="1"/>
  <c r="E37" i="1"/>
  <c r="F38" i="1" s="1"/>
  <c r="Q36" i="1"/>
  <c r="R36" i="1" s="1"/>
  <c r="T37" i="1"/>
  <c r="S35" i="1"/>
  <c r="I35" i="1"/>
  <c r="C30" i="1" l="1"/>
  <c r="C31" i="1" s="1"/>
  <c r="C32" i="1" s="1"/>
  <c r="C33" i="1" s="1"/>
  <c r="C34" i="1" s="1"/>
  <c r="C35" i="1" s="1"/>
  <c r="C36" i="1" s="1"/>
  <c r="C37" i="1" s="1"/>
  <c r="G23" i="1"/>
  <c r="H22" i="1"/>
  <c r="K22" i="1"/>
  <c r="L22" i="1" s="1"/>
  <c r="M22" i="1" s="1"/>
  <c r="J23" i="1"/>
  <c r="N21" i="1"/>
  <c r="P21" i="1" s="1"/>
  <c r="B21" i="1" s="1"/>
  <c r="Q37" i="1"/>
  <c r="R37" i="1" s="1"/>
  <c r="T38" i="1"/>
  <c r="A39" i="1"/>
  <c r="D39" i="1" s="1"/>
  <c r="O38" i="1"/>
  <c r="E38" i="1"/>
  <c r="F39" i="1" s="1"/>
  <c r="I36" i="1"/>
  <c r="S36" i="1"/>
  <c r="N22" i="1" l="1"/>
  <c r="P22" i="1" s="1"/>
  <c r="B22" i="1" s="1"/>
  <c r="K23" i="1"/>
  <c r="L23" i="1" s="1"/>
  <c r="M23" i="1" s="1"/>
  <c r="J24" i="1"/>
  <c r="H23" i="1"/>
  <c r="G24" i="1"/>
  <c r="Q38" i="1"/>
  <c r="R38" i="1" s="1"/>
  <c r="T39" i="1"/>
  <c r="A40" i="1"/>
  <c r="D40" i="1" s="1"/>
  <c r="O39" i="1"/>
  <c r="E39" i="1"/>
  <c r="F40" i="1" s="1"/>
  <c r="S37" i="1"/>
  <c r="I37" i="1"/>
  <c r="C38" i="1"/>
  <c r="N23" i="1" l="1"/>
  <c r="P23" i="1" s="1"/>
  <c r="B23" i="1" s="1"/>
  <c r="K24" i="1"/>
  <c r="L24" i="1" s="1"/>
  <c r="M24" i="1" s="1"/>
  <c r="J25" i="1"/>
  <c r="H24" i="1"/>
  <c r="G25" i="1"/>
  <c r="Q39" i="1"/>
  <c r="R39" i="1" s="1"/>
  <c r="T40" i="1"/>
  <c r="A41" i="1"/>
  <c r="D41" i="1" s="1"/>
  <c r="O40" i="1"/>
  <c r="E40" i="1"/>
  <c r="F41" i="1" s="1"/>
  <c r="C39" i="1"/>
  <c r="S38" i="1"/>
  <c r="I38" i="1"/>
  <c r="K25" i="1" l="1"/>
  <c r="L25" i="1" s="1"/>
  <c r="M25" i="1" s="1"/>
  <c r="J26" i="1"/>
  <c r="H25" i="1"/>
  <c r="G26" i="1"/>
  <c r="N24" i="1"/>
  <c r="P24" i="1" s="1"/>
  <c r="B24" i="1" s="1"/>
  <c r="Q40" i="1"/>
  <c r="R40" i="1" s="1"/>
  <c r="T41" i="1"/>
  <c r="A42" i="1"/>
  <c r="D42" i="1" s="1"/>
  <c r="O41" i="1"/>
  <c r="E41" i="1"/>
  <c r="F42" i="1" s="1"/>
  <c r="S39" i="1"/>
  <c r="I39" i="1"/>
  <c r="C40" i="1"/>
  <c r="N25" i="1" l="1"/>
  <c r="P25" i="1" s="1"/>
  <c r="B25" i="1" s="1"/>
  <c r="J27" i="1"/>
  <c r="K26" i="1"/>
  <c r="L26" i="1" s="1"/>
  <c r="M26" i="1" s="1"/>
  <c r="H26" i="1"/>
  <c r="G27" i="1"/>
  <c r="O42" i="1"/>
  <c r="A43" i="1"/>
  <c r="D43" i="1" s="1"/>
  <c r="E42" i="1"/>
  <c r="F43" i="1" s="1"/>
  <c r="Q41" i="1"/>
  <c r="R41" i="1" s="1"/>
  <c r="T42" i="1"/>
  <c r="I40" i="1"/>
  <c r="C41" i="1"/>
  <c r="S40" i="1"/>
  <c r="G28" i="1" l="1"/>
  <c r="H27" i="1"/>
  <c r="J28" i="1"/>
  <c r="K27" i="1"/>
  <c r="L27" i="1" s="1"/>
  <c r="M27" i="1" s="1"/>
  <c r="N26" i="1"/>
  <c r="P26" i="1" s="1"/>
  <c r="B26" i="1" s="1"/>
  <c r="O43" i="1"/>
  <c r="A44" i="1"/>
  <c r="D44" i="1" s="1"/>
  <c r="E43" i="1"/>
  <c r="F44" i="1" s="1"/>
  <c r="Q42" i="1"/>
  <c r="R42" i="1" s="1"/>
  <c r="T43" i="1"/>
  <c r="S41" i="1"/>
  <c r="I41" i="1"/>
  <c r="C42" i="1"/>
  <c r="J29" i="1" l="1"/>
  <c r="K28" i="1"/>
  <c r="L28" i="1" s="1"/>
  <c r="M28" i="1" s="1"/>
  <c r="N27" i="1"/>
  <c r="P27" i="1" s="1"/>
  <c r="B27" i="1" s="1"/>
  <c r="H28" i="1"/>
  <c r="G29" i="1"/>
  <c r="Q43" i="1"/>
  <c r="R43" i="1" s="1"/>
  <c r="T44" i="1"/>
  <c r="A45" i="1"/>
  <c r="D45" i="1" s="1"/>
  <c r="O44" i="1"/>
  <c r="E44" i="1"/>
  <c r="F45" i="1" s="1"/>
  <c r="I42" i="1"/>
  <c r="C43" i="1"/>
  <c r="S42" i="1"/>
  <c r="G30" i="1" l="1"/>
  <c r="H29" i="1"/>
  <c r="N28" i="1"/>
  <c r="P28" i="1" s="1"/>
  <c r="B28" i="1" s="1"/>
  <c r="K29" i="1"/>
  <c r="L29" i="1" s="1"/>
  <c r="M29" i="1" s="1"/>
  <c r="J30" i="1"/>
  <c r="Q44" i="1"/>
  <c r="R44" i="1" s="1"/>
  <c r="T45" i="1"/>
  <c r="O45" i="1"/>
  <c r="A46" i="1"/>
  <c r="D46" i="1" s="1"/>
  <c r="E45" i="1"/>
  <c r="F46" i="1" s="1"/>
  <c r="S43" i="1"/>
  <c r="C44" i="1"/>
  <c r="I43" i="1"/>
  <c r="N29" i="1" l="1"/>
  <c r="P29" i="1" s="1"/>
  <c r="B29" i="1" s="1"/>
  <c r="K30" i="1"/>
  <c r="L30" i="1" s="1"/>
  <c r="M30" i="1" s="1"/>
  <c r="J31" i="1"/>
  <c r="H30" i="1"/>
  <c r="G31" i="1"/>
  <c r="Q45" i="1"/>
  <c r="R45" i="1" s="1"/>
  <c r="T46" i="1"/>
  <c r="A47" i="1"/>
  <c r="D47" i="1" s="1"/>
  <c r="O46" i="1"/>
  <c r="E46" i="1"/>
  <c r="F47" i="1" s="1"/>
  <c r="I44" i="1"/>
  <c r="C45" i="1"/>
  <c r="S44" i="1"/>
  <c r="N30" i="1" l="1"/>
  <c r="P30" i="1" s="1"/>
  <c r="B30" i="1" s="1"/>
  <c r="J32" i="1"/>
  <c r="K31" i="1"/>
  <c r="L31" i="1" s="1"/>
  <c r="M31" i="1" s="1"/>
  <c r="G32" i="1"/>
  <c r="H31" i="1"/>
  <c r="Q46" i="1"/>
  <c r="R46" i="1" s="1"/>
  <c r="T47" i="1"/>
  <c r="A48" i="1"/>
  <c r="D48" i="1" s="1"/>
  <c r="O47" i="1"/>
  <c r="E47" i="1"/>
  <c r="F48" i="1" s="1"/>
  <c r="I45" i="1"/>
  <c r="S45" i="1"/>
  <c r="C46" i="1"/>
  <c r="K32" i="1" l="1"/>
  <c r="L32" i="1" s="1"/>
  <c r="M32" i="1" s="1"/>
  <c r="J33" i="1"/>
  <c r="H32" i="1"/>
  <c r="G33" i="1"/>
  <c r="N31" i="1"/>
  <c r="P31" i="1" s="1"/>
  <c r="B31" i="1" s="1"/>
  <c r="Q47" i="1"/>
  <c r="R47" i="1" s="1"/>
  <c r="T48" i="1"/>
  <c r="A49" i="1"/>
  <c r="D49" i="1" s="1"/>
  <c r="O48" i="1"/>
  <c r="E48" i="1"/>
  <c r="F49" i="1" s="1"/>
  <c r="S46" i="1"/>
  <c r="C47" i="1"/>
  <c r="I46" i="1"/>
  <c r="H33" i="1" l="1"/>
  <c r="G34" i="1"/>
  <c r="N32" i="1"/>
  <c r="P32" i="1" s="1"/>
  <c r="B32" i="1" s="1"/>
  <c r="K33" i="1"/>
  <c r="L33" i="1" s="1"/>
  <c r="M33" i="1" s="1"/>
  <c r="J34" i="1"/>
  <c r="Q48" i="1"/>
  <c r="R48" i="1" s="1"/>
  <c r="T49" i="1"/>
  <c r="A50" i="1"/>
  <c r="D50" i="1" s="1"/>
  <c r="O49" i="1"/>
  <c r="E49" i="1"/>
  <c r="F50" i="1" s="1"/>
  <c r="S47" i="1"/>
  <c r="C48" i="1"/>
  <c r="I47" i="1"/>
  <c r="H34" i="1" l="1"/>
  <c r="G35" i="1"/>
  <c r="K34" i="1"/>
  <c r="L34" i="1" s="1"/>
  <c r="M34" i="1" s="1"/>
  <c r="J35" i="1"/>
  <c r="N33" i="1"/>
  <c r="P33" i="1" s="1"/>
  <c r="B33" i="1" s="1"/>
  <c r="Q49" i="1"/>
  <c r="R49" i="1" s="1"/>
  <c r="T50" i="1"/>
  <c r="A51" i="1"/>
  <c r="D51" i="1" s="1"/>
  <c r="O50" i="1"/>
  <c r="E50" i="1"/>
  <c r="F51" i="1" s="1"/>
  <c r="I48" i="1"/>
  <c r="C49" i="1"/>
  <c r="S48" i="1"/>
  <c r="H35" i="1" l="1"/>
  <c r="G36" i="1"/>
  <c r="J36" i="1"/>
  <c r="K35" i="1"/>
  <c r="L35" i="1" s="1"/>
  <c r="M35" i="1" s="1"/>
  <c r="N34" i="1"/>
  <c r="P34" i="1" s="1"/>
  <c r="B34" i="1" s="1"/>
  <c r="A52" i="1"/>
  <c r="D52" i="1" s="1"/>
  <c r="O51" i="1"/>
  <c r="E51" i="1"/>
  <c r="F52" i="1" s="1"/>
  <c r="Q50" i="1"/>
  <c r="R50" i="1" s="1"/>
  <c r="T51" i="1"/>
  <c r="I49" i="1"/>
  <c r="C50" i="1"/>
  <c r="S49" i="1"/>
  <c r="H36" i="1" l="1"/>
  <c r="G37" i="1"/>
  <c r="J37" i="1"/>
  <c r="K36" i="1"/>
  <c r="L36" i="1" s="1"/>
  <c r="M36" i="1" s="1"/>
  <c r="N35" i="1"/>
  <c r="P35" i="1" s="1"/>
  <c r="B35" i="1" s="1"/>
  <c r="Q51" i="1"/>
  <c r="R51" i="1" s="1"/>
  <c r="T52" i="1"/>
  <c r="A53" i="1"/>
  <c r="D53" i="1" s="1"/>
  <c r="O52" i="1"/>
  <c r="E52" i="1"/>
  <c r="F53" i="1" s="1"/>
  <c r="C51" i="1"/>
  <c r="S50" i="1"/>
  <c r="I50" i="1"/>
  <c r="J38" i="1" l="1"/>
  <c r="K37" i="1"/>
  <c r="L37" i="1" s="1"/>
  <c r="M37" i="1" s="1"/>
  <c r="H37" i="1"/>
  <c r="G38" i="1"/>
  <c r="N36" i="1"/>
  <c r="P36" i="1" s="1"/>
  <c r="B36" i="1" s="1"/>
  <c r="A54" i="1"/>
  <c r="D54" i="1" s="1"/>
  <c r="O53" i="1"/>
  <c r="E53" i="1"/>
  <c r="F54" i="1" s="1"/>
  <c r="Q52" i="1"/>
  <c r="R52" i="1" s="1"/>
  <c r="T53" i="1"/>
  <c r="C52" i="1"/>
  <c r="S51" i="1"/>
  <c r="I51" i="1"/>
  <c r="G39" i="1" l="1"/>
  <c r="H38" i="1"/>
  <c r="N37" i="1"/>
  <c r="P37" i="1" s="1"/>
  <c r="B37" i="1" s="1"/>
  <c r="J39" i="1"/>
  <c r="K38" i="1"/>
  <c r="L38" i="1" s="1"/>
  <c r="M38" i="1" s="1"/>
  <c r="Q53" i="1"/>
  <c r="R53" i="1" s="1"/>
  <c r="T54" i="1"/>
  <c r="O54" i="1"/>
  <c r="A55" i="1"/>
  <c r="D55" i="1" s="1"/>
  <c r="E54" i="1"/>
  <c r="F55" i="1" s="1"/>
  <c r="I52" i="1"/>
  <c r="S52" i="1"/>
  <c r="C53" i="1"/>
  <c r="N38" i="1" l="1"/>
  <c r="P38" i="1" s="1"/>
  <c r="B38" i="1" s="1"/>
  <c r="K39" i="1"/>
  <c r="L39" i="1" s="1"/>
  <c r="M39" i="1" s="1"/>
  <c r="J40" i="1"/>
  <c r="H39" i="1"/>
  <c r="G40" i="1"/>
  <c r="O55" i="1"/>
  <c r="A56" i="1"/>
  <c r="D56" i="1" s="1"/>
  <c r="E55" i="1"/>
  <c r="F56" i="1" s="1"/>
  <c r="Q54" i="1"/>
  <c r="R54" i="1" s="1"/>
  <c r="T55" i="1"/>
  <c r="S53" i="1"/>
  <c r="C54" i="1"/>
  <c r="I53" i="1"/>
  <c r="K40" i="1" l="1"/>
  <c r="L40" i="1" s="1"/>
  <c r="M40" i="1" s="1"/>
  <c r="J41" i="1"/>
  <c r="N39" i="1"/>
  <c r="P39" i="1" s="1"/>
  <c r="B39" i="1" s="1"/>
  <c r="H40" i="1"/>
  <c r="G41" i="1"/>
  <c r="A57" i="1"/>
  <c r="D57" i="1" s="1"/>
  <c r="O56" i="1"/>
  <c r="E56" i="1"/>
  <c r="F57" i="1" s="1"/>
  <c r="Q55" i="1"/>
  <c r="R55" i="1" s="1"/>
  <c r="T56" i="1"/>
  <c r="S54" i="1"/>
  <c r="I54" i="1"/>
  <c r="C55" i="1"/>
  <c r="H41" i="1" l="1"/>
  <c r="G42" i="1"/>
  <c r="N40" i="1"/>
  <c r="P40" i="1" s="1"/>
  <c r="B40" i="1" s="1"/>
  <c r="J42" i="1"/>
  <c r="K41" i="1"/>
  <c r="L41" i="1" s="1"/>
  <c r="M41" i="1" s="1"/>
  <c r="A58" i="1"/>
  <c r="D58" i="1" s="1"/>
  <c r="O57" i="1"/>
  <c r="E57" i="1"/>
  <c r="F58" i="1" s="1"/>
  <c r="Q56" i="1"/>
  <c r="R56" i="1" s="1"/>
  <c r="T57" i="1"/>
  <c r="C56" i="1"/>
  <c r="I55" i="1"/>
  <c r="S55" i="1"/>
  <c r="H42" i="1" l="1"/>
  <c r="G43" i="1"/>
  <c r="N41" i="1"/>
  <c r="P41" i="1" s="1"/>
  <c r="B41" i="1" s="1"/>
  <c r="J43" i="1"/>
  <c r="K42" i="1"/>
  <c r="L42" i="1" s="1"/>
  <c r="M42" i="1" s="1"/>
  <c r="Q57" i="1"/>
  <c r="R57" i="1" s="1"/>
  <c r="T58" i="1"/>
  <c r="A59" i="1"/>
  <c r="D59" i="1" s="1"/>
  <c r="O58" i="1"/>
  <c r="E58" i="1"/>
  <c r="F59" i="1" s="1"/>
  <c r="S56" i="1"/>
  <c r="I56" i="1"/>
  <c r="C57" i="1"/>
  <c r="J44" i="1" l="1"/>
  <c r="K43" i="1"/>
  <c r="L43" i="1" s="1"/>
  <c r="M43" i="1" s="1"/>
  <c r="H43" i="1"/>
  <c r="G44" i="1"/>
  <c r="N42" i="1"/>
  <c r="P42" i="1" s="1"/>
  <c r="B42" i="1" s="1"/>
  <c r="Q58" i="1"/>
  <c r="R58" i="1" s="1"/>
  <c r="T59" i="1"/>
  <c r="O59" i="1"/>
  <c r="A60" i="1"/>
  <c r="D60" i="1" s="1"/>
  <c r="E59" i="1"/>
  <c r="F60" i="1" s="1"/>
  <c r="S57" i="1"/>
  <c r="C58" i="1"/>
  <c r="I57" i="1"/>
  <c r="H44" i="1" l="1"/>
  <c r="G45" i="1"/>
  <c r="N43" i="1"/>
  <c r="P43" i="1" s="1"/>
  <c r="B43" i="1" s="1"/>
  <c r="K44" i="1"/>
  <c r="L44" i="1" s="1"/>
  <c r="M44" i="1" s="1"/>
  <c r="J45" i="1"/>
  <c r="A61" i="1"/>
  <c r="D61" i="1" s="1"/>
  <c r="O60" i="1"/>
  <c r="E60" i="1"/>
  <c r="F61" i="1" s="1"/>
  <c r="Q59" i="1"/>
  <c r="R59" i="1" s="1"/>
  <c r="T60" i="1"/>
  <c r="I58" i="1"/>
  <c r="C59" i="1"/>
  <c r="S58" i="1"/>
  <c r="G46" i="1" l="1"/>
  <c r="H45" i="1"/>
  <c r="K45" i="1"/>
  <c r="L45" i="1" s="1"/>
  <c r="M45" i="1" s="1"/>
  <c r="J46" i="1"/>
  <c r="N44" i="1"/>
  <c r="P44" i="1" s="1"/>
  <c r="B44" i="1" s="1"/>
  <c r="Q60" i="1"/>
  <c r="R60" i="1" s="1"/>
  <c r="T61" i="1"/>
  <c r="O61" i="1"/>
  <c r="A62" i="1"/>
  <c r="D62" i="1" s="1"/>
  <c r="E61" i="1"/>
  <c r="F62" i="1" s="1"/>
  <c r="S59" i="1"/>
  <c r="C60" i="1"/>
  <c r="I59" i="1"/>
  <c r="K46" i="1" l="1"/>
  <c r="L46" i="1" s="1"/>
  <c r="M46" i="1" s="1"/>
  <c r="J47" i="1"/>
  <c r="N45" i="1"/>
  <c r="P45" i="1" s="1"/>
  <c r="B45" i="1" s="1"/>
  <c r="H46" i="1"/>
  <c r="G47" i="1"/>
  <c r="O62" i="1"/>
  <c r="A63" i="1"/>
  <c r="D63" i="1" s="1"/>
  <c r="E62" i="1"/>
  <c r="F63" i="1" s="1"/>
  <c r="Q61" i="1"/>
  <c r="R61" i="1" s="1"/>
  <c r="T62" i="1"/>
  <c r="I60" i="1"/>
  <c r="S60" i="1"/>
  <c r="C61" i="1"/>
  <c r="N46" i="1" l="1"/>
  <c r="P46" i="1" s="1"/>
  <c r="B46" i="1" s="1"/>
  <c r="G48" i="1"/>
  <c r="H47" i="1"/>
  <c r="K47" i="1"/>
  <c r="L47" i="1" s="1"/>
  <c r="M47" i="1" s="1"/>
  <c r="J48" i="1"/>
  <c r="O63" i="1"/>
  <c r="A64" i="1"/>
  <c r="D64" i="1" s="1"/>
  <c r="E63" i="1"/>
  <c r="F64" i="1" s="1"/>
  <c r="Q62" i="1"/>
  <c r="R62" i="1" s="1"/>
  <c r="T63" i="1"/>
  <c r="I61" i="1"/>
  <c r="S61" i="1"/>
  <c r="C62" i="1"/>
  <c r="N47" i="1" l="1"/>
  <c r="P47" i="1" s="1"/>
  <c r="B47" i="1" s="1"/>
  <c r="H48" i="1"/>
  <c r="G49" i="1"/>
  <c r="K48" i="1"/>
  <c r="L48" i="1" s="1"/>
  <c r="M48" i="1" s="1"/>
  <c r="J49" i="1"/>
  <c r="Q63" i="1"/>
  <c r="R63" i="1" s="1"/>
  <c r="T64" i="1"/>
  <c r="O64" i="1"/>
  <c r="A65" i="1"/>
  <c r="D65" i="1" s="1"/>
  <c r="E64" i="1"/>
  <c r="F65" i="1" s="1"/>
  <c r="C63" i="1"/>
  <c r="I62" i="1"/>
  <c r="S62" i="1"/>
  <c r="H49" i="1" l="1"/>
  <c r="G50" i="1"/>
  <c r="N48" i="1"/>
  <c r="P48" i="1" s="1"/>
  <c r="B48" i="1" s="1"/>
  <c r="J50" i="1"/>
  <c r="K49" i="1"/>
  <c r="L49" i="1" s="1"/>
  <c r="M49" i="1" s="1"/>
  <c r="A66" i="1"/>
  <c r="D66" i="1" s="1"/>
  <c r="O65" i="1"/>
  <c r="E65" i="1"/>
  <c r="F66" i="1" s="1"/>
  <c r="Q64" i="1"/>
  <c r="R64" i="1" s="1"/>
  <c r="T65" i="1"/>
  <c r="I63" i="1"/>
  <c r="S63" i="1"/>
  <c r="C64" i="1"/>
  <c r="K50" i="1" l="1"/>
  <c r="L50" i="1" s="1"/>
  <c r="M50" i="1" s="1"/>
  <c r="J51" i="1"/>
  <c r="H50" i="1"/>
  <c r="G51" i="1"/>
  <c r="N49" i="1"/>
  <c r="P49" i="1" s="1"/>
  <c r="B49" i="1" s="1"/>
  <c r="A67" i="1"/>
  <c r="D67" i="1" s="1"/>
  <c r="O66" i="1"/>
  <c r="E66" i="1"/>
  <c r="F67" i="1" s="1"/>
  <c r="Q65" i="1"/>
  <c r="R65" i="1" s="1"/>
  <c r="T66" i="1"/>
  <c r="S64" i="1"/>
  <c r="C65" i="1"/>
  <c r="I64" i="1"/>
  <c r="H51" i="1" l="1"/>
  <c r="G52" i="1"/>
  <c r="N50" i="1"/>
  <c r="P50" i="1" s="1"/>
  <c r="B50" i="1" s="1"/>
  <c r="K51" i="1"/>
  <c r="L51" i="1" s="1"/>
  <c r="M51" i="1" s="1"/>
  <c r="J52" i="1"/>
  <c r="Q66" i="1"/>
  <c r="R66" i="1" s="1"/>
  <c r="T67" i="1"/>
  <c r="O67" i="1"/>
  <c r="A68" i="1"/>
  <c r="D68" i="1" s="1"/>
  <c r="E67" i="1"/>
  <c r="F68" i="1" s="1"/>
  <c r="C66" i="1"/>
  <c r="S65" i="1"/>
  <c r="I65" i="1"/>
  <c r="H52" i="1" l="1"/>
  <c r="G53" i="1"/>
  <c r="J53" i="1"/>
  <c r="K52" i="1"/>
  <c r="L52" i="1" s="1"/>
  <c r="M52" i="1" s="1"/>
  <c r="N51" i="1"/>
  <c r="P51" i="1" s="1"/>
  <c r="B51" i="1" s="1"/>
  <c r="O68" i="1"/>
  <c r="A69" i="1"/>
  <c r="D69" i="1" s="1"/>
  <c r="E68" i="1"/>
  <c r="F69" i="1" s="1"/>
  <c r="Q67" i="1"/>
  <c r="R67" i="1" s="1"/>
  <c r="T68" i="1"/>
  <c r="I66" i="1"/>
  <c r="S66" i="1"/>
  <c r="C67" i="1"/>
  <c r="K53" i="1" l="1"/>
  <c r="L53" i="1" s="1"/>
  <c r="M53" i="1" s="1"/>
  <c r="J54" i="1"/>
  <c r="H53" i="1"/>
  <c r="G54" i="1"/>
  <c r="N52" i="1"/>
  <c r="P52" i="1" s="1"/>
  <c r="B52" i="1" s="1"/>
  <c r="O69" i="1"/>
  <c r="A70" i="1"/>
  <c r="D70" i="1" s="1"/>
  <c r="E69" i="1"/>
  <c r="F70" i="1" s="1"/>
  <c r="Q68" i="1"/>
  <c r="R68" i="1" s="1"/>
  <c r="T69" i="1"/>
  <c r="I67" i="1"/>
  <c r="C68" i="1"/>
  <c r="S67" i="1"/>
  <c r="N53" i="1" l="1"/>
  <c r="P53" i="1" s="1"/>
  <c r="B53" i="1" s="1"/>
  <c r="H54" i="1"/>
  <c r="G55" i="1"/>
  <c r="J55" i="1"/>
  <c r="K54" i="1"/>
  <c r="L54" i="1" s="1"/>
  <c r="M54" i="1" s="1"/>
  <c r="Q69" i="1"/>
  <c r="R69" i="1" s="1"/>
  <c r="T70" i="1"/>
  <c r="A71" i="1"/>
  <c r="D71" i="1" s="1"/>
  <c r="O70" i="1"/>
  <c r="E70" i="1"/>
  <c r="F71" i="1" s="1"/>
  <c r="S68" i="1"/>
  <c r="C69" i="1"/>
  <c r="I68" i="1"/>
  <c r="J56" i="1" l="1"/>
  <c r="K55" i="1"/>
  <c r="L55" i="1" s="1"/>
  <c r="M55" i="1" s="1"/>
  <c r="G56" i="1"/>
  <c r="H55" i="1"/>
  <c r="N54" i="1"/>
  <c r="P54" i="1" s="1"/>
  <c r="B54" i="1" s="1"/>
  <c r="Q70" i="1"/>
  <c r="R70" i="1" s="1"/>
  <c r="T71" i="1"/>
  <c r="O71" i="1"/>
  <c r="A72" i="1"/>
  <c r="D72" i="1" s="1"/>
  <c r="E71" i="1"/>
  <c r="F72" i="1" s="1"/>
  <c r="I69" i="1"/>
  <c r="C70" i="1"/>
  <c r="S69" i="1"/>
  <c r="N55" i="1" l="1"/>
  <c r="P55" i="1" s="1"/>
  <c r="B55" i="1" s="1"/>
  <c r="H56" i="1"/>
  <c r="G57" i="1"/>
  <c r="J57" i="1"/>
  <c r="K56" i="1"/>
  <c r="L56" i="1" s="1"/>
  <c r="M56" i="1" s="1"/>
  <c r="Q71" i="1"/>
  <c r="R71" i="1" s="1"/>
  <c r="T72" i="1"/>
  <c r="O72" i="1"/>
  <c r="A73" i="1"/>
  <c r="D73" i="1" s="1"/>
  <c r="E72" i="1"/>
  <c r="F73" i="1" s="1"/>
  <c r="S70" i="1"/>
  <c r="I70" i="1"/>
  <c r="C71" i="1"/>
  <c r="H57" i="1" l="1"/>
  <c r="G58" i="1"/>
  <c r="J58" i="1"/>
  <c r="K57" i="1"/>
  <c r="L57" i="1" s="1"/>
  <c r="M57" i="1" s="1"/>
  <c r="N56" i="1"/>
  <c r="P56" i="1" s="1"/>
  <c r="B56" i="1" s="1"/>
  <c r="O73" i="1"/>
  <c r="A74" i="1"/>
  <c r="D74" i="1" s="1"/>
  <c r="E73" i="1"/>
  <c r="F74" i="1" s="1"/>
  <c r="Q72" i="1"/>
  <c r="R72" i="1" s="1"/>
  <c r="T73" i="1"/>
  <c r="C72" i="1"/>
  <c r="I71" i="1"/>
  <c r="S71" i="1"/>
  <c r="K58" i="1" l="1"/>
  <c r="L58" i="1" s="1"/>
  <c r="M58" i="1" s="1"/>
  <c r="J59" i="1"/>
  <c r="H58" i="1"/>
  <c r="G59" i="1"/>
  <c r="N57" i="1"/>
  <c r="P57" i="1" s="1"/>
  <c r="B57" i="1" s="1"/>
  <c r="O74" i="1"/>
  <c r="A75" i="1"/>
  <c r="D75" i="1" s="1"/>
  <c r="E74" i="1"/>
  <c r="F75" i="1" s="1"/>
  <c r="Q73" i="1"/>
  <c r="R73" i="1" s="1"/>
  <c r="T74" i="1"/>
  <c r="I72" i="1"/>
  <c r="S72" i="1"/>
  <c r="C73" i="1"/>
  <c r="H59" i="1" l="1"/>
  <c r="G60" i="1"/>
  <c r="N58" i="1"/>
  <c r="P58" i="1" s="1"/>
  <c r="B58" i="1" s="1"/>
  <c r="K59" i="1"/>
  <c r="L59" i="1" s="1"/>
  <c r="M59" i="1" s="1"/>
  <c r="J60" i="1"/>
  <c r="Q74" i="1"/>
  <c r="R74" i="1" s="1"/>
  <c r="T75" i="1"/>
  <c r="A76" i="1"/>
  <c r="D76" i="1" s="1"/>
  <c r="O75" i="1"/>
  <c r="E75" i="1"/>
  <c r="F76" i="1" s="1"/>
  <c r="S73" i="1"/>
  <c r="I73" i="1"/>
  <c r="C74" i="1"/>
  <c r="G61" i="1" l="1"/>
  <c r="H60" i="1"/>
  <c r="K60" i="1"/>
  <c r="L60" i="1" s="1"/>
  <c r="M60" i="1" s="1"/>
  <c r="J61" i="1"/>
  <c r="N59" i="1"/>
  <c r="P59" i="1" s="1"/>
  <c r="B59" i="1" s="1"/>
  <c r="Q75" i="1"/>
  <c r="R75" i="1" s="1"/>
  <c r="T76" i="1"/>
  <c r="A77" i="1"/>
  <c r="D77" i="1" s="1"/>
  <c r="O76" i="1"/>
  <c r="E76" i="1"/>
  <c r="F77" i="1" s="1"/>
  <c r="S74" i="1"/>
  <c r="I74" i="1"/>
  <c r="C75" i="1"/>
  <c r="J62" i="1" l="1"/>
  <c r="K61" i="1"/>
  <c r="L61" i="1" s="1"/>
  <c r="M61" i="1" s="1"/>
  <c r="N60" i="1"/>
  <c r="P60" i="1" s="1"/>
  <c r="B60" i="1" s="1"/>
  <c r="H61" i="1"/>
  <c r="G62" i="1"/>
  <c r="Q76" i="1"/>
  <c r="R76" i="1" s="1"/>
  <c r="T77" i="1"/>
  <c r="O77" i="1"/>
  <c r="A78" i="1"/>
  <c r="D78" i="1" s="1"/>
  <c r="E77" i="1"/>
  <c r="F78" i="1" s="1"/>
  <c r="I75" i="1"/>
  <c r="S75" i="1"/>
  <c r="C76" i="1"/>
  <c r="N61" i="1" l="1"/>
  <c r="P61" i="1" s="1"/>
  <c r="B61" i="1" s="1"/>
  <c r="H62" i="1"/>
  <c r="G63" i="1"/>
  <c r="J63" i="1"/>
  <c r="K62" i="1"/>
  <c r="L62" i="1" s="1"/>
  <c r="M62" i="1" s="1"/>
  <c r="A79" i="1"/>
  <c r="D79" i="1" s="1"/>
  <c r="O78" i="1"/>
  <c r="E78" i="1"/>
  <c r="F79" i="1" s="1"/>
  <c r="Q77" i="1"/>
  <c r="R77" i="1" s="1"/>
  <c r="T78" i="1"/>
  <c r="C77" i="1"/>
  <c r="S76" i="1"/>
  <c r="I76" i="1"/>
  <c r="G64" i="1" l="1"/>
  <c r="H63" i="1"/>
  <c r="J64" i="1"/>
  <c r="K63" i="1"/>
  <c r="L63" i="1" s="1"/>
  <c r="M63" i="1" s="1"/>
  <c r="N62" i="1"/>
  <c r="P62" i="1" s="1"/>
  <c r="B62" i="1" s="1"/>
  <c r="O79" i="1"/>
  <c r="A80" i="1"/>
  <c r="D80" i="1" s="1"/>
  <c r="E79" i="1"/>
  <c r="F80" i="1" s="1"/>
  <c r="Q78" i="1"/>
  <c r="R78" i="1" s="1"/>
  <c r="T79" i="1"/>
  <c r="I77" i="1"/>
  <c r="C78" i="1"/>
  <c r="S77" i="1"/>
  <c r="K64" i="1" l="1"/>
  <c r="L64" i="1" s="1"/>
  <c r="M64" i="1" s="1"/>
  <c r="J65" i="1"/>
  <c r="N63" i="1"/>
  <c r="P63" i="1" s="1"/>
  <c r="B63" i="1" s="1"/>
  <c r="H64" i="1"/>
  <c r="G65" i="1"/>
  <c r="A81" i="1"/>
  <c r="D81" i="1" s="1"/>
  <c r="O80" i="1"/>
  <c r="E80" i="1"/>
  <c r="F81" i="1" s="1"/>
  <c r="Q79" i="1"/>
  <c r="R79" i="1" s="1"/>
  <c r="T80" i="1"/>
  <c r="S78" i="1"/>
  <c r="I78" i="1"/>
  <c r="C79" i="1"/>
  <c r="H65" i="1" l="1"/>
  <c r="G66" i="1"/>
  <c r="N64" i="1"/>
  <c r="P64" i="1" s="1"/>
  <c r="B64" i="1" s="1"/>
  <c r="J66" i="1"/>
  <c r="K65" i="1"/>
  <c r="L65" i="1" s="1"/>
  <c r="M65" i="1" s="1"/>
  <c r="Q80" i="1"/>
  <c r="R80" i="1" s="1"/>
  <c r="T81" i="1"/>
  <c r="A82" i="1"/>
  <c r="D82" i="1" s="1"/>
  <c r="O81" i="1"/>
  <c r="E81" i="1"/>
  <c r="F82" i="1" s="1"/>
  <c r="I79" i="1"/>
  <c r="S79" i="1"/>
  <c r="C80" i="1"/>
  <c r="K66" i="1" l="1"/>
  <c r="L66" i="1" s="1"/>
  <c r="M66" i="1" s="1"/>
  <c r="J67" i="1"/>
  <c r="G67" i="1"/>
  <c r="H66" i="1"/>
  <c r="N65" i="1"/>
  <c r="P65" i="1" s="1"/>
  <c r="B65" i="1" s="1"/>
  <c r="Q81" i="1"/>
  <c r="R81" i="1" s="1"/>
  <c r="T82" i="1"/>
  <c r="A83" i="1"/>
  <c r="D83" i="1" s="1"/>
  <c r="O82" i="1"/>
  <c r="E82" i="1"/>
  <c r="F83" i="1" s="1"/>
  <c r="C81" i="1"/>
  <c r="S80" i="1"/>
  <c r="I80" i="1"/>
  <c r="H67" i="1" l="1"/>
  <c r="G68" i="1"/>
  <c r="N66" i="1"/>
  <c r="P66" i="1" s="1"/>
  <c r="B66" i="1" s="1"/>
  <c r="K67" i="1"/>
  <c r="L67" i="1" s="1"/>
  <c r="M67" i="1" s="1"/>
  <c r="J68" i="1"/>
  <c r="Q82" i="1"/>
  <c r="R82" i="1" s="1"/>
  <c r="T83" i="1"/>
  <c r="A84" i="1"/>
  <c r="D84" i="1" s="1"/>
  <c r="O83" i="1"/>
  <c r="E83" i="1"/>
  <c r="F84" i="1" s="1"/>
  <c r="C82" i="1"/>
  <c r="I81" i="1"/>
  <c r="S81" i="1"/>
  <c r="G69" i="1" l="1"/>
  <c r="H68" i="1"/>
  <c r="K68" i="1"/>
  <c r="L68" i="1" s="1"/>
  <c r="M68" i="1" s="1"/>
  <c r="J69" i="1"/>
  <c r="N67" i="1"/>
  <c r="P67" i="1" s="1"/>
  <c r="B67" i="1" s="1"/>
  <c r="A85" i="1"/>
  <c r="D85" i="1" s="1"/>
  <c r="O84" i="1"/>
  <c r="E84" i="1"/>
  <c r="F85" i="1" s="1"/>
  <c r="Q83" i="1"/>
  <c r="R83" i="1" s="1"/>
  <c r="T84" i="1"/>
  <c r="S82" i="1"/>
  <c r="I82" i="1"/>
  <c r="C83" i="1"/>
  <c r="K69" i="1" l="1"/>
  <c r="L69" i="1" s="1"/>
  <c r="M69" i="1" s="1"/>
  <c r="J70" i="1"/>
  <c r="N68" i="1"/>
  <c r="P68" i="1" s="1"/>
  <c r="B68" i="1" s="1"/>
  <c r="H69" i="1"/>
  <c r="G70" i="1"/>
  <c r="Q84" i="1"/>
  <c r="R84" i="1" s="1"/>
  <c r="T85" i="1"/>
  <c r="A86" i="1"/>
  <c r="D86" i="1" s="1"/>
  <c r="O85" i="1"/>
  <c r="E85" i="1"/>
  <c r="F86" i="1" s="1"/>
  <c r="I83" i="1"/>
  <c r="C84" i="1"/>
  <c r="S83" i="1"/>
  <c r="H70" i="1" l="1"/>
  <c r="G71" i="1"/>
  <c r="N69" i="1"/>
  <c r="P69" i="1" s="1"/>
  <c r="B69" i="1" s="1"/>
  <c r="J71" i="1"/>
  <c r="K70" i="1"/>
  <c r="L70" i="1" s="1"/>
  <c r="M70" i="1" s="1"/>
  <c r="O86" i="1"/>
  <c r="A87" i="1"/>
  <c r="D87" i="1" s="1"/>
  <c r="E86" i="1"/>
  <c r="F87" i="1" s="1"/>
  <c r="Q85" i="1"/>
  <c r="R85" i="1" s="1"/>
  <c r="T86" i="1"/>
  <c r="C85" i="1"/>
  <c r="S84" i="1"/>
  <c r="I84" i="1"/>
  <c r="G72" i="1" l="1"/>
  <c r="H71" i="1"/>
  <c r="K71" i="1"/>
  <c r="L71" i="1" s="1"/>
  <c r="M71" i="1" s="1"/>
  <c r="J72" i="1"/>
  <c r="N70" i="1"/>
  <c r="P70" i="1" s="1"/>
  <c r="B70" i="1" s="1"/>
  <c r="O87" i="1"/>
  <c r="A88" i="1"/>
  <c r="D88" i="1" s="1"/>
  <c r="E87" i="1"/>
  <c r="F88" i="1" s="1"/>
  <c r="Q86" i="1"/>
  <c r="R86" i="1" s="1"/>
  <c r="T87" i="1"/>
  <c r="I85" i="1"/>
  <c r="S85" i="1"/>
  <c r="C86" i="1"/>
  <c r="J73" i="1" l="1"/>
  <c r="K72" i="1"/>
  <c r="L72" i="1" s="1"/>
  <c r="M72" i="1" s="1"/>
  <c r="N71" i="1"/>
  <c r="P71" i="1" s="1"/>
  <c r="B71" i="1" s="1"/>
  <c r="G73" i="1"/>
  <c r="H72" i="1"/>
  <c r="A89" i="1"/>
  <c r="D89" i="1" s="1"/>
  <c r="O88" i="1"/>
  <c r="E88" i="1"/>
  <c r="F89" i="1" s="1"/>
  <c r="Q87" i="1"/>
  <c r="R87" i="1" s="1"/>
  <c r="T88" i="1"/>
  <c r="C87" i="1"/>
  <c r="I86" i="1"/>
  <c r="S86" i="1"/>
  <c r="H73" i="1" l="1"/>
  <c r="G74" i="1"/>
  <c r="N72" i="1"/>
  <c r="P72" i="1" s="1"/>
  <c r="B72" i="1" s="1"/>
  <c r="K73" i="1"/>
  <c r="L73" i="1" s="1"/>
  <c r="M73" i="1" s="1"/>
  <c r="J74" i="1"/>
  <c r="Q88" i="1"/>
  <c r="R88" i="1" s="1"/>
  <c r="T89" i="1"/>
  <c r="A90" i="1"/>
  <c r="D90" i="1" s="1"/>
  <c r="O89" i="1"/>
  <c r="E89" i="1"/>
  <c r="F90" i="1" s="1"/>
  <c r="I87" i="1"/>
  <c r="S87" i="1"/>
  <c r="C88" i="1"/>
  <c r="H74" i="1" l="1"/>
  <c r="G75" i="1"/>
  <c r="J75" i="1"/>
  <c r="K74" i="1"/>
  <c r="L74" i="1" s="1"/>
  <c r="M74" i="1" s="1"/>
  <c r="N73" i="1"/>
  <c r="P73" i="1" s="1"/>
  <c r="B73" i="1" s="1"/>
  <c r="O90" i="1"/>
  <c r="A91" i="1"/>
  <c r="D91" i="1" s="1"/>
  <c r="E90" i="1"/>
  <c r="F91" i="1" s="1"/>
  <c r="Q89" i="1"/>
  <c r="R89" i="1" s="1"/>
  <c r="T90" i="1"/>
  <c r="C89" i="1"/>
  <c r="I88" i="1"/>
  <c r="S88" i="1"/>
  <c r="J76" i="1" l="1"/>
  <c r="K75" i="1"/>
  <c r="L75" i="1" s="1"/>
  <c r="M75" i="1" s="1"/>
  <c r="H75" i="1"/>
  <c r="G76" i="1"/>
  <c r="N74" i="1"/>
  <c r="P74" i="1" s="1"/>
  <c r="B74" i="1" s="1"/>
  <c r="O91" i="1"/>
  <c r="A92" i="1"/>
  <c r="D92" i="1" s="1"/>
  <c r="E91" i="1"/>
  <c r="F92" i="1" s="1"/>
  <c r="Q90" i="1"/>
  <c r="R90" i="1" s="1"/>
  <c r="T91" i="1"/>
  <c r="C90" i="1"/>
  <c r="S89" i="1"/>
  <c r="I89" i="1"/>
  <c r="H76" i="1" l="1"/>
  <c r="G77" i="1"/>
  <c r="N75" i="1"/>
  <c r="P75" i="1" s="1"/>
  <c r="B75" i="1" s="1"/>
  <c r="K76" i="1"/>
  <c r="L76" i="1" s="1"/>
  <c r="M76" i="1" s="1"/>
  <c r="J77" i="1"/>
  <c r="A93" i="1"/>
  <c r="D93" i="1" s="1"/>
  <c r="O92" i="1"/>
  <c r="E92" i="1"/>
  <c r="F93" i="1" s="1"/>
  <c r="Q91" i="1"/>
  <c r="R91" i="1" s="1"/>
  <c r="T92" i="1"/>
  <c r="I90" i="1"/>
  <c r="S90" i="1"/>
  <c r="C91" i="1"/>
  <c r="H77" i="1" l="1"/>
  <c r="G78" i="1"/>
  <c r="J78" i="1"/>
  <c r="K77" i="1"/>
  <c r="L77" i="1" s="1"/>
  <c r="M77" i="1" s="1"/>
  <c r="N76" i="1"/>
  <c r="P76" i="1" s="1"/>
  <c r="B76" i="1" s="1"/>
  <c r="Q92" i="1"/>
  <c r="R92" i="1" s="1"/>
  <c r="T93" i="1"/>
  <c r="A94" i="1"/>
  <c r="D94" i="1" s="1"/>
  <c r="O93" i="1"/>
  <c r="E93" i="1"/>
  <c r="F94" i="1" s="1"/>
  <c r="C92" i="1"/>
  <c r="S91" i="1"/>
  <c r="I91" i="1"/>
  <c r="K78" i="1" l="1"/>
  <c r="L78" i="1" s="1"/>
  <c r="M78" i="1" s="1"/>
  <c r="J79" i="1"/>
  <c r="H78" i="1"/>
  <c r="G79" i="1"/>
  <c r="N77" i="1"/>
  <c r="P77" i="1" s="1"/>
  <c r="B77" i="1" s="1"/>
  <c r="Q93" i="1"/>
  <c r="R93" i="1" s="1"/>
  <c r="T94" i="1"/>
  <c r="A95" i="1"/>
  <c r="D95" i="1" s="1"/>
  <c r="O94" i="1"/>
  <c r="E94" i="1"/>
  <c r="F95" i="1" s="1"/>
  <c r="C93" i="1"/>
  <c r="I92" i="1"/>
  <c r="S92" i="1"/>
  <c r="G80" i="1" l="1"/>
  <c r="H79" i="1"/>
  <c r="N78" i="1"/>
  <c r="P78" i="1" s="1"/>
  <c r="B78" i="1" s="1"/>
  <c r="K79" i="1"/>
  <c r="L79" i="1" s="1"/>
  <c r="M79" i="1" s="1"/>
  <c r="J80" i="1"/>
  <c r="Q94" i="1"/>
  <c r="R94" i="1" s="1"/>
  <c r="T95" i="1"/>
  <c r="O95" i="1"/>
  <c r="A96" i="1"/>
  <c r="D96" i="1" s="1"/>
  <c r="E95" i="1"/>
  <c r="F96" i="1" s="1"/>
  <c r="I93" i="1"/>
  <c r="C94" i="1"/>
  <c r="S93" i="1"/>
  <c r="N79" i="1" l="1"/>
  <c r="P79" i="1" s="1"/>
  <c r="B79" i="1" s="1"/>
  <c r="K80" i="1"/>
  <c r="L80" i="1" s="1"/>
  <c r="M80" i="1" s="1"/>
  <c r="J81" i="1"/>
  <c r="H80" i="1"/>
  <c r="G81" i="1"/>
  <c r="A97" i="1"/>
  <c r="D97" i="1" s="1"/>
  <c r="O96" i="1"/>
  <c r="E96" i="1"/>
  <c r="F97" i="1" s="1"/>
  <c r="Q95" i="1"/>
  <c r="R95" i="1" s="1"/>
  <c r="T96" i="1"/>
  <c r="S94" i="1"/>
  <c r="I94" i="1"/>
  <c r="C95" i="1"/>
  <c r="N80" i="1" l="1"/>
  <c r="P80" i="1" s="1"/>
  <c r="B80" i="1" s="1"/>
  <c r="K81" i="1"/>
  <c r="L81" i="1" s="1"/>
  <c r="M81" i="1" s="1"/>
  <c r="J82" i="1"/>
  <c r="G82" i="1"/>
  <c r="H81" i="1"/>
  <c r="Q96" i="1"/>
  <c r="R96" i="1" s="1"/>
  <c r="T97" i="1"/>
  <c r="A98" i="1"/>
  <c r="D98" i="1" s="1"/>
  <c r="O97" i="1"/>
  <c r="E97" i="1"/>
  <c r="F98" i="1" s="1"/>
  <c r="I95" i="1"/>
  <c r="C96" i="1"/>
  <c r="S95" i="1"/>
  <c r="H82" i="1" l="1"/>
  <c r="G83" i="1"/>
  <c r="J83" i="1"/>
  <c r="K82" i="1"/>
  <c r="L82" i="1" s="1"/>
  <c r="M82" i="1" s="1"/>
  <c r="N81" i="1"/>
  <c r="P81" i="1" s="1"/>
  <c r="B81" i="1" s="1"/>
  <c r="Q97" i="1"/>
  <c r="R97" i="1" s="1"/>
  <c r="T98" i="1"/>
  <c r="O98" i="1"/>
  <c r="A99" i="1"/>
  <c r="D99" i="1" s="1"/>
  <c r="E98" i="1"/>
  <c r="F99" i="1" s="1"/>
  <c r="I96" i="1"/>
  <c r="S96" i="1"/>
  <c r="C97" i="1"/>
  <c r="J84" i="1" l="1"/>
  <c r="K83" i="1"/>
  <c r="L83" i="1" s="1"/>
  <c r="M83" i="1" s="1"/>
  <c r="H83" i="1"/>
  <c r="G84" i="1"/>
  <c r="N82" i="1"/>
  <c r="P82" i="1" s="1"/>
  <c r="B82" i="1" s="1"/>
  <c r="O99" i="1"/>
  <c r="A100" i="1"/>
  <c r="D100" i="1" s="1"/>
  <c r="E99" i="1"/>
  <c r="F100" i="1" s="1"/>
  <c r="Q98" i="1"/>
  <c r="R98" i="1" s="1"/>
  <c r="T99" i="1"/>
  <c r="C98" i="1"/>
  <c r="I97" i="1"/>
  <c r="S97" i="1"/>
  <c r="H84" i="1" l="1"/>
  <c r="G85" i="1"/>
  <c r="N83" i="1"/>
  <c r="P83" i="1" s="1"/>
  <c r="B83" i="1" s="1"/>
  <c r="J85" i="1"/>
  <c r="K84" i="1"/>
  <c r="L84" i="1" s="1"/>
  <c r="M84" i="1" s="1"/>
  <c r="Q99" i="1"/>
  <c r="R99" i="1" s="1"/>
  <c r="T100" i="1"/>
  <c r="A101" i="1"/>
  <c r="D101" i="1" s="1"/>
  <c r="O100" i="1"/>
  <c r="E100" i="1"/>
  <c r="F101" i="1" s="1"/>
  <c r="S98" i="1"/>
  <c r="I98" i="1"/>
  <c r="C99" i="1"/>
  <c r="H85" i="1" l="1"/>
  <c r="G86" i="1"/>
  <c r="J86" i="1"/>
  <c r="K85" i="1"/>
  <c r="L85" i="1" s="1"/>
  <c r="M85" i="1" s="1"/>
  <c r="N84" i="1"/>
  <c r="P84" i="1" s="1"/>
  <c r="B84" i="1" s="1"/>
  <c r="Q100" i="1"/>
  <c r="R100" i="1" s="1"/>
  <c r="T101" i="1"/>
  <c r="O101" i="1"/>
  <c r="A102" i="1"/>
  <c r="D102" i="1" s="1"/>
  <c r="E101" i="1"/>
  <c r="F102" i="1" s="1"/>
  <c r="I99" i="1"/>
  <c r="C100" i="1"/>
  <c r="S99" i="1"/>
  <c r="K86" i="1" l="1"/>
  <c r="L86" i="1" s="1"/>
  <c r="M86" i="1" s="1"/>
  <c r="J87" i="1"/>
  <c r="H86" i="1"/>
  <c r="G87" i="1"/>
  <c r="N85" i="1"/>
  <c r="P85" i="1" s="1"/>
  <c r="B85" i="1" s="1"/>
  <c r="A103" i="1"/>
  <c r="D103" i="1" s="1"/>
  <c r="O102" i="1"/>
  <c r="E102" i="1"/>
  <c r="F103" i="1" s="1"/>
  <c r="Q101" i="1"/>
  <c r="R101" i="1" s="1"/>
  <c r="T102" i="1"/>
  <c r="S100" i="1"/>
  <c r="I100" i="1"/>
  <c r="C101" i="1"/>
  <c r="G88" i="1" l="1"/>
  <c r="H87" i="1"/>
  <c r="N86" i="1"/>
  <c r="P86" i="1" s="1"/>
  <c r="B86" i="1" s="1"/>
  <c r="J88" i="1"/>
  <c r="K87" i="1"/>
  <c r="L87" i="1" s="1"/>
  <c r="M87" i="1" s="1"/>
  <c r="Q102" i="1"/>
  <c r="R102" i="1" s="1"/>
  <c r="T103" i="1"/>
  <c r="O103" i="1"/>
  <c r="A104" i="1"/>
  <c r="D104" i="1" s="1"/>
  <c r="E103" i="1"/>
  <c r="F104" i="1" s="1"/>
  <c r="C102" i="1"/>
  <c r="S101" i="1"/>
  <c r="I101" i="1"/>
  <c r="N87" i="1" l="1"/>
  <c r="P87" i="1" s="1"/>
  <c r="B87" i="1" s="1"/>
  <c r="K88" i="1"/>
  <c r="L88" i="1" s="1"/>
  <c r="M88" i="1" s="1"/>
  <c r="J89" i="1"/>
  <c r="H88" i="1"/>
  <c r="G89" i="1"/>
  <c r="A105" i="1"/>
  <c r="D105" i="1" s="1"/>
  <c r="O104" i="1"/>
  <c r="E104" i="1"/>
  <c r="F105" i="1" s="1"/>
  <c r="Q103" i="1"/>
  <c r="R103" i="1" s="1"/>
  <c r="T104" i="1"/>
  <c r="I102" i="1"/>
  <c r="S102" i="1"/>
  <c r="C103" i="1"/>
  <c r="K89" i="1" l="1"/>
  <c r="L89" i="1" s="1"/>
  <c r="M89" i="1" s="1"/>
  <c r="J90" i="1"/>
  <c r="H89" i="1"/>
  <c r="G90" i="1"/>
  <c r="N88" i="1"/>
  <c r="P88" i="1" s="1"/>
  <c r="B88" i="1" s="1"/>
  <c r="Q104" i="1"/>
  <c r="R104" i="1" s="1"/>
  <c r="T105" i="1"/>
  <c r="A106" i="1"/>
  <c r="D106" i="1" s="1"/>
  <c r="O105" i="1"/>
  <c r="E105" i="1"/>
  <c r="F106" i="1" s="1"/>
  <c r="S103" i="1"/>
  <c r="C104" i="1"/>
  <c r="I103" i="1"/>
  <c r="H90" i="1" l="1"/>
  <c r="G91" i="1"/>
  <c r="N89" i="1"/>
  <c r="P89" i="1" s="1"/>
  <c r="B89" i="1" s="1"/>
  <c r="J91" i="1"/>
  <c r="K90" i="1"/>
  <c r="L90" i="1" s="1"/>
  <c r="M90" i="1" s="1"/>
  <c r="Q105" i="1"/>
  <c r="R105" i="1" s="1"/>
  <c r="T106" i="1"/>
  <c r="A107" i="1"/>
  <c r="D107" i="1" s="1"/>
  <c r="O106" i="1"/>
  <c r="E106" i="1"/>
  <c r="F107" i="1" s="1"/>
  <c r="S104" i="1"/>
  <c r="C105" i="1"/>
  <c r="I104" i="1"/>
  <c r="J92" i="1" l="1"/>
  <c r="K91" i="1"/>
  <c r="L91" i="1" s="1"/>
  <c r="M91" i="1" s="1"/>
  <c r="H91" i="1"/>
  <c r="G92" i="1"/>
  <c r="N90" i="1"/>
  <c r="P90" i="1" s="1"/>
  <c r="B90" i="1" s="1"/>
  <c r="A108" i="1"/>
  <c r="D108" i="1" s="1"/>
  <c r="O107" i="1"/>
  <c r="E107" i="1"/>
  <c r="F108" i="1" s="1"/>
  <c r="Q106" i="1"/>
  <c r="R106" i="1" s="1"/>
  <c r="T107" i="1"/>
  <c r="S105" i="1"/>
  <c r="C106" i="1"/>
  <c r="I105" i="1"/>
  <c r="H92" i="1" l="1"/>
  <c r="G93" i="1"/>
  <c r="N91" i="1"/>
  <c r="P91" i="1" s="1"/>
  <c r="B91" i="1" s="1"/>
  <c r="K92" i="1"/>
  <c r="L92" i="1" s="1"/>
  <c r="M92" i="1" s="1"/>
  <c r="J93" i="1"/>
  <c r="Q107" i="1"/>
  <c r="R107" i="1" s="1"/>
  <c r="T108" i="1"/>
  <c r="A109" i="1"/>
  <c r="D109" i="1" s="1"/>
  <c r="O108" i="1"/>
  <c r="E108" i="1"/>
  <c r="F109" i="1" s="1"/>
  <c r="S106" i="1"/>
  <c r="I106" i="1"/>
  <c r="C107" i="1"/>
  <c r="H93" i="1" l="1"/>
  <c r="G94" i="1"/>
  <c r="K93" i="1"/>
  <c r="L93" i="1" s="1"/>
  <c r="M93" i="1" s="1"/>
  <c r="J94" i="1"/>
  <c r="N92" i="1"/>
  <c r="P92" i="1" s="1"/>
  <c r="B92" i="1" s="1"/>
  <c r="O109" i="1"/>
  <c r="A110" i="1"/>
  <c r="D110" i="1" s="1"/>
  <c r="E109" i="1"/>
  <c r="F110" i="1" s="1"/>
  <c r="S107" i="1"/>
  <c r="S108" i="1" s="1"/>
  <c r="S109" i="1" s="1"/>
  <c r="Q108" i="1"/>
  <c r="R108" i="1" s="1"/>
  <c r="T109" i="1"/>
  <c r="I107" i="1"/>
  <c r="C108" i="1"/>
  <c r="N93" i="1" l="1"/>
  <c r="P93" i="1" s="1"/>
  <c r="B93" i="1" s="1"/>
  <c r="G95" i="1"/>
  <c r="H94" i="1"/>
  <c r="T110" i="1"/>
  <c r="S110" i="1"/>
  <c r="K94" i="1"/>
  <c r="L94" i="1" s="1"/>
  <c r="M94" i="1" s="1"/>
  <c r="J95" i="1"/>
  <c r="A111" i="1"/>
  <c r="D111" i="1" s="1"/>
  <c r="O110" i="1"/>
  <c r="Q110" i="1" s="1"/>
  <c r="R110" i="1" s="1"/>
  <c r="E110" i="1"/>
  <c r="F111" i="1" s="1"/>
  <c r="Q109" i="1"/>
  <c r="R109" i="1" s="1"/>
  <c r="I108" i="1"/>
  <c r="C109" i="1"/>
  <c r="K95" i="1" l="1"/>
  <c r="L95" i="1" s="1"/>
  <c r="M95" i="1" s="1"/>
  <c r="J96" i="1"/>
  <c r="N94" i="1"/>
  <c r="P94" i="1" s="1"/>
  <c r="B94" i="1" s="1"/>
  <c r="H95" i="1"/>
  <c r="G96" i="1"/>
  <c r="S111" i="1"/>
  <c r="T111" i="1"/>
  <c r="A112" i="1"/>
  <c r="D112" i="1" s="1"/>
  <c r="O111" i="1"/>
  <c r="E111" i="1"/>
  <c r="F112" i="1" s="1"/>
  <c r="C110" i="1"/>
  <c r="I109" i="1"/>
  <c r="S112" i="1" l="1"/>
  <c r="G97" i="1"/>
  <c r="H96" i="1"/>
  <c r="N95" i="1"/>
  <c r="P95" i="1" s="1"/>
  <c r="B95" i="1" s="1"/>
  <c r="K96" i="1"/>
  <c r="L96" i="1" s="1"/>
  <c r="M96" i="1" s="1"/>
  <c r="J97" i="1"/>
  <c r="Q111" i="1"/>
  <c r="R111" i="1" s="1"/>
  <c r="O112" i="1"/>
  <c r="E112" i="1"/>
  <c r="F113" i="1" s="1"/>
  <c r="A113" i="1"/>
  <c r="D113" i="1" s="1"/>
  <c r="T112" i="1"/>
  <c r="I110" i="1"/>
  <c r="C111" i="1"/>
  <c r="N96" i="1" l="1"/>
  <c r="P96" i="1" s="1"/>
  <c r="B96" i="1" s="1"/>
  <c r="T113" i="1"/>
  <c r="K97" i="1"/>
  <c r="L97" i="1" s="1"/>
  <c r="M97" i="1" s="1"/>
  <c r="J98" i="1"/>
  <c r="H97" i="1"/>
  <c r="G98" i="1"/>
  <c r="Q112" i="1"/>
  <c r="R112" i="1" s="1"/>
  <c r="S113" i="1"/>
  <c r="O113" i="1"/>
  <c r="T114" i="1" s="1"/>
  <c r="A114" i="1"/>
  <c r="D114" i="1" s="1"/>
  <c r="E113" i="1"/>
  <c r="F114" i="1" s="1"/>
  <c r="C112" i="1"/>
  <c r="I111" i="1"/>
  <c r="J99" i="1" l="1"/>
  <c r="K98" i="1"/>
  <c r="L98" i="1" s="1"/>
  <c r="M98" i="1" s="1"/>
  <c r="G99" i="1"/>
  <c r="H98" i="1"/>
  <c r="N97" i="1"/>
  <c r="P97" i="1" s="1"/>
  <c r="B97" i="1" s="1"/>
  <c r="O114" i="1"/>
  <c r="T115" i="1" s="1"/>
  <c r="A115" i="1"/>
  <c r="D115" i="1" s="1"/>
  <c r="E114" i="1"/>
  <c r="F115" i="1" s="1"/>
  <c r="Q113" i="1"/>
  <c r="R113" i="1" s="1"/>
  <c r="S114" i="1"/>
  <c r="I112" i="1"/>
  <c r="C113" i="1"/>
  <c r="S115" i="1" l="1"/>
  <c r="N98" i="1"/>
  <c r="P98" i="1" s="1"/>
  <c r="B98" i="1" s="1"/>
  <c r="H99" i="1"/>
  <c r="G100" i="1"/>
  <c r="J100" i="1"/>
  <c r="K99" i="1"/>
  <c r="L99" i="1" s="1"/>
  <c r="M99" i="1" s="1"/>
  <c r="O115" i="1"/>
  <c r="E115" i="1"/>
  <c r="F116" i="1" s="1"/>
  <c r="A116" i="1"/>
  <c r="D116" i="1" s="1"/>
  <c r="Q114" i="1"/>
  <c r="R114" i="1" s="1"/>
  <c r="I113" i="1"/>
  <c r="C114" i="1"/>
  <c r="K100" i="1" l="1"/>
  <c r="L100" i="1" s="1"/>
  <c r="M100" i="1" s="1"/>
  <c r="J101" i="1"/>
  <c r="H100" i="1"/>
  <c r="G101" i="1"/>
  <c r="N99" i="1"/>
  <c r="P99" i="1" s="1"/>
  <c r="B99" i="1" s="1"/>
  <c r="Q115" i="1"/>
  <c r="R115" i="1" s="1"/>
  <c r="T116" i="1"/>
  <c r="A117" i="1"/>
  <c r="D117" i="1" s="1"/>
  <c r="O116" i="1"/>
  <c r="E116" i="1"/>
  <c r="F117" i="1" s="1"/>
  <c r="S116" i="1"/>
  <c r="I114" i="1"/>
  <c r="C115" i="1"/>
  <c r="G102" i="1" l="1"/>
  <c r="H101" i="1"/>
  <c r="N100" i="1"/>
  <c r="P100" i="1" s="1"/>
  <c r="B100" i="1" s="1"/>
  <c r="J102" i="1"/>
  <c r="K101" i="1"/>
  <c r="L101" i="1" s="1"/>
  <c r="M101" i="1" s="1"/>
  <c r="Q116" i="1"/>
  <c r="R116" i="1" s="1"/>
  <c r="T117" i="1"/>
  <c r="S117" i="1"/>
  <c r="O117" i="1"/>
  <c r="E117" i="1"/>
  <c r="F118" i="1" s="1"/>
  <c r="A118" i="1"/>
  <c r="D118" i="1" s="1"/>
  <c r="C116" i="1"/>
  <c r="I115" i="1"/>
  <c r="J103" i="1" l="1"/>
  <c r="K102" i="1"/>
  <c r="L102" i="1" s="1"/>
  <c r="M102" i="1" s="1"/>
  <c r="N101" i="1"/>
  <c r="P101" i="1" s="1"/>
  <c r="B101" i="1" s="1"/>
  <c r="G103" i="1"/>
  <c r="H102" i="1"/>
  <c r="S118" i="1"/>
  <c r="A119" i="1"/>
  <c r="D119" i="1" s="1"/>
  <c r="O118" i="1"/>
  <c r="E118" i="1"/>
  <c r="F119" i="1" s="1"/>
  <c r="T118" i="1"/>
  <c r="Q117" i="1"/>
  <c r="R117" i="1" s="1"/>
  <c r="I116" i="1"/>
  <c r="C117" i="1"/>
  <c r="S119" i="1" l="1"/>
  <c r="H103" i="1"/>
  <c r="G104" i="1"/>
  <c r="N102" i="1"/>
  <c r="P102" i="1" s="1"/>
  <c r="B102" i="1" s="1"/>
  <c r="K103" i="1"/>
  <c r="L103" i="1" s="1"/>
  <c r="M103" i="1" s="1"/>
  <c r="J104" i="1"/>
  <c r="T119" i="1"/>
  <c r="Q118" i="1"/>
  <c r="R118" i="1" s="1"/>
  <c r="A120" i="1"/>
  <c r="D120" i="1" s="1"/>
  <c r="O119" i="1"/>
  <c r="E119" i="1"/>
  <c r="F120" i="1" s="1"/>
  <c r="C118" i="1"/>
  <c r="I117" i="1"/>
  <c r="T120" i="1" l="1"/>
  <c r="H104" i="1"/>
  <c r="G105" i="1"/>
  <c r="K104" i="1"/>
  <c r="L104" i="1" s="1"/>
  <c r="M104" i="1" s="1"/>
  <c r="J105" i="1"/>
  <c r="N103" i="1"/>
  <c r="P103" i="1" s="1"/>
  <c r="B103" i="1" s="1"/>
  <c r="S120" i="1"/>
  <c r="Q119" i="1"/>
  <c r="R119" i="1" s="1"/>
  <c r="A121" i="1"/>
  <c r="D121" i="1" s="1"/>
  <c r="O120" i="1"/>
  <c r="E120" i="1"/>
  <c r="F121" i="1" s="1"/>
  <c r="C119" i="1"/>
  <c r="I118" i="1"/>
  <c r="S121" i="1" l="1"/>
  <c r="J106" i="1"/>
  <c r="K105" i="1"/>
  <c r="L105" i="1" s="1"/>
  <c r="M105" i="1" s="1"/>
  <c r="G106" i="1"/>
  <c r="H105" i="1"/>
  <c r="N104" i="1"/>
  <c r="P104" i="1" s="1"/>
  <c r="B104" i="1" s="1"/>
  <c r="T121" i="1"/>
  <c r="A122" i="1"/>
  <c r="D122" i="1" s="1"/>
  <c r="O121" i="1"/>
  <c r="E121" i="1"/>
  <c r="F122" i="1" s="1"/>
  <c r="Q120" i="1"/>
  <c r="R120" i="1" s="1"/>
  <c r="I119" i="1"/>
  <c r="C120" i="1"/>
  <c r="T122" i="1" l="1"/>
  <c r="N105" i="1"/>
  <c r="P105" i="1" s="1"/>
  <c r="B105" i="1" s="1"/>
  <c r="H106" i="1"/>
  <c r="G107" i="1"/>
  <c r="K106" i="1"/>
  <c r="L106" i="1" s="1"/>
  <c r="M106" i="1" s="1"/>
  <c r="J107" i="1"/>
  <c r="A123" i="1"/>
  <c r="D123" i="1" s="1"/>
  <c r="O122" i="1"/>
  <c r="T123" i="1" s="1"/>
  <c r="E122" i="1"/>
  <c r="F123" i="1" s="1"/>
  <c r="Q121" i="1"/>
  <c r="R121" i="1" s="1"/>
  <c r="S122" i="1"/>
  <c r="C121" i="1"/>
  <c r="I120" i="1"/>
  <c r="G108" i="1" l="1"/>
  <c r="H107" i="1"/>
  <c r="N106" i="1"/>
  <c r="P106" i="1" s="1"/>
  <c r="B106" i="1" s="1"/>
  <c r="K107" i="1"/>
  <c r="L107" i="1" s="1"/>
  <c r="M107" i="1" s="1"/>
  <c r="J108" i="1"/>
  <c r="S123" i="1"/>
  <c r="Q122" i="1"/>
  <c r="R122" i="1" s="1"/>
  <c r="A124" i="1"/>
  <c r="D124" i="1" s="1"/>
  <c r="O123" i="1"/>
  <c r="T124" i="1" s="1"/>
  <c r="E123" i="1"/>
  <c r="F124" i="1" s="1"/>
  <c r="I121" i="1"/>
  <c r="C122" i="1"/>
  <c r="N107" i="1" l="1"/>
  <c r="P107" i="1" s="1"/>
  <c r="B107" i="1" s="1"/>
  <c r="K108" i="1"/>
  <c r="L108" i="1" s="1"/>
  <c r="M108" i="1" s="1"/>
  <c r="J109" i="1"/>
  <c r="H108" i="1"/>
  <c r="G109" i="1"/>
  <c r="Q123" i="1"/>
  <c r="R123" i="1" s="1"/>
  <c r="S124" i="1"/>
  <c r="O124" i="1"/>
  <c r="A125" i="1"/>
  <c r="D125" i="1" s="1"/>
  <c r="E124" i="1"/>
  <c r="F125" i="1" s="1"/>
  <c r="C123" i="1"/>
  <c r="I122" i="1"/>
  <c r="N108" i="1" l="1"/>
  <c r="P108" i="1" s="1"/>
  <c r="B108" i="1" s="1"/>
  <c r="K109" i="1"/>
  <c r="L109" i="1" s="1"/>
  <c r="M109" i="1" s="1"/>
  <c r="J110" i="1"/>
  <c r="H109" i="1"/>
  <c r="G110" i="1"/>
  <c r="A126" i="1"/>
  <c r="D126" i="1" s="1"/>
  <c r="O125" i="1"/>
  <c r="E125" i="1"/>
  <c r="F126" i="1" s="1"/>
  <c r="Q124" i="1"/>
  <c r="R124" i="1" s="1"/>
  <c r="S125" i="1"/>
  <c r="T125" i="1"/>
  <c r="C124" i="1"/>
  <c r="I123" i="1"/>
  <c r="T126" i="1" l="1"/>
  <c r="N109" i="1"/>
  <c r="P109" i="1" s="1"/>
  <c r="B109" i="1" s="1"/>
  <c r="K110" i="1"/>
  <c r="L110" i="1" s="1"/>
  <c r="M110" i="1" s="1"/>
  <c r="J111" i="1"/>
  <c r="S126" i="1"/>
  <c r="G111" i="1"/>
  <c r="H110" i="1"/>
  <c r="Q125" i="1"/>
  <c r="R125" i="1" s="1"/>
  <c r="O126" i="1"/>
  <c r="A127" i="1"/>
  <c r="D127" i="1" s="1"/>
  <c r="E126" i="1"/>
  <c r="F127" i="1" s="1"/>
  <c r="I124" i="1"/>
  <c r="C125" i="1"/>
  <c r="N110" i="1" l="1"/>
  <c r="P110" i="1" s="1"/>
  <c r="B110" i="1" s="1"/>
  <c r="K111" i="1"/>
  <c r="L111" i="1" s="1"/>
  <c r="M111" i="1" s="1"/>
  <c r="J112" i="1"/>
  <c r="H111" i="1"/>
  <c r="G112" i="1"/>
  <c r="Q126" i="1"/>
  <c r="R126" i="1" s="1"/>
  <c r="T127" i="1"/>
  <c r="S127" i="1"/>
  <c r="A128" i="1"/>
  <c r="D128" i="1" s="1"/>
  <c r="O127" i="1"/>
  <c r="E127" i="1"/>
  <c r="F128" i="1" s="1"/>
  <c r="C126" i="1"/>
  <c r="I125" i="1"/>
  <c r="N111" i="1" l="1"/>
  <c r="P111" i="1" s="1"/>
  <c r="B111" i="1" s="1"/>
  <c r="K112" i="1"/>
  <c r="L112" i="1" s="1"/>
  <c r="M112" i="1" s="1"/>
  <c r="J113" i="1"/>
  <c r="H112" i="1"/>
  <c r="G113" i="1"/>
  <c r="Q127" i="1"/>
  <c r="R127" i="1" s="1"/>
  <c r="O128" i="1"/>
  <c r="A129" i="1"/>
  <c r="D129" i="1" s="1"/>
  <c r="E128" i="1"/>
  <c r="F129" i="1" s="1"/>
  <c r="T128" i="1"/>
  <c r="S128" i="1"/>
  <c r="I126" i="1"/>
  <c r="C127" i="1"/>
  <c r="N112" i="1" l="1"/>
  <c r="P112" i="1" s="1"/>
  <c r="B112" i="1" s="1"/>
  <c r="K113" i="1"/>
  <c r="L113" i="1" s="1"/>
  <c r="M113" i="1" s="1"/>
  <c r="J114" i="1"/>
  <c r="H113" i="1"/>
  <c r="G114" i="1"/>
  <c r="S129" i="1"/>
  <c r="E129" i="1"/>
  <c r="F130" i="1" s="1"/>
  <c r="O129" i="1"/>
  <c r="A130" i="1"/>
  <c r="D130" i="1" s="1"/>
  <c r="Q128" i="1"/>
  <c r="R128" i="1" s="1"/>
  <c r="T129" i="1"/>
  <c r="C128" i="1"/>
  <c r="I127" i="1"/>
  <c r="N113" i="1" l="1"/>
  <c r="P113" i="1" s="1"/>
  <c r="B113" i="1" s="1"/>
  <c r="K114" i="1"/>
  <c r="L114" i="1" s="1"/>
  <c r="M114" i="1" s="1"/>
  <c r="J115" i="1"/>
  <c r="H114" i="1"/>
  <c r="G115" i="1"/>
  <c r="T130" i="1"/>
  <c r="A131" i="1"/>
  <c r="D131" i="1" s="1"/>
  <c r="O130" i="1"/>
  <c r="T131" i="1" s="1"/>
  <c r="E130" i="1"/>
  <c r="F131" i="1" s="1"/>
  <c r="Q129" i="1"/>
  <c r="R129" i="1" s="1"/>
  <c r="S130" i="1"/>
  <c r="I128" i="1"/>
  <c r="C129" i="1"/>
  <c r="N114" i="1" l="1"/>
  <c r="P114" i="1" s="1"/>
  <c r="B114" i="1" s="1"/>
  <c r="K115" i="1"/>
  <c r="L115" i="1" s="1"/>
  <c r="M115" i="1" s="1"/>
  <c r="J116" i="1"/>
  <c r="S131" i="1"/>
  <c r="H115" i="1"/>
  <c r="G116" i="1"/>
  <c r="Q130" i="1"/>
  <c r="R130" i="1" s="1"/>
  <c r="E131" i="1"/>
  <c r="F132" i="1" s="1"/>
  <c r="O131" i="1"/>
  <c r="A132" i="1"/>
  <c r="D132" i="1" s="1"/>
  <c r="C130" i="1"/>
  <c r="I129" i="1"/>
  <c r="S132" i="1" l="1"/>
  <c r="K116" i="1"/>
  <c r="L116" i="1" s="1"/>
  <c r="M116" i="1" s="1"/>
  <c r="J117" i="1"/>
  <c r="H116" i="1"/>
  <c r="G117" i="1"/>
  <c r="N115" i="1"/>
  <c r="P115" i="1" s="1"/>
  <c r="B115" i="1" s="1"/>
  <c r="O132" i="1"/>
  <c r="A133" i="1"/>
  <c r="D133" i="1" s="1"/>
  <c r="E132" i="1"/>
  <c r="F133" i="1" s="1"/>
  <c r="Q131" i="1"/>
  <c r="R131" i="1" s="1"/>
  <c r="T132" i="1"/>
  <c r="I130" i="1"/>
  <c r="C131" i="1"/>
  <c r="H117" i="1" l="1"/>
  <c r="G118" i="1"/>
  <c r="N116" i="1"/>
  <c r="P116" i="1" s="1"/>
  <c r="B116" i="1" s="1"/>
  <c r="K117" i="1"/>
  <c r="L117" i="1" s="1"/>
  <c r="M117" i="1" s="1"/>
  <c r="J118" i="1"/>
  <c r="T133" i="1"/>
  <c r="Q132" i="1"/>
  <c r="R132" i="1" s="1"/>
  <c r="S133" i="1"/>
  <c r="E133" i="1"/>
  <c r="F134" i="1" s="1"/>
  <c r="A134" i="1"/>
  <c r="D134" i="1" s="1"/>
  <c r="O133" i="1"/>
  <c r="C132" i="1"/>
  <c r="I131" i="1"/>
  <c r="H118" i="1" l="1"/>
  <c r="G119" i="1"/>
  <c r="K118" i="1"/>
  <c r="L118" i="1" s="1"/>
  <c r="M118" i="1" s="1"/>
  <c r="J119" i="1"/>
  <c r="N117" i="1"/>
  <c r="P117" i="1" s="1"/>
  <c r="B117" i="1" s="1"/>
  <c r="Q133" i="1"/>
  <c r="R133" i="1" s="1"/>
  <c r="S134" i="1"/>
  <c r="O134" i="1"/>
  <c r="A135" i="1"/>
  <c r="D135" i="1" s="1"/>
  <c r="E134" i="1"/>
  <c r="F135" i="1" s="1"/>
  <c r="T134" i="1"/>
  <c r="I132" i="1"/>
  <c r="C133" i="1"/>
  <c r="K119" i="1" l="1"/>
  <c r="L119" i="1" s="1"/>
  <c r="M119" i="1" s="1"/>
  <c r="J120" i="1"/>
  <c r="H119" i="1"/>
  <c r="G120" i="1"/>
  <c r="T135" i="1"/>
  <c r="N118" i="1"/>
  <c r="P118" i="1" s="1"/>
  <c r="B118" i="1" s="1"/>
  <c r="S135" i="1"/>
  <c r="O135" i="1"/>
  <c r="E135" i="1"/>
  <c r="F136" i="1" s="1"/>
  <c r="A136" i="1"/>
  <c r="D136" i="1" s="1"/>
  <c r="Q134" i="1"/>
  <c r="R134" i="1" s="1"/>
  <c r="C134" i="1"/>
  <c r="I133" i="1"/>
  <c r="T136" i="1" l="1"/>
  <c r="H120" i="1"/>
  <c r="G121" i="1"/>
  <c r="N119" i="1"/>
  <c r="P119" i="1" s="1"/>
  <c r="B119" i="1" s="1"/>
  <c r="K120" i="1"/>
  <c r="L120" i="1" s="1"/>
  <c r="M120" i="1" s="1"/>
  <c r="J121" i="1"/>
  <c r="O136" i="1"/>
  <c r="A137" i="1"/>
  <c r="D137" i="1" s="1"/>
  <c r="E136" i="1"/>
  <c r="F137" i="1" s="1"/>
  <c r="S136" i="1"/>
  <c r="Q135" i="1"/>
  <c r="R135" i="1" s="1"/>
  <c r="I134" i="1"/>
  <c r="C135" i="1"/>
  <c r="H121" i="1" l="1"/>
  <c r="G122" i="1"/>
  <c r="K121" i="1"/>
  <c r="L121" i="1" s="1"/>
  <c r="M121" i="1" s="1"/>
  <c r="J122" i="1"/>
  <c r="N120" i="1"/>
  <c r="P120" i="1" s="1"/>
  <c r="B120" i="1" s="1"/>
  <c r="S137" i="1"/>
  <c r="Q136" i="1"/>
  <c r="R136" i="1" s="1"/>
  <c r="T137" i="1"/>
  <c r="A138" i="1"/>
  <c r="D138" i="1" s="1"/>
  <c r="O137" i="1"/>
  <c r="E137" i="1"/>
  <c r="F138" i="1" s="1"/>
  <c r="C136" i="1"/>
  <c r="I135" i="1"/>
  <c r="K122" i="1" l="1"/>
  <c r="L122" i="1" s="1"/>
  <c r="M122" i="1" s="1"/>
  <c r="J123" i="1"/>
  <c r="H122" i="1"/>
  <c r="G123" i="1"/>
  <c r="N121" i="1"/>
  <c r="P121" i="1" s="1"/>
  <c r="B121" i="1" s="1"/>
  <c r="T138" i="1"/>
  <c r="Q137" i="1"/>
  <c r="R137" i="1" s="1"/>
  <c r="S138" i="1"/>
  <c r="A139" i="1"/>
  <c r="D139" i="1" s="1"/>
  <c r="E138" i="1"/>
  <c r="F139" i="1" s="1"/>
  <c r="O138" i="1"/>
  <c r="I136" i="1"/>
  <c r="C137" i="1"/>
  <c r="H123" i="1" l="1"/>
  <c r="G124" i="1"/>
  <c r="N122" i="1"/>
  <c r="P122" i="1" s="1"/>
  <c r="B122" i="1" s="1"/>
  <c r="K123" i="1"/>
  <c r="L123" i="1" s="1"/>
  <c r="M123" i="1" s="1"/>
  <c r="J124" i="1"/>
  <c r="Q138" i="1"/>
  <c r="R138" i="1" s="1"/>
  <c r="S139" i="1"/>
  <c r="O139" i="1"/>
  <c r="A140" i="1"/>
  <c r="D140" i="1" s="1"/>
  <c r="E139" i="1"/>
  <c r="F140" i="1" s="1"/>
  <c r="T139" i="1"/>
  <c r="C138" i="1"/>
  <c r="I137" i="1"/>
  <c r="T140" i="1" l="1"/>
  <c r="H124" i="1"/>
  <c r="G125" i="1"/>
  <c r="K124" i="1"/>
  <c r="L124" i="1" s="1"/>
  <c r="M124" i="1" s="1"/>
  <c r="J125" i="1"/>
  <c r="N123" i="1"/>
  <c r="P123" i="1" s="1"/>
  <c r="B123" i="1" s="1"/>
  <c r="E140" i="1"/>
  <c r="F141" i="1" s="1"/>
  <c r="O140" i="1"/>
  <c r="T141" i="1" s="1"/>
  <c r="A141" i="1"/>
  <c r="D141" i="1" s="1"/>
  <c r="Q139" i="1"/>
  <c r="R139" i="1" s="1"/>
  <c r="S140" i="1"/>
  <c r="I138" i="1"/>
  <c r="C139" i="1"/>
  <c r="H125" i="1" l="1"/>
  <c r="G126" i="1"/>
  <c r="N124" i="1"/>
  <c r="P124" i="1" s="1"/>
  <c r="B124" i="1" s="1"/>
  <c r="S141" i="1"/>
  <c r="K125" i="1"/>
  <c r="L125" i="1" s="1"/>
  <c r="M125" i="1" s="1"/>
  <c r="J126" i="1"/>
  <c r="O141" i="1"/>
  <c r="T142" i="1" s="1"/>
  <c r="A142" i="1"/>
  <c r="D142" i="1" s="1"/>
  <c r="E141" i="1"/>
  <c r="F142" i="1" s="1"/>
  <c r="Q140" i="1"/>
  <c r="R140" i="1" s="1"/>
  <c r="C140" i="1"/>
  <c r="I139" i="1"/>
  <c r="K126" i="1" l="1"/>
  <c r="L126" i="1" s="1"/>
  <c r="M126" i="1" s="1"/>
  <c r="J127" i="1"/>
  <c r="H126" i="1"/>
  <c r="G127" i="1"/>
  <c r="N125" i="1"/>
  <c r="P125" i="1" s="1"/>
  <c r="B125" i="1" s="1"/>
  <c r="A143" i="1"/>
  <c r="D143" i="1" s="1"/>
  <c r="O142" i="1"/>
  <c r="T143" i="1" s="1"/>
  <c r="E142" i="1"/>
  <c r="F143" i="1" s="1"/>
  <c r="Q141" i="1"/>
  <c r="R141" i="1" s="1"/>
  <c r="S142" i="1"/>
  <c r="I140" i="1"/>
  <c r="C141" i="1"/>
  <c r="S143" i="1" l="1"/>
  <c r="H127" i="1"/>
  <c r="G128" i="1"/>
  <c r="N126" i="1"/>
  <c r="P126" i="1" s="1"/>
  <c r="B126" i="1" s="1"/>
  <c r="K127" i="1"/>
  <c r="L127" i="1" s="1"/>
  <c r="M127" i="1" s="1"/>
  <c r="J128" i="1"/>
  <c r="Q142" i="1"/>
  <c r="R142" i="1" s="1"/>
  <c r="O143" i="1"/>
  <c r="A144" i="1"/>
  <c r="D144" i="1" s="1"/>
  <c r="E143" i="1"/>
  <c r="F144" i="1" s="1"/>
  <c r="I141" i="1"/>
  <c r="C142" i="1"/>
  <c r="H128" i="1" l="1"/>
  <c r="G129" i="1"/>
  <c r="K128" i="1"/>
  <c r="L128" i="1" s="1"/>
  <c r="M128" i="1" s="1"/>
  <c r="J129" i="1"/>
  <c r="N127" i="1"/>
  <c r="P127" i="1" s="1"/>
  <c r="B127" i="1" s="1"/>
  <c r="A145" i="1"/>
  <c r="D145" i="1" s="1"/>
  <c r="O144" i="1"/>
  <c r="E144" i="1"/>
  <c r="F145" i="1" s="1"/>
  <c r="Q143" i="1"/>
  <c r="R143" i="1" s="1"/>
  <c r="S144" i="1"/>
  <c r="T144" i="1"/>
  <c r="C143" i="1"/>
  <c r="I142" i="1"/>
  <c r="T145" i="1" l="1"/>
  <c r="K129" i="1"/>
  <c r="L129" i="1" s="1"/>
  <c r="M129" i="1" s="1"/>
  <c r="J130" i="1"/>
  <c r="H129" i="1"/>
  <c r="G130" i="1"/>
  <c r="S145" i="1"/>
  <c r="N128" i="1"/>
  <c r="P128" i="1" s="1"/>
  <c r="B128" i="1" s="1"/>
  <c r="Q144" i="1"/>
  <c r="R144" i="1" s="1"/>
  <c r="O145" i="1"/>
  <c r="A146" i="1"/>
  <c r="D146" i="1" s="1"/>
  <c r="E145" i="1"/>
  <c r="F146" i="1" s="1"/>
  <c r="I143" i="1"/>
  <c r="C144" i="1"/>
  <c r="N129" i="1" l="1"/>
  <c r="P129" i="1" s="1"/>
  <c r="B129" i="1" s="1"/>
  <c r="K130" i="1"/>
  <c r="L130" i="1" s="1"/>
  <c r="M130" i="1" s="1"/>
  <c r="J131" i="1"/>
  <c r="H130" i="1"/>
  <c r="G131" i="1"/>
  <c r="Q145" i="1"/>
  <c r="R145" i="1" s="1"/>
  <c r="T146" i="1"/>
  <c r="S146" i="1"/>
  <c r="O146" i="1"/>
  <c r="A147" i="1"/>
  <c r="D147" i="1" s="1"/>
  <c r="E146" i="1"/>
  <c r="F147" i="1" s="1"/>
  <c r="C145" i="1"/>
  <c r="I144" i="1"/>
  <c r="N130" i="1" l="1"/>
  <c r="P130" i="1" s="1"/>
  <c r="B130" i="1" s="1"/>
  <c r="K131" i="1"/>
  <c r="L131" i="1" s="1"/>
  <c r="M131" i="1" s="1"/>
  <c r="J132" i="1"/>
  <c r="H131" i="1"/>
  <c r="G132" i="1"/>
  <c r="S147" i="1"/>
  <c r="O147" i="1"/>
  <c r="A148" i="1"/>
  <c r="D148" i="1" s="1"/>
  <c r="E147" i="1"/>
  <c r="F148" i="1" s="1"/>
  <c r="Q146" i="1"/>
  <c r="R146" i="1" s="1"/>
  <c r="T147" i="1"/>
  <c r="I145" i="1"/>
  <c r="C146" i="1"/>
  <c r="N131" i="1" l="1"/>
  <c r="P131" i="1" s="1"/>
  <c r="B131" i="1" s="1"/>
  <c r="S148" i="1"/>
  <c r="K132" i="1"/>
  <c r="L132" i="1" s="1"/>
  <c r="M132" i="1" s="1"/>
  <c r="J133" i="1"/>
  <c r="H132" i="1"/>
  <c r="G133" i="1"/>
  <c r="T148" i="1"/>
  <c r="E148" i="1"/>
  <c r="F149" i="1" s="1"/>
  <c r="A149" i="1"/>
  <c r="D149" i="1" s="1"/>
  <c r="O148" i="1"/>
  <c r="Q147" i="1"/>
  <c r="R147" i="1" s="1"/>
  <c r="C147" i="1"/>
  <c r="I146" i="1"/>
  <c r="T149" i="1" l="1"/>
  <c r="K133" i="1"/>
  <c r="L133" i="1" s="1"/>
  <c r="M133" i="1" s="1"/>
  <c r="J134" i="1"/>
  <c r="H133" i="1"/>
  <c r="G134" i="1"/>
  <c r="N132" i="1"/>
  <c r="P132" i="1" s="1"/>
  <c r="B132" i="1" s="1"/>
  <c r="Q148" i="1"/>
  <c r="R148" i="1" s="1"/>
  <c r="A150" i="1"/>
  <c r="D150" i="1" s="1"/>
  <c r="O149" i="1"/>
  <c r="E149" i="1"/>
  <c r="F150" i="1" s="1"/>
  <c r="S149" i="1"/>
  <c r="I147" i="1"/>
  <c r="C148" i="1"/>
  <c r="T150" i="1" l="1"/>
  <c r="H134" i="1"/>
  <c r="G135" i="1"/>
  <c r="N133" i="1"/>
  <c r="P133" i="1" s="1"/>
  <c r="B133" i="1" s="1"/>
  <c r="K134" i="1"/>
  <c r="L134" i="1" s="1"/>
  <c r="M134" i="1" s="1"/>
  <c r="J135" i="1"/>
  <c r="S150" i="1"/>
  <c r="O150" i="1"/>
  <c r="A151" i="1"/>
  <c r="D151" i="1" s="1"/>
  <c r="E150" i="1"/>
  <c r="F151" i="1" s="1"/>
  <c r="Q149" i="1"/>
  <c r="R149" i="1" s="1"/>
  <c r="C149" i="1"/>
  <c r="I148" i="1"/>
  <c r="S151" i="1" l="1"/>
  <c r="H135" i="1"/>
  <c r="G136" i="1"/>
  <c r="K135" i="1"/>
  <c r="L135" i="1" s="1"/>
  <c r="M135" i="1" s="1"/>
  <c r="J136" i="1"/>
  <c r="N134" i="1"/>
  <c r="P134" i="1" s="1"/>
  <c r="B134" i="1" s="1"/>
  <c r="A152" i="1"/>
  <c r="D152" i="1" s="1"/>
  <c r="O151" i="1"/>
  <c r="S152" i="1" s="1"/>
  <c r="E151" i="1"/>
  <c r="F152" i="1" s="1"/>
  <c r="Q150" i="1"/>
  <c r="R150" i="1" s="1"/>
  <c r="T151" i="1"/>
  <c r="I149" i="1"/>
  <c r="C150" i="1"/>
  <c r="T152" i="1" l="1"/>
  <c r="K136" i="1"/>
  <c r="L136" i="1" s="1"/>
  <c r="M136" i="1" s="1"/>
  <c r="J137" i="1"/>
  <c r="H136" i="1"/>
  <c r="G137" i="1"/>
  <c r="N135" i="1"/>
  <c r="P135" i="1" s="1"/>
  <c r="B135" i="1" s="1"/>
  <c r="O152" i="1"/>
  <c r="T153" i="1" s="1"/>
  <c r="A153" i="1"/>
  <c r="D153" i="1" s="1"/>
  <c r="E152" i="1"/>
  <c r="F153" i="1" s="1"/>
  <c r="Q151" i="1"/>
  <c r="R151" i="1" s="1"/>
  <c r="C151" i="1"/>
  <c r="I150" i="1"/>
  <c r="H137" i="1" l="1"/>
  <c r="G138" i="1"/>
  <c r="N136" i="1"/>
  <c r="P136" i="1" s="1"/>
  <c r="B136" i="1" s="1"/>
  <c r="K137" i="1"/>
  <c r="L137" i="1" s="1"/>
  <c r="M137" i="1" s="1"/>
  <c r="J138" i="1"/>
  <c r="O153" i="1"/>
  <c r="T154" i="1" s="1"/>
  <c r="A154" i="1"/>
  <c r="D154" i="1" s="1"/>
  <c r="E153" i="1"/>
  <c r="F154" i="1" s="1"/>
  <c r="Q152" i="1"/>
  <c r="R152" i="1" s="1"/>
  <c r="S153" i="1"/>
  <c r="I151" i="1"/>
  <c r="C152" i="1"/>
  <c r="S154" i="1" l="1"/>
  <c r="H138" i="1"/>
  <c r="G139" i="1"/>
  <c r="K138" i="1"/>
  <c r="L138" i="1" s="1"/>
  <c r="M138" i="1" s="1"/>
  <c r="J139" i="1"/>
  <c r="N137" i="1"/>
  <c r="P137" i="1" s="1"/>
  <c r="B137" i="1" s="1"/>
  <c r="A155" i="1"/>
  <c r="D155" i="1" s="1"/>
  <c r="O154" i="1"/>
  <c r="E154" i="1"/>
  <c r="F155" i="1" s="1"/>
  <c r="Q153" i="1"/>
  <c r="R153" i="1" s="1"/>
  <c r="C153" i="1"/>
  <c r="I152" i="1"/>
  <c r="S155" i="1" l="1"/>
  <c r="H139" i="1"/>
  <c r="G140" i="1"/>
  <c r="N138" i="1"/>
  <c r="P138" i="1" s="1"/>
  <c r="B138" i="1" s="1"/>
  <c r="K139" i="1"/>
  <c r="L139" i="1" s="1"/>
  <c r="M139" i="1" s="1"/>
  <c r="J140" i="1"/>
  <c r="Q154" i="1"/>
  <c r="R154" i="1" s="1"/>
  <c r="O155" i="1"/>
  <c r="A156" i="1"/>
  <c r="D156" i="1" s="1"/>
  <c r="E155" i="1"/>
  <c r="F156" i="1" s="1"/>
  <c r="T155" i="1"/>
  <c r="I153" i="1"/>
  <c r="C154" i="1"/>
  <c r="S156" i="1" l="1"/>
  <c r="H140" i="1"/>
  <c r="G141" i="1"/>
  <c r="K140" i="1"/>
  <c r="L140" i="1" s="1"/>
  <c r="M140" i="1" s="1"/>
  <c r="J141" i="1"/>
  <c r="N139" i="1"/>
  <c r="P139" i="1" s="1"/>
  <c r="B139" i="1" s="1"/>
  <c r="T156" i="1"/>
  <c r="E156" i="1"/>
  <c r="F157" i="1" s="1"/>
  <c r="A157" i="1"/>
  <c r="D157" i="1" s="1"/>
  <c r="O156" i="1"/>
  <c r="Q155" i="1"/>
  <c r="R155" i="1" s="1"/>
  <c r="C155" i="1"/>
  <c r="I154" i="1"/>
  <c r="K141" i="1" l="1"/>
  <c r="L141" i="1" s="1"/>
  <c r="M141" i="1" s="1"/>
  <c r="J142" i="1"/>
  <c r="H141" i="1"/>
  <c r="G142" i="1"/>
  <c r="N140" i="1"/>
  <c r="P140" i="1" s="1"/>
  <c r="B140" i="1" s="1"/>
  <c r="Q156" i="1"/>
  <c r="R156" i="1" s="1"/>
  <c r="O157" i="1"/>
  <c r="A158" i="1"/>
  <c r="D158" i="1" s="1"/>
  <c r="E157" i="1"/>
  <c r="F158" i="1" s="1"/>
  <c r="T157" i="1"/>
  <c r="S157" i="1"/>
  <c r="C156" i="1"/>
  <c r="I155" i="1"/>
  <c r="T158" i="1" l="1"/>
  <c r="H142" i="1"/>
  <c r="G143" i="1"/>
  <c r="N141" i="1"/>
  <c r="P141" i="1" s="1"/>
  <c r="B141" i="1" s="1"/>
  <c r="K142" i="1"/>
  <c r="L142" i="1" s="1"/>
  <c r="M142" i="1" s="1"/>
  <c r="J143" i="1"/>
  <c r="O158" i="1"/>
  <c r="A159" i="1"/>
  <c r="D159" i="1" s="1"/>
  <c r="E158" i="1"/>
  <c r="F159" i="1" s="1"/>
  <c r="S158" i="1"/>
  <c r="Q157" i="1"/>
  <c r="R157" i="1" s="1"/>
  <c r="I156" i="1"/>
  <c r="C157" i="1"/>
  <c r="H143" i="1" l="1"/>
  <c r="G144" i="1"/>
  <c r="K143" i="1"/>
  <c r="L143" i="1" s="1"/>
  <c r="M143" i="1" s="1"/>
  <c r="J144" i="1"/>
  <c r="N142" i="1"/>
  <c r="P142" i="1" s="1"/>
  <c r="B142" i="1" s="1"/>
  <c r="A160" i="1"/>
  <c r="D160" i="1" s="1"/>
  <c r="O159" i="1"/>
  <c r="E159" i="1"/>
  <c r="F160" i="1" s="1"/>
  <c r="Q158" i="1"/>
  <c r="R158" i="1" s="1"/>
  <c r="T159" i="1"/>
  <c r="S159" i="1"/>
  <c r="C158" i="1"/>
  <c r="I157" i="1"/>
  <c r="K144" i="1" l="1"/>
  <c r="L144" i="1" s="1"/>
  <c r="M144" i="1" s="1"/>
  <c r="J145" i="1"/>
  <c r="H144" i="1"/>
  <c r="G145" i="1"/>
  <c r="N143" i="1"/>
  <c r="P143" i="1" s="1"/>
  <c r="B143" i="1" s="1"/>
  <c r="T160" i="1"/>
  <c r="Q159" i="1"/>
  <c r="R159" i="1" s="1"/>
  <c r="S160" i="1"/>
  <c r="O160" i="1"/>
  <c r="E160" i="1"/>
  <c r="F161" i="1" s="1"/>
  <c r="A161" i="1"/>
  <c r="D161" i="1" s="1"/>
  <c r="I158" i="1"/>
  <c r="C159" i="1"/>
  <c r="T161" i="1" l="1"/>
  <c r="H145" i="1"/>
  <c r="G146" i="1"/>
  <c r="N144" i="1"/>
  <c r="P144" i="1" s="1"/>
  <c r="B144" i="1" s="1"/>
  <c r="K145" i="1"/>
  <c r="L145" i="1" s="1"/>
  <c r="M145" i="1" s="1"/>
  <c r="J146" i="1"/>
  <c r="A162" i="1"/>
  <c r="D162" i="1" s="1"/>
  <c r="O161" i="1"/>
  <c r="E161" i="1"/>
  <c r="F162" i="1" s="1"/>
  <c r="Q160" i="1"/>
  <c r="R160" i="1" s="1"/>
  <c r="S161" i="1"/>
  <c r="C160" i="1"/>
  <c r="I159" i="1"/>
  <c r="H146" i="1" l="1"/>
  <c r="G147" i="1"/>
  <c r="K146" i="1"/>
  <c r="L146" i="1" s="1"/>
  <c r="M146" i="1" s="1"/>
  <c r="J147" i="1"/>
  <c r="N145" i="1"/>
  <c r="P145" i="1" s="1"/>
  <c r="B145" i="1" s="1"/>
  <c r="Q161" i="1"/>
  <c r="R161" i="1" s="1"/>
  <c r="S162" i="1"/>
  <c r="O162" i="1"/>
  <c r="A163" i="1"/>
  <c r="D163" i="1" s="1"/>
  <c r="E162" i="1"/>
  <c r="F163" i="1" s="1"/>
  <c r="T162" i="1"/>
  <c r="I160" i="1"/>
  <c r="C161" i="1"/>
  <c r="K147" i="1" l="1"/>
  <c r="L147" i="1" s="1"/>
  <c r="M147" i="1" s="1"/>
  <c r="J148" i="1"/>
  <c r="H147" i="1"/>
  <c r="G148" i="1"/>
  <c r="T163" i="1"/>
  <c r="N146" i="1"/>
  <c r="P146" i="1" s="1"/>
  <c r="B146" i="1" s="1"/>
  <c r="Q162" i="1"/>
  <c r="R162" i="1" s="1"/>
  <c r="S163" i="1"/>
  <c r="A164" i="1"/>
  <c r="D164" i="1" s="1"/>
  <c r="O163" i="1"/>
  <c r="E163" i="1"/>
  <c r="F164" i="1" s="1"/>
  <c r="C162" i="1"/>
  <c r="I161" i="1"/>
  <c r="T164" i="1" l="1"/>
  <c r="H148" i="1"/>
  <c r="G149" i="1"/>
  <c r="N147" i="1"/>
  <c r="P147" i="1" s="1"/>
  <c r="B147" i="1" s="1"/>
  <c r="K148" i="1"/>
  <c r="L148" i="1" s="1"/>
  <c r="M148" i="1" s="1"/>
  <c r="J149" i="1"/>
  <c r="Q163" i="1"/>
  <c r="R163" i="1" s="1"/>
  <c r="S164" i="1"/>
  <c r="O164" i="1"/>
  <c r="A165" i="1"/>
  <c r="D165" i="1" s="1"/>
  <c r="E164" i="1"/>
  <c r="F165" i="1" s="1"/>
  <c r="I162" i="1"/>
  <c r="C163" i="1"/>
  <c r="H149" i="1" l="1"/>
  <c r="G150" i="1"/>
  <c r="K149" i="1"/>
  <c r="L149" i="1" s="1"/>
  <c r="M149" i="1" s="1"/>
  <c r="J150" i="1"/>
  <c r="N148" i="1"/>
  <c r="P148" i="1" s="1"/>
  <c r="B148" i="1" s="1"/>
  <c r="A166" i="1"/>
  <c r="D166" i="1" s="1"/>
  <c r="O165" i="1"/>
  <c r="E165" i="1"/>
  <c r="F166" i="1" s="1"/>
  <c r="Q164" i="1"/>
  <c r="R164" i="1" s="1"/>
  <c r="S165" i="1"/>
  <c r="T165" i="1"/>
  <c r="I163" i="1"/>
  <c r="C164" i="1"/>
  <c r="K150" i="1" l="1"/>
  <c r="L150" i="1" s="1"/>
  <c r="M150" i="1" s="1"/>
  <c r="J151" i="1"/>
  <c r="H150" i="1"/>
  <c r="G151" i="1"/>
  <c r="N149" i="1"/>
  <c r="P149" i="1" s="1"/>
  <c r="B149" i="1" s="1"/>
  <c r="Q165" i="1"/>
  <c r="R165" i="1" s="1"/>
  <c r="S166" i="1"/>
  <c r="T166" i="1"/>
  <c r="A167" i="1"/>
  <c r="D167" i="1" s="1"/>
  <c r="O166" i="1"/>
  <c r="E166" i="1"/>
  <c r="F167" i="1" s="1"/>
  <c r="I164" i="1"/>
  <c r="C165" i="1"/>
  <c r="H151" i="1" l="1"/>
  <c r="G152" i="1"/>
  <c r="N150" i="1"/>
  <c r="P150" i="1" s="1"/>
  <c r="B150" i="1" s="1"/>
  <c r="K151" i="1"/>
  <c r="L151" i="1" s="1"/>
  <c r="M151" i="1" s="1"/>
  <c r="J152" i="1"/>
  <c r="O167" i="1"/>
  <c r="A168" i="1"/>
  <c r="D168" i="1" s="1"/>
  <c r="E167" i="1"/>
  <c r="F168" i="1" s="1"/>
  <c r="T167" i="1"/>
  <c r="Q166" i="1"/>
  <c r="R166" i="1" s="1"/>
  <c r="S167" i="1"/>
  <c r="C166" i="1"/>
  <c r="I165" i="1"/>
  <c r="T168" i="1" l="1"/>
  <c r="H152" i="1"/>
  <c r="G153" i="1"/>
  <c r="K152" i="1"/>
  <c r="L152" i="1" s="1"/>
  <c r="M152" i="1" s="1"/>
  <c r="J153" i="1"/>
  <c r="N151" i="1"/>
  <c r="P151" i="1" s="1"/>
  <c r="B151" i="1" s="1"/>
  <c r="E168" i="1"/>
  <c r="F169" i="1" s="1"/>
  <c r="O168" i="1"/>
  <c r="A169" i="1"/>
  <c r="D169" i="1" s="1"/>
  <c r="Q167" i="1"/>
  <c r="R167" i="1" s="1"/>
  <c r="S168" i="1"/>
  <c r="I166" i="1"/>
  <c r="C167" i="1"/>
  <c r="K153" i="1" l="1"/>
  <c r="L153" i="1" s="1"/>
  <c r="M153" i="1" s="1"/>
  <c r="J154" i="1"/>
  <c r="H153" i="1"/>
  <c r="G154" i="1"/>
  <c r="N152" i="1"/>
  <c r="P152" i="1" s="1"/>
  <c r="B152" i="1" s="1"/>
  <c r="A170" i="1"/>
  <c r="D170" i="1" s="1"/>
  <c r="O169" i="1"/>
  <c r="E169" i="1"/>
  <c r="F170" i="1" s="1"/>
  <c r="Q168" i="1"/>
  <c r="R168" i="1" s="1"/>
  <c r="S169" i="1"/>
  <c r="T169" i="1"/>
  <c r="C168" i="1"/>
  <c r="I167" i="1"/>
  <c r="H154" i="1" l="1"/>
  <c r="G155" i="1"/>
  <c r="N153" i="1"/>
  <c r="P153" i="1" s="1"/>
  <c r="B153" i="1" s="1"/>
  <c r="K154" i="1"/>
  <c r="L154" i="1" s="1"/>
  <c r="M154" i="1" s="1"/>
  <c r="J155" i="1"/>
  <c r="Q169" i="1"/>
  <c r="R169" i="1" s="1"/>
  <c r="S170" i="1"/>
  <c r="T170" i="1"/>
  <c r="O170" i="1"/>
  <c r="A171" i="1"/>
  <c r="D171" i="1" s="1"/>
  <c r="E170" i="1"/>
  <c r="F171" i="1" s="1"/>
  <c r="C169" i="1"/>
  <c r="I168" i="1"/>
  <c r="H155" i="1" l="1"/>
  <c r="G156" i="1"/>
  <c r="K155" i="1"/>
  <c r="L155" i="1" s="1"/>
  <c r="M155" i="1" s="1"/>
  <c r="J156" i="1"/>
  <c r="N154" i="1"/>
  <c r="P154" i="1" s="1"/>
  <c r="B154" i="1" s="1"/>
  <c r="A172" i="1"/>
  <c r="D172" i="1" s="1"/>
  <c r="O171" i="1"/>
  <c r="E171" i="1"/>
  <c r="F172" i="1" s="1"/>
  <c r="Q170" i="1"/>
  <c r="R170" i="1" s="1"/>
  <c r="S171" i="1"/>
  <c r="T171" i="1"/>
  <c r="I169" i="1"/>
  <c r="C170" i="1"/>
  <c r="K156" i="1" l="1"/>
  <c r="L156" i="1" s="1"/>
  <c r="M156" i="1" s="1"/>
  <c r="J157" i="1"/>
  <c r="H156" i="1"/>
  <c r="G157" i="1"/>
  <c r="N155" i="1"/>
  <c r="P155" i="1" s="1"/>
  <c r="B155" i="1" s="1"/>
  <c r="Q171" i="1"/>
  <c r="R171" i="1" s="1"/>
  <c r="T172" i="1"/>
  <c r="S172" i="1"/>
  <c r="E172" i="1"/>
  <c r="F173" i="1" s="1"/>
  <c r="A173" i="1"/>
  <c r="D173" i="1" s="1"/>
  <c r="O172" i="1"/>
  <c r="C171" i="1"/>
  <c r="I170" i="1"/>
  <c r="H157" i="1" l="1"/>
  <c r="G158" i="1"/>
  <c r="N156" i="1"/>
  <c r="P156" i="1" s="1"/>
  <c r="B156" i="1" s="1"/>
  <c r="K157" i="1"/>
  <c r="L157" i="1" s="1"/>
  <c r="M157" i="1" s="1"/>
  <c r="J158" i="1"/>
  <c r="Q172" i="1"/>
  <c r="R172" i="1" s="1"/>
  <c r="T173" i="1"/>
  <c r="S173" i="1"/>
  <c r="O173" i="1"/>
  <c r="A174" i="1"/>
  <c r="D174" i="1" s="1"/>
  <c r="E173" i="1"/>
  <c r="F174" i="1" s="1"/>
  <c r="C172" i="1"/>
  <c r="I171" i="1"/>
  <c r="H158" i="1" l="1"/>
  <c r="G159" i="1"/>
  <c r="K158" i="1"/>
  <c r="L158" i="1" s="1"/>
  <c r="M158" i="1" s="1"/>
  <c r="J159" i="1"/>
  <c r="N157" i="1"/>
  <c r="P157" i="1" s="1"/>
  <c r="B157" i="1" s="1"/>
  <c r="A175" i="1"/>
  <c r="D175" i="1" s="1"/>
  <c r="O174" i="1"/>
  <c r="E174" i="1"/>
  <c r="F175" i="1" s="1"/>
  <c r="Q173" i="1"/>
  <c r="R173" i="1" s="1"/>
  <c r="T174" i="1"/>
  <c r="S174" i="1"/>
  <c r="I172" i="1"/>
  <c r="C173" i="1"/>
  <c r="K159" i="1" l="1"/>
  <c r="L159" i="1" s="1"/>
  <c r="M159" i="1" s="1"/>
  <c r="J160" i="1"/>
  <c r="H159" i="1"/>
  <c r="G160" i="1"/>
  <c r="N158" i="1"/>
  <c r="P158" i="1" s="1"/>
  <c r="B158" i="1" s="1"/>
  <c r="Q174" i="1"/>
  <c r="R174" i="1" s="1"/>
  <c r="T175" i="1"/>
  <c r="S175" i="1"/>
  <c r="O175" i="1"/>
  <c r="A176" i="1"/>
  <c r="D176" i="1" s="1"/>
  <c r="E175" i="1"/>
  <c r="F176" i="1" s="1"/>
  <c r="C174" i="1"/>
  <c r="I173" i="1"/>
  <c r="H160" i="1" l="1"/>
  <c r="G161" i="1"/>
  <c r="N159" i="1"/>
  <c r="P159" i="1" s="1"/>
  <c r="B159" i="1" s="1"/>
  <c r="K160" i="1"/>
  <c r="L160" i="1" s="1"/>
  <c r="M160" i="1" s="1"/>
  <c r="J161" i="1"/>
  <c r="A177" i="1"/>
  <c r="D177" i="1" s="1"/>
  <c r="O176" i="1"/>
  <c r="E176" i="1"/>
  <c r="F177" i="1" s="1"/>
  <c r="Q175" i="1"/>
  <c r="R175" i="1" s="1"/>
  <c r="T176" i="1"/>
  <c r="S176" i="1"/>
  <c r="I174" i="1"/>
  <c r="C175" i="1"/>
  <c r="H161" i="1" l="1"/>
  <c r="G162" i="1"/>
  <c r="K161" i="1"/>
  <c r="L161" i="1" s="1"/>
  <c r="M161" i="1" s="1"/>
  <c r="J162" i="1"/>
  <c r="N160" i="1"/>
  <c r="P160" i="1" s="1"/>
  <c r="B160" i="1" s="1"/>
  <c r="Q176" i="1"/>
  <c r="R176" i="1" s="1"/>
  <c r="T177" i="1"/>
  <c r="S177" i="1"/>
  <c r="O177" i="1"/>
  <c r="A178" i="1"/>
  <c r="D178" i="1" s="1"/>
  <c r="E177" i="1"/>
  <c r="F178" i="1" s="1"/>
  <c r="C176" i="1"/>
  <c r="I175" i="1"/>
  <c r="K162" i="1" l="1"/>
  <c r="L162" i="1" s="1"/>
  <c r="M162" i="1" s="1"/>
  <c r="J163" i="1"/>
  <c r="H162" i="1"/>
  <c r="G163" i="1"/>
  <c r="N161" i="1"/>
  <c r="P161" i="1" s="1"/>
  <c r="B161" i="1" s="1"/>
  <c r="Q177" i="1"/>
  <c r="R177" i="1" s="1"/>
  <c r="T178" i="1"/>
  <c r="S178" i="1"/>
  <c r="A179" i="1"/>
  <c r="D179" i="1" s="1"/>
  <c r="O178" i="1"/>
  <c r="E178" i="1"/>
  <c r="F179" i="1" s="1"/>
  <c r="I176" i="1"/>
  <c r="C177" i="1"/>
  <c r="H163" i="1" l="1"/>
  <c r="G164" i="1"/>
  <c r="N162" i="1"/>
  <c r="P162" i="1" s="1"/>
  <c r="B162" i="1" s="1"/>
  <c r="K163" i="1"/>
  <c r="L163" i="1" s="1"/>
  <c r="M163" i="1" s="1"/>
  <c r="J164" i="1"/>
  <c r="Q178" i="1"/>
  <c r="R178" i="1" s="1"/>
  <c r="T179" i="1"/>
  <c r="S179" i="1"/>
  <c r="O179" i="1"/>
  <c r="A180" i="1"/>
  <c r="D180" i="1" s="1"/>
  <c r="E179" i="1"/>
  <c r="F180" i="1" s="1"/>
  <c r="C178" i="1"/>
  <c r="I177" i="1"/>
  <c r="H164" i="1" l="1"/>
  <c r="G165" i="1"/>
  <c r="K164" i="1"/>
  <c r="L164" i="1" s="1"/>
  <c r="M164" i="1" s="1"/>
  <c r="J165" i="1"/>
  <c r="N163" i="1"/>
  <c r="P163" i="1" s="1"/>
  <c r="B163" i="1" s="1"/>
  <c r="E180" i="1"/>
  <c r="F181" i="1" s="1"/>
  <c r="A181" i="1"/>
  <c r="D181" i="1" s="1"/>
  <c r="O180" i="1"/>
  <c r="Q179" i="1"/>
  <c r="R179" i="1" s="1"/>
  <c r="T180" i="1"/>
  <c r="S180" i="1"/>
  <c r="C179" i="1"/>
  <c r="I178" i="1"/>
  <c r="K165" i="1" l="1"/>
  <c r="L165" i="1" s="1"/>
  <c r="M165" i="1" s="1"/>
  <c r="J166" i="1"/>
  <c r="H165" i="1"/>
  <c r="G166" i="1"/>
  <c r="N164" i="1"/>
  <c r="P164" i="1" s="1"/>
  <c r="B164" i="1" s="1"/>
  <c r="Q180" i="1"/>
  <c r="R180" i="1" s="1"/>
  <c r="T181" i="1"/>
  <c r="S181" i="1"/>
  <c r="O181" i="1"/>
  <c r="A182" i="1"/>
  <c r="D182" i="1" s="1"/>
  <c r="E181" i="1"/>
  <c r="F182" i="1" s="1"/>
  <c r="I179" i="1"/>
  <c r="C180" i="1"/>
  <c r="H166" i="1" l="1"/>
  <c r="G167" i="1"/>
  <c r="N165" i="1"/>
  <c r="P165" i="1" s="1"/>
  <c r="B165" i="1" s="1"/>
  <c r="K166" i="1"/>
  <c r="L166" i="1" s="1"/>
  <c r="M166" i="1" s="1"/>
  <c r="J167" i="1"/>
  <c r="Q181" i="1"/>
  <c r="R181" i="1" s="1"/>
  <c r="T182" i="1"/>
  <c r="S182" i="1"/>
  <c r="A183" i="1"/>
  <c r="D183" i="1" s="1"/>
  <c r="O182" i="1"/>
  <c r="E182" i="1"/>
  <c r="F183" i="1" s="1"/>
  <c r="C181" i="1"/>
  <c r="I180" i="1"/>
  <c r="H167" i="1" l="1"/>
  <c r="G168" i="1"/>
  <c r="K167" i="1"/>
  <c r="L167" i="1" s="1"/>
  <c r="M167" i="1" s="1"/>
  <c r="J168" i="1"/>
  <c r="N166" i="1"/>
  <c r="P166" i="1" s="1"/>
  <c r="B166" i="1" s="1"/>
  <c r="Q182" i="1"/>
  <c r="R182" i="1" s="1"/>
  <c r="T183" i="1"/>
  <c r="S183" i="1"/>
  <c r="O183" i="1"/>
  <c r="A184" i="1"/>
  <c r="D184" i="1" s="1"/>
  <c r="E183" i="1"/>
  <c r="F184" i="1" s="1"/>
  <c r="I181" i="1"/>
  <c r="C182" i="1"/>
  <c r="K168" i="1" l="1"/>
  <c r="L168" i="1" s="1"/>
  <c r="M168" i="1" s="1"/>
  <c r="J169" i="1"/>
  <c r="H168" i="1"/>
  <c r="G169" i="1"/>
  <c r="N167" i="1"/>
  <c r="P167" i="1" s="1"/>
  <c r="B167" i="1" s="1"/>
  <c r="A185" i="1"/>
  <c r="D185" i="1" s="1"/>
  <c r="O184" i="1"/>
  <c r="E184" i="1"/>
  <c r="F185" i="1" s="1"/>
  <c r="Q183" i="1"/>
  <c r="R183" i="1" s="1"/>
  <c r="T184" i="1"/>
  <c r="S184" i="1"/>
  <c r="C183" i="1"/>
  <c r="I182" i="1"/>
  <c r="H169" i="1" l="1"/>
  <c r="G170" i="1"/>
  <c r="N168" i="1"/>
  <c r="P168" i="1" s="1"/>
  <c r="B168" i="1" s="1"/>
  <c r="K169" i="1"/>
  <c r="L169" i="1" s="1"/>
  <c r="M169" i="1" s="1"/>
  <c r="J170" i="1"/>
  <c r="Q184" i="1"/>
  <c r="R184" i="1" s="1"/>
  <c r="T185" i="1"/>
  <c r="S185" i="1"/>
  <c r="O185" i="1"/>
  <c r="A186" i="1"/>
  <c r="D186" i="1" s="1"/>
  <c r="E185" i="1"/>
  <c r="F186" i="1" s="1"/>
  <c r="I183" i="1"/>
  <c r="C184" i="1"/>
  <c r="H170" i="1" l="1"/>
  <c r="G171" i="1"/>
  <c r="K170" i="1"/>
  <c r="L170" i="1" s="1"/>
  <c r="M170" i="1" s="1"/>
  <c r="J171" i="1"/>
  <c r="N169" i="1"/>
  <c r="P169" i="1" s="1"/>
  <c r="B169" i="1" s="1"/>
  <c r="A187" i="1"/>
  <c r="D187" i="1" s="1"/>
  <c r="O186" i="1"/>
  <c r="E186" i="1"/>
  <c r="F187" i="1" s="1"/>
  <c r="Q185" i="1"/>
  <c r="R185" i="1" s="1"/>
  <c r="T186" i="1"/>
  <c r="S186" i="1"/>
  <c r="C185" i="1"/>
  <c r="I184" i="1"/>
  <c r="K171" i="1" l="1"/>
  <c r="L171" i="1" s="1"/>
  <c r="M171" i="1" s="1"/>
  <c r="J172" i="1"/>
  <c r="H171" i="1"/>
  <c r="G172" i="1"/>
  <c r="N170" i="1"/>
  <c r="P170" i="1" s="1"/>
  <c r="B170" i="1" s="1"/>
  <c r="O187" i="1"/>
  <c r="A188" i="1"/>
  <c r="D188" i="1" s="1"/>
  <c r="E187" i="1"/>
  <c r="F188" i="1" s="1"/>
  <c r="Q186" i="1"/>
  <c r="R186" i="1" s="1"/>
  <c r="T187" i="1"/>
  <c r="S187" i="1"/>
  <c r="C186" i="1"/>
  <c r="I185" i="1"/>
  <c r="H172" i="1" l="1"/>
  <c r="G173" i="1"/>
  <c r="N171" i="1"/>
  <c r="P171" i="1" s="1"/>
  <c r="B171" i="1" s="1"/>
  <c r="K172" i="1"/>
  <c r="L172" i="1" s="1"/>
  <c r="M172" i="1" s="1"/>
  <c r="J173" i="1"/>
  <c r="O188" i="1"/>
  <c r="A189" i="1"/>
  <c r="D189" i="1" s="1"/>
  <c r="E188" i="1"/>
  <c r="F189" i="1" s="1"/>
  <c r="Q187" i="1"/>
  <c r="R187" i="1" s="1"/>
  <c r="T188" i="1"/>
  <c r="S188" i="1"/>
  <c r="I186" i="1"/>
  <c r="C187" i="1"/>
  <c r="H173" i="1" l="1"/>
  <c r="G174" i="1"/>
  <c r="K173" i="1"/>
  <c r="L173" i="1" s="1"/>
  <c r="M173" i="1" s="1"/>
  <c r="J174" i="1"/>
  <c r="N172" i="1"/>
  <c r="P172" i="1" s="1"/>
  <c r="B172" i="1" s="1"/>
  <c r="O189" i="1"/>
  <c r="A190" i="1"/>
  <c r="D190" i="1" s="1"/>
  <c r="E189" i="1"/>
  <c r="F190" i="1" s="1"/>
  <c r="Q188" i="1"/>
  <c r="R188" i="1" s="1"/>
  <c r="T189" i="1"/>
  <c r="S189" i="1"/>
  <c r="C188" i="1"/>
  <c r="I187" i="1"/>
  <c r="K174" i="1" l="1"/>
  <c r="L174" i="1" s="1"/>
  <c r="M174" i="1" s="1"/>
  <c r="J175" i="1"/>
  <c r="H174" i="1"/>
  <c r="G175" i="1"/>
  <c r="N173" i="1"/>
  <c r="P173" i="1" s="1"/>
  <c r="B173" i="1" s="1"/>
  <c r="A191" i="1"/>
  <c r="D191" i="1" s="1"/>
  <c r="O190" i="1"/>
  <c r="E190" i="1"/>
  <c r="F191" i="1" s="1"/>
  <c r="Q189" i="1"/>
  <c r="R189" i="1" s="1"/>
  <c r="T190" i="1"/>
  <c r="S190" i="1"/>
  <c r="C189" i="1"/>
  <c r="I188" i="1"/>
  <c r="H175" i="1" l="1"/>
  <c r="G176" i="1"/>
  <c r="N174" i="1"/>
  <c r="P174" i="1" s="1"/>
  <c r="B174" i="1" s="1"/>
  <c r="K175" i="1"/>
  <c r="L175" i="1" s="1"/>
  <c r="M175" i="1" s="1"/>
  <c r="J176" i="1"/>
  <c r="O191" i="1"/>
  <c r="A192" i="1"/>
  <c r="D192" i="1" s="1"/>
  <c r="E191" i="1"/>
  <c r="F192" i="1" s="1"/>
  <c r="Q190" i="1"/>
  <c r="R190" i="1" s="1"/>
  <c r="T191" i="1"/>
  <c r="S191" i="1"/>
  <c r="I189" i="1"/>
  <c r="C190" i="1"/>
  <c r="H176" i="1" l="1"/>
  <c r="G177" i="1"/>
  <c r="K176" i="1"/>
  <c r="L176" i="1" s="1"/>
  <c r="M176" i="1" s="1"/>
  <c r="J177" i="1"/>
  <c r="N175" i="1"/>
  <c r="P175" i="1" s="1"/>
  <c r="B175" i="1" s="1"/>
  <c r="A193" i="1"/>
  <c r="D193" i="1" s="1"/>
  <c r="O192" i="1"/>
  <c r="E192" i="1"/>
  <c r="F193" i="1" s="1"/>
  <c r="Q191" i="1"/>
  <c r="R191" i="1" s="1"/>
  <c r="T192" i="1"/>
  <c r="S192" i="1"/>
  <c r="C191" i="1"/>
  <c r="I190" i="1"/>
  <c r="K177" i="1" l="1"/>
  <c r="L177" i="1" s="1"/>
  <c r="M177" i="1" s="1"/>
  <c r="J178" i="1"/>
  <c r="H177" i="1"/>
  <c r="G178" i="1"/>
  <c r="N176" i="1"/>
  <c r="P176" i="1" s="1"/>
  <c r="B176" i="1" s="1"/>
  <c r="Q192" i="1"/>
  <c r="R192" i="1" s="1"/>
  <c r="T193" i="1"/>
  <c r="S193" i="1"/>
  <c r="O193" i="1"/>
  <c r="A194" i="1"/>
  <c r="D194" i="1" s="1"/>
  <c r="E193" i="1"/>
  <c r="F194" i="1" s="1"/>
  <c r="I191" i="1"/>
  <c r="C192" i="1"/>
  <c r="H178" i="1" l="1"/>
  <c r="G179" i="1"/>
  <c r="N177" i="1"/>
  <c r="P177" i="1" s="1"/>
  <c r="B177" i="1" s="1"/>
  <c r="K178" i="1"/>
  <c r="L178" i="1" s="1"/>
  <c r="M178" i="1" s="1"/>
  <c r="J179" i="1"/>
  <c r="A195" i="1"/>
  <c r="D195" i="1" s="1"/>
  <c r="O194" i="1"/>
  <c r="E194" i="1"/>
  <c r="F195" i="1" s="1"/>
  <c r="Q193" i="1"/>
  <c r="R193" i="1" s="1"/>
  <c r="T194" i="1"/>
  <c r="S194" i="1"/>
  <c r="I192" i="1"/>
  <c r="C193" i="1"/>
  <c r="H179" i="1" l="1"/>
  <c r="G180" i="1"/>
  <c r="K179" i="1"/>
  <c r="L179" i="1" s="1"/>
  <c r="M179" i="1" s="1"/>
  <c r="J180" i="1"/>
  <c r="N178" i="1"/>
  <c r="P178" i="1" s="1"/>
  <c r="B178" i="1" s="1"/>
  <c r="Q194" i="1"/>
  <c r="R194" i="1" s="1"/>
  <c r="T195" i="1"/>
  <c r="S195" i="1"/>
  <c r="O195" i="1"/>
  <c r="A196" i="1"/>
  <c r="D196" i="1" s="1"/>
  <c r="E195" i="1"/>
  <c r="F196" i="1" s="1"/>
  <c r="I193" i="1"/>
  <c r="C194" i="1"/>
  <c r="K180" i="1" l="1"/>
  <c r="L180" i="1" s="1"/>
  <c r="M180" i="1" s="1"/>
  <c r="J181" i="1"/>
  <c r="H180" i="1"/>
  <c r="G181" i="1"/>
  <c r="N179" i="1"/>
  <c r="P179" i="1" s="1"/>
  <c r="B179" i="1" s="1"/>
  <c r="A197" i="1"/>
  <c r="D197" i="1" s="1"/>
  <c r="O196" i="1"/>
  <c r="E196" i="1"/>
  <c r="F197" i="1" s="1"/>
  <c r="Q195" i="1"/>
  <c r="R195" i="1" s="1"/>
  <c r="T196" i="1"/>
  <c r="S196" i="1"/>
  <c r="I194" i="1"/>
  <c r="C195" i="1"/>
  <c r="H181" i="1" l="1"/>
  <c r="G182" i="1"/>
  <c r="N180" i="1"/>
  <c r="P180" i="1" s="1"/>
  <c r="B180" i="1" s="1"/>
  <c r="K181" i="1"/>
  <c r="L181" i="1" s="1"/>
  <c r="M181" i="1" s="1"/>
  <c r="J182" i="1"/>
  <c r="Q196" i="1"/>
  <c r="R196" i="1" s="1"/>
  <c r="T197" i="1"/>
  <c r="S197" i="1"/>
  <c r="O197" i="1"/>
  <c r="A198" i="1"/>
  <c r="D198" i="1" s="1"/>
  <c r="E197" i="1"/>
  <c r="F198" i="1" s="1"/>
  <c r="C196" i="1"/>
  <c r="I195" i="1"/>
  <c r="H182" i="1" l="1"/>
  <c r="G183" i="1"/>
  <c r="K182" i="1"/>
  <c r="L182" i="1" s="1"/>
  <c r="M182" i="1" s="1"/>
  <c r="J183" i="1"/>
  <c r="N181" i="1"/>
  <c r="P181" i="1" s="1"/>
  <c r="B181" i="1" s="1"/>
  <c r="Q197" i="1"/>
  <c r="R197" i="1" s="1"/>
  <c r="T198" i="1"/>
  <c r="S198" i="1"/>
  <c r="A199" i="1"/>
  <c r="D199" i="1" s="1"/>
  <c r="O198" i="1"/>
  <c r="E198" i="1"/>
  <c r="F199" i="1" s="1"/>
  <c r="C197" i="1"/>
  <c r="I196" i="1"/>
  <c r="K183" i="1" l="1"/>
  <c r="L183" i="1" s="1"/>
  <c r="M183" i="1" s="1"/>
  <c r="J184" i="1"/>
  <c r="H183" i="1"/>
  <c r="G184" i="1"/>
  <c r="N182" i="1"/>
  <c r="P182" i="1" s="1"/>
  <c r="B182" i="1" s="1"/>
  <c r="Q198" i="1"/>
  <c r="R198" i="1" s="1"/>
  <c r="S199" i="1"/>
  <c r="O199" i="1"/>
  <c r="A200" i="1"/>
  <c r="D200" i="1" s="1"/>
  <c r="E199" i="1"/>
  <c r="F200" i="1" s="1"/>
  <c r="T199" i="1"/>
  <c r="C198" i="1"/>
  <c r="I197" i="1"/>
  <c r="H184" i="1" l="1"/>
  <c r="G185" i="1"/>
  <c r="N183" i="1"/>
  <c r="P183" i="1" s="1"/>
  <c r="B183" i="1" s="1"/>
  <c r="K184" i="1"/>
  <c r="L184" i="1" s="1"/>
  <c r="M184" i="1" s="1"/>
  <c r="J185" i="1"/>
  <c r="S200" i="1"/>
  <c r="T200" i="1"/>
  <c r="A201" i="1"/>
  <c r="D201" i="1" s="1"/>
  <c r="O200" i="1"/>
  <c r="E200" i="1"/>
  <c r="F201" i="1" s="1"/>
  <c r="Q199" i="1"/>
  <c r="R199" i="1" s="1"/>
  <c r="C199" i="1"/>
  <c r="I198" i="1"/>
  <c r="H185" i="1" l="1"/>
  <c r="G186" i="1"/>
  <c r="K185" i="1"/>
  <c r="L185" i="1" s="1"/>
  <c r="M185" i="1" s="1"/>
  <c r="J186" i="1"/>
  <c r="N184" i="1"/>
  <c r="P184" i="1" s="1"/>
  <c r="B184" i="1" s="1"/>
  <c r="A202" i="1"/>
  <c r="D202" i="1" s="1"/>
  <c r="O201" i="1"/>
  <c r="E201" i="1"/>
  <c r="F202" i="1" s="1"/>
  <c r="T201" i="1"/>
  <c r="S201" i="1"/>
  <c r="Q200" i="1"/>
  <c r="R200" i="1" s="1"/>
  <c r="I199" i="1"/>
  <c r="C200" i="1"/>
  <c r="H186" i="1" l="1"/>
  <c r="G187" i="1"/>
  <c r="K186" i="1"/>
  <c r="L186" i="1" s="1"/>
  <c r="M186" i="1" s="1"/>
  <c r="J187" i="1"/>
  <c r="N185" i="1"/>
  <c r="P185" i="1" s="1"/>
  <c r="B185" i="1" s="1"/>
  <c r="T202" i="1"/>
  <c r="S202" i="1"/>
  <c r="Q201" i="1"/>
  <c r="R201" i="1" s="1"/>
  <c r="A203" i="1"/>
  <c r="D203" i="1" s="1"/>
  <c r="O202" i="1"/>
  <c r="E202" i="1"/>
  <c r="F203" i="1" s="1"/>
  <c r="C201" i="1"/>
  <c r="I200" i="1"/>
  <c r="K187" i="1" l="1"/>
  <c r="L187" i="1" s="1"/>
  <c r="M187" i="1" s="1"/>
  <c r="J188" i="1"/>
  <c r="H187" i="1"/>
  <c r="G188" i="1"/>
  <c r="N186" i="1"/>
  <c r="P186" i="1" s="1"/>
  <c r="B186" i="1" s="1"/>
  <c r="Q202" i="1"/>
  <c r="R202" i="1" s="1"/>
  <c r="S203" i="1"/>
  <c r="O203" i="1"/>
  <c r="E203" i="1"/>
  <c r="F204" i="1" s="1"/>
  <c r="A204" i="1"/>
  <c r="D204" i="1" s="1"/>
  <c r="T203" i="1"/>
  <c r="C202" i="1"/>
  <c r="I201" i="1"/>
  <c r="T204" i="1" l="1"/>
  <c r="H188" i="1"/>
  <c r="G189" i="1"/>
  <c r="N187" i="1"/>
  <c r="P187" i="1" s="1"/>
  <c r="B187" i="1" s="1"/>
  <c r="K188" i="1"/>
  <c r="L188" i="1" s="1"/>
  <c r="M188" i="1" s="1"/>
  <c r="J189" i="1"/>
  <c r="Q203" i="1"/>
  <c r="R203" i="1" s="1"/>
  <c r="S204" i="1"/>
  <c r="A205" i="1"/>
  <c r="D205" i="1" s="1"/>
  <c r="O204" i="1"/>
  <c r="E204" i="1"/>
  <c r="F205" i="1" s="1"/>
  <c r="I202" i="1"/>
  <c r="C203" i="1"/>
  <c r="H189" i="1" l="1"/>
  <c r="G190" i="1"/>
  <c r="K189" i="1"/>
  <c r="L189" i="1" s="1"/>
  <c r="M189" i="1" s="1"/>
  <c r="J190" i="1"/>
  <c r="N188" i="1"/>
  <c r="P188" i="1" s="1"/>
  <c r="B188" i="1" s="1"/>
  <c r="Q204" i="1"/>
  <c r="R204" i="1" s="1"/>
  <c r="S205" i="1"/>
  <c r="A206" i="1"/>
  <c r="D206" i="1" s="1"/>
  <c r="O205" i="1"/>
  <c r="E205" i="1"/>
  <c r="F206" i="1" s="1"/>
  <c r="T205" i="1"/>
  <c r="I203" i="1"/>
  <c r="C204" i="1"/>
  <c r="K190" i="1" l="1"/>
  <c r="L190" i="1" s="1"/>
  <c r="M190" i="1" s="1"/>
  <c r="J191" i="1"/>
  <c r="H190" i="1"/>
  <c r="G191" i="1"/>
  <c r="N189" i="1"/>
  <c r="P189" i="1" s="1"/>
  <c r="B189" i="1" s="1"/>
  <c r="Q205" i="1"/>
  <c r="R205" i="1" s="1"/>
  <c r="T206" i="1"/>
  <c r="S206" i="1"/>
  <c r="E206" i="1"/>
  <c r="F207" i="1" s="1"/>
  <c r="A207" i="1"/>
  <c r="D207" i="1" s="1"/>
  <c r="O206" i="1"/>
  <c r="I204" i="1"/>
  <c r="C205" i="1"/>
  <c r="H191" i="1" l="1"/>
  <c r="G192" i="1"/>
  <c r="N190" i="1"/>
  <c r="P190" i="1" s="1"/>
  <c r="B190" i="1" s="1"/>
  <c r="K191" i="1"/>
  <c r="L191" i="1" s="1"/>
  <c r="M191" i="1" s="1"/>
  <c r="J192" i="1"/>
  <c r="Q206" i="1"/>
  <c r="R206" i="1" s="1"/>
  <c r="T207" i="1"/>
  <c r="E207" i="1"/>
  <c r="F208" i="1" s="1"/>
  <c r="A208" i="1"/>
  <c r="D208" i="1" s="1"/>
  <c r="O207" i="1"/>
  <c r="S207" i="1"/>
  <c r="C206" i="1"/>
  <c r="I205" i="1"/>
  <c r="H192" i="1" l="1"/>
  <c r="G193" i="1"/>
  <c r="K192" i="1"/>
  <c r="L192" i="1" s="1"/>
  <c r="M192" i="1" s="1"/>
  <c r="J193" i="1"/>
  <c r="N191" i="1"/>
  <c r="P191" i="1" s="1"/>
  <c r="B191" i="1" s="1"/>
  <c r="S208" i="1"/>
  <c r="Q207" i="1"/>
  <c r="R207" i="1" s="1"/>
  <c r="T208" i="1"/>
  <c r="O208" i="1"/>
  <c r="E208" i="1"/>
  <c r="F209" i="1" s="1"/>
  <c r="A209" i="1"/>
  <c r="D209" i="1" s="1"/>
  <c r="I206" i="1"/>
  <c r="C207" i="1"/>
  <c r="K193" i="1" l="1"/>
  <c r="L193" i="1" s="1"/>
  <c r="M193" i="1" s="1"/>
  <c r="J194" i="1"/>
  <c r="H193" i="1"/>
  <c r="G194" i="1"/>
  <c r="N192" i="1"/>
  <c r="P192" i="1" s="1"/>
  <c r="B192" i="1" s="1"/>
  <c r="Q208" i="1"/>
  <c r="R208" i="1" s="1"/>
  <c r="S209" i="1"/>
  <c r="T209" i="1"/>
  <c r="O209" i="1"/>
  <c r="E209" i="1"/>
  <c r="F210" i="1" s="1"/>
  <c r="A210" i="1"/>
  <c r="D210" i="1" s="1"/>
  <c r="C208" i="1"/>
  <c r="I207" i="1"/>
  <c r="H194" i="1" l="1"/>
  <c r="G195" i="1"/>
  <c r="N193" i="1"/>
  <c r="P193" i="1" s="1"/>
  <c r="B193" i="1" s="1"/>
  <c r="K194" i="1"/>
  <c r="L194" i="1" s="1"/>
  <c r="M194" i="1" s="1"/>
  <c r="J195" i="1"/>
  <c r="Q209" i="1"/>
  <c r="R209" i="1" s="1"/>
  <c r="S210" i="1"/>
  <c r="T210" i="1"/>
  <c r="A211" i="1"/>
  <c r="D211" i="1" s="1"/>
  <c r="O210" i="1"/>
  <c r="E210" i="1"/>
  <c r="F211" i="1" s="1"/>
  <c r="I208" i="1"/>
  <c r="C209" i="1"/>
  <c r="K195" i="1" l="1"/>
  <c r="L195" i="1" s="1"/>
  <c r="M195" i="1" s="1"/>
  <c r="J196" i="1"/>
  <c r="H195" i="1"/>
  <c r="G196" i="1"/>
  <c r="N194" i="1"/>
  <c r="P194" i="1" s="1"/>
  <c r="B194" i="1" s="1"/>
  <c r="A212" i="1"/>
  <c r="D212" i="1" s="1"/>
  <c r="O211" i="1"/>
  <c r="E211" i="1"/>
  <c r="F212" i="1" s="1"/>
  <c r="Q210" i="1"/>
  <c r="R210" i="1" s="1"/>
  <c r="S211" i="1"/>
  <c r="T211" i="1"/>
  <c r="C210" i="1"/>
  <c r="I209" i="1"/>
  <c r="N195" i="1" l="1"/>
  <c r="P195" i="1" s="1"/>
  <c r="B195" i="1" s="1"/>
  <c r="K196" i="1"/>
  <c r="L196" i="1" s="1"/>
  <c r="M196" i="1" s="1"/>
  <c r="J197" i="1"/>
  <c r="H196" i="1"/>
  <c r="G197" i="1"/>
  <c r="Q211" i="1"/>
  <c r="R211" i="1" s="1"/>
  <c r="S212" i="1"/>
  <c r="T212" i="1"/>
  <c r="E212" i="1"/>
  <c r="F213" i="1" s="1"/>
  <c r="A213" i="1"/>
  <c r="D213" i="1" s="1"/>
  <c r="O212" i="1"/>
  <c r="I210" i="1"/>
  <c r="C211" i="1"/>
  <c r="N196" i="1" l="1"/>
  <c r="P196" i="1" s="1"/>
  <c r="B196" i="1" s="1"/>
  <c r="K197" i="1"/>
  <c r="L197" i="1" s="1"/>
  <c r="M197" i="1" s="1"/>
  <c r="J198" i="1"/>
  <c r="H197" i="1"/>
  <c r="G198" i="1"/>
  <c r="A214" i="1"/>
  <c r="D214" i="1" s="1"/>
  <c r="O213" i="1"/>
  <c r="E213" i="1"/>
  <c r="F214" i="1" s="1"/>
  <c r="Q212" i="1"/>
  <c r="R212" i="1" s="1"/>
  <c r="S213" i="1"/>
  <c r="T213" i="1"/>
  <c r="C212" i="1"/>
  <c r="I211" i="1"/>
  <c r="N197" i="1" l="1"/>
  <c r="P197" i="1" s="1"/>
  <c r="B197" i="1" s="1"/>
  <c r="K198" i="1"/>
  <c r="L198" i="1" s="1"/>
  <c r="M198" i="1" s="1"/>
  <c r="J199" i="1"/>
  <c r="H198" i="1"/>
  <c r="G199" i="1"/>
  <c r="Q213" i="1"/>
  <c r="R213" i="1" s="1"/>
  <c r="S214" i="1"/>
  <c r="T214" i="1"/>
  <c r="O214" i="1"/>
  <c r="E214" i="1"/>
  <c r="F215" i="1" s="1"/>
  <c r="A215" i="1"/>
  <c r="D215" i="1" s="1"/>
  <c r="I212" i="1"/>
  <c r="C213" i="1"/>
  <c r="N198" i="1" l="1"/>
  <c r="P198" i="1" s="1"/>
  <c r="B198" i="1" s="1"/>
  <c r="K199" i="1"/>
  <c r="L199" i="1" s="1"/>
  <c r="M199" i="1" s="1"/>
  <c r="J200" i="1"/>
  <c r="G200" i="1"/>
  <c r="H199" i="1"/>
  <c r="Q214" i="1"/>
  <c r="R214" i="1" s="1"/>
  <c r="S215" i="1"/>
  <c r="T215" i="1"/>
  <c r="A216" i="1"/>
  <c r="D216" i="1" s="1"/>
  <c r="O215" i="1"/>
  <c r="E215" i="1"/>
  <c r="F216" i="1" s="1"/>
  <c r="C214" i="1"/>
  <c r="I213" i="1"/>
  <c r="H200" i="1" l="1"/>
  <c r="G201" i="1"/>
  <c r="K200" i="1"/>
  <c r="L200" i="1" s="1"/>
  <c r="M200" i="1" s="1"/>
  <c r="J201" i="1"/>
  <c r="N199" i="1"/>
  <c r="P199" i="1" s="1"/>
  <c r="B199" i="1" s="1"/>
  <c r="O216" i="1"/>
  <c r="E216" i="1"/>
  <c r="F217" i="1" s="1"/>
  <c r="A217" i="1"/>
  <c r="D217" i="1" s="1"/>
  <c r="Q215" i="1"/>
  <c r="R215" i="1" s="1"/>
  <c r="S216" i="1"/>
  <c r="T216" i="1"/>
  <c r="I214" i="1"/>
  <c r="C215" i="1"/>
  <c r="K201" i="1" l="1"/>
  <c r="L201" i="1" s="1"/>
  <c r="M201" i="1" s="1"/>
  <c r="J202" i="1"/>
  <c r="H201" i="1"/>
  <c r="G202" i="1"/>
  <c r="N200" i="1"/>
  <c r="P200" i="1" s="1"/>
  <c r="B200" i="1" s="1"/>
  <c r="E217" i="1"/>
  <c r="F218" i="1" s="1"/>
  <c r="A218" i="1"/>
  <c r="D218" i="1" s="1"/>
  <c r="O217" i="1"/>
  <c r="Q216" i="1"/>
  <c r="R216" i="1" s="1"/>
  <c r="S217" i="1"/>
  <c r="T217" i="1"/>
  <c r="C216" i="1"/>
  <c r="I215" i="1"/>
  <c r="G203" i="1" l="1"/>
  <c r="H202" i="1"/>
  <c r="N201" i="1"/>
  <c r="P201" i="1" s="1"/>
  <c r="B201" i="1" s="1"/>
  <c r="K202" i="1"/>
  <c r="L202" i="1" s="1"/>
  <c r="M202" i="1" s="1"/>
  <c r="J203" i="1"/>
  <c r="Q217" i="1"/>
  <c r="R217" i="1" s="1"/>
  <c r="S218" i="1"/>
  <c r="T218" i="1"/>
  <c r="E218" i="1"/>
  <c r="F219" i="1" s="1"/>
  <c r="A219" i="1"/>
  <c r="D219" i="1" s="1"/>
  <c r="O218" i="1"/>
  <c r="I216" i="1"/>
  <c r="C217" i="1"/>
  <c r="N202" i="1" l="1"/>
  <c r="P202" i="1" s="1"/>
  <c r="B202" i="1" s="1"/>
  <c r="K203" i="1"/>
  <c r="L203" i="1" s="1"/>
  <c r="M203" i="1" s="1"/>
  <c r="J204" i="1"/>
  <c r="H203" i="1"/>
  <c r="G204" i="1"/>
  <c r="Q218" i="1"/>
  <c r="R218" i="1" s="1"/>
  <c r="S219" i="1"/>
  <c r="T219" i="1"/>
  <c r="O219" i="1"/>
  <c r="E219" i="1"/>
  <c r="F220" i="1" s="1"/>
  <c r="A220" i="1"/>
  <c r="D220" i="1" s="1"/>
  <c r="C218" i="1"/>
  <c r="I217" i="1"/>
  <c r="N203" i="1" l="1"/>
  <c r="P203" i="1" s="1"/>
  <c r="B203" i="1" s="1"/>
  <c r="K204" i="1"/>
  <c r="L204" i="1" s="1"/>
  <c r="M204" i="1" s="1"/>
  <c r="J205" i="1"/>
  <c r="G205" i="1"/>
  <c r="H204" i="1"/>
  <c r="O220" i="1"/>
  <c r="A221" i="1"/>
  <c r="D221" i="1" s="1"/>
  <c r="E220" i="1"/>
  <c r="F221" i="1" s="1"/>
  <c r="Q219" i="1"/>
  <c r="R219" i="1" s="1"/>
  <c r="S220" i="1"/>
  <c r="T220" i="1"/>
  <c r="I218" i="1"/>
  <c r="C219" i="1"/>
  <c r="H205" i="1" l="1"/>
  <c r="G206" i="1"/>
  <c r="K205" i="1"/>
  <c r="L205" i="1" s="1"/>
  <c r="M205" i="1" s="1"/>
  <c r="J206" i="1"/>
  <c r="N204" i="1"/>
  <c r="P204" i="1" s="1"/>
  <c r="B204" i="1" s="1"/>
  <c r="A222" i="1"/>
  <c r="D222" i="1" s="1"/>
  <c r="O221" i="1"/>
  <c r="E221" i="1"/>
  <c r="F222" i="1" s="1"/>
  <c r="Q220" i="1"/>
  <c r="R220" i="1" s="1"/>
  <c r="S221" i="1"/>
  <c r="T221" i="1"/>
  <c r="I219" i="1"/>
  <c r="C220" i="1"/>
  <c r="K206" i="1" l="1"/>
  <c r="L206" i="1" s="1"/>
  <c r="M206" i="1" s="1"/>
  <c r="J207" i="1"/>
  <c r="G207" i="1"/>
  <c r="H206" i="1"/>
  <c r="N205" i="1"/>
  <c r="P205" i="1" s="1"/>
  <c r="B205" i="1" s="1"/>
  <c r="Q221" i="1"/>
  <c r="R221" i="1" s="1"/>
  <c r="S222" i="1"/>
  <c r="T222" i="1"/>
  <c r="O222" i="1"/>
  <c r="A223" i="1"/>
  <c r="D223" i="1" s="1"/>
  <c r="E222" i="1"/>
  <c r="F223" i="1" s="1"/>
  <c r="I220" i="1"/>
  <c r="C221" i="1"/>
  <c r="N206" i="1" l="1"/>
  <c r="P206" i="1" s="1"/>
  <c r="B206" i="1" s="1"/>
  <c r="H207" i="1"/>
  <c r="G208" i="1"/>
  <c r="K207" i="1"/>
  <c r="L207" i="1" s="1"/>
  <c r="M207" i="1" s="1"/>
  <c r="J208" i="1"/>
  <c r="A224" i="1"/>
  <c r="D224" i="1" s="1"/>
  <c r="O223" i="1"/>
  <c r="E223" i="1"/>
  <c r="F224" i="1" s="1"/>
  <c r="Q222" i="1"/>
  <c r="R222" i="1" s="1"/>
  <c r="S223" i="1"/>
  <c r="T223" i="1"/>
  <c r="C222" i="1"/>
  <c r="I221" i="1"/>
  <c r="G209" i="1" l="1"/>
  <c r="H208" i="1"/>
  <c r="N207" i="1"/>
  <c r="P207" i="1" s="1"/>
  <c r="B207" i="1" s="1"/>
  <c r="K208" i="1"/>
  <c r="L208" i="1" s="1"/>
  <c r="M208" i="1" s="1"/>
  <c r="J209" i="1"/>
  <c r="Q223" i="1"/>
  <c r="R223" i="1" s="1"/>
  <c r="S224" i="1"/>
  <c r="T224" i="1"/>
  <c r="O224" i="1"/>
  <c r="A225" i="1"/>
  <c r="D225" i="1" s="1"/>
  <c r="E224" i="1"/>
  <c r="F225" i="1" s="1"/>
  <c r="I222" i="1"/>
  <c r="C223" i="1"/>
  <c r="N208" i="1" l="1"/>
  <c r="P208" i="1" s="1"/>
  <c r="B208" i="1" s="1"/>
  <c r="K209" i="1"/>
  <c r="L209" i="1" s="1"/>
  <c r="M209" i="1" s="1"/>
  <c r="J210" i="1"/>
  <c r="H209" i="1"/>
  <c r="G210" i="1"/>
  <c r="O225" i="1"/>
  <c r="A226" i="1"/>
  <c r="D226" i="1" s="1"/>
  <c r="E225" i="1"/>
  <c r="F226" i="1" s="1"/>
  <c r="Q224" i="1"/>
  <c r="R224" i="1" s="1"/>
  <c r="S225" i="1"/>
  <c r="T225" i="1"/>
  <c r="I223" i="1"/>
  <c r="C224" i="1"/>
  <c r="N209" i="1" l="1"/>
  <c r="P209" i="1" s="1"/>
  <c r="B209" i="1" s="1"/>
  <c r="K210" i="1"/>
  <c r="L210" i="1" s="1"/>
  <c r="M210" i="1" s="1"/>
  <c r="J211" i="1"/>
  <c r="H210" i="1"/>
  <c r="G211" i="1"/>
  <c r="A227" i="1"/>
  <c r="D227" i="1" s="1"/>
  <c r="O226" i="1"/>
  <c r="E226" i="1"/>
  <c r="F227" i="1" s="1"/>
  <c r="Q225" i="1"/>
  <c r="R225" i="1" s="1"/>
  <c r="S226" i="1"/>
  <c r="T226" i="1"/>
  <c r="C225" i="1"/>
  <c r="I224" i="1"/>
  <c r="N210" i="1" l="1"/>
  <c r="P210" i="1" s="1"/>
  <c r="B210" i="1" s="1"/>
  <c r="K211" i="1"/>
  <c r="L211" i="1" s="1"/>
  <c r="M211" i="1" s="1"/>
  <c r="J212" i="1"/>
  <c r="H211" i="1"/>
  <c r="G212" i="1"/>
  <c r="Q226" i="1"/>
  <c r="R226" i="1" s="1"/>
  <c r="S227" i="1"/>
  <c r="T227" i="1"/>
  <c r="O227" i="1"/>
  <c r="A228" i="1"/>
  <c r="D228" i="1" s="1"/>
  <c r="E227" i="1"/>
  <c r="F228" i="1" s="1"/>
  <c r="C226" i="1"/>
  <c r="I225" i="1"/>
  <c r="N211" i="1" l="1"/>
  <c r="P211" i="1" s="1"/>
  <c r="B211" i="1" s="1"/>
  <c r="K212" i="1"/>
  <c r="L212" i="1" s="1"/>
  <c r="M212" i="1" s="1"/>
  <c r="J213" i="1"/>
  <c r="H212" i="1"/>
  <c r="G213" i="1"/>
  <c r="O228" i="1"/>
  <c r="A229" i="1"/>
  <c r="D229" i="1" s="1"/>
  <c r="E228" i="1"/>
  <c r="F229" i="1" s="1"/>
  <c r="Q227" i="1"/>
  <c r="R227" i="1" s="1"/>
  <c r="S228" i="1"/>
  <c r="T228" i="1"/>
  <c r="I226" i="1"/>
  <c r="C227" i="1"/>
  <c r="N212" i="1" l="1"/>
  <c r="P212" i="1" s="1"/>
  <c r="B212" i="1" s="1"/>
  <c r="K213" i="1"/>
  <c r="L213" i="1" s="1"/>
  <c r="M213" i="1" s="1"/>
  <c r="J214" i="1"/>
  <c r="H213" i="1"/>
  <c r="G214" i="1"/>
  <c r="A230" i="1"/>
  <c r="D230" i="1" s="1"/>
  <c r="O229" i="1"/>
  <c r="E229" i="1"/>
  <c r="F230" i="1" s="1"/>
  <c r="Q228" i="1"/>
  <c r="R228" i="1" s="1"/>
  <c r="S229" i="1"/>
  <c r="T229" i="1"/>
  <c r="C228" i="1"/>
  <c r="I227" i="1"/>
  <c r="N213" i="1" l="1"/>
  <c r="P213" i="1" s="1"/>
  <c r="B213" i="1" s="1"/>
  <c r="K214" i="1"/>
  <c r="L214" i="1" s="1"/>
  <c r="M214" i="1" s="1"/>
  <c r="J215" i="1"/>
  <c r="H214" i="1"/>
  <c r="G215" i="1"/>
  <c r="Q229" i="1"/>
  <c r="R229" i="1" s="1"/>
  <c r="S230" i="1"/>
  <c r="T230" i="1"/>
  <c r="O230" i="1"/>
  <c r="A231" i="1"/>
  <c r="D231" i="1" s="1"/>
  <c r="E230" i="1"/>
  <c r="F231" i="1" s="1"/>
  <c r="I228" i="1"/>
  <c r="C229" i="1"/>
  <c r="N214" i="1" l="1"/>
  <c r="P214" i="1" s="1"/>
  <c r="B214" i="1" s="1"/>
  <c r="K215" i="1"/>
  <c r="L215" i="1" s="1"/>
  <c r="M215" i="1" s="1"/>
  <c r="J216" i="1"/>
  <c r="H215" i="1"/>
  <c r="G216" i="1"/>
  <c r="A232" i="1"/>
  <c r="D232" i="1" s="1"/>
  <c r="O231" i="1"/>
  <c r="E231" i="1"/>
  <c r="F232" i="1" s="1"/>
  <c r="Q230" i="1"/>
  <c r="R230" i="1" s="1"/>
  <c r="S231" i="1"/>
  <c r="T231" i="1"/>
  <c r="C230" i="1"/>
  <c r="I229" i="1"/>
  <c r="N215" i="1" l="1"/>
  <c r="P215" i="1" s="1"/>
  <c r="B215" i="1" s="1"/>
  <c r="K216" i="1"/>
  <c r="L216" i="1" s="1"/>
  <c r="M216" i="1" s="1"/>
  <c r="J217" i="1"/>
  <c r="G217" i="1"/>
  <c r="H216" i="1"/>
  <c r="Q231" i="1"/>
  <c r="R231" i="1" s="1"/>
  <c r="S232" i="1"/>
  <c r="T232" i="1"/>
  <c r="A233" i="1"/>
  <c r="D233" i="1" s="1"/>
  <c r="O232" i="1"/>
  <c r="E232" i="1"/>
  <c r="F233" i="1" s="1"/>
  <c r="I230" i="1"/>
  <c r="C231" i="1"/>
  <c r="H217" i="1" l="1"/>
  <c r="G218" i="1"/>
  <c r="K217" i="1"/>
  <c r="L217" i="1" s="1"/>
  <c r="M217" i="1" s="1"/>
  <c r="J218" i="1"/>
  <c r="N216" i="1"/>
  <c r="P216" i="1" s="1"/>
  <c r="B216" i="1" s="1"/>
  <c r="Q232" i="1"/>
  <c r="R232" i="1" s="1"/>
  <c r="S233" i="1"/>
  <c r="T233" i="1"/>
  <c r="O233" i="1"/>
  <c r="A234" i="1"/>
  <c r="D234" i="1" s="1"/>
  <c r="E233" i="1"/>
  <c r="F234" i="1" s="1"/>
  <c r="I231" i="1"/>
  <c r="C232" i="1"/>
  <c r="K218" i="1" l="1"/>
  <c r="L218" i="1" s="1"/>
  <c r="M218" i="1" s="1"/>
  <c r="J219" i="1"/>
  <c r="H218" i="1"/>
  <c r="G219" i="1"/>
  <c r="N217" i="1"/>
  <c r="P217" i="1" s="1"/>
  <c r="B217" i="1" s="1"/>
  <c r="O234" i="1"/>
  <c r="A235" i="1"/>
  <c r="D235" i="1" s="1"/>
  <c r="E234" i="1"/>
  <c r="F235" i="1" s="1"/>
  <c r="Q233" i="1"/>
  <c r="R233" i="1" s="1"/>
  <c r="S234" i="1"/>
  <c r="T234" i="1"/>
  <c r="C233" i="1"/>
  <c r="I232" i="1"/>
  <c r="H219" i="1" l="1"/>
  <c r="G220" i="1"/>
  <c r="N218" i="1"/>
  <c r="P218" i="1" s="1"/>
  <c r="B218" i="1" s="1"/>
  <c r="K219" i="1"/>
  <c r="L219" i="1" s="1"/>
  <c r="M219" i="1" s="1"/>
  <c r="J220" i="1"/>
  <c r="A236" i="1"/>
  <c r="D236" i="1" s="1"/>
  <c r="O235" i="1"/>
  <c r="E235" i="1"/>
  <c r="F236" i="1" s="1"/>
  <c r="Q234" i="1"/>
  <c r="R234" i="1" s="1"/>
  <c r="S235" i="1"/>
  <c r="T235" i="1"/>
  <c r="I233" i="1"/>
  <c r="C234" i="1"/>
  <c r="H220" i="1" l="1"/>
  <c r="G221" i="1"/>
  <c r="K220" i="1"/>
  <c r="L220" i="1" s="1"/>
  <c r="M220" i="1" s="1"/>
  <c r="J221" i="1"/>
  <c r="N219" i="1"/>
  <c r="P219" i="1" s="1"/>
  <c r="B219" i="1" s="1"/>
  <c r="Q235" i="1"/>
  <c r="R235" i="1" s="1"/>
  <c r="S236" i="1"/>
  <c r="T236" i="1"/>
  <c r="O236" i="1"/>
  <c r="A237" i="1"/>
  <c r="D237" i="1" s="1"/>
  <c r="C235" i="1"/>
  <c r="I234" i="1"/>
  <c r="K221" i="1" l="1"/>
  <c r="L221" i="1" s="1"/>
  <c r="M221" i="1" s="1"/>
  <c r="J222" i="1"/>
  <c r="H221" i="1"/>
  <c r="G222" i="1"/>
  <c r="N220" i="1"/>
  <c r="P220" i="1" s="1"/>
  <c r="B220" i="1" s="1"/>
  <c r="E236" i="1"/>
  <c r="F237" i="1" s="1"/>
  <c r="O237" i="1"/>
  <c r="A238" i="1"/>
  <c r="D238" i="1" s="1"/>
  <c r="E237" i="1"/>
  <c r="Q236" i="1"/>
  <c r="R236" i="1" s="1"/>
  <c r="S237" i="1"/>
  <c r="T237" i="1"/>
  <c r="I235" i="1"/>
  <c r="C236" i="1"/>
  <c r="F238" i="1" l="1"/>
  <c r="H222" i="1"/>
  <c r="G223" i="1"/>
  <c r="N221" i="1"/>
  <c r="P221" i="1" s="1"/>
  <c r="B221" i="1" s="1"/>
  <c r="K222" i="1"/>
  <c r="L222" i="1" s="1"/>
  <c r="M222" i="1" s="1"/>
  <c r="J223" i="1"/>
  <c r="Q237" i="1"/>
  <c r="R237" i="1" s="1"/>
  <c r="S238" i="1"/>
  <c r="T238" i="1"/>
  <c r="A239" i="1"/>
  <c r="D239" i="1" s="1"/>
  <c r="O238" i="1"/>
  <c r="E238" i="1"/>
  <c r="F239" i="1" s="1"/>
  <c r="C237" i="1"/>
  <c r="I236" i="1"/>
  <c r="H223" i="1" l="1"/>
  <c r="G224" i="1"/>
  <c r="K223" i="1"/>
  <c r="L223" i="1" s="1"/>
  <c r="M223" i="1" s="1"/>
  <c r="J224" i="1"/>
  <c r="N222" i="1"/>
  <c r="P222" i="1" s="1"/>
  <c r="B222" i="1" s="1"/>
  <c r="Q238" i="1"/>
  <c r="R238" i="1" s="1"/>
  <c r="S239" i="1"/>
  <c r="T239" i="1"/>
  <c r="A240" i="1"/>
  <c r="D240" i="1" s="1"/>
  <c r="O239" i="1"/>
  <c r="E239" i="1"/>
  <c r="F240" i="1" s="1"/>
  <c r="I237" i="1"/>
  <c r="C238" i="1"/>
  <c r="K224" i="1" l="1"/>
  <c r="L224" i="1" s="1"/>
  <c r="M224" i="1" s="1"/>
  <c r="J225" i="1"/>
  <c r="H224" i="1"/>
  <c r="G225" i="1"/>
  <c r="N223" i="1"/>
  <c r="P223" i="1" s="1"/>
  <c r="B223" i="1" s="1"/>
  <c r="A241" i="1"/>
  <c r="D241" i="1" s="1"/>
  <c r="O240" i="1"/>
  <c r="E240" i="1"/>
  <c r="F241" i="1" s="1"/>
  <c r="Q239" i="1"/>
  <c r="R239" i="1" s="1"/>
  <c r="S240" i="1"/>
  <c r="T240" i="1"/>
  <c r="C239" i="1"/>
  <c r="I238" i="1"/>
  <c r="N224" i="1" l="1"/>
  <c r="P224" i="1" s="1"/>
  <c r="B224" i="1" s="1"/>
  <c r="H225" i="1"/>
  <c r="G226" i="1"/>
  <c r="K225" i="1"/>
  <c r="L225" i="1" s="1"/>
  <c r="M225" i="1" s="1"/>
  <c r="J226" i="1"/>
  <c r="Q240" i="1"/>
  <c r="R240" i="1" s="1"/>
  <c r="S241" i="1"/>
  <c r="T241" i="1"/>
  <c r="O241" i="1"/>
  <c r="A242" i="1"/>
  <c r="D242" i="1" s="1"/>
  <c r="E241" i="1"/>
  <c r="F242" i="1" s="1"/>
  <c r="I239" i="1"/>
  <c r="C240" i="1"/>
  <c r="H226" i="1" l="1"/>
  <c r="G227" i="1"/>
  <c r="N225" i="1"/>
  <c r="P225" i="1" s="1"/>
  <c r="B225" i="1" s="1"/>
  <c r="K226" i="1"/>
  <c r="L226" i="1" s="1"/>
  <c r="M226" i="1" s="1"/>
  <c r="J227" i="1"/>
  <c r="O242" i="1"/>
  <c r="A243" i="1"/>
  <c r="D243" i="1" s="1"/>
  <c r="E242" i="1"/>
  <c r="F243" i="1" s="1"/>
  <c r="Q241" i="1"/>
  <c r="R241" i="1" s="1"/>
  <c r="S242" i="1"/>
  <c r="T242" i="1"/>
  <c r="I240" i="1"/>
  <c r="C241" i="1"/>
  <c r="H227" i="1" l="1"/>
  <c r="G228" i="1"/>
  <c r="K227" i="1"/>
  <c r="L227" i="1" s="1"/>
  <c r="M227" i="1" s="1"/>
  <c r="J228" i="1"/>
  <c r="N226" i="1"/>
  <c r="P226" i="1" s="1"/>
  <c r="B226" i="1" s="1"/>
  <c r="A244" i="1"/>
  <c r="D244" i="1" s="1"/>
  <c r="O243" i="1"/>
  <c r="E243" i="1"/>
  <c r="F244" i="1" s="1"/>
  <c r="Q242" i="1"/>
  <c r="R242" i="1" s="1"/>
  <c r="S243" i="1"/>
  <c r="T243" i="1"/>
  <c r="I241" i="1"/>
  <c r="C242" i="1"/>
  <c r="H228" i="1" l="1"/>
  <c r="G229" i="1"/>
  <c r="K228" i="1"/>
  <c r="L228" i="1" s="1"/>
  <c r="M228" i="1" s="1"/>
  <c r="J229" i="1"/>
  <c r="N227" i="1"/>
  <c r="P227" i="1" s="1"/>
  <c r="B227" i="1" s="1"/>
  <c r="Q243" i="1"/>
  <c r="R243" i="1" s="1"/>
  <c r="S244" i="1"/>
  <c r="T244" i="1"/>
  <c r="E244" i="1"/>
  <c r="F245" i="1" s="1"/>
  <c r="A245" i="1"/>
  <c r="D245" i="1" s="1"/>
  <c r="O244" i="1"/>
  <c r="C243" i="1"/>
  <c r="I242" i="1"/>
  <c r="K229" i="1" l="1"/>
  <c r="L229" i="1" s="1"/>
  <c r="M229" i="1" s="1"/>
  <c r="J230" i="1"/>
  <c r="H229" i="1"/>
  <c r="G230" i="1"/>
  <c r="N228" i="1"/>
  <c r="P228" i="1" s="1"/>
  <c r="B228" i="1" s="1"/>
  <c r="Q244" i="1"/>
  <c r="R244" i="1" s="1"/>
  <c r="S245" i="1"/>
  <c r="T245" i="1"/>
  <c r="A246" i="1"/>
  <c r="D246" i="1" s="1"/>
  <c r="O245" i="1"/>
  <c r="E245" i="1"/>
  <c r="F246" i="1" s="1"/>
  <c r="C244" i="1"/>
  <c r="I243" i="1"/>
  <c r="N229" i="1" l="1"/>
  <c r="P229" i="1" s="1"/>
  <c r="B229" i="1" s="1"/>
  <c r="H230" i="1"/>
  <c r="G231" i="1"/>
  <c r="K230" i="1"/>
  <c r="L230" i="1" s="1"/>
  <c r="M230" i="1" s="1"/>
  <c r="J231" i="1"/>
  <c r="A247" i="1"/>
  <c r="D247" i="1" s="1"/>
  <c r="O246" i="1"/>
  <c r="E246" i="1"/>
  <c r="F247" i="1" s="1"/>
  <c r="Q245" i="1"/>
  <c r="R245" i="1" s="1"/>
  <c r="S246" i="1"/>
  <c r="T246" i="1"/>
  <c r="C245" i="1"/>
  <c r="I244" i="1"/>
  <c r="H231" i="1" l="1"/>
  <c r="G232" i="1"/>
  <c r="N230" i="1"/>
  <c r="P230" i="1" s="1"/>
  <c r="B230" i="1" s="1"/>
  <c r="K231" i="1"/>
  <c r="L231" i="1" s="1"/>
  <c r="M231" i="1" s="1"/>
  <c r="J232" i="1"/>
  <c r="Q246" i="1"/>
  <c r="R246" i="1" s="1"/>
  <c r="S247" i="1"/>
  <c r="T247" i="1"/>
  <c r="A248" i="1"/>
  <c r="D248" i="1" s="1"/>
  <c r="O247" i="1"/>
  <c r="E247" i="1"/>
  <c r="F248" i="1" s="1"/>
  <c r="C246" i="1"/>
  <c r="I245" i="1"/>
  <c r="H232" i="1" l="1"/>
  <c r="G233" i="1"/>
  <c r="K232" i="1"/>
  <c r="L232" i="1" s="1"/>
  <c r="M232" i="1" s="1"/>
  <c r="J233" i="1"/>
  <c r="N231" i="1"/>
  <c r="P231" i="1" s="1"/>
  <c r="B231" i="1" s="1"/>
  <c r="Q247" i="1"/>
  <c r="R247" i="1" s="1"/>
  <c r="S248" i="1"/>
  <c r="T248" i="1"/>
  <c r="O248" i="1"/>
  <c r="E248" i="1"/>
  <c r="F249" i="1" s="1"/>
  <c r="A249" i="1"/>
  <c r="D249" i="1" s="1"/>
  <c r="C247" i="1"/>
  <c r="I246" i="1"/>
  <c r="K233" i="1" l="1"/>
  <c r="L233" i="1" s="1"/>
  <c r="M233" i="1" s="1"/>
  <c r="J234" i="1"/>
  <c r="H233" i="1"/>
  <c r="G234" i="1"/>
  <c r="N232" i="1"/>
  <c r="P232" i="1" s="1"/>
  <c r="B232" i="1" s="1"/>
  <c r="Q248" i="1"/>
  <c r="R248" i="1" s="1"/>
  <c r="S249" i="1"/>
  <c r="T249" i="1"/>
  <c r="A250" i="1"/>
  <c r="D250" i="1" s="1"/>
  <c r="O249" i="1"/>
  <c r="E249" i="1"/>
  <c r="F250" i="1" s="1"/>
  <c r="I247" i="1"/>
  <c r="C248" i="1"/>
  <c r="H234" i="1" l="1"/>
  <c r="G235" i="1"/>
  <c r="N233" i="1"/>
  <c r="P233" i="1" s="1"/>
  <c r="B233" i="1" s="1"/>
  <c r="K234" i="1"/>
  <c r="L234" i="1" s="1"/>
  <c r="M234" i="1" s="1"/>
  <c r="J235" i="1"/>
  <c r="Q249" i="1"/>
  <c r="R249" i="1" s="1"/>
  <c r="S250" i="1"/>
  <c r="T250" i="1"/>
  <c r="O250" i="1"/>
  <c r="E250" i="1"/>
  <c r="F251" i="1" s="1"/>
  <c r="A251" i="1"/>
  <c r="D251" i="1" s="1"/>
  <c r="C249" i="1"/>
  <c r="I248" i="1"/>
  <c r="H235" i="1" l="1"/>
  <c r="G236" i="1"/>
  <c r="K235" i="1"/>
  <c r="L235" i="1" s="1"/>
  <c r="M235" i="1" s="1"/>
  <c r="J236" i="1"/>
  <c r="N234" i="1"/>
  <c r="P234" i="1" s="1"/>
  <c r="B234" i="1" s="1"/>
  <c r="Q250" i="1"/>
  <c r="R250" i="1" s="1"/>
  <c r="S251" i="1"/>
  <c r="T251" i="1"/>
  <c r="A252" i="1"/>
  <c r="D252" i="1" s="1"/>
  <c r="O251" i="1"/>
  <c r="E251" i="1"/>
  <c r="F252" i="1" s="1"/>
  <c r="I249" i="1"/>
  <c r="C250" i="1"/>
  <c r="K236" i="1" l="1"/>
  <c r="L236" i="1" s="1"/>
  <c r="M236" i="1" s="1"/>
  <c r="J237" i="1"/>
  <c r="H236" i="1"/>
  <c r="G237" i="1"/>
  <c r="N235" i="1"/>
  <c r="P235" i="1" s="1"/>
  <c r="B235" i="1" s="1"/>
  <c r="Q251" i="1"/>
  <c r="R251" i="1" s="1"/>
  <c r="S252" i="1"/>
  <c r="T252" i="1"/>
  <c r="E252" i="1"/>
  <c r="F253" i="1" s="1"/>
  <c r="A253" i="1"/>
  <c r="D253" i="1" s="1"/>
  <c r="O252" i="1"/>
  <c r="C251" i="1"/>
  <c r="I250" i="1"/>
  <c r="G238" i="1" l="1"/>
  <c r="H237" i="1"/>
  <c r="N236" i="1"/>
  <c r="P236" i="1" s="1"/>
  <c r="B236" i="1" s="1"/>
  <c r="K237" i="1"/>
  <c r="L237" i="1" s="1"/>
  <c r="M237" i="1" s="1"/>
  <c r="J238" i="1"/>
  <c r="Q252" i="1"/>
  <c r="R252" i="1" s="1"/>
  <c r="S253" i="1"/>
  <c r="T253" i="1"/>
  <c r="A254" i="1"/>
  <c r="D254" i="1" s="1"/>
  <c r="O253" i="1"/>
  <c r="E253" i="1"/>
  <c r="F254" i="1" s="1"/>
  <c r="I251" i="1"/>
  <c r="C252" i="1"/>
  <c r="N237" i="1" l="1"/>
  <c r="P237" i="1" s="1"/>
  <c r="B237" i="1" s="1"/>
  <c r="K238" i="1"/>
  <c r="L238" i="1" s="1"/>
  <c r="M238" i="1" s="1"/>
  <c r="J239" i="1"/>
  <c r="H238" i="1"/>
  <c r="G239" i="1"/>
  <c r="Q253" i="1"/>
  <c r="R253" i="1" s="1"/>
  <c r="S254" i="1"/>
  <c r="T254" i="1"/>
  <c r="O254" i="1"/>
  <c r="A255" i="1"/>
  <c r="D255" i="1" s="1"/>
  <c r="E254" i="1"/>
  <c r="F255" i="1" s="1"/>
  <c r="I252" i="1"/>
  <c r="C253" i="1"/>
  <c r="N238" i="1" l="1"/>
  <c r="P238" i="1" s="1"/>
  <c r="B238" i="1" s="1"/>
  <c r="K239" i="1"/>
  <c r="L239" i="1" s="1"/>
  <c r="M239" i="1" s="1"/>
  <c r="J240" i="1"/>
  <c r="H239" i="1"/>
  <c r="G240" i="1"/>
  <c r="O255" i="1"/>
  <c r="A256" i="1"/>
  <c r="D256" i="1" s="1"/>
  <c r="E255" i="1"/>
  <c r="F256" i="1" s="1"/>
  <c r="Q254" i="1"/>
  <c r="R254" i="1" s="1"/>
  <c r="S255" i="1"/>
  <c r="T255" i="1"/>
  <c r="C254" i="1"/>
  <c r="I253" i="1"/>
  <c r="N239" i="1" l="1"/>
  <c r="P239" i="1" s="1"/>
  <c r="B239" i="1" s="1"/>
  <c r="K240" i="1"/>
  <c r="L240" i="1" s="1"/>
  <c r="M240" i="1" s="1"/>
  <c r="J241" i="1"/>
  <c r="H240" i="1"/>
  <c r="G241" i="1"/>
  <c r="O256" i="1"/>
  <c r="A257" i="1"/>
  <c r="D257" i="1" s="1"/>
  <c r="E256" i="1"/>
  <c r="F257" i="1" s="1"/>
  <c r="Q255" i="1"/>
  <c r="R255" i="1" s="1"/>
  <c r="S256" i="1"/>
  <c r="T256" i="1"/>
  <c r="I254" i="1"/>
  <c r="C255" i="1"/>
  <c r="N240" i="1" l="1"/>
  <c r="P240" i="1" s="1"/>
  <c r="B240" i="1" s="1"/>
  <c r="K241" i="1"/>
  <c r="L241" i="1" s="1"/>
  <c r="M241" i="1" s="1"/>
  <c r="J242" i="1"/>
  <c r="H241" i="1"/>
  <c r="G242" i="1"/>
  <c r="O257" i="1"/>
  <c r="A258" i="1"/>
  <c r="D258" i="1" s="1"/>
  <c r="E257" i="1"/>
  <c r="F258" i="1" s="1"/>
  <c r="Q256" i="1"/>
  <c r="R256" i="1" s="1"/>
  <c r="S257" i="1"/>
  <c r="T257" i="1"/>
  <c r="C256" i="1"/>
  <c r="I255" i="1"/>
  <c r="N241" i="1" l="1"/>
  <c r="P241" i="1" s="1"/>
  <c r="B241" i="1" s="1"/>
  <c r="K242" i="1"/>
  <c r="L242" i="1" s="1"/>
  <c r="M242" i="1" s="1"/>
  <c r="J243" i="1"/>
  <c r="H242" i="1"/>
  <c r="G243" i="1"/>
  <c r="Q257" i="1"/>
  <c r="R257" i="1" s="1"/>
  <c r="S258" i="1"/>
  <c r="T258" i="1"/>
  <c r="A259" i="1"/>
  <c r="D259" i="1" s="1"/>
  <c r="O258" i="1"/>
  <c r="E258" i="1"/>
  <c r="F259" i="1" s="1"/>
  <c r="I256" i="1"/>
  <c r="C257" i="1"/>
  <c r="N242" i="1" l="1"/>
  <c r="P242" i="1" s="1"/>
  <c r="B242" i="1" s="1"/>
  <c r="K243" i="1"/>
  <c r="L243" i="1" s="1"/>
  <c r="M243" i="1" s="1"/>
  <c r="J244" i="1"/>
  <c r="H243" i="1"/>
  <c r="G244" i="1"/>
  <c r="Q258" i="1"/>
  <c r="R258" i="1" s="1"/>
  <c r="S259" i="1"/>
  <c r="T259" i="1"/>
  <c r="O259" i="1"/>
  <c r="A260" i="1"/>
  <c r="D260" i="1" s="1"/>
  <c r="E259" i="1"/>
  <c r="F260" i="1" s="1"/>
  <c r="C258" i="1"/>
  <c r="I257" i="1"/>
  <c r="N243" i="1" l="1"/>
  <c r="P243" i="1" s="1"/>
  <c r="B243" i="1" s="1"/>
  <c r="K244" i="1"/>
  <c r="L244" i="1" s="1"/>
  <c r="M244" i="1" s="1"/>
  <c r="J245" i="1"/>
  <c r="H244" i="1"/>
  <c r="G245" i="1"/>
  <c r="Q259" i="1"/>
  <c r="R259" i="1" s="1"/>
  <c r="S260" i="1"/>
  <c r="T260" i="1"/>
  <c r="O260" i="1"/>
  <c r="A261" i="1"/>
  <c r="D261" i="1" s="1"/>
  <c r="E260" i="1"/>
  <c r="F261" i="1" s="1"/>
  <c r="I258" i="1"/>
  <c r="C259" i="1"/>
  <c r="N244" i="1" l="1"/>
  <c r="P244" i="1" s="1"/>
  <c r="B244" i="1" s="1"/>
  <c r="K245" i="1"/>
  <c r="L245" i="1" s="1"/>
  <c r="M245" i="1" s="1"/>
  <c r="J246" i="1"/>
  <c r="H245" i="1"/>
  <c r="G246" i="1"/>
  <c r="A262" i="1"/>
  <c r="D262" i="1" s="1"/>
  <c r="O261" i="1"/>
  <c r="E261" i="1"/>
  <c r="F262" i="1" s="1"/>
  <c r="Q260" i="1"/>
  <c r="R260" i="1" s="1"/>
  <c r="S261" i="1"/>
  <c r="T261" i="1"/>
  <c r="C260" i="1"/>
  <c r="I259" i="1"/>
  <c r="N245" i="1" l="1"/>
  <c r="P245" i="1" s="1"/>
  <c r="B245" i="1" s="1"/>
  <c r="K246" i="1"/>
  <c r="L246" i="1" s="1"/>
  <c r="M246" i="1" s="1"/>
  <c r="J247" i="1"/>
  <c r="H246" i="1"/>
  <c r="G247" i="1"/>
  <c r="Q261" i="1"/>
  <c r="R261" i="1" s="1"/>
  <c r="S262" i="1"/>
  <c r="T262" i="1"/>
  <c r="O262" i="1"/>
  <c r="A263" i="1"/>
  <c r="D263" i="1" s="1"/>
  <c r="E262" i="1"/>
  <c r="F263" i="1" s="1"/>
  <c r="I260" i="1"/>
  <c r="C261" i="1"/>
  <c r="N246" i="1" l="1"/>
  <c r="P246" i="1" s="1"/>
  <c r="B246" i="1" s="1"/>
  <c r="K247" i="1"/>
  <c r="L247" i="1" s="1"/>
  <c r="M247" i="1" s="1"/>
  <c r="J248" i="1"/>
  <c r="H247" i="1"/>
  <c r="G248" i="1"/>
  <c r="O263" i="1"/>
  <c r="A264" i="1"/>
  <c r="D264" i="1" s="1"/>
  <c r="E263" i="1"/>
  <c r="F264" i="1" s="1"/>
  <c r="Q262" i="1"/>
  <c r="R262" i="1" s="1"/>
  <c r="S263" i="1"/>
  <c r="T263" i="1"/>
  <c r="C262" i="1"/>
  <c r="I261" i="1"/>
  <c r="N247" i="1" l="1"/>
  <c r="P247" i="1" s="1"/>
  <c r="B247" i="1" s="1"/>
  <c r="K248" i="1"/>
  <c r="L248" i="1" s="1"/>
  <c r="M248" i="1" s="1"/>
  <c r="J249" i="1"/>
  <c r="H248" i="1"/>
  <c r="G249" i="1"/>
  <c r="O264" i="1"/>
  <c r="A265" i="1"/>
  <c r="D265" i="1" s="1"/>
  <c r="E264" i="1"/>
  <c r="F265" i="1" s="1"/>
  <c r="Q263" i="1"/>
  <c r="R263" i="1" s="1"/>
  <c r="S264" i="1"/>
  <c r="T264" i="1"/>
  <c r="I262" i="1"/>
  <c r="C263" i="1"/>
  <c r="N248" i="1" l="1"/>
  <c r="P248" i="1" s="1"/>
  <c r="B248" i="1" s="1"/>
  <c r="K249" i="1"/>
  <c r="L249" i="1" s="1"/>
  <c r="M249" i="1" s="1"/>
  <c r="J250" i="1"/>
  <c r="H249" i="1"/>
  <c r="G250" i="1"/>
  <c r="O265" i="1"/>
  <c r="A266" i="1"/>
  <c r="D266" i="1" s="1"/>
  <c r="E265" i="1"/>
  <c r="F266" i="1" s="1"/>
  <c r="Q264" i="1"/>
  <c r="R264" i="1" s="1"/>
  <c r="S265" i="1"/>
  <c r="T265" i="1"/>
  <c r="C264" i="1"/>
  <c r="I263" i="1"/>
  <c r="N249" i="1" l="1"/>
  <c r="P249" i="1" s="1"/>
  <c r="B249" i="1" s="1"/>
  <c r="K250" i="1"/>
  <c r="L250" i="1" s="1"/>
  <c r="M250" i="1" s="1"/>
  <c r="J251" i="1"/>
  <c r="H250" i="1"/>
  <c r="G251" i="1"/>
  <c r="O266" i="1"/>
  <c r="A267" i="1"/>
  <c r="D267" i="1" s="1"/>
  <c r="E266" i="1"/>
  <c r="F267" i="1" s="1"/>
  <c r="Q265" i="1"/>
  <c r="R265" i="1" s="1"/>
  <c r="S266" i="1"/>
  <c r="T266" i="1"/>
  <c r="I264" i="1"/>
  <c r="C265" i="1"/>
  <c r="N250" i="1" l="1"/>
  <c r="P250" i="1" s="1"/>
  <c r="B250" i="1" s="1"/>
  <c r="K251" i="1"/>
  <c r="L251" i="1" s="1"/>
  <c r="M251" i="1" s="1"/>
  <c r="J252" i="1"/>
  <c r="H251" i="1"/>
  <c r="G252" i="1"/>
  <c r="O267" i="1"/>
  <c r="A268" i="1"/>
  <c r="D268" i="1" s="1"/>
  <c r="E267" i="1"/>
  <c r="F268" i="1" s="1"/>
  <c r="Q266" i="1"/>
  <c r="R266" i="1" s="1"/>
  <c r="S267" i="1"/>
  <c r="T267" i="1"/>
  <c r="C266" i="1"/>
  <c r="I265" i="1"/>
  <c r="N251" i="1" l="1"/>
  <c r="P251" i="1" s="1"/>
  <c r="B251" i="1" s="1"/>
  <c r="K252" i="1"/>
  <c r="L252" i="1" s="1"/>
  <c r="M252" i="1" s="1"/>
  <c r="J253" i="1"/>
  <c r="H252" i="1"/>
  <c r="G253" i="1"/>
  <c r="Q267" i="1"/>
  <c r="R267" i="1" s="1"/>
  <c r="S268" i="1"/>
  <c r="T268" i="1"/>
  <c r="O268" i="1"/>
  <c r="A269" i="1"/>
  <c r="D269" i="1" s="1"/>
  <c r="E268" i="1"/>
  <c r="F269" i="1" s="1"/>
  <c r="I266" i="1"/>
  <c r="C267" i="1"/>
  <c r="N252" i="1" l="1"/>
  <c r="P252" i="1" s="1"/>
  <c r="B252" i="1" s="1"/>
  <c r="K253" i="1"/>
  <c r="L253" i="1" s="1"/>
  <c r="M253" i="1" s="1"/>
  <c r="J254" i="1"/>
  <c r="H253" i="1"/>
  <c r="G254" i="1"/>
  <c r="A270" i="1"/>
  <c r="D270" i="1" s="1"/>
  <c r="O269" i="1"/>
  <c r="E269" i="1"/>
  <c r="F270" i="1" s="1"/>
  <c r="Q268" i="1"/>
  <c r="R268" i="1" s="1"/>
  <c r="S269" i="1"/>
  <c r="T269" i="1"/>
  <c r="C268" i="1"/>
  <c r="I267" i="1"/>
  <c r="N253" i="1" l="1"/>
  <c r="P253" i="1" s="1"/>
  <c r="B253" i="1" s="1"/>
  <c r="K254" i="1"/>
  <c r="L254" i="1" s="1"/>
  <c r="M254" i="1" s="1"/>
  <c r="J255" i="1"/>
  <c r="H254" i="1"/>
  <c r="G255" i="1"/>
  <c r="Q269" i="1"/>
  <c r="R269" i="1" s="1"/>
  <c r="S270" i="1"/>
  <c r="T270" i="1"/>
  <c r="O270" i="1"/>
  <c r="A271" i="1"/>
  <c r="D271" i="1" s="1"/>
  <c r="E270" i="1"/>
  <c r="F271" i="1" s="1"/>
  <c r="I268" i="1"/>
  <c r="C269" i="1"/>
  <c r="N254" i="1" l="1"/>
  <c r="P254" i="1" s="1"/>
  <c r="B254" i="1" s="1"/>
  <c r="K255" i="1"/>
  <c r="L255" i="1" s="1"/>
  <c r="M255" i="1" s="1"/>
  <c r="J256" i="1"/>
  <c r="H255" i="1"/>
  <c r="G256" i="1"/>
  <c r="Q270" i="1"/>
  <c r="R270" i="1" s="1"/>
  <c r="S271" i="1"/>
  <c r="T271" i="1"/>
  <c r="A272" i="1"/>
  <c r="D272" i="1" s="1"/>
  <c r="O271" i="1"/>
  <c r="E271" i="1"/>
  <c r="F272" i="1" s="1"/>
  <c r="C270" i="1"/>
  <c r="I269" i="1"/>
  <c r="N255" i="1" l="1"/>
  <c r="P255" i="1" s="1"/>
  <c r="B255" i="1" s="1"/>
  <c r="K256" i="1"/>
  <c r="L256" i="1" s="1"/>
  <c r="M256" i="1" s="1"/>
  <c r="J257" i="1"/>
  <c r="H256" i="1"/>
  <c r="G257" i="1"/>
  <c r="Q271" i="1"/>
  <c r="R271" i="1" s="1"/>
  <c r="S272" i="1"/>
  <c r="T272" i="1"/>
  <c r="A273" i="1"/>
  <c r="D273" i="1" s="1"/>
  <c r="O272" i="1"/>
  <c r="E272" i="1"/>
  <c r="F273" i="1" s="1"/>
  <c r="I270" i="1"/>
  <c r="C271" i="1"/>
  <c r="N256" i="1" l="1"/>
  <c r="P256" i="1" s="1"/>
  <c r="B256" i="1" s="1"/>
  <c r="K257" i="1"/>
  <c r="L257" i="1" s="1"/>
  <c r="M257" i="1" s="1"/>
  <c r="J258" i="1"/>
  <c r="H257" i="1"/>
  <c r="G258" i="1"/>
  <c r="Q272" i="1"/>
  <c r="R272" i="1" s="1"/>
  <c r="S273" i="1"/>
  <c r="T273" i="1"/>
  <c r="O273" i="1"/>
  <c r="A274" i="1"/>
  <c r="D274" i="1" s="1"/>
  <c r="E273" i="1"/>
  <c r="F274" i="1" s="1"/>
  <c r="C272" i="1"/>
  <c r="I271" i="1"/>
  <c r="N257" i="1" l="1"/>
  <c r="P257" i="1" s="1"/>
  <c r="B257" i="1" s="1"/>
  <c r="K258" i="1"/>
  <c r="L258" i="1" s="1"/>
  <c r="M258" i="1" s="1"/>
  <c r="J259" i="1"/>
  <c r="H258" i="1"/>
  <c r="G259" i="1"/>
  <c r="A275" i="1"/>
  <c r="D275" i="1" s="1"/>
  <c r="O274" i="1"/>
  <c r="E274" i="1"/>
  <c r="F275" i="1" s="1"/>
  <c r="Q273" i="1"/>
  <c r="R273" i="1" s="1"/>
  <c r="S274" i="1"/>
  <c r="T274" i="1"/>
  <c r="I272" i="1"/>
  <c r="C273" i="1"/>
  <c r="N258" i="1" l="1"/>
  <c r="P258" i="1" s="1"/>
  <c r="B258" i="1" s="1"/>
  <c r="K259" i="1"/>
  <c r="L259" i="1" s="1"/>
  <c r="M259" i="1" s="1"/>
  <c r="J260" i="1"/>
  <c r="H259" i="1"/>
  <c r="G260" i="1"/>
  <c r="A276" i="1"/>
  <c r="D276" i="1" s="1"/>
  <c r="O275" i="1"/>
  <c r="E275" i="1"/>
  <c r="F276" i="1" s="1"/>
  <c r="Q274" i="1"/>
  <c r="R274" i="1" s="1"/>
  <c r="S275" i="1"/>
  <c r="T275" i="1"/>
  <c r="C274" i="1"/>
  <c r="I273" i="1"/>
  <c r="N259" i="1" l="1"/>
  <c r="P259" i="1" s="1"/>
  <c r="B259" i="1" s="1"/>
  <c r="K260" i="1"/>
  <c r="L260" i="1" s="1"/>
  <c r="M260" i="1" s="1"/>
  <c r="J261" i="1"/>
  <c r="H260" i="1"/>
  <c r="G261" i="1"/>
  <c r="E276" i="1"/>
  <c r="F277" i="1" s="1"/>
  <c r="A277" i="1"/>
  <c r="D277" i="1" s="1"/>
  <c r="O276" i="1"/>
  <c r="Q275" i="1"/>
  <c r="R275" i="1" s="1"/>
  <c r="S276" i="1"/>
  <c r="T276" i="1"/>
  <c r="I274" i="1"/>
  <c r="C275" i="1"/>
  <c r="N260" i="1" l="1"/>
  <c r="P260" i="1" s="1"/>
  <c r="B260" i="1" s="1"/>
  <c r="K261" i="1"/>
  <c r="L261" i="1" s="1"/>
  <c r="M261" i="1" s="1"/>
  <c r="J262" i="1"/>
  <c r="H261" i="1"/>
  <c r="G262" i="1"/>
  <c r="A278" i="1"/>
  <c r="D278" i="1" s="1"/>
  <c r="O277" i="1"/>
  <c r="E277" i="1"/>
  <c r="F278" i="1" s="1"/>
  <c r="Q276" i="1"/>
  <c r="R276" i="1" s="1"/>
  <c r="S277" i="1"/>
  <c r="T277" i="1"/>
  <c r="C276" i="1"/>
  <c r="I275" i="1"/>
  <c r="N261" i="1" l="1"/>
  <c r="P261" i="1" s="1"/>
  <c r="B261" i="1" s="1"/>
  <c r="K262" i="1"/>
  <c r="L262" i="1" s="1"/>
  <c r="M262" i="1" s="1"/>
  <c r="J263" i="1"/>
  <c r="H262" i="1"/>
  <c r="G263" i="1"/>
  <c r="Q277" i="1"/>
  <c r="R277" i="1" s="1"/>
  <c r="S278" i="1"/>
  <c r="T278" i="1"/>
  <c r="O278" i="1"/>
  <c r="A279" i="1"/>
  <c r="D279" i="1" s="1"/>
  <c r="E278" i="1"/>
  <c r="F279" i="1" s="1"/>
  <c r="I276" i="1"/>
  <c r="C277" i="1"/>
  <c r="N262" i="1" l="1"/>
  <c r="P262" i="1" s="1"/>
  <c r="B262" i="1" s="1"/>
  <c r="K263" i="1"/>
  <c r="L263" i="1" s="1"/>
  <c r="M263" i="1" s="1"/>
  <c r="J264" i="1"/>
  <c r="H263" i="1"/>
  <c r="G264" i="1"/>
  <c r="E279" i="1"/>
  <c r="F280" i="1" s="1"/>
  <c r="A280" i="1"/>
  <c r="D280" i="1" s="1"/>
  <c r="O279" i="1"/>
  <c r="Q278" i="1"/>
  <c r="R278" i="1" s="1"/>
  <c r="S279" i="1"/>
  <c r="T279" i="1"/>
  <c r="C278" i="1"/>
  <c r="I277" i="1"/>
  <c r="N263" i="1" l="1"/>
  <c r="P263" i="1" s="1"/>
  <c r="B263" i="1" s="1"/>
  <c r="K264" i="1"/>
  <c r="L264" i="1" s="1"/>
  <c r="M264" i="1" s="1"/>
  <c r="J265" i="1"/>
  <c r="H264" i="1"/>
  <c r="G265" i="1"/>
  <c r="Q279" i="1"/>
  <c r="R279" i="1" s="1"/>
  <c r="S280" i="1"/>
  <c r="T280" i="1"/>
  <c r="O280" i="1"/>
  <c r="A281" i="1"/>
  <c r="D281" i="1" s="1"/>
  <c r="E280" i="1"/>
  <c r="F281" i="1" s="1"/>
  <c r="I278" i="1"/>
  <c r="C279" i="1"/>
  <c r="N264" i="1" l="1"/>
  <c r="P264" i="1" s="1"/>
  <c r="B264" i="1" s="1"/>
  <c r="K265" i="1"/>
  <c r="L265" i="1" s="1"/>
  <c r="M265" i="1" s="1"/>
  <c r="J266" i="1"/>
  <c r="H265" i="1"/>
  <c r="G266" i="1"/>
  <c r="A282" i="1"/>
  <c r="D282" i="1" s="1"/>
  <c r="O281" i="1"/>
  <c r="E281" i="1"/>
  <c r="F282" i="1" s="1"/>
  <c r="Q280" i="1"/>
  <c r="R280" i="1" s="1"/>
  <c r="S281" i="1"/>
  <c r="T281" i="1"/>
  <c r="C280" i="1"/>
  <c r="I279" i="1"/>
  <c r="N265" i="1" l="1"/>
  <c r="P265" i="1" s="1"/>
  <c r="B265" i="1" s="1"/>
  <c r="K266" i="1"/>
  <c r="L266" i="1" s="1"/>
  <c r="M266" i="1" s="1"/>
  <c r="J267" i="1"/>
  <c r="H266" i="1"/>
  <c r="G267" i="1"/>
  <c r="Q281" i="1"/>
  <c r="R281" i="1" s="1"/>
  <c r="S282" i="1"/>
  <c r="T282" i="1"/>
  <c r="O282" i="1"/>
  <c r="A283" i="1"/>
  <c r="D283" i="1" s="1"/>
  <c r="E282" i="1"/>
  <c r="F283" i="1" s="1"/>
  <c r="I280" i="1"/>
  <c r="C281" i="1"/>
  <c r="N266" i="1" l="1"/>
  <c r="P266" i="1" s="1"/>
  <c r="B266" i="1" s="1"/>
  <c r="K267" i="1"/>
  <c r="L267" i="1" s="1"/>
  <c r="M267" i="1" s="1"/>
  <c r="J268" i="1"/>
  <c r="H267" i="1"/>
  <c r="G268" i="1"/>
  <c r="Q282" i="1"/>
  <c r="R282" i="1" s="1"/>
  <c r="S283" i="1"/>
  <c r="T283" i="1"/>
  <c r="E283" i="1"/>
  <c r="F284" i="1" s="1"/>
  <c r="A284" i="1"/>
  <c r="D284" i="1" s="1"/>
  <c r="O283" i="1"/>
  <c r="C282" i="1"/>
  <c r="I281" i="1"/>
  <c r="N267" i="1" l="1"/>
  <c r="P267" i="1" s="1"/>
  <c r="B267" i="1" s="1"/>
  <c r="K268" i="1"/>
  <c r="L268" i="1" s="1"/>
  <c r="M268" i="1" s="1"/>
  <c r="J269" i="1"/>
  <c r="H268" i="1"/>
  <c r="G269" i="1"/>
  <c r="A285" i="1"/>
  <c r="D285" i="1" s="1"/>
  <c r="O284" i="1"/>
  <c r="E284" i="1"/>
  <c r="F285" i="1" s="1"/>
  <c r="Q283" i="1"/>
  <c r="R283" i="1" s="1"/>
  <c r="S284" i="1"/>
  <c r="T284" i="1"/>
  <c r="I282" i="1"/>
  <c r="C283" i="1"/>
  <c r="N268" i="1" l="1"/>
  <c r="P268" i="1" s="1"/>
  <c r="B268" i="1" s="1"/>
  <c r="K269" i="1"/>
  <c r="L269" i="1" s="1"/>
  <c r="M269" i="1" s="1"/>
  <c r="J270" i="1"/>
  <c r="H269" i="1"/>
  <c r="G270" i="1"/>
  <c r="Q284" i="1"/>
  <c r="R284" i="1" s="1"/>
  <c r="S285" i="1"/>
  <c r="T285" i="1"/>
  <c r="O285" i="1"/>
  <c r="A286" i="1"/>
  <c r="D286" i="1" s="1"/>
  <c r="E285" i="1"/>
  <c r="F286" i="1" s="1"/>
  <c r="C284" i="1"/>
  <c r="I283" i="1"/>
  <c r="N269" i="1" l="1"/>
  <c r="P269" i="1" s="1"/>
  <c r="B269" i="1" s="1"/>
  <c r="K270" i="1"/>
  <c r="L270" i="1" s="1"/>
  <c r="M270" i="1" s="1"/>
  <c r="J271" i="1"/>
  <c r="H270" i="1"/>
  <c r="G271" i="1"/>
  <c r="A287" i="1"/>
  <c r="D287" i="1" s="1"/>
  <c r="O286" i="1"/>
  <c r="E286" i="1"/>
  <c r="F287" i="1" s="1"/>
  <c r="S286" i="1"/>
  <c r="Q285" i="1"/>
  <c r="R285" i="1" s="1"/>
  <c r="T286" i="1"/>
  <c r="I284" i="1"/>
  <c r="C285" i="1"/>
  <c r="N270" i="1" l="1"/>
  <c r="P270" i="1" s="1"/>
  <c r="B270" i="1" s="1"/>
  <c r="K271" i="1"/>
  <c r="L271" i="1" s="1"/>
  <c r="M271" i="1" s="1"/>
  <c r="J272" i="1"/>
  <c r="H271" i="1"/>
  <c r="G272" i="1"/>
  <c r="Q286" i="1"/>
  <c r="R286" i="1" s="1"/>
  <c r="S287" i="1"/>
  <c r="T287" i="1"/>
  <c r="A288" i="1"/>
  <c r="D288" i="1" s="1"/>
  <c r="O287" i="1"/>
  <c r="E287" i="1"/>
  <c r="F288" i="1" s="1"/>
  <c r="C286" i="1"/>
  <c r="I285" i="1"/>
  <c r="K272" i="1" l="1"/>
  <c r="L272" i="1" s="1"/>
  <c r="M272" i="1" s="1"/>
  <c r="J273" i="1"/>
  <c r="H272" i="1"/>
  <c r="G273" i="1"/>
  <c r="N271" i="1"/>
  <c r="P271" i="1" s="1"/>
  <c r="B271" i="1" s="1"/>
  <c r="S288" i="1"/>
  <c r="Q287" i="1"/>
  <c r="R287" i="1" s="1"/>
  <c r="T288" i="1"/>
  <c r="A289" i="1"/>
  <c r="D289" i="1" s="1"/>
  <c r="O288" i="1"/>
  <c r="S289" i="1" s="1"/>
  <c r="E288" i="1"/>
  <c r="F289" i="1" s="1"/>
  <c r="I286" i="1"/>
  <c r="C287" i="1"/>
  <c r="H273" i="1" l="1"/>
  <c r="G274" i="1"/>
  <c r="N272" i="1"/>
  <c r="P272" i="1" s="1"/>
  <c r="B272" i="1" s="1"/>
  <c r="K273" i="1"/>
  <c r="L273" i="1" s="1"/>
  <c r="M273" i="1" s="1"/>
  <c r="J274" i="1"/>
  <c r="Q288" i="1"/>
  <c r="R288" i="1" s="1"/>
  <c r="T289" i="1"/>
  <c r="E289" i="1"/>
  <c r="F290" i="1" s="1"/>
  <c r="A290" i="1"/>
  <c r="D290" i="1" s="1"/>
  <c r="O289" i="1"/>
  <c r="C288" i="1"/>
  <c r="I287" i="1"/>
  <c r="H274" i="1" l="1"/>
  <c r="G275" i="1"/>
  <c r="K274" i="1"/>
  <c r="L274" i="1" s="1"/>
  <c r="M274" i="1" s="1"/>
  <c r="J275" i="1"/>
  <c r="N273" i="1"/>
  <c r="P273" i="1" s="1"/>
  <c r="B273" i="1" s="1"/>
  <c r="Q289" i="1"/>
  <c r="R289" i="1" s="1"/>
  <c r="S290" i="1"/>
  <c r="T290" i="1"/>
  <c r="A291" i="1"/>
  <c r="D291" i="1" s="1"/>
  <c r="O290" i="1"/>
  <c r="E290" i="1"/>
  <c r="F291" i="1" s="1"/>
  <c r="I288" i="1"/>
  <c r="C289" i="1"/>
  <c r="K275" i="1" l="1"/>
  <c r="L275" i="1" s="1"/>
  <c r="M275" i="1" s="1"/>
  <c r="J276" i="1"/>
  <c r="H275" i="1"/>
  <c r="G276" i="1"/>
  <c r="N274" i="1"/>
  <c r="P274" i="1" s="1"/>
  <c r="B274" i="1" s="1"/>
  <c r="O291" i="1"/>
  <c r="E291" i="1"/>
  <c r="F292" i="1" s="1"/>
  <c r="A292" i="1"/>
  <c r="D292" i="1" s="1"/>
  <c r="Q290" i="1"/>
  <c r="R290" i="1" s="1"/>
  <c r="S291" i="1"/>
  <c r="T291" i="1"/>
  <c r="C290" i="1"/>
  <c r="I289" i="1"/>
  <c r="N275" i="1" l="1"/>
  <c r="P275" i="1" s="1"/>
  <c r="B275" i="1" s="1"/>
  <c r="K276" i="1"/>
  <c r="L276" i="1" s="1"/>
  <c r="M276" i="1" s="1"/>
  <c r="J277" i="1"/>
  <c r="H276" i="1"/>
  <c r="G277" i="1"/>
  <c r="Q291" i="1"/>
  <c r="R291" i="1" s="1"/>
  <c r="S292" i="1"/>
  <c r="T292" i="1"/>
  <c r="O292" i="1"/>
  <c r="A293" i="1"/>
  <c r="D293" i="1" s="1"/>
  <c r="E292" i="1"/>
  <c r="F293" i="1" s="1"/>
  <c r="I290" i="1"/>
  <c r="C291" i="1"/>
  <c r="N276" i="1" l="1"/>
  <c r="P276" i="1" s="1"/>
  <c r="B276" i="1" s="1"/>
  <c r="K277" i="1"/>
  <c r="L277" i="1" s="1"/>
  <c r="M277" i="1" s="1"/>
  <c r="J278" i="1"/>
  <c r="H277" i="1"/>
  <c r="G278" i="1"/>
  <c r="O293" i="1"/>
  <c r="E293" i="1"/>
  <c r="F294" i="1" s="1"/>
  <c r="A294" i="1"/>
  <c r="D294" i="1" s="1"/>
  <c r="Q292" i="1"/>
  <c r="R292" i="1" s="1"/>
  <c r="S293" i="1"/>
  <c r="T293" i="1"/>
  <c r="C292" i="1"/>
  <c r="I291" i="1"/>
  <c r="N277" i="1" l="1"/>
  <c r="P277" i="1" s="1"/>
  <c r="B277" i="1" s="1"/>
  <c r="K278" i="1"/>
  <c r="L278" i="1" s="1"/>
  <c r="M278" i="1" s="1"/>
  <c r="J279" i="1"/>
  <c r="H278" i="1"/>
  <c r="G279" i="1"/>
  <c r="Q293" i="1"/>
  <c r="R293" i="1" s="1"/>
  <c r="S294" i="1"/>
  <c r="T294" i="1"/>
  <c r="O294" i="1"/>
  <c r="E294" i="1"/>
  <c r="F295" i="1" s="1"/>
  <c r="A295" i="1"/>
  <c r="D295" i="1" s="1"/>
  <c r="I292" i="1"/>
  <c r="C293" i="1"/>
  <c r="K279" i="1" l="1"/>
  <c r="L279" i="1" s="1"/>
  <c r="M279" i="1" s="1"/>
  <c r="J280" i="1"/>
  <c r="H279" i="1"/>
  <c r="G280" i="1"/>
  <c r="N278" i="1"/>
  <c r="P278" i="1" s="1"/>
  <c r="B278" i="1" s="1"/>
  <c r="E295" i="1"/>
  <c r="F296" i="1" s="1"/>
  <c r="A296" i="1"/>
  <c r="D296" i="1" s="1"/>
  <c r="O295" i="1"/>
  <c r="Q294" i="1"/>
  <c r="R294" i="1" s="1"/>
  <c r="S295" i="1"/>
  <c r="T295" i="1"/>
  <c r="I293" i="1"/>
  <c r="C294" i="1"/>
  <c r="N279" i="1" l="1"/>
  <c r="P279" i="1" s="1"/>
  <c r="B279" i="1" s="1"/>
  <c r="K280" i="1"/>
  <c r="L280" i="1" s="1"/>
  <c r="M280" i="1" s="1"/>
  <c r="J281" i="1"/>
  <c r="H280" i="1"/>
  <c r="G281" i="1"/>
  <c r="Q295" i="1"/>
  <c r="R295" i="1" s="1"/>
  <c r="S296" i="1"/>
  <c r="T296" i="1"/>
  <c r="E296" i="1"/>
  <c r="F297" i="1" s="1"/>
  <c r="O296" i="1"/>
  <c r="A297" i="1"/>
  <c r="D297" i="1" s="1"/>
  <c r="I294" i="1"/>
  <c r="C295" i="1"/>
  <c r="K281" i="1" l="1"/>
  <c r="L281" i="1" s="1"/>
  <c r="M281" i="1" s="1"/>
  <c r="J282" i="1"/>
  <c r="H281" i="1"/>
  <c r="G282" i="1"/>
  <c r="N280" i="1"/>
  <c r="P280" i="1" s="1"/>
  <c r="B280" i="1" s="1"/>
  <c r="E297" i="1"/>
  <c r="F298" i="1" s="1"/>
  <c r="A298" i="1"/>
  <c r="D298" i="1" s="1"/>
  <c r="O297" i="1"/>
  <c r="Q296" i="1"/>
  <c r="R296" i="1" s="1"/>
  <c r="S297" i="1"/>
  <c r="T297" i="1"/>
  <c r="I295" i="1"/>
  <c r="C296" i="1"/>
  <c r="N281" i="1" l="1"/>
  <c r="P281" i="1" s="1"/>
  <c r="B281" i="1" s="1"/>
  <c r="K282" i="1"/>
  <c r="L282" i="1" s="1"/>
  <c r="M282" i="1" s="1"/>
  <c r="J283" i="1"/>
  <c r="H282" i="1"/>
  <c r="G283" i="1"/>
  <c r="Q297" i="1"/>
  <c r="R297" i="1" s="1"/>
  <c r="S298" i="1"/>
  <c r="T298" i="1"/>
  <c r="O298" i="1"/>
  <c r="E298" i="1"/>
  <c r="F299" i="1" s="1"/>
  <c r="A299" i="1"/>
  <c r="D299" i="1" s="1"/>
  <c r="I296" i="1"/>
  <c r="C297" i="1"/>
  <c r="H283" i="1" l="1"/>
  <c r="G284" i="1"/>
  <c r="K283" i="1"/>
  <c r="L283" i="1" s="1"/>
  <c r="M283" i="1" s="1"/>
  <c r="J284" i="1"/>
  <c r="N282" i="1"/>
  <c r="P282" i="1" s="1"/>
  <c r="B282" i="1" s="1"/>
  <c r="E299" i="1"/>
  <c r="F300" i="1" s="1"/>
  <c r="A300" i="1"/>
  <c r="D300" i="1" s="1"/>
  <c r="O299" i="1"/>
  <c r="Q298" i="1"/>
  <c r="R298" i="1" s="1"/>
  <c r="S299" i="1"/>
  <c r="T299" i="1"/>
  <c r="I297" i="1"/>
  <c r="C298" i="1"/>
  <c r="H284" i="1" l="1"/>
  <c r="G285" i="1"/>
  <c r="N283" i="1"/>
  <c r="P283" i="1" s="1"/>
  <c r="B283" i="1" s="1"/>
  <c r="K284" i="1"/>
  <c r="L284" i="1" s="1"/>
  <c r="M284" i="1" s="1"/>
  <c r="J285" i="1"/>
  <c r="Q299" i="1"/>
  <c r="R299" i="1" s="1"/>
  <c r="S300" i="1"/>
  <c r="T300" i="1"/>
  <c r="A301" i="1"/>
  <c r="D301" i="1" s="1"/>
  <c r="O300" i="1"/>
  <c r="E300" i="1"/>
  <c r="F301" i="1" s="1"/>
  <c r="I298" i="1"/>
  <c r="C299" i="1"/>
  <c r="H285" i="1" l="1"/>
  <c r="G286" i="1"/>
  <c r="K285" i="1"/>
  <c r="L285" i="1" s="1"/>
  <c r="M285" i="1" s="1"/>
  <c r="J286" i="1"/>
  <c r="N284" i="1"/>
  <c r="P284" i="1" s="1"/>
  <c r="B284" i="1" s="1"/>
  <c r="A302" i="1"/>
  <c r="D302" i="1" s="1"/>
  <c r="O301" i="1"/>
  <c r="E301" i="1"/>
  <c r="F302" i="1" s="1"/>
  <c r="Q300" i="1"/>
  <c r="R300" i="1" s="1"/>
  <c r="S301" i="1"/>
  <c r="T301" i="1"/>
  <c r="I299" i="1"/>
  <c r="C300" i="1"/>
  <c r="K286" i="1" l="1"/>
  <c r="L286" i="1" s="1"/>
  <c r="M286" i="1" s="1"/>
  <c r="J287" i="1"/>
  <c r="G287" i="1"/>
  <c r="H286" i="1"/>
  <c r="N285" i="1"/>
  <c r="P285" i="1" s="1"/>
  <c r="B285" i="1" s="1"/>
  <c r="Q301" i="1"/>
  <c r="R301" i="1" s="1"/>
  <c r="S302" i="1"/>
  <c r="T302" i="1"/>
  <c r="A303" i="1"/>
  <c r="D303" i="1" s="1"/>
  <c r="O302" i="1"/>
  <c r="E302" i="1"/>
  <c r="F303" i="1" s="1"/>
  <c r="I300" i="1"/>
  <c r="C301" i="1"/>
  <c r="H287" i="1" l="1"/>
  <c r="G288" i="1"/>
  <c r="K287" i="1"/>
  <c r="L287" i="1" s="1"/>
  <c r="M287" i="1" s="1"/>
  <c r="J288" i="1"/>
  <c r="N286" i="1"/>
  <c r="P286" i="1" s="1"/>
  <c r="B286" i="1" s="1"/>
  <c r="Q302" i="1"/>
  <c r="R302" i="1" s="1"/>
  <c r="S303" i="1"/>
  <c r="T303" i="1"/>
  <c r="A304" i="1"/>
  <c r="D304" i="1" s="1"/>
  <c r="O303" i="1"/>
  <c r="E303" i="1"/>
  <c r="F304" i="1" s="1"/>
  <c r="I301" i="1"/>
  <c r="C302" i="1"/>
  <c r="K288" i="1" l="1"/>
  <c r="L288" i="1" s="1"/>
  <c r="M288" i="1" s="1"/>
  <c r="J289" i="1"/>
  <c r="H288" i="1"/>
  <c r="G289" i="1"/>
  <c r="N287" i="1"/>
  <c r="P287" i="1" s="1"/>
  <c r="B287" i="1" s="1"/>
  <c r="Q303" i="1"/>
  <c r="R303" i="1" s="1"/>
  <c r="S304" i="1"/>
  <c r="T304" i="1"/>
  <c r="A305" i="1"/>
  <c r="D305" i="1" s="1"/>
  <c r="O304" i="1"/>
  <c r="E304" i="1"/>
  <c r="F305" i="1" s="1"/>
  <c r="I302" i="1"/>
  <c r="C303" i="1"/>
  <c r="G290" i="1" l="1"/>
  <c r="H289" i="1"/>
  <c r="N288" i="1"/>
  <c r="P288" i="1" s="1"/>
  <c r="B288" i="1" s="1"/>
  <c r="K289" i="1"/>
  <c r="L289" i="1" s="1"/>
  <c r="M289" i="1" s="1"/>
  <c r="J290" i="1"/>
  <c r="O305" i="1"/>
  <c r="E305" i="1"/>
  <c r="F306" i="1" s="1"/>
  <c r="A306" i="1"/>
  <c r="D306" i="1" s="1"/>
  <c r="Q304" i="1"/>
  <c r="R304" i="1" s="1"/>
  <c r="S305" i="1"/>
  <c r="T305" i="1"/>
  <c r="I303" i="1"/>
  <c r="C304" i="1"/>
  <c r="N289" i="1" l="1"/>
  <c r="P289" i="1" s="1"/>
  <c r="B289" i="1" s="1"/>
  <c r="K290" i="1"/>
  <c r="L290" i="1" s="1"/>
  <c r="M290" i="1" s="1"/>
  <c r="J291" i="1"/>
  <c r="H290" i="1"/>
  <c r="G291" i="1"/>
  <c r="Q305" i="1"/>
  <c r="R305" i="1" s="1"/>
  <c r="S306" i="1"/>
  <c r="T306" i="1"/>
  <c r="O306" i="1"/>
  <c r="E306" i="1"/>
  <c r="F307" i="1" s="1"/>
  <c r="A307" i="1"/>
  <c r="D307" i="1" s="1"/>
  <c r="I304" i="1"/>
  <c r="C305" i="1"/>
  <c r="N290" i="1" l="1"/>
  <c r="P290" i="1" s="1"/>
  <c r="B290" i="1" s="1"/>
  <c r="K291" i="1"/>
  <c r="L291" i="1" s="1"/>
  <c r="M291" i="1" s="1"/>
  <c r="J292" i="1"/>
  <c r="H291" i="1"/>
  <c r="G292" i="1"/>
  <c r="A308" i="1"/>
  <c r="D308" i="1" s="1"/>
  <c r="O307" i="1"/>
  <c r="E307" i="1"/>
  <c r="F308" i="1" s="1"/>
  <c r="Q306" i="1"/>
  <c r="R306" i="1" s="1"/>
  <c r="S307" i="1"/>
  <c r="T307" i="1"/>
  <c r="I305" i="1"/>
  <c r="C306" i="1"/>
  <c r="K292" i="1" l="1"/>
  <c r="L292" i="1" s="1"/>
  <c r="M292" i="1" s="1"/>
  <c r="J293" i="1"/>
  <c r="G293" i="1"/>
  <c r="H292" i="1"/>
  <c r="N291" i="1"/>
  <c r="P291" i="1" s="1"/>
  <c r="B291" i="1" s="1"/>
  <c r="Q307" i="1"/>
  <c r="R307" i="1" s="1"/>
  <c r="S308" i="1"/>
  <c r="T308" i="1"/>
  <c r="A309" i="1"/>
  <c r="D309" i="1" s="1"/>
  <c r="O308" i="1"/>
  <c r="E308" i="1"/>
  <c r="F309" i="1" s="1"/>
  <c r="I306" i="1"/>
  <c r="C307" i="1"/>
  <c r="N292" i="1" l="1"/>
  <c r="P292" i="1" s="1"/>
  <c r="B292" i="1" s="1"/>
  <c r="H293" i="1"/>
  <c r="G294" i="1"/>
  <c r="K293" i="1"/>
  <c r="L293" i="1" s="1"/>
  <c r="M293" i="1" s="1"/>
  <c r="J294" i="1"/>
  <c r="Q308" i="1"/>
  <c r="R308" i="1" s="1"/>
  <c r="S309" i="1"/>
  <c r="T309" i="1"/>
  <c r="A310" i="1"/>
  <c r="D310" i="1" s="1"/>
  <c r="O309" i="1"/>
  <c r="E309" i="1"/>
  <c r="F310" i="1" s="1"/>
  <c r="I307" i="1"/>
  <c r="C308" i="1"/>
  <c r="H294" i="1" l="1"/>
  <c r="G295" i="1"/>
  <c r="N293" i="1"/>
  <c r="P293" i="1" s="1"/>
  <c r="B293" i="1" s="1"/>
  <c r="K294" i="1"/>
  <c r="L294" i="1" s="1"/>
  <c r="M294" i="1" s="1"/>
  <c r="J295" i="1"/>
  <c r="A311" i="1"/>
  <c r="D311" i="1" s="1"/>
  <c r="O310" i="1"/>
  <c r="E310" i="1"/>
  <c r="F311" i="1" s="1"/>
  <c r="Q309" i="1"/>
  <c r="R309" i="1" s="1"/>
  <c r="S310" i="1"/>
  <c r="T310" i="1"/>
  <c r="I308" i="1"/>
  <c r="C309" i="1"/>
  <c r="H295" i="1" l="1"/>
  <c r="G296" i="1"/>
  <c r="K295" i="1"/>
  <c r="L295" i="1" s="1"/>
  <c r="M295" i="1" s="1"/>
  <c r="J296" i="1"/>
  <c r="N294" i="1"/>
  <c r="P294" i="1" s="1"/>
  <c r="B294" i="1" s="1"/>
  <c r="O311" i="1"/>
  <c r="E311" i="1"/>
  <c r="F312" i="1" s="1"/>
  <c r="A312" i="1"/>
  <c r="D312" i="1" s="1"/>
  <c r="Q310" i="1"/>
  <c r="R310" i="1" s="1"/>
  <c r="S311" i="1"/>
  <c r="T311" i="1"/>
  <c r="C310" i="1"/>
  <c r="I309" i="1"/>
  <c r="K296" i="1" l="1"/>
  <c r="L296" i="1" s="1"/>
  <c r="M296" i="1" s="1"/>
  <c r="J297" i="1"/>
  <c r="H296" i="1"/>
  <c r="G297" i="1"/>
  <c r="N295" i="1"/>
  <c r="P295" i="1" s="1"/>
  <c r="B295" i="1" s="1"/>
  <c r="Q311" i="1"/>
  <c r="R311" i="1" s="1"/>
  <c r="S312" i="1"/>
  <c r="T312" i="1"/>
  <c r="O312" i="1"/>
  <c r="E312" i="1"/>
  <c r="F313" i="1" s="1"/>
  <c r="A313" i="1"/>
  <c r="D313" i="1" s="1"/>
  <c r="I310" i="1"/>
  <c r="C311" i="1"/>
  <c r="H297" i="1" l="1"/>
  <c r="G298" i="1"/>
  <c r="N296" i="1"/>
  <c r="P296" i="1" s="1"/>
  <c r="B296" i="1" s="1"/>
  <c r="K297" i="1"/>
  <c r="L297" i="1" s="1"/>
  <c r="M297" i="1" s="1"/>
  <c r="J298" i="1"/>
  <c r="E313" i="1"/>
  <c r="F314" i="1" s="1"/>
  <c r="A314" i="1"/>
  <c r="D314" i="1" s="1"/>
  <c r="O313" i="1"/>
  <c r="Q312" i="1"/>
  <c r="R312" i="1" s="1"/>
  <c r="S313" i="1"/>
  <c r="T313" i="1"/>
  <c r="C312" i="1"/>
  <c r="I311" i="1"/>
  <c r="H298" i="1" l="1"/>
  <c r="G299" i="1"/>
  <c r="K298" i="1"/>
  <c r="L298" i="1" s="1"/>
  <c r="M298" i="1" s="1"/>
  <c r="J299" i="1"/>
  <c r="N297" i="1"/>
  <c r="P297" i="1" s="1"/>
  <c r="B297" i="1" s="1"/>
  <c r="E314" i="1"/>
  <c r="F315" i="1" s="1"/>
  <c r="A315" i="1"/>
  <c r="D315" i="1" s="1"/>
  <c r="O314" i="1"/>
  <c r="Q313" i="1"/>
  <c r="R313" i="1" s="1"/>
  <c r="S314" i="1"/>
  <c r="T314" i="1"/>
  <c r="I312" i="1"/>
  <c r="C313" i="1"/>
  <c r="K299" i="1" l="1"/>
  <c r="L299" i="1" s="1"/>
  <c r="M299" i="1" s="1"/>
  <c r="J300" i="1"/>
  <c r="H299" i="1"/>
  <c r="G300" i="1"/>
  <c r="N298" i="1"/>
  <c r="P298" i="1" s="1"/>
  <c r="B298" i="1" s="1"/>
  <c r="Q314" i="1"/>
  <c r="R314" i="1" s="1"/>
  <c r="S315" i="1"/>
  <c r="T315" i="1"/>
  <c r="A316" i="1"/>
  <c r="D316" i="1" s="1"/>
  <c r="O315" i="1"/>
  <c r="E315" i="1"/>
  <c r="F316" i="1" s="1"/>
  <c r="C314" i="1"/>
  <c r="I313" i="1"/>
  <c r="H300" i="1" l="1"/>
  <c r="G301" i="1"/>
  <c r="N299" i="1"/>
  <c r="P299" i="1" s="1"/>
  <c r="B299" i="1" s="1"/>
  <c r="K300" i="1"/>
  <c r="L300" i="1" s="1"/>
  <c r="M300" i="1" s="1"/>
  <c r="J301" i="1"/>
  <c r="Q315" i="1"/>
  <c r="R315" i="1" s="1"/>
  <c r="S316" i="1"/>
  <c r="T316" i="1"/>
  <c r="A317" i="1"/>
  <c r="D317" i="1" s="1"/>
  <c r="O316" i="1"/>
  <c r="E316" i="1"/>
  <c r="F317" i="1" s="1"/>
  <c r="I314" i="1"/>
  <c r="C315" i="1"/>
  <c r="H301" i="1" l="1"/>
  <c r="G302" i="1"/>
  <c r="K301" i="1"/>
  <c r="L301" i="1" s="1"/>
  <c r="M301" i="1" s="1"/>
  <c r="J302" i="1"/>
  <c r="N300" i="1"/>
  <c r="P300" i="1" s="1"/>
  <c r="B300" i="1" s="1"/>
  <c r="O317" i="1"/>
  <c r="E317" i="1"/>
  <c r="F318" i="1" s="1"/>
  <c r="A318" i="1"/>
  <c r="D318" i="1" s="1"/>
  <c r="Q316" i="1"/>
  <c r="R316" i="1" s="1"/>
  <c r="S317" i="1"/>
  <c r="T317" i="1"/>
  <c r="I315" i="1"/>
  <c r="C316" i="1"/>
  <c r="K302" i="1" l="1"/>
  <c r="L302" i="1" s="1"/>
  <c r="M302" i="1" s="1"/>
  <c r="J303" i="1"/>
  <c r="H302" i="1"/>
  <c r="G303" i="1"/>
  <c r="N301" i="1"/>
  <c r="P301" i="1" s="1"/>
  <c r="B301" i="1" s="1"/>
  <c r="Q317" i="1"/>
  <c r="R317" i="1" s="1"/>
  <c r="S318" i="1"/>
  <c r="T318" i="1"/>
  <c r="O318" i="1"/>
  <c r="A319" i="1"/>
  <c r="D319" i="1" s="1"/>
  <c r="E318" i="1"/>
  <c r="F319" i="1" s="1"/>
  <c r="I316" i="1"/>
  <c r="C317" i="1"/>
  <c r="N302" i="1" l="1"/>
  <c r="P302" i="1" s="1"/>
  <c r="B302" i="1" s="1"/>
  <c r="K303" i="1"/>
  <c r="L303" i="1" s="1"/>
  <c r="M303" i="1" s="1"/>
  <c r="J304" i="1"/>
  <c r="G304" i="1"/>
  <c r="H303" i="1"/>
  <c r="Q318" i="1"/>
  <c r="R318" i="1" s="1"/>
  <c r="S319" i="1"/>
  <c r="T319" i="1"/>
  <c r="E319" i="1"/>
  <c r="F320" i="1" s="1"/>
  <c r="A320" i="1"/>
  <c r="D320" i="1" s="1"/>
  <c r="O319" i="1"/>
  <c r="I317" i="1"/>
  <c r="C318" i="1"/>
  <c r="H304" i="1" l="1"/>
  <c r="G305" i="1"/>
  <c r="K304" i="1"/>
  <c r="L304" i="1" s="1"/>
  <c r="M304" i="1" s="1"/>
  <c r="J305" i="1"/>
  <c r="N303" i="1"/>
  <c r="P303" i="1" s="1"/>
  <c r="B303" i="1" s="1"/>
  <c r="Q319" i="1"/>
  <c r="R319" i="1" s="1"/>
  <c r="S320" i="1"/>
  <c r="T320" i="1"/>
  <c r="A321" i="1"/>
  <c r="D321" i="1" s="1"/>
  <c r="O320" i="1"/>
  <c r="E320" i="1"/>
  <c r="F321" i="1" s="1"/>
  <c r="I318" i="1"/>
  <c r="C319" i="1"/>
  <c r="K305" i="1" l="1"/>
  <c r="L305" i="1" s="1"/>
  <c r="M305" i="1" s="1"/>
  <c r="J306" i="1"/>
  <c r="H305" i="1"/>
  <c r="G306" i="1"/>
  <c r="N304" i="1"/>
  <c r="P304" i="1" s="1"/>
  <c r="B304" i="1" s="1"/>
  <c r="Q320" i="1"/>
  <c r="R320" i="1" s="1"/>
  <c r="S321" i="1"/>
  <c r="T321" i="1"/>
  <c r="O321" i="1"/>
  <c r="E321" i="1"/>
  <c r="F322" i="1" s="1"/>
  <c r="A322" i="1"/>
  <c r="D322" i="1" s="1"/>
  <c r="C320" i="1"/>
  <c r="I319" i="1"/>
  <c r="H306" i="1" l="1"/>
  <c r="G307" i="1"/>
  <c r="N305" i="1"/>
  <c r="P305" i="1" s="1"/>
  <c r="B305" i="1" s="1"/>
  <c r="K306" i="1"/>
  <c r="L306" i="1" s="1"/>
  <c r="M306" i="1" s="1"/>
  <c r="J307" i="1"/>
  <c r="Q321" i="1"/>
  <c r="R321" i="1" s="1"/>
  <c r="S322" i="1"/>
  <c r="T322" i="1"/>
  <c r="O322" i="1"/>
  <c r="E322" i="1"/>
  <c r="F323" i="1" s="1"/>
  <c r="A323" i="1"/>
  <c r="D323" i="1" s="1"/>
  <c r="I320" i="1"/>
  <c r="C321" i="1"/>
  <c r="H307" i="1" l="1"/>
  <c r="G308" i="1"/>
  <c r="K307" i="1"/>
  <c r="L307" i="1" s="1"/>
  <c r="M307" i="1" s="1"/>
  <c r="J308" i="1"/>
  <c r="N306" i="1"/>
  <c r="P306" i="1" s="1"/>
  <c r="B306" i="1" s="1"/>
  <c r="Q322" i="1"/>
  <c r="R322" i="1" s="1"/>
  <c r="S323" i="1"/>
  <c r="T323" i="1"/>
  <c r="E323" i="1"/>
  <c r="F324" i="1" s="1"/>
  <c r="O323" i="1"/>
  <c r="A324" i="1"/>
  <c r="D324" i="1" s="1"/>
  <c r="C322" i="1"/>
  <c r="I321" i="1"/>
  <c r="K308" i="1" l="1"/>
  <c r="L308" i="1" s="1"/>
  <c r="M308" i="1" s="1"/>
  <c r="J309" i="1"/>
  <c r="G309" i="1"/>
  <c r="H308" i="1"/>
  <c r="N307" i="1"/>
  <c r="P307" i="1" s="1"/>
  <c r="B307" i="1" s="1"/>
  <c r="O324" i="1"/>
  <c r="E324" i="1"/>
  <c r="F325" i="1" s="1"/>
  <c r="A325" i="1"/>
  <c r="D325" i="1" s="1"/>
  <c r="Q323" i="1"/>
  <c r="R323" i="1" s="1"/>
  <c r="S324" i="1"/>
  <c r="T324" i="1"/>
  <c r="I322" i="1"/>
  <c r="C323" i="1"/>
  <c r="N308" i="1" l="1"/>
  <c r="P308" i="1" s="1"/>
  <c r="B308" i="1" s="1"/>
  <c r="H309" i="1"/>
  <c r="G310" i="1"/>
  <c r="K309" i="1"/>
  <c r="L309" i="1" s="1"/>
  <c r="M309" i="1" s="1"/>
  <c r="J310" i="1"/>
  <c r="Q324" i="1"/>
  <c r="R324" i="1" s="1"/>
  <c r="S325" i="1"/>
  <c r="T325" i="1"/>
  <c r="A326" i="1"/>
  <c r="D326" i="1" s="1"/>
  <c r="E325" i="1"/>
  <c r="F326" i="1" s="1"/>
  <c r="O325" i="1"/>
  <c r="I323" i="1"/>
  <c r="C324" i="1"/>
  <c r="H310" i="1" l="1"/>
  <c r="G311" i="1"/>
  <c r="N309" i="1"/>
  <c r="P309" i="1" s="1"/>
  <c r="B309" i="1" s="1"/>
  <c r="K310" i="1"/>
  <c r="L310" i="1" s="1"/>
  <c r="M310" i="1" s="1"/>
  <c r="J311" i="1"/>
  <c r="Q325" i="1"/>
  <c r="R325" i="1" s="1"/>
  <c r="S326" i="1"/>
  <c r="T326" i="1"/>
  <c r="E326" i="1"/>
  <c r="F327" i="1" s="1"/>
  <c r="A327" i="1"/>
  <c r="D327" i="1" s="1"/>
  <c r="O326" i="1"/>
  <c r="C325" i="1"/>
  <c r="I324" i="1"/>
  <c r="G312" i="1" l="1"/>
  <c r="H311" i="1"/>
  <c r="K311" i="1"/>
  <c r="L311" i="1" s="1"/>
  <c r="M311" i="1" s="1"/>
  <c r="J312" i="1"/>
  <c r="N310" i="1"/>
  <c r="P310" i="1" s="1"/>
  <c r="B310" i="1" s="1"/>
  <c r="Q326" i="1"/>
  <c r="R326" i="1" s="1"/>
  <c r="S327" i="1"/>
  <c r="T327" i="1"/>
  <c r="A328" i="1"/>
  <c r="D328" i="1" s="1"/>
  <c r="O327" i="1"/>
  <c r="E327" i="1"/>
  <c r="F328" i="1" s="1"/>
  <c r="I325" i="1"/>
  <c r="C326" i="1"/>
  <c r="K312" i="1" l="1"/>
  <c r="L312" i="1" s="1"/>
  <c r="M312" i="1" s="1"/>
  <c r="J313" i="1"/>
  <c r="N311" i="1"/>
  <c r="P311" i="1" s="1"/>
  <c r="B311" i="1" s="1"/>
  <c r="H312" i="1"/>
  <c r="G313" i="1"/>
  <c r="Q327" i="1"/>
  <c r="R327" i="1" s="1"/>
  <c r="S328" i="1"/>
  <c r="T328" i="1"/>
  <c r="A329" i="1"/>
  <c r="D329" i="1" s="1"/>
  <c r="E328" i="1"/>
  <c r="F329" i="1" s="1"/>
  <c r="O328" i="1"/>
  <c r="C327" i="1"/>
  <c r="I326" i="1"/>
  <c r="G314" i="1" l="1"/>
  <c r="H313" i="1"/>
  <c r="N312" i="1"/>
  <c r="P312" i="1" s="1"/>
  <c r="B312" i="1" s="1"/>
  <c r="K313" i="1"/>
  <c r="L313" i="1" s="1"/>
  <c r="M313" i="1" s="1"/>
  <c r="J314" i="1"/>
  <c r="O329" i="1"/>
  <c r="E329" i="1"/>
  <c r="F330" i="1" s="1"/>
  <c r="A330" i="1"/>
  <c r="D330" i="1" s="1"/>
  <c r="Q328" i="1"/>
  <c r="R328" i="1" s="1"/>
  <c r="S329" i="1"/>
  <c r="T329" i="1"/>
  <c r="I327" i="1"/>
  <c r="C328" i="1"/>
  <c r="N313" i="1" l="1"/>
  <c r="P313" i="1" s="1"/>
  <c r="B313" i="1" s="1"/>
  <c r="K314" i="1"/>
  <c r="L314" i="1" s="1"/>
  <c r="M314" i="1" s="1"/>
  <c r="J315" i="1"/>
  <c r="H314" i="1"/>
  <c r="G315" i="1"/>
  <c r="O330" i="1"/>
  <c r="A331" i="1"/>
  <c r="D331" i="1" s="1"/>
  <c r="E330" i="1"/>
  <c r="F331" i="1" s="1"/>
  <c r="Q329" i="1"/>
  <c r="R329" i="1" s="1"/>
  <c r="S330" i="1"/>
  <c r="T330" i="1"/>
  <c r="C329" i="1"/>
  <c r="I328" i="1"/>
  <c r="K315" i="1" l="1"/>
  <c r="L315" i="1" s="1"/>
  <c r="M315" i="1" s="1"/>
  <c r="J316" i="1"/>
  <c r="H315" i="1"/>
  <c r="G316" i="1"/>
  <c r="N314" i="1"/>
  <c r="P314" i="1" s="1"/>
  <c r="B314" i="1" s="1"/>
  <c r="E331" i="1"/>
  <c r="F332" i="1" s="1"/>
  <c r="A332" i="1"/>
  <c r="D332" i="1" s="1"/>
  <c r="O331" i="1"/>
  <c r="Q330" i="1"/>
  <c r="R330" i="1" s="1"/>
  <c r="S331" i="1"/>
  <c r="T331" i="1"/>
  <c r="I329" i="1"/>
  <c r="C330" i="1"/>
  <c r="N315" i="1" l="1"/>
  <c r="P315" i="1" s="1"/>
  <c r="B315" i="1" s="1"/>
  <c r="K316" i="1"/>
  <c r="L316" i="1" s="1"/>
  <c r="M316" i="1" s="1"/>
  <c r="J317" i="1"/>
  <c r="G317" i="1"/>
  <c r="H316" i="1"/>
  <c r="Q331" i="1"/>
  <c r="R331" i="1" s="1"/>
  <c r="S332" i="1"/>
  <c r="T332" i="1"/>
  <c r="A333" i="1"/>
  <c r="D333" i="1" s="1"/>
  <c r="O332" i="1"/>
  <c r="E332" i="1"/>
  <c r="F333" i="1" s="1"/>
  <c r="C331" i="1"/>
  <c r="I330" i="1"/>
  <c r="G318" i="1" l="1"/>
  <c r="H317" i="1"/>
  <c r="K317" i="1"/>
  <c r="L317" i="1" s="1"/>
  <c r="M317" i="1" s="1"/>
  <c r="J318" i="1"/>
  <c r="N316" i="1"/>
  <c r="P316" i="1" s="1"/>
  <c r="B316" i="1" s="1"/>
  <c r="Q332" i="1"/>
  <c r="R332" i="1" s="1"/>
  <c r="S333" i="1"/>
  <c r="T333" i="1"/>
  <c r="O333" i="1"/>
  <c r="E333" i="1"/>
  <c r="F334" i="1" s="1"/>
  <c r="A334" i="1"/>
  <c r="D334" i="1" s="1"/>
  <c r="I331" i="1"/>
  <c r="C332" i="1"/>
  <c r="K318" i="1" l="1"/>
  <c r="L318" i="1" s="1"/>
  <c r="M318" i="1" s="1"/>
  <c r="J319" i="1"/>
  <c r="N317" i="1"/>
  <c r="P317" i="1" s="1"/>
  <c r="B317" i="1" s="1"/>
  <c r="H318" i="1"/>
  <c r="G319" i="1"/>
  <c r="E334" i="1"/>
  <c r="F335" i="1" s="1"/>
  <c r="O334" i="1"/>
  <c r="A335" i="1"/>
  <c r="D335" i="1" s="1"/>
  <c r="Q333" i="1"/>
  <c r="R333" i="1" s="1"/>
  <c r="S334" i="1"/>
  <c r="T334" i="1"/>
  <c r="C333" i="1"/>
  <c r="I332" i="1"/>
  <c r="N318" i="1" l="1"/>
  <c r="P318" i="1" s="1"/>
  <c r="B318" i="1" s="1"/>
  <c r="H319" i="1"/>
  <c r="G320" i="1"/>
  <c r="K319" i="1"/>
  <c r="L319" i="1" s="1"/>
  <c r="M319" i="1" s="1"/>
  <c r="J320" i="1"/>
  <c r="O335" i="1"/>
  <c r="E335" i="1"/>
  <c r="F336" i="1" s="1"/>
  <c r="A336" i="1"/>
  <c r="D336" i="1" s="1"/>
  <c r="Q334" i="1"/>
  <c r="R334" i="1" s="1"/>
  <c r="S335" i="1"/>
  <c r="T335" i="1"/>
  <c r="I333" i="1"/>
  <c r="C334" i="1"/>
  <c r="G321" i="1" l="1"/>
  <c r="H320" i="1"/>
  <c r="N319" i="1"/>
  <c r="P319" i="1" s="1"/>
  <c r="B319" i="1" s="1"/>
  <c r="K320" i="1"/>
  <c r="L320" i="1" s="1"/>
  <c r="M320" i="1" s="1"/>
  <c r="J321" i="1"/>
  <c r="E336" i="1"/>
  <c r="F337" i="1" s="1"/>
  <c r="A337" i="1"/>
  <c r="D337" i="1" s="1"/>
  <c r="O336" i="1"/>
  <c r="Q335" i="1"/>
  <c r="R335" i="1" s="1"/>
  <c r="S336" i="1"/>
  <c r="T336" i="1"/>
  <c r="C335" i="1"/>
  <c r="I334" i="1"/>
  <c r="N320" i="1" l="1"/>
  <c r="P320" i="1" s="1"/>
  <c r="B320" i="1" s="1"/>
  <c r="K321" i="1"/>
  <c r="L321" i="1" s="1"/>
  <c r="M321" i="1" s="1"/>
  <c r="J322" i="1"/>
  <c r="H321" i="1"/>
  <c r="G322" i="1"/>
  <c r="Q336" i="1"/>
  <c r="R336" i="1" s="1"/>
  <c r="S337" i="1"/>
  <c r="T337" i="1"/>
  <c r="E337" i="1"/>
  <c r="F338" i="1" s="1"/>
  <c r="O337" i="1"/>
  <c r="A338" i="1"/>
  <c r="D338" i="1" s="1"/>
  <c r="I335" i="1"/>
  <c r="C336" i="1"/>
  <c r="N321" i="1" l="1"/>
  <c r="P321" i="1" s="1"/>
  <c r="B321" i="1" s="1"/>
  <c r="K322" i="1"/>
  <c r="L322" i="1" s="1"/>
  <c r="M322" i="1" s="1"/>
  <c r="J323" i="1"/>
  <c r="G323" i="1"/>
  <c r="H322" i="1"/>
  <c r="Q337" i="1"/>
  <c r="R337" i="1" s="1"/>
  <c r="S338" i="1"/>
  <c r="T338" i="1"/>
  <c r="O338" i="1"/>
  <c r="A339" i="1"/>
  <c r="D339" i="1" s="1"/>
  <c r="E338" i="1"/>
  <c r="F339" i="1" s="1"/>
  <c r="C337" i="1"/>
  <c r="I336" i="1"/>
  <c r="H323" i="1" l="1"/>
  <c r="G324" i="1"/>
  <c r="K323" i="1"/>
  <c r="L323" i="1" s="1"/>
  <c r="M323" i="1" s="1"/>
  <c r="J324" i="1"/>
  <c r="N322" i="1"/>
  <c r="P322" i="1" s="1"/>
  <c r="B322" i="1" s="1"/>
  <c r="A340" i="1"/>
  <c r="D340" i="1" s="1"/>
  <c r="O339" i="1"/>
  <c r="E339" i="1"/>
  <c r="F340" i="1" s="1"/>
  <c r="Q338" i="1"/>
  <c r="R338" i="1" s="1"/>
  <c r="S339" i="1"/>
  <c r="T339" i="1"/>
  <c r="I337" i="1"/>
  <c r="C338" i="1"/>
  <c r="K324" i="1" l="1"/>
  <c r="L324" i="1" s="1"/>
  <c r="M324" i="1" s="1"/>
  <c r="J325" i="1"/>
  <c r="G325" i="1"/>
  <c r="H324" i="1"/>
  <c r="N323" i="1"/>
  <c r="P323" i="1" s="1"/>
  <c r="B323" i="1" s="1"/>
  <c r="Q339" i="1"/>
  <c r="R339" i="1" s="1"/>
  <c r="S340" i="1"/>
  <c r="T340" i="1"/>
  <c r="A341" i="1"/>
  <c r="D341" i="1" s="1"/>
  <c r="E340" i="1"/>
  <c r="F341" i="1" s="1"/>
  <c r="O340" i="1"/>
  <c r="C339" i="1"/>
  <c r="I338" i="1"/>
  <c r="N324" i="1" l="1"/>
  <c r="P324" i="1" s="1"/>
  <c r="B324" i="1" s="1"/>
  <c r="H325" i="1"/>
  <c r="G326" i="1"/>
  <c r="K325" i="1"/>
  <c r="L325" i="1" s="1"/>
  <c r="M325" i="1" s="1"/>
  <c r="J326" i="1"/>
  <c r="O341" i="1"/>
  <c r="A342" i="1"/>
  <c r="D342" i="1" s="1"/>
  <c r="E341" i="1"/>
  <c r="F342" i="1" s="1"/>
  <c r="Q340" i="1"/>
  <c r="R340" i="1" s="1"/>
  <c r="S341" i="1"/>
  <c r="T341" i="1"/>
  <c r="I339" i="1"/>
  <c r="C340" i="1"/>
  <c r="H326" i="1" l="1"/>
  <c r="G327" i="1"/>
  <c r="N325" i="1"/>
  <c r="P325" i="1" s="1"/>
  <c r="B325" i="1" s="1"/>
  <c r="K326" i="1"/>
  <c r="L326" i="1" s="1"/>
  <c r="M326" i="1" s="1"/>
  <c r="J327" i="1"/>
  <c r="O342" i="1"/>
  <c r="E342" i="1"/>
  <c r="F343" i="1" s="1"/>
  <c r="A343" i="1"/>
  <c r="D343" i="1" s="1"/>
  <c r="Q341" i="1"/>
  <c r="R341" i="1" s="1"/>
  <c r="S342" i="1"/>
  <c r="T342" i="1"/>
  <c r="C341" i="1"/>
  <c r="I340" i="1"/>
  <c r="H327" i="1" l="1"/>
  <c r="G328" i="1"/>
  <c r="K327" i="1"/>
  <c r="L327" i="1" s="1"/>
  <c r="M327" i="1" s="1"/>
  <c r="J328" i="1"/>
  <c r="N326" i="1"/>
  <c r="P326" i="1" s="1"/>
  <c r="B326" i="1" s="1"/>
  <c r="Q342" i="1"/>
  <c r="R342" i="1" s="1"/>
  <c r="S343" i="1"/>
  <c r="T343" i="1"/>
  <c r="E343" i="1"/>
  <c r="F344" i="1" s="1"/>
  <c r="O343" i="1"/>
  <c r="A344" i="1"/>
  <c r="D344" i="1" s="1"/>
  <c r="I341" i="1"/>
  <c r="C342" i="1"/>
  <c r="K328" i="1" l="1"/>
  <c r="L328" i="1" s="1"/>
  <c r="M328" i="1" s="1"/>
  <c r="J329" i="1"/>
  <c r="G329" i="1"/>
  <c r="H328" i="1"/>
  <c r="N327" i="1"/>
  <c r="P327" i="1" s="1"/>
  <c r="B327" i="1" s="1"/>
  <c r="O344" i="1"/>
  <c r="E344" i="1"/>
  <c r="F345" i="1" s="1"/>
  <c r="A345" i="1"/>
  <c r="D345" i="1" s="1"/>
  <c r="Q343" i="1"/>
  <c r="R343" i="1" s="1"/>
  <c r="S344" i="1"/>
  <c r="T344" i="1"/>
  <c r="C343" i="1"/>
  <c r="I342" i="1"/>
  <c r="N328" i="1" l="1"/>
  <c r="P328" i="1" s="1"/>
  <c r="B328" i="1" s="1"/>
  <c r="H329" i="1"/>
  <c r="G330" i="1"/>
  <c r="K329" i="1"/>
  <c r="L329" i="1" s="1"/>
  <c r="M329" i="1" s="1"/>
  <c r="J330" i="1"/>
  <c r="Q344" i="1"/>
  <c r="R344" i="1" s="1"/>
  <c r="S345" i="1"/>
  <c r="T345" i="1"/>
  <c r="O345" i="1"/>
  <c r="E345" i="1"/>
  <c r="F346" i="1" s="1"/>
  <c r="A346" i="1"/>
  <c r="D346" i="1" s="1"/>
  <c r="I343" i="1"/>
  <c r="C344" i="1"/>
  <c r="H330" i="1" l="1"/>
  <c r="G331" i="1"/>
  <c r="N329" i="1"/>
  <c r="P329" i="1" s="1"/>
  <c r="B329" i="1" s="1"/>
  <c r="K330" i="1"/>
  <c r="L330" i="1" s="1"/>
  <c r="M330" i="1" s="1"/>
  <c r="J331" i="1"/>
  <c r="O346" i="1"/>
  <c r="A347" i="1"/>
  <c r="D347" i="1" s="1"/>
  <c r="E346" i="1"/>
  <c r="F347" i="1" s="1"/>
  <c r="Q345" i="1"/>
  <c r="R345" i="1" s="1"/>
  <c r="S346" i="1"/>
  <c r="T346" i="1"/>
  <c r="C345" i="1"/>
  <c r="I344" i="1"/>
  <c r="H331" i="1" l="1"/>
  <c r="G332" i="1"/>
  <c r="K331" i="1"/>
  <c r="L331" i="1" s="1"/>
  <c r="M331" i="1" s="1"/>
  <c r="J332" i="1"/>
  <c r="N330" i="1"/>
  <c r="P330" i="1" s="1"/>
  <c r="B330" i="1" s="1"/>
  <c r="E347" i="1"/>
  <c r="F348" i="1" s="1"/>
  <c r="O347" i="1"/>
  <c r="A348" i="1"/>
  <c r="D348" i="1" s="1"/>
  <c r="Q346" i="1"/>
  <c r="R346" i="1" s="1"/>
  <c r="S347" i="1"/>
  <c r="T347" i="1"/>
  <c r="I345" i="1"/>
  <c r="C346" i="1"/>
  <c r="H332" i="1" l="1"/>
  <c r="G333" i="1"/>
  <c r="N331" i="1"/>
  <c r="P331" i="1" s="1"/>
  <c r="B331" i="1" s="1"/>
  <c r="K332" i="1"/>
  <c r="L332" i="1" s="1"/>
  <c r="M332" i="1" s="1"/>
  <c r="J333" i="1"/>
  <c r="O348" i="1"/>
  <c r="E348" i="1"/>
  <c r="F349" i="1" s="1"/>
  <c r="A349" i="1"/>
  <c r="D349" i="1" s="1"/>
  <c r="Q347" i="1"/>
  <c r="R347" i="1" s="1"/>
  <c r="S348" i="1"/>
  <c r="T348" i="1"/>
  <c r="C347" i="1"/>
  <c r="I346" i="1"/>
  <c r="K333" i="1" l="1"/>
  <c r="L333" i="1" s="1"/>
  <c r="M333" i="1" s="1"/>
  <c r="J334" i="1"/>
  <c r="H333" i="1"/>
  <c r="G334" i="1"/>
  <c r="N332" i="1"/>
  <c r="P332" i="1" s="1"/>
  <c r="B332" i="1" s="1"/>
  <c r="A350" i="1"/>
  <c r="D350" i="1" s="1"/>
  <c r="O349" i="1"/>
  <c r="E349" i="1"/>
  <c r="F350" i="1" s="1"/>
  <c r="Q348" i="1"/>
  <c r="R348" i="1" s="1"/>
  <c r="S349" i="1"/>
  <c r="T349" i="1"/>
  <c r="I347" i="1"/>
  <c r="C348" i="1"/>
  <c r="H334" i="1" l="1"/>
  <c r="G335" i="1"/>
  <c r="N333" i="1"/>
  <c r="P333" i="1" s="1"/>
  <c r="B333" i="1" s="1"/>
  <c r="K334" i="1"/>
  <c r="L334" i="1" s="1"/>
  <c r="M334" i="1" s="1"/>
  <c r="J335" i="1"/>
  <c r="Q349" i="1"/>
  <c r="R349" i="1" s="1"/>
  <c r="S350" i="1"/>
  <c r="T350" i="1"/>
  <c r="O350" i="1"/>
  <c r="E350" i="1"/>
  <c r="F351" i="1" s="1"/>
  <c r="A351" i="1"/>
  <c r="D351" i="1" s="1"/>
  <c r="I348" i="1"/>
  <c r="C349" i="1"/>
  <c r="G336" i="1" l="1"/>
  <c r="H335" i="1"/>
  <c r="K335" i="1"/>
  <c r="L335" i="1" s="1"/>
  <c r="M335" i="1" s="1"/>
  <c r="J336" i="1"/>
  <c r="N334" i="1"/>
  <c r="P334" i="1" s="1"/>
  <c r="B334" i="1" s="1"/>
  <c r="O351" i="1"/>
  <c r="A352" i="1"/>
  <c r="D352" i="1" s="1"/>
  <c r="E351" i="1"/>
  <c r="F352" i="1" s="1"/>
  <c r="Q350" i="1"/>
  <c r="R350" i="1" s="1"/>
  <c r="S351" i="1"/>
  <c r="T351" i="1"/>
  <c r="I349" i="1"/>
  <c r="C350" i="1"/>
  <c r="N335" i="1" l="1"/>
  <c r="P335" i="1" s="1"/>
  <c r="B335" i="1" s="1"/>
  <c r="K336" i="1"/>
  <c r="L336" i="1" s="1"/>
  <c r="M336" i="1" s="1"/>
  <c r="J337" i="1"/>
  <c r="H336" i="1"/>
  <c r="G337" i="1"/>
  <c r="Q351" i="1"/>
  <c r="R351" i="1" s="1"/>
  <c r="S352" i="1"/>
  <c r="T352" i="1"/>
  <c r="O352" i="1"/>
  <c r="E352" i="1"/>
  <c r="F353" i="1" s="1"/>
  <c r="A353" i="1"/>
  <c r="D353" i="1" s="1"/>
  <c r="I350" i="1"/>
  <c r="C351" i="1"/>
  <c r="N336" i="1" l="1"/>
  <c r="P336" i="1" s="1"/>
  <c r="B336" i="1" s="1"/>
  <c r="K337" i="1"/>
  <c r="L337" i="1" s="1"/>
  <c r="M337" i="1" s="1"/>
  <c r="J338" i="1"/>
  <c r="H337" i="1"/>
  <c r="G338" i="1"/>
  <c r="Q352" i="1"/>
  <c r="R352" i="1" s="1"/>
  <c r="S353" i="1"/>
  <c r="T353" i="1"/>
  <c r="A354" i="1"/>
  <c r="D354" i="1" s="1"/>
  <c r="O353" i="1"/>
  <c r="E353" i="1"/>
  <c r="F354" i="1" s="1"/>
  <c r="I351" i="1"/>
  <c r="C352" i="1"/>
  <c r="N337" i="1" l="1"/>
  <c r="P337" i="1" s="1"/>
  <c r="B337" i="1" s="1"/>
  <c r="K338" i="1"/>
  <c r="L338" i="1" s="1"/>
  <c r="M338" i="1" s="1"/>
  <c r="J339" i="1"/>
  <c r="G339" i="1"/>
  <c r="H338" i="1"/>
  <c r="Q353" i="1"/>
  <c r="R353" i="1" s="1"/>
  <c r="S354" i="1"/>
  <c r="T354" i="1"/>
  <c r="O354" i="1"/>
  <c r="A355" i="1"/>
  <c r="D355" i="1" s="1"/>
  <c r="E354" i="1"/>
  <c r="F355" i="1" s="1"/>
  <c r="I352" i="1"/>
  <c r="C353" i="1"/>
  <c r="K339" i="1" l="1"/>
  <c r="L339" i="1" s="1"/>
  <c r="M339" i="1" s="1"/>
  <c r="J340" i="1"/>
  <c r="N338" i="1"/>
  <c r="P338" i="1" s="1"/>
  <c r="B338" i="1" s="1"/>
  <c r="H339" i="1"/>
  <c r="G340" i="1"/>
  <c r="Q354" i="1"/>
  <c r="R354" i="1" s="1"/>
  <c r="S355" i="1"/>
  <c r="T355" i="1"/>
  <c r="E355" i="1"/>
  <c r="F356" i="1" s="1"/>
  <c r="O355" i="1"/>
  <c r="A356" i="1"/>
  <c r="D356" i="1" s="1"/>
  <c r="C354" i="1"/>
  <c r="I353" i="1"/>
  <c r="N339" i="1" l="1"/>
  <c r="P339" i="1" s="1"/>
  <c r="B339" i="1" s="1"/>
  <c r="G341" i="1"/>
  <c r="H340" i="1"/>
  <c r="K340" i="1"/>
  <c r="L340" i="1" s="1"/>
  <c r="M340" i="1" s="1"/>
  <c r="J341" i="1"/>
  <c r="Q355" i="1"/>
  <c r="R355" i="1" s="1"/>
  <c r="S356" i="1"/>
  <c r="T356" i="1"/>
  <c r="O356" i="1"/>
  <c r="A357" i="1"/>
  <c r="D357" i="1" s="1"/>
  <c r="E356" i="1"/>
  <c r="F357" i="1" s="1"/>
  <c r="I354" i="1"/>
  <c r="C355" i="1"/>
  <c r="N340" i="1" l="1"/>
  <c r="P340" i="1" s="1"/>
  <c r="B340" i="1" s="1"/>
  <c r="G342" i="1"/>
  <c r="H341" i="1"/>
  <c r="K341" i="1"/>
  <c r="L341" i="1" s="1"/>
  <c r="M341" i="1" s="1"/>
  <c r="J342" i="1"/>
  <c r="O357" i="1"/>
  <c r="E357" i="1"/>
  <c r="F358" i="1" s="1"/>
  <c r="A358" i="1"/>
  <c r="D358" i="1" s="1"/>
  <c r="Q356" i="1"/>
  <c r="R356" i="1" s="1"/>
  <c r="S357" i="1"/>
  <c r="T357" i="1"/>
  <c r="C356" i="1"/>
  <c r="I355" i="1"/>
  <c r="N341" i="1" l="1"/>
  <c r="P341" i="1" s="1"/>
  <c r="B341" i="1" s="1"/>
  <c r="G343" i="1"/>
  <c r="H342" i="1"/>
  <c r="K342" i="1"/>
  <c r="L342" i="1" s="1"/>
  <c r="M342" i="1" s="1"/>
  <c r="J343" i="1"/>
  <c r="Q357" i="1"/>
  <c r="R357" i="1" s="1"/>
  <c r="S358" i="1"/>
  <c r="T358" i="1"/>
  <c r="O358" i="1"/>
  <c r="E358" i="1"/>
  <c r="F359" i="1" s="1"/>
  <c r="A359" i="1"/>
  <c r="D359" i="1" s="1"/>
  <c r="I356" i="1"/>
  <c r="C357" i="1"/>
  <c r="N342" i="1" l="1"/>
  <c r="P342" i="1" s="1"/>
  <c r="B342" i="1" s="1"/>
  <c r="H343" i="1"/>
  <c r="G344" i="1"/>
  <c r="K343" i="1"/>
  <c r="L343" i="1" s="1"/>
  <c r="M343" i="1" s="1"/>
  <c r="J344" i="1"/>
  <c r="Q358" i="1"/>
  <c r="R358" i="1" s="1"/>
  <c r="S359" i="1"/>
  <c r="T359" i="1"/>
  <c r="E359" i="1"/>
  <c r="F360" i="1" s="1"/>
  <c r="O359" i="1"/>
  <c r="A360" i="1"/>
  <c r="D360" i="1" s="1"/>
  <c r="C358" i="1"/>
  <c r="I357" i="1"/>
  <c r="G345" i="1" l="1"/>
  <c r="H344" i="1"/>
  <c r="N343" i="1"/>
  <c r="P343" i="1" s="1"/>
  <c r="B343" i="1" s="1"/>
  <c r="K344" i="1"/>
  <c r="L344" i="1" s="1"/>
  <c r="M344" i="1" s="1"/>
  <c r="J345" i="1"/>
  <c r="O360" i="1"/>
  <c r="A361" i="1"/>
  <c r="D361" i="1" s="1"/>
  <c r="E360" i="1"/>
  <c r="F361" i="1" s="1"/>
  <c r="Q359" i="1"/>
  <c r="R359" i="1" s="1"/>
  <c r="S360" i="1"/>
  <c r="T360" i="1"/>
  <c r="I358" i="1"/>
  <c r="C359" i="1"/>
  <c r="N344" i="1" l="1"/>
  <c r="P344" i="1" s="1"/>
  <c r="B344" i="1" s="1"/>
  <c r="K345" i="1"/>
  <c r="L345" i="1" s="1"/>
  <c r="M345" i="1" s="1"/>
  <c r="J346" i="1"/>
  <c r="H345" i="1"/>
  <c r="G346" i="1"/>
  <c r="O361" i="1"/>
  <c r="E361" i="1"/>
  <c r="F362" i="1" s="1"/>
  <c r="A362" i="1"/>
  <c r="D362" i="1" s="1"/>
  <c r="Q360" i="1"/>
  <c r="R360" i="1" s="1"/>
  <c r="S361" i="1"/>
  <c r="T361" i="1"/>
  <c r="C360" i="1"/>
  <c r="I359" i="1"/>
  <c r="N345" i="1" l="1"/>
  <c r="P345" i="1" s="1"/>
  <c r="B345" i="1" s="1"/>
  <c r="K346" i="1"/>
  <c r="L346" i="1" s="1"/>
  <c r="M346" i="1" s="1"/>
  <c r="J347" i="1"/>
  <c r="H346" i="1"/>
  <c r="G347" i="1"/>
  <c r="Q361" i="1"/>
  <c r="R361" i="1" s="1"/>
  <c r="S362" i="1"/>
  <c r="T362" i="1"/>
  <c r="O362" i="1"/>
  <c r="E362" i="1"/>
  <c r="F363" i="1" s="1"/>
  <c r="A363" i="1"/>
  <c r="D363" i="1" s="1"/>
  <c r="I360" i="1"/>
  <c r="C361" i="1"/>
  <c r="H347" i="1" l="1"/>
  <c r="G348" i="1"/>
  <c r="K347" i="1"/>
  <c r="L347" i="1" s="1"/>
  <c r="M347" i="1" s="1"/>
  <c r="J348" i="1"/>
  <c r="N346" i="1"/>
  <c r="P346" i="1" s="1"/>
  <c r="B346" i="1" s="1"/>
  <c r="Q362" i="1"/>
  <c r="R362" i="1" s="1"/>
  <c r="S363" i="1"/>
  <c r="T363" i="1"/>
  <c r="O363" i="1"/>
  <c r="E363" i="1"/>
  <c r="F364" i="1" s="1"/>
  <c r="A364" i="1"/>
  <c r="D364" i="1" s="1"/>
  <c r="I361" i="1"/>
  <c r="C362" i="1"/>
  <c r="H348" i="1" l="1"/>
  <c r="G349" i="1"/>
  <c r="N347" i="1"/>
  <c r="P347" i="1" s="1"/>
  <c r="B347" i="1" s="1"/>
  <c r="K348" i="1"/>
  <c r="L348" i="1" s="1"/>
  <c r="M348" i="1" s="1"/>
  <c r="J349" i="1"/>
  <c r="E364" i="1"/>
  <c r="F365" i="1" s="1"/>
  <c r="O364" i="1"/>
  <c r="A365" i="1"/>
  <c r="D365" i="1" s="1"/>
  <c r="Q363" i="1"/>
  <c r="R363" i="1" s="1"/>
  <c r="S364" i="1"/>
  <c r="T364" i="1"/>
  <c r="I362" i="1"/>
  <c r="C363" i="1"/>
  <c r="G350" i="1" l="1"/>
  <c r="H349" i="1"/>
  <c r="K349" i="1"/>
  <c r="L349" i="1" s="1"/>
  <c r="M349" i="1" s="1"/>
  <c r="J350" i="1"/>
  <c r="N348" i="1"/>
  <c r="P348" i="1" s="1"/>
  <c r="B348" i="1" s="1"/>
  <c r="A366" i="1"/>
  <c r="D366" i="1" s="1"/>
  <c r="O365" i="1"/>
  <c r="Q364" i="1"/>
  <c r="R364" i="1" s="1"/>
  <c r="S365" i="1"/>
  <c r="T365" i="1"/>
  <c r="I363" i="1"/>
  <c r="C364" i="1"/>
  <c r="K350" i="1" l="1"/>
  <c r="L350" i="1" s="1"/>
  <c r="M350" i="1" s="1"/>
  <c r="J351" i="1"/>
  <c r="N349" i="1"/>
  <c r="P349" i="1" s="1"/>
  <c r="B349" i="1" s="1"/>
  <c r="H350" i="1"/>
  <c r="G351" i="1"/>
  <c r="E365" i="1"/>
  <c r="F366" i="1" s="1"/>
  <c r="Q365" i="1"/>
  <c r="R365" i="1" s="1"/>
  <c r="S366" i="1"/>
  <c r="T366" i="1"/>
  <c r="O366" i="1"/>
  <c r="E366" i="1"/>
  <c r="A367" i="1"/>
  <c r="D367" i="1" s="1"/>
  <c r="I364" i="1"/>
  <c r="C365" i="1"/>
  <c r="F367" i="1" l="1"/>
  <c r="N350" i="1"/>
  <c r="P350" i="1" s="1"/>
  <c r="B350" i="1" s="1"/>
  <c r="H351" i="1"/>
  <c r="G352" i="1"/>
  <c r="K351" i="1"/>
  <c r="L351" i="1" s="1"/>
  <c r="M351" i="1" s="1"/>
  <c r="J352" i="1"/>
  <c r="Q366" i="1"/>
  <c r="R366" i="1" s="1"/>
  <c r="S367" i="1"/>
  <c r="T367" i="1"/>
  <c r="A368" i="1"/>
  <c r="D368" i="1" s="1"/>
  <c r="O367" i="1"/>
  <c r="E367" i="1"/>
  <c r="F368" i="1" s="1"/>
  <c r="I365" i="1"/>
  <c r="C366" i="1"/>
  <c r="G353" i="1" l="1"/>
  <c r="H352" i="1"/>
  <c r="N351" i="1"/>
  <c r="P351" i="1" s="1"/>
  <c r="B351" i="1" s="1"/>
  <c r="K352" i="1"/>
  <c r="L352" i="1" s="1"/>
  <c r="M352" i="1" s="1"/>
  <c r="J353" i="1"/>
  <c r="Q367" i="1"/>
  <c r="R367" i="1" s="1"/>
  <c r="S368" i="1"/>
  <c r="T368" i="1"/>
  <c r="A369" i="1"/>
  <c r="D369" i="1" s="1"/>
  <c r="O368" i="1"/>
  <c r="E368" i="1"/>
  <c r="F369" i="1" s="1"/>
  <c r="I366" i="1"/>
  <c r="C367" i="1"/>
  <c r="N352" i="1" l="1"/>
  <c r="P352" i="1" s="1"/>
  <c r="B352" i="1" s="1"/>
  <c r="K353" i="1"/>
  <c r="L353" i="1" s="1"/>
  <c r="M353" i="1" s="1"/>
  <c r="J354" i="1"/>
  <c r="H353" i="1"/>
  <c r="G354" i="1"/>
  <c r="Q368" i="1"/>
  <c r="R368" i="1" s="1"/>
  <c r="S369" i="1"/>
  <c r="T369" i="1"/>
  <c r="E369" i="1"/>
  <c r="F370" i="1" s="1"/>
  <c r="O369" i="1"/>
  <c r="A370" i="1"/>
  <c r="D370" i="1" s="1"/>
  <c r="I367" i="1"/>
  <c r="C368" i="1"/>
  <c r="N353" i="1" l="1"/>
  <c r="P353" i="1" s="1"/>
  <c r="B353" i="1" s="1"/>
  <c r="K354" i="1"/>
  <c r="L354" i="1" s="1"/>
  <c r="M354" i="1" s="1"/>
  <c r="J355" i="1"/>
  <c r="H354" i="1"/>
  <c r="G355" i="1"/>
  <c r="E370" i="1"/>
  <c r="F371" i="1" s="1"/>
  <c r="A371" i="1"/>
  <c r="D371" i="1" s="1"/>
  <c r="O370" i="1"/>
  <c r="Q369" i="1"/>
  <c r="R369" i="1" s="1"/>
  <c r="S370" i="1"/>
  <c r="T370" i="1"/>
  <c r="C369" i="1"/>
  <c r="I368" i="1"/>
  <c r="N354" i="1" l="1"/>
  <c r="P354" i="1" s="1"/>
  <c r="B354" i="1" s="1"/>
  <c r="K355" i="1"/>
  <c r="L355" i="1" s="1"/>
  <c r="M355" i="1" s="1"/>
  <c r="J356" i="1"/>
  <c r="H355" i="1"/>
  <c r="G356" i="1"/>
  <c r="Q370" i="1"/>
  <c r="R370" i="1" s="1"/>
  <c r="S371" i="1"/>
  <c r="T371" i="1"/>
  <c r="O371" i="1"/>
  <c r="A372" i="1"/>
  <c r="D372" i="1" s="1"/>
  <c r="E371" i="1"/>
  <c r="F372" i="1" s="1"/>
  <c r="I369" i="1"/>
  <c r="C370" i="1"/>
  <c r="N355" i="1" l="1"/>
  <c r="P355" i="1" s="1"/>
  <c r="B355" i="1" s="1"/>
  <c r="K356" i="1"/>
  <c r="L356" i="1" s="1"/>
  <c r="M356" i="1" s="1"/>
  <c r="J357" i="1"/>
  <c r="H356" i="1"/>
  <c r="G357" i="1"/>
  <c r="E372" i="1"/>
  <c r="F373" i="1" s="1"/>
  <c r="O372" i="1"/>
  <c r="A373" i="1"/>
  <c r="D373" i="1" s="1"/>
  <c r="Q371" i="1"/>
  <c r="R371" i="1" s="1"/>
  <c r="S372" i="1"/>
  <c r="T372" i="1"/>
  <c r="C371" i="1"/>
  <c r="I370" i="1"/>
  <c r="K357" i="1" l="1"/>
  <c r="L357" i="1" s="1"/>
  <c r="M357" i="1" s="1"/>
  <c r="J358" i="1"/>
  <c r="G358" i="1"/>
  <c r="H357" i="1"/>
  <c r="N356" i="1"/>
  <c r="P356" i="1" s="1"/>
  <c r="B356" i="1" s="1"/>
  <c r="Q372" i="1"/>
  <c r="R372" i="1" s="1"/>
  <c r="S373" i="1"/>
  <c r="T373" i="1"/>
  <c r="A374" i="1"/>
  <c r="D374" i="1" s="1"/>
  <c r="O373" i="1"/>
  <c r="I371" i="1"/>
  <c r="C372" i="1"/>
  <c r="H358" i="1" l="1"/>
  <c r="G359" i="1"/>
  <c r="K358" i="1"/>
  <c r="L358" i="1" s="1"/>
  <c r="M358" i="1" s="1"/>
  <c r="J359" i="1"/>
  <c r="N357" i="1"/>
  <c r="P357" i="1" s="1"/>
  <c r="B357" i="1" s="1"/>
  <c r="E374" i="1"/>
  <c r="A375" i="1"/>
  <c r="D375" i="1" s="1"/>
  <c r="O374" i="1"/>
  <c r="E373" i="1"/>
  <c r="F374" i="1" s="1"/>
  <c r="Q373" i="1"/>
  <c r="R373" i="1" s="1"/>
  <c r="S374" i="1"/>
  <c r="T374" i="1"/>
  <c r="C373" i="1"/>
  <c r="I372" i="1"/>
  <c r="K359" i="1" l="1"/>
  <c r="L359" i="1" s="1"/>
  <c r="M359" i="1" s="1"/>
  <c r="J360" i="1"/>
  <c r="H359" i="1"/>
  <c r="G360" i="1"/>
  <c r="N358" i="1"/>
  <c r="P358" i="1" s="1"/>
  <c r="B358" i="1" s="1"/>
  <c r="F375" i="1"/>
  <c r="Q374" i="1"/>
  <c r="R374" i="1" s="1"/>
  <c r="S375" i="1"/>
  <c r="T375" i="1"/>
  <c r="E375" i="1"/>
  <c r="F376" i="1" s="1"/>
  <c r="O375" i="1"/>
  <c r="A376" i="1"/>
  <c r="D376" i="1" s="1"/>
  <c r="I373" i="1"/>
  <c r="C374" i="1"/>
  <c r="G361" i="1" l="1"/>
  <c r="H360" i="1"/>
  <c r="N359" i="1"/>
  <c r="P359" i="1" s="1"/>
  <c r="B359" i="1" s="1"/>
  <c r="K360" i="1"/>
  <c r="L360" i="1" s="1"/>
  <c r="M360" i="1" s="1"/>
  <c r="J361" i="1"/>
  <c r="Q375" i="1"/>
  <c r="R375" i="1" s="1"/>
  <c r="S376" i="1"/>
  <c r="T376" i="1"/>
  <c r="A377" i="1"/>
  <c r="D377" i="1" s="1"/>
  <c r="O376" i="1"/>
  <c r="E376" i="1"/>
  <c r="F377" i="1" s="1"/>
  <c r="C375" i="1"/>
  <c r="I374" i="1"/>
  <c r="N360" i="1" l="1"/>
  <c r="P360" i="1" s="1"/>
  <c r="B360" i="1" s="1"/>
  <c r="K361" i="1"/>
  <c r="L361" i="1" s="1"/>
  <c r="M361" i="1" s="1"/>
  <c r="J362" i="1"/>
  <c r="H361" i="1"/>
  <c r="G362" i="1"/>
  <c r="Q376" i="1"/>
  <c r="R376" i="1" s="1"/>
  <c r="S377" i="1"/>
  <c r="T377" i="1"/>
  <c r="O377" i="1"/>
  <c r="A378" i="1"/>
  <c r="D378" i="1" s="1"/>
  <c r="I375" i="1"/>
  <c r="C376" i="1"/>
  <c r="H362" i="1" l="1"/>
  <c r="G363" i="1"/>
  <c r="N361" i="1"/>
  <c r="P361" i="1" s="1"/>
  <c r="B361" i="1" s="1"/>
  <c r="K362" i="1"/>
  <c r="L362" i="1" s="1"/>
  <c r="M362" i="1" s="1"/>
  <c r="J363" i="1"/>
  <c r="E377" i="1"/>
  <c r="F378" i="1" s="1"/>
  <c r="A379" i="1"/>
  <c r="D379" i="1" s="1"/>
  <c r="E378" i="1"/>
  <c r="O378" i="1"/>
  <c r="Q377" i="1"/>
  <c r="R377" i="1" s="1"/>
  <c r="S378" i="1"/>
  <c r="T378" i="1"/>
  <c r="C377" i="1"/>
  <c r="I376" i="1"/>
  <c r="F379" i="1" l="1"/>
  <c r="H363" i="1"/>
  <c r="G364" i="1"/>
  <c r="K363" i="1"/>
  <c r="L363" i="1" s="1"/>
  <c r="M363" i="1" s="1"/>
  <c r="J364" i="1"/>
  <c r="N362" i="1"/>
  <c r="P362" i="1" s="1"/>
  <c r="B362" i="1" s="1"/>
  <c r="Q378" i="1"/>
  <c r="R378" i="1" s="1"/>
  <c r="S379" i="1"/>
  <c r="T379" i="1"/>
  <c r="O379" i="1"/>
  <c r="E379" i="1"/>
  <c r="F380" i="1" s="1"/>
  <c r="A380" i="1"/>
  <c r="D380" i="1" s="1"/>
  <c r="I377" i="1"/>
  <c r="C378" i="1"/>
  <c r="K364" i="1" l="1"/>
  <c r="L364" i="1" s="1"/>
  <c r="M364" i="1" s="1"/>
  <c r="J365" i="1"/>
  <c r="H364" i="1"/>
  <c r="G365" i="1"/>
  <c r="N363" i="1"/>
  <c r="P363" i="1" s="1"/>
  <c r="B363" i="1" s="1"/>
  <c r="O380" i="1"/>
  <c r="E380" i="1"/>
  <c r="F381" i="1" s="1"/>
  <c r="A381" i="1"/>
  <c r="D381" i="1" s="1"/>
  <c r="S380" i="1"/>
  <c r="Q379" i="1"/>
  <c r="R379" i="1" s="1"/>
  <c r="T380" i="1"/>
  <c r="C379" i="1"/>
  <c r="I378" i="1"/>
  <c r="H365" i="1" l="1"/>
  <c r="G366" i="1"/>
  <c r="N364" i="1"/>
  <c r="P364" i="1" s="1"/>
  <c r="B364" i="1" s="1"/>
  <c r="K365" i="1"/>
  <c r="L365" i="1" s="1"/>
  <c r="M365" i="1" s="1"/>
  <c r="J366" i="1"/>
  <c r="S381" i="1"/>
  <c r="Q380" i="1"/>
  <c r="R380" i="1" s="1"/>
  <c r="T381" i="1"/>
  <c r="A382" i="1"/>
  <c r="D382" i="1" s="1"/>
  <c r="E381" i="1"/>
  <c r="F382" i="1" s="1"/>
  <c r="O381" i="1"/>
  <c r="I379" i="1"/>
  <c r="C380" i="1"/>
  <c r="G367" i="1" l="1"/>
  <c r="H366" i="1"/>
  <c r="K366" i="1"/>
  <c r="L366" i="1" s="1"/>
  <c r="M366" i="1" s="1"/>
  <c r="J367" i="1"/>
  <c r="N365" i="1"/>
  <c r="P365" i="1" s="1"/>
  <c r="B365" i="1" s="1"/>
  <c r="Q381" i="1"/>
  <c r="R381" i="1" s="1"/>
  <c r="T382" i="1"/>
  <c r="S382" i="1"/>
  <c r="O382" i="1"/>
  <c r="E382" i="1"/>
  <c r="F383" i="1" s="1"/>
  <c r="A383" i="1"/>
  <c r="D383" i="1" s="1"/>
  <c r="C381" i="1"/>
  <c r="I380" i="1"/>
  <c r="K367" i="1" l="1"/>
  <c r="L367" i="1" s="1"/>
  <c r="M367" i="1" s="1"/>
  <c r="J368" i="1"/>
  <c r="N366" i="1"/>
  <c r="P366" i="1" s="1"/>
  <c r="B366" i="1" s="1"/>
  <c r="H367" i="1"/>
  <c r="G368" i="1"/>
  <c r="O383" i="1"/>
  <c r="E383" i="1"/>
  <c r="F384" i="1" s="1"/>
  <c r="A384" i="1"/>
  <c r="D384" i="1" s="1"/>
  <c r="Q382" i="1"/>
  <c r="R382" i="1" s="1"/>
  <c r="S383" i="1"/>
  <c r="T383" i="1"/>
  <c r="I381" i="1"/>
  <c r="C382" i="1"/>
  <c r="N367" i="1" l="1"/>
  <c r="P367" i="1" s="1"/>
  <c r="B367" i="1" s="1"/>
  <c r="H368" i="1"/>
  <c r="G369" i="1"/>
  <c r="K368" i="1"/>
  <c r="L368" i="1" s="1"/>
  <c r="M368" i="1" s="1"/>
  <c r="J369" i="1"/>
  <c r="A385" i="1"/>
  <c r="D385" i="1" s="1"/>
  <c r="O384" i="1"/>
  <c r="Q383" i="1"/>
  <c r="R383" i="1" s="1"/>
  <c r="S384" i="1"/>
  <c r="T384" i="1"/>
  <c r="C383" i="1"/>
  <c r="I382" i="1"/>
  <c r="H369" i="1" l="1"/>
  <c r="G370" i="1"/>
  <c r="N368" i="1"/>
  <c r="P368" i="1" s="1"/>
  <c r="B368" i="1" s="1"/>
  <c r="K369" i="1"/>
  <c r="L369" i="1" s="1"/>
  <c r="M369" i="1" s="1"/>
  <c r="J370" i="1"/>
  <c r="Q384" i="1"/>
  <c r="R384" i="1" s="1"/>
  <c r="S385" i="1"/>
  <c r="T385" i="1"/>
  <c r="E384" i="1"/>
  <c r="F385" i="1" s="1"/>
  <c r="A386" i="1"/>
  <c r="D386" i="1" s="1"/>
  <c r="O385" i="1"/>
  <c r="I383" i="1"/>
  <c r="C384" i="1"/>
  <c r="G371" i="1" l="1"/>
  <c r="H370" i="1"/>
  <c r="K370" i="1"/>
  <c r="L370" i="1" s="1"/>
  <c r="M370" i="1" s="1"/>
  <c r="J371" i="1"/>
  <c r="N369" i="1"/>
  <c r="P369" i="1" s="1"/>
  <c r="B369" i="1" s="1"/>
  <c r="Q385" i="1"/>
  <c r="R385" i="1" s="1"/>
  <c r="S386" i="1"/>
  <c r="T386" i="1"/>
  <c r="E385" i="1"/>
  <c r="F386" i="1" s="1"/>
  <c r="E386" i="1"/>
  <c r="O386" i="1"/>
  <c r="A387" i="1"/>
  <c r="D387" i="1" s="1"/>
  <c r="C385" i="1"/>
  <c r="I384" i="1"/>
  <c r="F387" i="1" l="1"/>
  <c r="N370" i="1"/>
  <c r="P370" i="1" s="1"/>
  <c r="B370" i="1" s="1"/>
  <c r="G372" i="1"/>
  <c r="H371" i="1"/>
  <c r="K371" i="1"/>
  <c r="L371" i="1" s="1"/>
  <c r="M371" i="1" s="1"/>
  <c r="J372" i="1"/>
  <c r="Q386" i="1"/>
  <c r="R386" i="1" s="1"/>
  <c r="S387" i="1"/>
  <c r="T387" i="1"/>
  <c r="E387" i="1"/>
  <c r="F388" i="1" s="1"/>
  <c r="A388" i="1"/>
  <c r="D388" i="1" s="1"/>
  <c r="O387" i="1"/>
  <c r="I385" i="1"/>
  <c r="C386" i="1"/>
  <c r="N371" i="1" l="1"/>
  <c r="P371" i="1" s="1"/>
  <c r="B371" i="1" s="1"/>
  <c r="G373" i="1"/>
  <c r="H372" i="1"/>
  <c r="K372" i="1"/>
  <c r="L372" i="1" s="1"/>
  <c r="M372" i="1" s="1"/>
  <c r="J373" i="1"/>
  <c r="E388" i="1"/>
  <c r="F389" i="1" s="1"/>
  <c r="O388" i="1"/>
  <c r="A389" i="1"/>
  <c r="D389" i="1" s="1"/>
  <c r="Q387" i="1"/>
  <c r="R387" i="1" s="1"/>
  <c r="S388" i="1"/>
  <c r="T388" i="1"/>
  <c r="C387" i="1"/>
  <c r="I386" i="1"/>
  <c r="N372" i="1" l="1"/>
  <c r="P372" i="1" s="1"/>
  <c r="B372" i="1" s="1"/>
  <c r="H373" i="1"/>
  <c r="G374" i="1"/>
  <c r="K373" i="1"/>
  <c r="L373" i="1" s="1"/>
  <c r="M373" i="1" s="1"/>
  <c r="J374" i="1"/>
  <c r="A390" i="1"/>
  <c r="D390" i="1" s="1"/>
  <c r="O389" i="1"/>
  <c r="Q388" i="1"/>
  <c r="R388" i="1" s="1"/>
  <c r="S389" i="1"/>
  <c r="T389" i="1"/>
  <c r="I387" i="1"/>
  <c r="C388" i="1"/>
  <c r="G375" i="1" l="1"/>
  <c r="H374" i="1"/>
  <c r="N373" i="1"/>
  <c r="P373" i="1" s="1"/>
  <c r="B373" i="1" s="1"/>
  <c r="K374" i="1"/>
  <c r="L374" i="1" s="1"/>
  <c r="M374" i="1" s="1"/>
  <c r="J375" i="1"/>
  <c r="E389" i="1"/>
  <c r="F390" i="1" s="1"/>
  <c r="Q389" i="1"/>
  <c r="R389" i="1" s="1"/>
  <c r="S390" i="1"/>
  <c r="T390" i="1"/>
  <c r="A391" i="1"/>
  <c r="D391" i="1" s="1"/>
  <c r="O390" i="1"/>
  <c r="C389" i="1"/>
  <c r="I388" i="1"/>
  <c r="N374" i="1" l="1"/>
  <c r="P374" i="1" s="1"/>
  <c r="B374" i="1" s="1"/>
  <c r="K375" i="1"/>
  <c r="L375" i="1" s="1"/>
  <c r="M375" i="1" s="1"/>
  <c r="J376" i="1"/>
  <c r="G376" i="1"/>
  <c r="H375" i="1"/>
  <c r="E390" i="1"/>
  <c r="F391" i="1" s="1"/>
  <c r="Q390" i="1"/>
  <c r="R390" i="1" s="1"/>
  <c r="S391" i="1"/>
  <c r="T391" i="1"/>
  <c r="E391" i="1"/>
  <c r="A392" i="1"/>
  <c r="D392" i="1" s="1"/>
  <c r="O391" i="1"/>
  <c r="I389" i="1"/>
  <c r="C390" i="1"/>
  <c r="F392" i="1" l="1"/>
  <c r="K376" i="1"/>
  <c r="L376" i="1" s="1"/>
  <c r="M376" i="1" s="1"/>
  <c r="J377" i="1"/>
  <c r="N375" i="1"/>
  <c r="P375" i="1" s="1"/>
  <c r="B375" i="1" s="1"/>
  <c r="H376" i="1"/>
  <c r="G377" i="1"/>
  <c r="Q391" i="1"/>
  <c r="R391" i="1" s="1"/>
  <c r="S392" i="1"/>
  <c r="T392" i="1"/>
  <c r="E392" i="1"/>
  <c r="F393" i="1" s="1"/>
  <c r="O392" i="1"/>
  <c r="A393" i="1"/>
  <c r="D393" i="1" s="1"/>
  <c r="C391" i="1"/>
  <c r="I390" i="1"/>
  <c r="N376" i="1" l="1"/>
  <c r="P376" i="1" s="1"/>
  <c r="B376" i="1" s="1"/>
  <c r="H377" i="1"/>
  <c r="G378" i="1"/>
  <c r="K377" i="1"/>
  <c r="L377" i="1" s="1"/>
  <c r="M377" i="1" s="1"/>
  <c r="J378" i="1"/>
  <c r="E393" i="1"/>
  <c r="F394" i="1" s="1"/>
  <c r="A394" i="1"/>
  <c r="D394" i="1" s="1"/>
  <c r="O393" i="1"/>
  <c r="Q392" i="1"/>
  <c r="R392" i="1" s="1"/>
  <c r="S393" i="1"/>
  <c r="T393" i="1"/>
  <c r="I391" i="1"/>
  <c r="C392" i="1"/>
  <c r="G379" i="1" l="1"/>
  <c r="H378" i="1"/>
  <c r="N377" i="1"/>
  <c r="P377" i="1" s="1"/>
  <c r="B377" i="1" s="1"/>
  <c r="K378" i="1"/>
  <c r="L378" i="1" s="1"/>
  <c r="M378" i="1" s="1"/>
  <c r="J379" i="1"/>
  <c r="E394" i="1"/>
  <c r="F395" i="1" s="1"/>
  <c r="O394" i="1"/>
  <c r="A395" i="1"/>
  <c r="D395" i="1" s="1"/>
  <c r="Q393" i="1"/>
  <c r="R393" i="1" s="1"/>
  <c r="S394" i="1"/>
  <c r="T394" i="1"/>
  <c r="C393" i="1"/>
  <c r="I392" i="1"/>
  <c r="N378" i="1" l="1"/>
  <c r="P378" i="1" s="1"/>
  <c r="B378" i="1" s="1"/>
  <c r="K379" i="1"/>
  <c r="L379" i="1" s="1"/>
  <c r="M379" i="1" s="1"/>
  <c r="J380" i="1"/>
  <c r="H379" i="1"/>
  <c r="G380" i="1"/>
  <c r="E395" i="1"/>
  <c r="F396" i="1" s="1"/>
  <c r="A396" i="1"/>
  <c r="D396" i="1" s="1"/>
  <c r="O395" i="1"/>
  <c r="Q394" i="1"/>
  <c r="R394" i="1" s="1"/>
  <c r="S395" i="1"/>
  <c r="T395" i="1"/>
  <c r="I393" i="1"/>
  <c r="C394" i="1"/>
  <c r="N379" i="1" l="1"/>
  <c r="P379" i="1" s="1"/>
  <c r="B379" i="1" s="1"/>
  <c r="K380" i="1"/>
  <c r="L380" i="1" s="1"/>
  <c r="M380" i="1" s="1"/>
  <c r="J381" i="1"/>
  <c r="G381" i="1"/>
  <c r="H380" i="1"/>
  <c r="Q395" i="1"/>
  <c r="R395" i="1" s="1"/>
  <c r="S396" i="1"/>
  <c r="T396" i="1"/>
  <c r="A397" i="1"/>
  <c r="D397" i="1" s="1"/>
  <c r="O396" i="1"/>
  <c r="C395" i="1"/>
  <c r="I394" i="1"/>
  <c r="H381" i="1" l="1"/>
  <c r="G382" i="1"/>
  <c r="K381" i="1"/>
  <c r="L381" i="1" s="1"/>
  <c r="M381" i="1" s="1"/>
  <c r="J382" i="1"/>
  <c r="N380" i="1"/>
  <c r="P380" i="1" s="1"/>
  <c r="B380" i="1" s="1"/>
  <c r="E397" i="1"/>
  <c r="O397" i="1"/>
  <c r="A398" i="1"/>
  <c r="D398" i="1" s="1"/>
  <c r="E396" i="1"/>
  <c r="F397" i="1" s="1"/>
  <c r="Q396" i="1"/>
  <c r="R396" i="1" s="1"/>
  <c r="S397" i="1"/>
  <c r="T397" i="1"/>
  <c r="I395" i="1"/>
  <c r="C396" i="1"/>
  <c r="K382" i="1" l="1"/>
  <c r="L382" i="1" s="1"/>
  <c r="M382" i="1" s="1"/>
  <c r="J383" i="1"/>
  <c r="H382" i="1"/>
  <c r="G383" i="1"/>
  <c r="N381" i="1"/>
  <c r="P381" i="1" s="1"/>
  <c r="B381" i="1" s="1"/>
  <c r="E398" i="1"/>
  <c r="F399" i="1" s="1"/>
  <c r="A399" i="1"/>
  <c r="D399" i="1" s="1"/>
  <c r="O398" i="1"/>
  <c r="Q397" i="1"/>
  <c r="R397" i="1" s="1"/>
  <c r="S398" i="1"/>
  <c r="T398" i="1"/>
  <c r="F398" i="1"/>
  <c r="C397" i="1"/>
  <c r="I396" i="1"/>
  <c r="H383" i="1" l="1"/>
  <c r="G384" i="1"/>
  <c r="N382" i="1"/>
  <c r="P382" i="1" s="1"/>
  <c r="B382" i="1" s="1"/>
  <c r="K383" i="1"/>
  <c r="L383" i="1" s="1"/>
  <c r="M383" i="1" s="1"/>
  <c r="J384" i="1"/>
  <c r="Q398" i="1"/>
  <c r="R398" i="1" s="1"/>
  <c r="S399" i="1"/>
  <c r="T399" i="1"/>
  <c r="E399" i="1"/>
  <c r="F400" i="1" s="1"/>
  <c r="O399" i="1"/>
  <c r="A400" i="1"/>
  <c r="D400" i="1" s="1"/>
  <c r="I397" i="1"/>
  <c r="C398" i="1"/>
  <c r="K384" i="1" l="1"/>
  <c r="L384" i="1" s="1"/>
  <c r="M384" i="1" s="1"/>
  <c r="J385" i="1"/>
  <c r="H384" i="1"/>
  <c r="G385" i="1"/>
  <c r="N383" i="1"/>
  <c r="P383" i="1" s="1"/>
  <c r="B383" i="1" s="1"/>
  <c r="E400" i="1"/>
  <c r="F401" i="1" s="1"/>
  <c r="A401" i="1"/>
  <c r="D401" i="1" s="1"/>
  <c r="O400" i="1"/>
  <c r="Q399" i="1"/>
  <c r="R399" i="1" s="1"/>
  <c r="S400" i="1"/>
  <c r="T400" i="1"/>
  <c r="C399" i="1"/>
  <c r="I398" i="1"/>
  <c r="H385" i="1" l="1"/>
  <c r="G386" i="1"/>
  <c r="N384" i="1"/>
  <c r="P384" i="1" s="1"/>
  <c r="B384" i="1" s="1"/>
  <c r="K385" i="1"/>
  <c r="L385" i="1" s="1"/>
  <c r="M385" i="1" s="1"/>
  <c r="J386" i="1"/>
  <c r="Q400" i="1"/>
  <c r="R400" i="1" s="1"/>
  <c r="S401" i="1"/>
  <c r="T401" i="1"/>
  <c r="E401" i="1"/>
  <c r="F402" i="1" s="1"/>
  <c r="A402" i="1"/>
  <c r="D402" i="1" s="1"/>
  <c r="O401" i="1"/>
  <c r="I399" i="1"/>
  <c r="C400" i="1"/>
  <c r="H386" i="1" l="1"/>
  <c r="G387" i="1"/>
  <c r="K386" i="1"/>
  <c r="L386" i="1" s="1"/>
  <c r="M386" i="1" s="1"/>
  <c r="J387" i="1"/>
  <c r="N385" i="1"/>
  <c r="P385" i="1" s="1"/>
  <c r="B385" i="1" s="1"/>
  <c r="Q401" i="1"/>
  <c r="R401" i="1" s="1"/>
  <c r="S402" i="1"/>
  <c r="T402" i="1"/>
  <c r="E402" i="1"/>
  <c r="F403" i="1" s="1"/>
  <c r="O402" i="1"/>
  <c r="A403" i="1"/>
  <c r="D403" i="1" s="1"/>
  <c r="C401" i="1"/>
  <c r="I400" i="1"/>
  <c r="K387" i="1" l="1"/>
  <c r="L387" i="1" s="1"/>
  <c r="M387" i="1" s="1"/>
  <c r="J388" i="1"/>
  <c r="G388" i="1"/>
  <c r="H387" i="1"/>
  <c r="N386" i="1"/>
  <c r="P386" i="1" s="1"/>
  <c r="B386" i="1" s="1"/>
  <c r="E403" i="1"/>
  <c r="F404" i="1" s="1"/>
  <c r="A404" i="1"/>
  <c r="D404" i="1" s="1"/>
  <c r="O403" i="1"/>
  <c r="Q402" i="1"/>
  <c r="R402" i="1" s="1"/>
  <c r="S403" i="1"/>
  <c r="T403" i="1"/>
  <c r="I401" i="1"/>
  <c r="C402" i="1"/>
  <c r="H388" i="1" l="1"/>
  <c r="G389" i="1"/>
  <c r="K388" i="1"/>
  <c r="L388" i="1" s="1"/>
  <c r="M388" i="1" s="1"/>
  <c r="J389" i="1"/>
  <c r="N387" i="1"/>
  <c r="P387" i="1" s="1"/>
  <c r="B387" i="1" s="1"/>
  <c r="A405" i="1"/>
  <c r="D405" i="1" s="1"/>
  <c r="O404" i="1"/>
  <c r="E404" i="1"/>
  <c r="F405" i="1" s="1"/>
  <c r="Q403" i="1"/>
  <c r="R403" i="1" s="1"/>
  <c r="S404" i="1"/>
  <c r="T404" i="1"/>
  <c r="C403" i="1"/>
  <c r="I402" i="1"/>
  <c r="G390" i="1" l="1"/>
  <c r="H389" i="1"/>
  <c r="N388" i="1"/>
  <c r="P388" i="1" s="1"/>
  <c r="B388" i="1" s="1"/>
  <c r="K389" i="1"/>
  <c r="L389" i="1" s="1"/>
  <c r="M389" i="1" s="1"/>
  <c r="J390" i="1"/>
  <c r="Q404" i="1"/>
  <c r="R404" i="1" s="1"/>
  <c r="S405" i="1"/>
  <c r="T405" i="1"/>
  <c r="A406" i="1"/>
  <c r="D406" i="1" s="1"/>
  <c r="O405" i="1"/>
  <c r="E405" i="1"/>
  <c r="F406" i="1" s="1"/>
  <c r="I403" i="1"/>
  <c r="C404" i="1"/>
  <c r="K390" i="1" l="1"/>
  <c r="L390" i="1" s="1"/>
  <c r="M390" i="1" s="1"/>
  <c r="J391" i="1"/>
  <c r="N389" i="1"/>
  <c r="P389" i="1" s="1"/>
  <c r="B389" i="1" s="1"/>
  <c r="H390" i="1"/>
  <c r="G391" i="1"/>
  <c r="E406" i="1"/>
  <c r="F407" i="1" s="1"/>
  <c r="O406" i="1"/>
  <c r="A407" i="1"/>
  <c r="D407" i="1" s="1"/>
  <c r="Q405" i="1"/>
  <c r="R405" i="1" s="1"/>
  <c r="S406" i="1"/>
  <c r="T406" i="1"/>
  <c r="C405" i="1"/>
  <c r="I404" i="1"/>
  <c r="K391" i="1" l="1"/>
  <c r="L391" i="1" s="1"/>
  <c r="M391" i="1" s="1"/>
  <c r="J392" i="1"/>
  <c r="H391" i="1"/>
  <c r="G392" i="1"/>
  <c r="N390" i="1"/>
  <c r="P390" i="1" s="1"/>
  <c r="B390" i="1" s="1"/>
  <c r="Q406" i="1"/>
  <c r="R406" i="1" s="1"/>
  <c r="S407" i="1"/>
  <c r="T407" i="1"/>
  <c r="E407" i="1"/>
  <c r="F408" i="1" s="1"/>
  <c r="O407" i="1"/>
  <c r="A408" i="1"/>
  <c r="D408" i="1" s="1"/>
  <c r="I405" i="1"/>
  <c r="C406" i="1"/>
  <c r="H392" i="1" l="1"/>
  <c r="G393" i="1"/>
  <c r="N391" i="1"/>
  <c r="P391" i="1" s="1"/>
  <c r="B391" i="1" s="1"/>
  <c r="K392" i="1"/>
  <c r="L392" i="1" s="1"/>
  <c r="M392" i="1" s="1"/>
  <c r="J393" i="1"/>
  <c r="A409" i="1"/>
  <c r="D409" i="1" s="1"/>
  <c r="O408" i="1"/>
  <c r="Q407" i="1"/>
  <c r="R407" i="1" s="1"/>
  <c r="S408" i="1"/>
  <c r="T408" i="1"/>
  <c r="I406" i="1"/>
  <c r="C407" i="1"/>
  <c r="G394" i="1" l="1"/>
  <c r="H393" i="1"/>
  <c r="K393" i="1"/>
  <c r="L393" i="1" s="1"/>
  <c r="M393" i="1" s="1"/>
  <c r="J394" i="1"/>
  <c r="N392" i="1"/>
  <c r="P392" i="1" s="1"/>
  <c r="B392" i="1" s="1"/>
  <c r="E408" i="1"/>
  <c r="F409" i="1" s="1"/>
  <c r="E409" i="1"/>
  <c r="A410" i="1"/>
  <c r="D410" i="1" s="1"/>
  <c r="O409" i="1"/>
  <c r="Q408" i="1"/>
  <c r="R408" i="1" s="1"/>
  <c r="S409" i="1"/>
  <c r="T409" i="1"/>
  <c r="C408" i="1"/>
  <c r="I407" i="1"/>
  <c r="F410" i="1" l="1"/>
  <c r="N393" i="1"/>
  <c r="P393" i="1" s="1"/>
  <c r="B393" i="1" s="1"/>
  <c r="H394" i="1"/>
  <c r="G395" i="1"/>
  <c r="K394" i="1"/>
  <c r="L394" i="1" s="1"/>
  <c r="M394" i="1" s="1"/>
  <c r="J395" i="1"/>
  <c r="E410" i="1"/>
  <c r="F411" i="1" s="1"/>
  <c r="O410" i="1"/>
  <c r="A411" i="1"/>
  <c r="D411" i="1" s="1"/>
  <c r="Q409" i="1"/>
  <c r="R409" i="1" s="1"/>
  <c r="S410" i="1"/>
  <c r="T410" i="1"/>
  <c r="I408" i="1"/>
  <c r="C409" i="1"/>
  <c r="H395" i="1" l="1"/>
  <c r="G396" i="1"/>
  <c r="N394" i="1"/>
  <c r="P394" i="1" s="1"/>
  <c r="B394" i="1" s="1"/>
  <c r="K395" i="1"/>
  <c r="L395" i="1" s="1"/>
  <c r="M395" i="1" s="1"/>
  <c r="J396" i="1"/>
  <c r="E411" i="1"/>
  <c r="F412" i="1" s="1"/>
  <c r="A412" i="1"/>
  <c r="D412" i="1" s="1"/>
  <c r="O411" i="1"/>
  <c r="Q410" i="1"/>
  <c r="R410" i="1" s="1"/>
  <c r="S411" i="1"/>
  <c r="T411" i="1"/>
  <c r="C410" i="1"/>
  <c r="I409" i="1"/>
  <c r="H396" i="1" l="1"/>
  <c r="G397" i="1"/>
  <c r="K396" i="1"/>
  <c r="L396" i="1" s="1"/>
  <c r="M396" i="1" s="1"/>
  <c r="J397" i="1"/>
  <c r="N395" i="1"/>
  <c r="P395" i="1" s="1"/>
  <c r="B395" i="1" s="1"/>
  <c r="Q411" i="1"/>
  <c r="R411" i="1" s="1"/>
  <c r="S412" i="1"/>
  <c r="T412" i="1"/>
  <c r="O412" i="1"/>
  <c r="A413" i="1"/>
  <c r="D413" i="1" s="1"/>
  <c r="E412" i="1"/>
  <c r="F413" i="1" s="1"/>
  <c r="I410" i="1"/>
  <c r="C411" i="1"/>
  <c r="K397" i="1" l="1"/>
  <c r="L397" i="1" s="1"/>
  <c r="M397" i="1" s="1"/>
  <c r="J398" i="1"/>
  <c r="G398" i="1"/>
  <c r="H397" i="1"/>
  <c r="N396" i="1"/>
  <c r="P396" i="1" s="1"/>
  <c r="B396" i="1" s="1"/>
  <c r="E413" i="1"/>
  <c r="F414" i="1" s="1"/>
  <c r="O413" i="1"/>
  <c r="A414" i="1"/>
  <c r="D414" i="1" s="1"/>
  <c r="Q412" i="1"/>
  <c r="R412" i="1" s="1"/>
  <c r="S413" i="1"/>
  <c r="T413" i="1"/>
  <c r="C412" i="1"/>
  <c r="I411" i="1"/>
  <c r="N397" i="1" l="1"/>
  <c r="P397" i="1" s="1"/>
  <c r="B397" i="1" s="1"/>
  <c r="G399" i="1"/>
  <c r="H398" i="1"/>
  <c r="K398" i="1"/>
  <c r="L398" i="1" s="1"/>
  <c r="M398" i="1" s="1"/>
  <c r="J399" i="1"/>
  <c r="A415" i="1"/>
  <c r="D415" i="1" s="1"/>
  <c r="O414" i="1"/>
  <c r="E414" i="1"/>
  <c r="F415" i="1" s="1"/>
  <c r="Q413" i="1"/>
  <c r="R413" i="1" s="1"/>
  <c r="S414" i="1"/>
  <c r="T414" i="1"/>
  <c r="I412" i="1"/>
  <c r="C413" i="1"/>
  <c r="N398" i="1" l="1"/>
  <c r="P398" i="1" s="1"/>
  <c r="B398" i="1" s="1"/>
  <c r="H399" i="1"/>
  <c r="G400" i="1"/>
  <c r="K399" i="1"/>
  <c r="L399" i="1" s="1"/>
  <c r="M399" i="1" s="1"/>
  <c r="J400" i="1"/>
  <c r="A416" i="1"/>
  <c r="D416" i="1" s="1"/>
  <c r="O415" i="1"/>
  <c r="E415" i="1"/>
  <c r="F416" i="1" s="1"/>
  <c r="Q414" i="1"/>
  <c r="R414" i="1" s="1"/>
  <c r="S415" i="1"/>
  <c r="T415" i="1"/>
  <c r="I413" i="1"/>
  <c r="C414" i="1"/>
  <c r="G401" i="1" l="1"/>
  <c r="H400" i="1"/>
  <c r="N399" i="1"/>
  <c r="P399" i="1" s="1"/>
  <c r="B399" i="1" s="1"/>
  <c r="K400" i="1"/>
  <c r="L400" i="1" s="1"/>
  <c r="M400" i="1" s="1"/>
  <c r="J401" i="1"/>
  <c r="Q415" i="1"/>
  <c r="R415" i="1" s="1"/>
  <c r="S416" i="1"/>
  <c r="T416" i="1"/>
  <c r="A417" i="1"/>
  <c r="D417" i="1" s="1"/>
  <c r="E416" i="1"/>
  <c r="F417" i="1" s="1"/>
  <c r="O416" i="1"/>
  <c r="I414" i="1"/>
  <c r="C415" i="1"/>
  <c r="N400" i="1" l="1"/>
  <c r="P400" i="1" s="1"/>
  <c r="B400" i="1" s="1"/>
  <c r="K401" i="1"/>
  <c r="L401" i="1" s="1"/>
  <c r="M401" i="1" s="1"/>
  <c r="J402" i="1"/>
  <c r="G402" i="1"/>
  <c r="H401" i="1"/>
  <c r="Q416" i="1"/>
  <c r="R416" i="1" s="1"/>
  <c r="S417" i="1"/>
  <c r="T417" i="1"/>
  <c r="O417" i="1"/>
  <c r="A418" i="1"/>
  <c r="D418" i="1" s="1"/>
  <c r="E417" i="1"/>
  <c r="F418" i="1" s="1"/>
  <c r="I415" i="1"/>
  <c r="C416" i="1"/>
  <c r="H402" i="1" l="1"/>
  <c r="G403" i="1"/>
  <c r="K402" i="1"/>
  <c r="L402" i="1" s="1"/>
  <c r="M402" i="1" s="1"/>
  <c r="J403" i="1"/>
  <c r="N401" i="1"/>
  <c r="P401" i="1" s="1"/>
  <c r="B401" i="1" s="1"/>
  <c r="O418" i="1"/>
  <c r="E418" i="1"/>
  <c r="F419" i="1" s="1"/>
  <c r="A419" i="1"/>
  <c r="D419" i="1" s="1"/>
  <c r="Q417" i="1"/>
  <c r="R417" i="1" s="1"/>
  <c r="S418" i="1"/>
  <c r="T418" i="1"/>
  <c r="C417" i="1"/>
  <c r="I416" i="1"/>
  <c r="K403" i="1" l="1"/>
  <c r="L403" i="1" s="1"/>
  <c r="M403" i="1" s="1"/>
  <c r="J404" i="1"/>
  <c r="H403" i="1"/>
  <c r="G404" i="1"/>
  <c r="N402" i="1"/>
  <c r="P402" i="1" s="1"/>
  <c r="B402" i="1" s="1"/>
  <c r="Q418" i="1"/>
  <c r="R418" i="1" s="1"/>
  <c r="S419" i="1"/>
  <c r="T419" i="1"/>
  <c r="O419" i="1"/>
  <c r="E419" i="1"/>
  <c r="F420" i="1" s="1"/>
  <c r="A420" i="1"/>
  <c r="D420" i="1" s="1"/>
  <c r="I417" i="1"/>
  <c r="C418" i="1"/>
  <c r="H404" i="1" l="1"/>
  <c r="G405" i="1"/>
  <c r="N403" i="1"/>
  <c r="P403" i="1" s="1"/>
  <c r="B403" i="1" s="1"/>
  <c r="K404" i="1"/>
  <c r="L404" i="1" s="1"/>
  <c r="M404" i="1" s="1"/>
  <c r="J405" i="1"/>
  <c r="O420" i="1"/>
  <c r="E420" i="1"/>
  <c r="F421" i="1" s="1"/>
  <c r="A421" i="1"/>
  <c r="D421" i="1" s="1"/>
  <c r="Q419" i="1"/>
  <c r="R419" i="1" s="1"/>
  <c r="S420" i="1"/>
  <c r="T420" i="1"/>
  <c r="C419" i="1"/>
  <c r="I418" i="1"/>
  <c r="K405" i="1" l="1"/>
  <c r="L405" i="1" s="1"/>
  <c r="M405" i="1" s="1"/>
  <c r="J406" i="1"/>
  <c r="H405" i="1"/>
  <c r="G406" i="1"/>
  <c r="N404" i="1"/>
  <c r="P404" i="1" s="1"/>
  <c r="B404" i="1" s="1"/>
  <c r="Q420" i="1"/>
  <c r="R420" i="1" s="1"/>
  <c r="S421" i="1"/>
  <c r="T421" i="1"/>
  <c r="O421" i="1"/>
  <c r="E421" i="1"/>
  <c r="F422" i="1" s="1"/>
  <c r="A422" i="1"/>
  <c r="D422" i="1" s="1"/>
  <c r="I419" i="1"/>
  <c r="C420" i="1"/>
  <c r="H406" i="1" l="1"/>
  <c r="G407" i="1"/>
  <c r="N405" i="1"/>
  <c r="P405" i="1" s="1"/>
  <c r="B405" i="1" s="1"/>
  <c r="K406" i="1"/>
  <c r="L406" i="1" s="1"/>
  <c r="M406" i="1" s="1"/>
  <c r="J407" i="1"/>
  <c r="Q421" i="1"/>
  <c r="R421" i="1" s="1"/>
  <c r="S422" i="1"/>
  <c r="T422" i="1"/>
  <c r="E422" i="1"/>
  <c r="F423" i="1" s="1"/>
  <c r="O422" i="1"/>
  <c r="A423" i="1"/>
  <c r="D423" i="1" s="1"/>
  <c r="C421" i="1"/>
  <c r="I420" i="1"/>
  <c r="G408" i="1" l="1"/>
  <c r="H407" i="1"/>
  <c r="K407" i="1"/>
  <c r="L407" i="1" s="1"/>
  <c r="M407" i="1" s="1"/>
  <c r="J408" i="1"/>
  <c r="N406" i="1"/>
  <c r="P406" i="1" s="1"/>
  <c r="B406" i="1" s="1"/>
  <c r="A424" i="1"/>
  <c r="D424" i="1" s="1"/>
  <c r="O423" i="1"/>
  <c r="E423" i="1"/>
  <c r="F424" i="1" s="1"/>
  <c r="Q422" i="1"/>
  <c r="R422" i="1" s="1"/>
  <c r="S423" i="1"/>
  <c r="T423" i="1"/>
  <c r="I421" i="1"/>
  <c r="C422" i="1"/>
  <c r="N407" i="1" l="1"/>
  <c r="P407" i="1" s="1"/>
  <c r="B407" i="1" s="1"/>
  <c r="H408" i="1"/>
  <c r="G409" i="1"/>
  <c r="K408" i="1"/>
  <c r="L408" i="1" s="1"/>
  <c r="M408" i="1" s="1"/>
  <c r="J409" i="1"/>
  <c r="Q423" i="1"/>
  <c r="R423" i="1" s="1"/>
  <c r="S424" i="1"/>
  <c r="T424" i="1"/>
  <c r="O424" i="1"/>
  <c r="E424" i="1"/>
  <c r="F425" i="1" s="1"/>
  <c r="A425" i="1"/>
  <c r="D425" i="1" s="1"/>
  <c r="C423" i="1"/>
  <c r="I422" i="1"/>
  <c r="H409" i="1" l="1"/>
  <c r="G410" i="1"/>
  <c r="N408" i="1"/>
  <c r="P408" i="1" s="1"/>
  <c r="B408" i="1" s="1"/>
  <c r="K409" i="1"/>
  <c r="L409" i="1" s="1"/>
  <c r="M409" i="1" s="1"/>
  <c r="J410" i="1"/>
  <c r="Q424" i="1"/>
  <c r="R424" i="1" s="1"/>
  <c r="S425" i="1"/>
  <c r="T425" i="1"/>
  <c r="E425" i="1"/>
  <c r="F426" i="1" s="1"/>
  <c r="O425" i="1"/>
  <c r="A426" i="1"/>
  <c r="D426" i="1" s="1"/>
  <c r="I423" i="1"/>
  <c r="C424" i="1"/>
  <c r="G411" i="1" l="1"/>
  <c r="H410" i="1"/>
  <c r="K410" i="1"/>
  <c r="L410" i="1" s="1"/>
  <c r="M410" i="1" s="1"/>
  <c r="J411" i="1"/>
  <c r="N409" i="1"/>
  <c r="P409" i="1" s="1"/>
  <c r="B409" i="1" s="1"/>
  <c r="O426" i="1"/>
  <c r="A427" i="1"/>
  <c r="D427" i="1" s="1"/>
  <c r="E426" i="1"/>
  <c r="F427" i="1" s="1"/>
  <c r="Q425" i="1"/>
  <c r="R425" i="1" s="1"/>
  <c r="S426" i="1"/>
  <c r="T426" i="1"/>
  <c r="C425" i="1"/>
  <c r="I424" i="1"/>
  <c r="N410" i="1" l="1"/>
  <c r="P410" i="1" s="1"/>
  <c r="B410" i="1" s="1"/>
  <c r="H411" i="1"/>
  <c r="G412" i="1"/>
  <c r="K411" i="1"/>
  <c r="L411" i="1" s="1"/>
  <c r="M411" i="1" s="1"/>
  <c r="J412" i="1"/>
  <c r="Q426" i="1"/>
  <c r="R426" i="1" s="1"/>
  <c r="S427" i="1"/>
  <c r="T427" i="1"/>
  <c r="A428" i="1"/>
  <c r="D428" i="1" s="1"/>
  <c r="O427" i="1"/>
  <c r="I425" i="1"/>
  <c r="C426" i="1"/>
  <c r="N411" i="1" l="1"/>
  <c r="P411" i="1" s="1"/>
  <c r="B411" i="1" s="1"/>
  <c r="H412" i="1"/>
  <c r="G413" i="1"/>
  <c r="K412" i="1"/>
  <c r="L412" i="1" s="1"/>
  <c r="M412" i="1" s="1"/>
  <c r="J413" i="1"/>
  <c r="O428" i="1"/>
  <c r="A429" i="1"/>
  <c r="D429" i="1" s="1"/>
  <c r="E428" i="1"/>
  <c r="E427" i="1"/>
  <c r="F428" i="1" s="1"/>
  <c r="Q427" i="1"/>
  <c r="R427" i="1" s="1"/>
  <c r="S428" i="1"/>
  <c r="T428" i="1"/>
  <c r="I426" i="1"/>
  <c r="C427" i="1"/>
  <c r="H413" i="1" l="1"/>
  <c r="G414" i="1"/>
  <c r="N412" i="1"/>
  <c r="P412" i="1" s="1"/>
  <c r="B412" i="1" s="1"/>
  <c r="K413" i="1"/>
  <c r="L413" i="1" s="1"/>
  <c r="M413" i="1" s="1"/>
  <c r="J414" i="1"/>
  <c r="Q428" i="1"/>
  <c r="R428" i="1" s="1"/>
  <c r="S429" i="1"/>
  <c r="T429" i="1"/>
  <c r="F429" i="1"/>
  <c r="A430" i="1"/>
  <c r="D430" i="1" s="1"/>
  <c r="E429" i="1"/>
  <c r="F430" i="1" s="1"/>
  <c r="O429" i="1"/>
  <c r="C428" i="1"/>
  <c r="I427" i="1"/>
  <c r="K414" i="1" l="1"/>
  <c r="L414" i="1" s="1"/>
  <c r="M414" i="1" s="1"/>
  <c r="J415" i="1"/>
  <c r="H414" i="1"/>
  <c r="G415" i="1"/>
  <c r="N413" i="1"/>
  <c r="P413" i="1" s="1"/>
  <c r="B413" i="1" s="1"/>
  <c r="E430" i="1"/>
  <c r="F431" i="1" s="1"/>
  <c r="O430" i="1"/>
  <c r="A431" i="1"/>
  <c r="D431" i="1" s="1"/>
  <c r="Q429" i="1"/>
  <c r="R429" i="1" s="1"/>
  <c r="S430" i="1"/>
  <c r="T430" i="1"/>
  <c r="I428" i="1"/>
  <c r="C429" i="1"/>
  <c r="N414" i="1" l="1"/>
  <c r="P414" i="1" s="1"/>
  <c r="B414" i="1" s="1"/>
  <c r="K415" i="1"/>
  <c r="L415" i="1" s="1"/>
  <c r="M415" i="1" s="1"/>
  <c r="J416" i="1"/>
  <c r="H415" i="1"/>
  <c r="G416" i="1"/>
  <c r="O431" i="1"/>
  <c r="A432" i="1"/>
  <c r="D432" i="1" s="1"/>
  <c r="E431" i="1"/>
  <c r="F432" i="1" s="1"/>
  <c r="Q430" i="1"/>
  <c r="R430" i="1" s="1"/>
  <c r="S431" i="1"/>
  <c r="T431" i="1"/>
  <c r="C430" i="1"/>
  <c r="I429" i="1"/>
  <c r="N415" i="1" l="1"/>
  <c r="P415" i="1" s="1"/>
  <c r="B415" i="1" s="1"/>
  <c r="K416" i="1"/>
  <c r="L416" i="1" s="1"/>
  <c r="M416" i="1" s="1"/>
  <c r="J417" i="1"/>
  <c r="H416" i="1"/>
  <c r="G417" i="1"/>
  <c r="O432" i="1"/>
  <c r="E432" i="1"/>
  <c r="F433" i="1" s="1"/>
  <c r="A433" i="1"/>
  <c r="D433" i="1" s="1"/>
  <c r="Q431" i="1"/>
  <c r="R431" i="1" s="1"/>
  <c r="S432" i="1"/>
  <c r="T432" i="1"/>
  <c r="I430" i="1"/>
  <c r="C431" i="1"/>
  <c r="K417" i="1" l="1"/>
  <c r="L417" i="1" s="1"/>
  <c r="M417" i="1" s="1"/>
  <c r="J418" i="1"/>
  <c r="H417" i="1"/>
  <c r="G418" i="1"/>
  <c r="N416" i="1"/>
  <c r="P416" i="1" s="1"/>
  <c r="B416" i="1" s="1"/>
  <c r="Q432" i="1"/>
  <c r="R432" i="1" s="1"/>
  <c r="S433" i="1"/>
  <c r="T433" i="1"/>
  <c r="O433" i="1"/>
  <c r="E433" i="1"/>
  <c r="F434" i="1" s="1"/>
  <c r="A434" i="1"/>
  <c r="D434" i="1" s="1"/>
  <c r="C432" i="1"/>
  <c r="I431" i="1"/>
  <c r="N417" i="1" l="1"/>
  <c r="P417" i="1" s="1"/>
  <c r="B417" i="1" s="1"/>
  <c r="K418" i="1"/>
  <c r="L418" i="1" s="1"/>
  <c r="M418" i="1" s="1"/>
  <c r="J419" i="1"/>
  <c r="G419" i="1"/>
  <c r="H418" i="1"/>
  <c r="A435" i="1"/>
  <c r="D435" i="1" s="1"/>
  <c r="O434" i="1"/>
  <c r="Q433" i="1"/>
  <c r="R433" i="1" s="1"/>
  <c r="S434" i="1"/>
  <c r="T434" i="1"/>
  <c r="I432" i="1"/>
  <c r="C433" i="1"/>
  <c r="N418" i="1" l="1"/>
  <c r="P418" i="1" s="1"/>
  <c r="B418" i="1" s="1"/>
  <c r="H419" i="1"/>
  <c r="G420" i="1"/>
  <c r="K419" i="1"/>
  <c r="L419" i="1" s="1"/>
  <c r="M419" i="1" s="1"/>
  <c r="J420" i="1"/>
  <c r="E434" i="1"/>
  <c r="F435" i="1" s="1"/>
  <c r="A436" i="1"/>
  <c r="D436" i="1" s="1"/>
  <c r="O435" i="1"/>
  <c r="E435" i="1"/>
  <c r="Q434" i="1"/>
  <c r="R434" i="1" s="1"/>
  <c r="S435" i="1"/>
  <c r="T435" i="1"/>
  <c r="C434" i="1"/>
  <c r="I433" i="1"/>
  <c r="F436" i="1" l="1"/>
  <c r="H420" i="1"/>
  <c r="G421" i="1"/>
  <c r="K420" i="1"/>
  <c r="L420" i="1" s="1"/>
  <c r="M420" i="1" s="1"/>
  <c r="J421" i="1"/>
  <c r="N419" i="1"/>
  <c r="P419" i="1" s="1"/>
  <c r="B419" i="1" s="1"/>
  <c r="Q435" i="1"/>
  <c r="R435" i="1" s="1"/>
  <c r="S436" i="1"/>
  <c r="T436" i="1"/>
  <c r="A437" i="1"/>
  <c r="D437" i="1" s="1"/>
  <c r="E436" i="1"/>
  <c r="F437" i="1" s="1"/>
  <c r="O436" i="1"/>
  <c r="I434" i="1"/>
  <c r="C435" i="1"/>
  <c r="G422" i="1" l="1"/>
  <c r="H421" i="1"/>
  <c r="N420" i="1"/>
  <c r="P420" i="1" s="1"/>
  <c r="B420" i="1" s="1"/>
  <c r="K421" i="1"/>
  <c r="L421" i="1" s="1"/>
  <c r="M421" i="1" s="1"/>
  <c r="J422" i="1"/>
  <c r="Q436" i="1"/>
  <c r="R436" i="1" s="1"/>
  <c r="S437" i="1"/>
  <c r="T437" i="1"/>
  <c r="O437" i="1"/>
  <c r="E437" i="1"/>
  <c r="F438" i="1" s="1"/>
  <c r="A438" i="1"/>
  <c r="D438" i="1" s="1"/>
  <c r="C436" i="1"/>
  <c r="I435" i="1"/>
  <c r="N421" i="1" l="1"/>
  <c r="P421" i="1" s="1"/>
  <c r="B421" i="1" s="1"/>
  <c r="K422" i="1"/>
  <c r="L422" i="1" s="1"/>
  <c r="M422" i="1" s="1"/>
  <c r="J423" i="1"/>
  <c r="H422" i="1"/>
  <c r="G423" i="1"/>
  <c r="Q437" i="1"/>
  <c r="R437" i="1" s="1"/>
  <c r="S438" i="1"/>
  <c r="T438" i="1"/>
  <c r="A439" i="1"/>
  <c r="D439" i="1" s="1"/>
  <c r="E438" i="1"/>
  <c r="F439" i="1" s="1"/>
  <c r="O438" i="1"/>
  <c r="I436" i="1"/>
  <c r="C437" i="1"/>
  <c r="N422" i="1" l="1"/>
  <c r="P422" i="1" s="1"/>
  <c r="B422" i="1" s="1"/>
  <c r="K423" i="1"/>
  <c r="L423" i="1" s="1"/>
  <c r="M423" i="1" s="1"/>
  <c r="J424" i="1"/>
  <c r="H423" i="1"/>
  <c r="G424" i="1"/>
  <c r="E439" i="1"/>
  <c r="F440" i="1" s="1"/>
  <c r="A440" i="1"/>
  <c r="D440" i="1" s="1"/>
  <c r="O439" i="1"/>
  <c r="Q438" i="1"/>
  <c r="R438" i="1" s="1"/>
  <c r="S439" i="1"/>
  <c r="T439" i="1"/>
  <c r="C438" i="1"/>
  <c r="I437" i="1"/>
  <c r="K424" i="1" l="1"/>
  <c r="L424" i="1" s="1"/>
  <c r="M424" i="1" s="1"/>
  <c r="J425" i="1"/>
  <c r="G425" i="1"/>
  <c r="H424" i="1"/>
  <c r="N423" i="1"/>
  <c r="P423" i="1" s="1"/>
  <c r="B423" i="1" s="1"/>
  <c r="Q439" i="1"/>
  <c r="R439" i="1" s="1"/>
  <c r="S440" i="1"/>
  <c r="T440" i="1"/>
  <c r="E440" i="1"/>
  <c r="F441" i="1" s="1"/>
  <c r="O440" i="1"/>
  <c r="A441" i="1"/>
  <c r="D441" i="1" s="1"/>
  <c r="I438" i="1"/>
  <c r="C439" i="1"/>
  <c r="N424" i="1" l="1"/>
  <c r="P424" i="1" s="1"/>
  <c r="B424" i="1" s="1"/>
  <c r="H425" i="1"/>
  <c r="G426" i="1"/>
  <c r="K425" i="1"/>
  <c r="L425" i="1" s="1"/>
  <c r="M425" i="1" s="1"/>
  <c r="J426" i="1"/>
  <c r="E441" i="1"/>
  <c r="F442" i="1" s="1"/>
  <c r="O441" i="1"/>
  <c r="A442" i="1"/>
  <c r="D442" i="1" s="1"/>
  <c r="Q440" i="1"/>
  <c r="R440" i="1" s="1"/>
  <c r="S441" i="1"/>
  <c r="T441" i="1"/>
  <c r="C440" i="1"/>
  <c r="I439" i="1"/>
  <c r="H426" i="1" l="1"/>
  <c r="G427" i="1"/>
  <c r="N425" i="1"/>
  <c r="P425" i="1" s="1"/>
  <c r="B425" i="1" s="1"/>
  <c r="K426" i="1"/>
  <c r="L426" i="1" s="1"/>
  <c r="M426" i="1" s="1"/>
  <c r="J427" i="1"/>
  <c r="E442" i="1"/>
  <c r="F443" i="1" s="1"/>
  <c r="A443" i="1"/>
  <c r="D443" i="1" s="1"/>
  <c r="O442" i="1"/>
  <c r="Q441" i="1"/>
  <c r="R441" i="1" s="1"/>
  <c r="S442" i="1"/>
  <c r="T442" i="1"/>
  <c r="I440" i="1"/>
  <c r="C441" i="1"/>
  <c r="H427" i="1" l="1"/>
  <c r="G428" i="1"/>
  <c r="K427" i="1"/>
  <c r="L427" i="1" s="1"/>
  <c r="M427" i="1" s="1"/>
  <c r="J428" i="1"/>
  <c r="N426" i="1"/>
  <c r="P426" i="1" s="1"/>
  <c r="B426" i="1" s="1"/>
  <c r="E443" i="1"/>
  <c r="F444" i="1" s="1"/>
  <c r="O443" i="1"/>
  <c r="A444" i="1"/>
  <c r="D444" i="1" s="1"/>
  <c r="Q442" i="1"/>
  <c r="R442" i="1" s="1"/>
  <c r="S443" i="1"/>
  <c r="T443" i="1"/>
  <c r="C442" i="1"/>
  <c r="I441" i="1"/>
  <c r="H428" i="1" l="1"/>
  <c r="G429" i="1"/>
  <c r="N427" i="1"/>
  <c r="P427" i="1" s="1"/>
  <c r="B427" i="1" s="1"/>
  <c r="K428" i="1"/>
  <c r="L428" i="1" s="1"/>
  <c r="M428" i="1" s="1"/>
  <c r="J429" i="1"/>
  <c r="A445" i="1"/>
  <c r="D445" i="1" s="1"/>
  <c r="O444" i="1"/>
  <c r="Q443" i="1"/>
  <c r="R443" i="1" s="1"/>
  <c r="S444" i="1"/>
  <c r="T444" i="1"/>
  <c r="I442" i="1"/>
  <c r="C443" i="1"/>
  <c r="H429" i="1" l="1"/>
  <c r="G430" i="1"/>
  <c r="K429" i="1"/>
  <c r="L429" i="1" s="1"/>
  <c r="M429" i="1" s="1"/>
  <c r="J430" i="1"/>
  <c r="N428" i="1"/>
  <c r="P428" i="1" s="1"/>
  <c r="B428" i="1" s="1"/>
  <c r="E445" i="1"/>
  <c r="A446" i="1"/>
  <c r="D446" i="1" s="1"/>
  <c r="O445" i="1"/>
  <c r="E444" i="1"/>
  <c r="F445" i="1" s="1"/>
  <c r="Q444" i="1"/>
  <c r="R444" i="1" s="1"/>
  <c r="S445" i="1"/>
  <c r="T445" i="1"/>
  <c r="C444" i="1"/>
  <c r="I443" i="1"/>
  <c r="F446" i="1" l="1"/>
  <c r="G431" i="1"/>
  <c r="H430" i="1"/>
  <c r="K430" i="1"/>
  <c r="L430" i="1" s="1"/>
  <c r="M430" i="1" s="1"/>
  <c r="J431" i="1"/>
  <c r="N429" i="1"/>
  <c r="P429" i="1" s="1"/>
  <c r="B429" i="1" s="1"/>
  <c r="E446" i="1"/>
  <c r="F447" i="1" s="1"/>
  <c r="O446" i="1"/>
  <c r="A447" i="1"/>
  <c r="D447" i="1" s="1"/>
  <c r="Q445" i="1"/>
  <c r="R445" i="1" s="1"/>
  <c r="S446" i="1"/>
  <c r="T446" i="1"/>
  <c r="I444" i="1"/>
  <c r="C445" i="1"/>
  <c r="N430" i="1" l="1"/>
  <c r="P430" i="1" s="1"/>
  <c r="B430" i="1" s="1"/>
  <c r="K431" i="1"/>
  <c r="L431" i="1" s="1"/>
  <c r="M431" i="1" s="1"/>
  <c r="J432" i="1"/>
  <c r="H431" i="1"/>
  <c r="G432" i="1"/>
  <c r="A448" i="1"/>
  <c r="D448" i="1" s="1"/>
  <c r="E447" i="1"/>
  <c r="F448" i="1" s="1"/>
  <c r="O447" i="1"/>
  <c r="Q446" i="1"/>
  <c r="R446" i="1" s="1"/>
  <c r="S447" i="1"/>
  <c r="T447" i="1"/>
  <c r="C446" i="1"/>
  <c r="I445" i="1"/>
  <c r="N431" i="1" l="1"/>
  <c r="P431" i="1" s="1"/>
  <c r="B431" i="1" s="1"/>
  <c r="K432" i="1"/>
  <c r="L432" i="1" s="1"/>
  <c r="M432" i="1" s="1"/>
  <c r="J433" i="1"/>
  <c r="H432" i="1"/>
  <c r="G433" i="1"/>
  <c r="E448" i="1"/>
  <c r="F449" i="1" s="1"/>
  <c r="A449" i="1"/>
  <c r="D449" i="1" s="1"/>
  <c r="O448" i="1"/>
  <c r="Q447" i="1"/>
  <c r="R447" i="1" s="1"/>
  <c r="S448" i="1"/>
  <c r="T448" i="1"/>
  <c r="I446" i="1"/>
  <c r="C447" i="1"/>
  <c r="K433" i="1" l="1"/>
  <c r="L433" i="1" s="1"/>
  <c r="M433" i="1" s="1"/>
  <c r="J434" i="1"/>
  <c r="H433" i="1"/>
  <c r="G434" i="1"/>
  <c r="N432" i="1"/>
  <c r="P432" i="1" s="1"/>
  <c r="B432" i="1" s="1"/>
  <c r="A450" i="1"/>
  <c r="D450" i="1" s="1"/>
  <c r="E449" i="1"/>
  <c r="F450" i="1" s="1"/>
  <c r="O449" i="1"/>
  <c r="Q448" i="1"/>
  <c r="R448" i="1" s="1"/>
  <c r="S449" i="1"/>
  <c r="T449" i="1"/>
  <c r="C448" i="1"/>
  <c r="I447" i="1"/>
  <c r="H434" i="1" l="1"/>
  <c r="G435" i="1"/>
  <c r="N433" i="1"/>
  <c r="P433" i="1" s="1"/>
  <c r="B433" i="1" s="1"/>
  <c r="K434" i="1"/>
  <c r="L434" i="1" s="1"/>
  <c r="M434" i="1" s="1"/>
  <c r="J435" i="1"/>
  <c r="A451" i="1"/>
  <c r="D451" i="1" s="1"/>
  <c r="O450" i="1"/>
  <c r="Q449" i="1"/>
  <c r="R449" i="1" s="1"/>
  <c r="S450" i="1"/>
  <c r="T450" i="1"/>
  <c r="I448" i="1"/>
  <c r="C449" i="1"/>
  <c r="G436" i="1" l="1"/>
  <c r="H435" i="1"/>
  <c r="K435" i="1"/>
  <c r="L435" i="1" s="1"/>
  <c r="M435" i="1" s="1"/>
  <c r="J436" i="1"/>
  <c r="N434" i="1"/>
  <c r="P434" i="1" s="1"/>
  <c r="B434" i="1" s="1"/>
  <c r="Q450" i="1"/>
  <c r="R450" i="1" s="1"/>
  <c r="S451" i="1"/>
  <c r="T451" i="1"/>
  <c r="E451" i="1"/>
  <c r="A452" i="1"/>
  <c r="D452" i="1" s="1"/>
  <c r="O451" i="1"/>
  <c r="E450" i="1"/>
  <c r="F451" i="1" s="1"/>
  <c r="I449" i="1"/>
  <c r="C450" i="1"/>
  <c r="K436" i="1" l="1"/>
  <c r="L436" i="1" s="1"/>
  <c r="M436" i="1" s="1"/>
  <c r="J437" i="1"/>
  <c r="N435" i="1"/>
  <c r="P435" i="1" s="1"/>
  <c r="B435" i="1" s="1"/>
  <c r="H436" i="1"/>
  <c r="G437" i="1"/>
  <c r="F452" i="1"/>
  <c r="Q451" i="1"/>
  <c r="R451" i="1" s="1"/>
  <c r="S452" i="1"/>
  <c r="T452" i="1"/>
  <c r="E452" i="1"/>
  <c r="F453" i="1" s="1"/>
  <c r="O452" i="1"/>
  <c r="A453" i="1"/>
  <c r="D453" i="1" s="1"/>
  <c r="I450" i="1"/>
  <c r="C451" i="1"/>
  <c r="N436" i="1" l="1"/>
  <c r="P436" i="1" s="1"/>
  <c r="B436" i="1" s="1"/>
  <c r="H437" i="1"/>
  <c r="G438" i="1"/>
  <c r="K437" i="1"/>
  <c r="L437" i="1" s="1"/>
  <c r="M437" i="1" s="1"/>
  <c r="J438" i="1"/>
  <c r="O453" i="1"/>
  <c r="A454" i="1"/>
  <c r="D454" i="1" s="1"/>
  <c r="E453" i="1"/>
  <c r="F454" i="1" s="1"/>
  <c r="Q452" i="1"/>
  <c r="R452" i="1" s="1"/>
  <c r="S453" i="1"/>
  <c r="T453" i="1"/>
  <c r="I451" i="1"/>
  <c r="C452" i="1"/>
  <c r="H438" i="1" l="1"/>
  <c r="G439" i="1"/>
  <c r="N437" i="1"/>
  <c r="P437" i="1" s="1"/>
  <c r="B437" i="1" s="1"/>
  <c r="K438" i="1"/>
  <c r="L438" i="1" s="1"/>
  <c r="M438" i="1" s="1"/>
  <c r="J439" i="1"/>
  <c r="A455" i="1"/>
  <c r="D455" i="1" s="1"/>
  <c r="O454" i="1"/>
  <c r="E454" i="1"/>
  <c r="F455" i="1" s="1"/>
  <c r="Q453" i="1"/>
  <c r="R453" i="1" s="1"/>
  <c r="S454" i="1"/>
  <c r="T454" i="1"/>
  <c r="I452" i="1"/>
  <c r="C453" i="1"/>
  <c r="K439" i="1" l="1"/>
  <c r="L439" i="1" s="1"/>
  <c r="M439" i="1" s="1"/>
  <c r="J440" i="1"/>
  <c r="H439" i="1"/>
  <c r="G440" i="1"/>
  <c r="N438" i="1"/>
  <c r="P438" i="1" s="1"/>
  <c r="B438" i="1" s="1"/>
  <c r="E455" i="1"/>
  <c r="F456" i="1" s="1"/>
  <c r="O455" i="1"/>
  <c r="A456" i="1"/>
  <c r="D456" i="1" s="1"/>
  <c r="Q454" i="1"/>
  <c r="R454" i="1" s="1"/>
  <c r="S455" i="1"/>
  <c r="T455" i="1"/>
  <c r="I453" i="1"/>
  <c r="C454" i="1"/>
  <c r="N439" i="1" l="1"/>
  <c r="P439" i="1" s="1"/>
  <c r="B439" i="1" s="1"/>
  <c r="K440" i="1"/>
  <c r="L440" i="1" s="1"/>
  <c r="M440" i="1" s="1"/>
  <c r="J441" i="1"/>
  <c r="G441" i="1"/>
  <c r="H440" i="1"/>
  <c r="O456" i="1"/>
  <c r="E456" i="1"/>
  <c r="F457" i="1" s="1"/>
  <c r="A457" i="1"/>
  <c r="D457" i="1" s="1"/>
  <c r="Q455" i="1"/>
  <c r="R455" i="1" s="1"/>
  <c r="S456" i="1"/>
  <c r="T456" i="1"/>
  <c r="I454" i="1"/>
  <c r="C455" i="1"/>
  <c r="N440" i="1" l="1"/>
  <c r="P440" i="1" s="1"/>
  <c r="B440" i="1" s="1"/>
  <c r="K441" i="1"/>
  <c r="L441" i="1" s="1"/>
  <c r="M441" i="1" s="1"/>
  <c r="J442" i="1"/>
  <c r="G442" i="1"/>
  <c r="H441" i="1"/>
  <c r="Q456" i="1"/>
  <c r="R456" i="1" s="1"/>
  <c r="S457" i="1"/>
  <c r="T457" i="1"/>
  <c r="E457" i="1"/>
  <c r="F458" i="1" s="1"/>
  <c r="O457" i="1"/>
  <c r="A458" i="1"/>
  <c r="D458" i="1" s="1"/>
  <c r="C456" i="1"/>
  <c r="I455" i="1"/>
  <c r="H442" i="1" l="1"/>
  <c r="G443" i="1"/>
  <c r="K442" i="1"/>
  <c r="L442" i="1" s="1"/>
  <c r="M442" i="1" s="1"/>
  <c r="J443" i="1"/>
  <c r="N441" i="1"/>
  <c r="P441" i="1" s="1"/>
  <c r="B441" i="1" s="1"/>
  <c r="O458" i="1"/>
  <c r="E458" i="1"/>
  <c r="F459" i="1" s="1"/>
  <c r="A459" i="1"/>
  <c r="D459" i="1" s="1"/>
  <c r="Q457" i="1"/>
  <c r="R457" i="1" s="1"/>
  <c r="S458" i="1"/>
  <c r="T458" i="1"/>
  <c r="I456" i="1"/>
  <c r="C457" i="1"/>
  <c r="K443" i="1" l="1"/>
  <c r="L443" i="1" s="1"/>
  <c r="M443" i="1" s="1"/>
  <c r="J444" i="1"/>
  <c r="H443" i="1"/>
  <c r="G444" i="1"/>
  <c r="N442" i="1"/>
  <c r="P442" i="1" s="1"/>
  <c r="B442" i="1" s="1"/>
  <c r="Q458" i="1"/>
  <c r="R458" i="1" s="1"/>
  <c r="S459" i="1"/>
  <c r="T459" i="1"/>
  <c r="E459" i="1"/>
  <c r="F460" i="1" s="1"/>
  <c r="O459" i="1"/>
  <c r="A460" i="1"/>
  <c r="D460" i="1" s="1"/>
  <c r="C458" i="1"/>
  <c r="I457" i="1"/>
  <c r="H444" i="1" l="1"/>
  <c r="G445" i="1"/>
  <c r="N443" i="1"/>
  <c r="P443" i="1" s="1"/>
  <c r="B443" i="1" s="1"/>
  <c r="K444" i="1"/>
  <c r="L444" i="1" s="1"/>
  <c r="M444" i="1" s="1"/>
  <c r="J445" i="1"/>
  <c r="O460" i="1"/>
  <c r="A461" i="1"/>
  <c r="D461" i="1" s="1"/>
  <c r="Q459" i="1"/>
  <c r="R459" i="1" s="1"/>
  <c r="S460" i="1"/>
  <c r="T460" i="1"/>
  <c r="I458" i="1"/>
  <c r="C459" i="1"/>
  <c r="G446" i="1" l="1"/>
  <c r="H445" i="1"/>
  <c r="K445" i="1"/>
  <c r="L445" i="1" s="1"/>
  <c r="M445" i="1" s="1"/>
  <c r="J446" i="1"/>
  <c r="N444" i="1"/>
  <c r="P444" i="1" s="1"/>
  <c r="B444" i="1" s="1"/>
  <c r="O461" i="1"/>
  <c r="E461" i="1"/>
  <c r="A462" i="1"/>
  <c r="D462" i="1" s="1"/>
  <c r="Q460" i="1"/>
  <c r="R460" i="1" s="1"/>
  <c r="S461" i="1"/>
  <c r="T461" i="1"/>
  <c r="E460" i="1"/>
  <c r="F461" i="1" s="1"/>
  <c r="C460" i="1"/>
  <c r="I459" i="1"/>
  <c r="N445" i="1" l="1"/>
  <c r="P445" i="1" s="1"/>
  <c r="B445" i="1" s="1"/>
  <c r="K446" i="1"/>
  <c r="L446" i="1" s="1"/>
  <c r="M446" i="1" s="1"/>
  <c r="J447" i="1"/>
  <c r="H446" i="1"/>
  <c r="G447" i="1"/>
  <c r="E462" i="1"/>
  <c r="F463" i="1" s="1"/>
  <c r="A463" i="1"/>
  <c r="D463" i="1" s="1"/>
  <c r="O462" i="1"/>
  <c r="F462" i="1"/>
  <c r="Q461" i="1"/>
  <c r="R461" i="1" s="1"/>
  <c r="S462" i="1"/>
  <c r="T462" i="1"/>
  <c r="I460" i="1"/>
  <c r="C461" i="1"/>
  <c r="H447" i="1" l="1"/>
  <c r="G448" i="1"/>
  <c r="N446" i="1"/>
  <c r="P446" i="1" s="1"/>
  <c r="B446" i="1" s="1"/>
  <c r="K447" i="1"/>
  <c r="L447" i="1" s="1"/>
  <c r="M447" i="1" s="1"/>
  <c r="J448" i="1"/>
  <c r="E463" i="1"/>
  <c r="F464" i="1" s="1"/>
  <c r="A464" i="1"/>
  <c r="D464" i="1" s="1"/>
  <c r="O463" i="1"/>
  <c r="Q462" i="1"/>
  <c r="R462" i="1" s="1"/>
  <c r="S463" i="1"/>
  <c r="T463" i="1"/>
  <c r="I461" i="1"/>
  <c r="C462" i="1"/>
  <c r="K448" i="1" l="1"/>
  <c r="L448" i="1" s="1"/>
  <c r="M448" i="1" s="1"/>
  <c r="J449" i="1"/>
  <c r="H448" i="1"/>
  <c r="G449" i="1"/>
  <c r="N447" i="1"/>
  <c r="P447" i="1" s="1"/>
  <c r="B447" i="1" s="1"/>
  <c r="Q463" i="1"/>
  <c r="R463" i="1" s="1"/>
  <c r="S464" i="1"/>
  <c r="T464" i="1"/>
  <c r="E464" i="1"/>
  <c r="F465" i="1" s="1"/>
  <c r="A465" i="1"/>
  <c r="D465" i="1" s="1"/>
  <c r="O464" i="1"/>
  <c r="I462" i="1"/>
  <c r="C463" i="1"/>
  <c r="G450" i="1" l="1"/>
  <c r="H449" i="1"/>
  <c r="N448" i="1"/>
  <c r="P448" i="1" s="1"/>
  <c r="B448" i="1" s="1"/>
  <c r="K449" i="1"/>
  <c r="L449" i="1" s="1"/>
  <c r="M449" i="1" s="1"/>
  <c r="J450" i="1"/>
  <c r="Q464" i="1"/>
  <c r="R464" i="1" s="1"/>
  <c r="S465" i="1"/>
  <c r="T465" i="1"/>
  <c r="E465" i="1"/>
  <c r="F466" i="1" s="1"/>
  <c r="A466" i="1"/>
  <c r="D466" i="1" s="1"/>
  <c r="O465" i="1"/>
  <c r="I463" i="1"/>
  <c r="C464" i="1"/>
  <c r="N449" i="1" l="1"/>
  <c r="P449" i="1" s="1"/>
  <c r="B449" i="1" s="1"/>
  <c r="K450" i="1"/>
  <c r="L450" i="1" s="1"/>
  <c r="M450" i="1" s="1"/>
  <c r="J451" i="1"/>
  <c r="H450" i="1"/>
  <c r="G451" i="1"/>
  <c r="E466" i="1"/>
  <c r="F467" i="1" s="1"/>
  <c r="O466" i="1"/>
  <c r="A467" i="1"/>
  <c r="D467" i="1" s="1"/>
  <c r="Q465" i="1"/>
  <c r="R465" i="1" s="1"/>
  <c r="S466" i="1"/>
  <c r="T466" i="1"/>
  <c r="I464" i="1"/>
  <c r="C465" i="1"/>
  <c r="K451" i="1" l="1"/>
  <c r="L451" i="1" s="1"/>
  <c r="M451" i="1" s="1"/>
  <c r="J452" i="1"/>
  <c r="G452" i="1"/>
  <c r="H451" i="1"/>
  <c r="N450" i="1"/>
  <c r="P450" i="1" s="1"/>
  <c r="B450" i="1" s="1"/>
  <c r="Q466" i="1"/>
  <c r="R466" i="1" s="1"/>
  <c r="S467" i="1"/>
  <c r="T467" i="1"/>
  <c r="E467" i="1"/>
  <c r="F468" i="1" s="1"/>
  <c r="A468" i="1"/>
  <c r="D468" i="1" s="1"/>
  <c r="O467" i="1"/>
  <c r="I465" i="1"/>
  <c r="C466" i="1"/>
  <c r="N451" i="1" l="1"/>
  <c r="P451" i="1" s="1"/>
  <c r="B451" i="1" s="1"/>
  <c r="G453" i="1"/>
  <c r="H452" i="1"/>
  <c r="K452" i="1"/>
  <c r="L452" i="1" s="1"/>
  <c r="M452" i="1" s="1"/>
  <c r="J453" i="1"/>
  <c r="E468" i="1"/>
  <c r="F469" i="1" s="1"/>
  <c r="O468" i="1"/>
  <c r="A469" i="1"/>
  <c r="D469" i="1" s="1"/>
  <c r="Q467" i="1"/>
  <c r="R467" i="1" s="1"/>
  <c r="S468" i="1"/>
  <c r="T468" i="1"/>
  <c r="I466" i="1"/>
  <c r="C467" i="1"/>
  <c r="N452" i="1" l="1"/>
  <c r="P452" i="1" s="1"/>
  <c r="B452" i="1" s="1"/>
  <c r="G454" i="1"/>
  <c r="H453" i="1"/>
  <c r="K453" i="1"/>
  <c r="L453" i="1" s="1"/>
  <c r="M453" i="1" s="1"/>
  <c r="J454" i="1"/>
  <c r="O469" i="1"/>
  <c r="E469" i="1"/>
  <c r="F470" i="1" s="1"/>
  <c r="A470" i="1"/>
  <c r="D470" i="1" s="1"/>
  <c r="Q468" i="1"/>
  <c r="R468" i="1" s="1"/>
  <c r="S469" i="1"/>
  <c r="T469" i="1"/>
  <c r="I467" i="1"/>
  <c r="C468" i="1"/>
  <c r="N453" i="1" l="1"/>
  <c r="P453" i="1" s="1"/>
  <c r="B453" i="1" s="1"/>
  <c r="K454" i="1"/>
  <c r="L454" i="1" s="1"/>
  <c r="M454" i="1" s="1"/>
  <c r="J455" i="1"/>
  <c r="H454" i="1"/>
  <c r="G455" i="1"/>
  <c r="A471" i="1"/>
  <c r="D471" i="1" s="1"/>
  <c r="O470" i="1"/>
  <c r="Q469" i="1"/>
  <c r="R469" i="1" s="1"/>
  <c r="S470" i="1"/>
  <c r="T470" i="1"/>
  <c r="I468" i="1"/>
  <c r="C469" i="1"/>
  <c r="K455" i="1" l="1"/>
  <c r="L455" i="1" s="1"/>
  <c r="M455" i="1" s="1"/>
  <c r="J456" i="1"/>
  <c r="H455" i="1"/>
  <c r="G456" i="1"/>
  <c r="N454" i="1"/>
  <c r="P454" i="1" s="1"/>
  <c r="B454" i="1" s="1"/>
  <c r="E470" i="1"/>
  <c r="F471" i="1" s="1"/>
  <c r="Q470" i="1"/>
  <c r="R470" i="1" s="1"/>
  <c r="S471" i="1"/>
  <c r="T471" i="1"/>
  <c r="E471" i="1"/>
  <c r="A472" i="1"/>
  <c r="D472" i="1" s="1"/>
  <c r="O471" i="1"/>
  <c r="C470" i="1"/>
  <c r="I469" i="1"/>
  <c r="F472" i="1" l="1"/>
  <c r="H456" i="1"/>
  <c r="G457" i="1"/>
  <c r="N455" i="1"/>
  <c r="P455" i="1" s="1"/>
  <c r="B455" i="1" s="1"/>
  <c r="K456" i="1"/>
  <c r="L456" i="1" s="1"/>
  <c r="M456" i="1" s="1"/>
  <c r="J457" i="1"/>
  <c r="S472" i="1"/>
  <c r="Q471" i="1"/>
  <c r="R471" i="1" s="1"/>
  <c r="T472" i="1"/>
  <c r="E472" i="1"/>
  <c r="F473" i="1" s="1"/>
  <c r="O472" i="1"/>
  <c r="A473" i="1"/>
  <c r="D473" i="1" s="1"/>
  <c r="I470" i="1"/>
  <c r="C471" i="1"/>
  <c r="H457" i="1" l="1"/>
  <c r="G458" i="1"/>
  <c r="K457" i="1"/>
  <c r="L457" i="1" s="1"/>
  <c r="M457" i="1" s="1"/>
  <c r="J458" i="1"/>
  <c r="N456" i="1"/>
  <c r="P456" i="1" s="1"/>
  <c r="B456" i="1" s="1"/>
  <c r="E473" i="1"/>
  <c r="F474" i="1" s="1"/>
  <c r="A474" i="1"/>
  <c r="D474" i="1" s="1"/>
  <c r="O473" i="1"/>
  <c r="S473" i="1"/>
  <c r="Q472" i="1"/>
  <c r="R472" i="1" s="1"/>
  <c r="T473" i="1"/>
  <c r="C472" i="1"/>
  <c r="I471" i="1"/>
  <c r="K458" i="1" l="1"/>
  <c r="L458" i="1" s="1"/>
  <c r="M458" i="1" s="1"/>
  <c r="J459" i="1"/>
  <c r="H458" i="1"/>
  <c r="G459" i="1"/>
  <c r="N457" i="1"/>
  <c r="P457" i="1" s="1"/>
  <c r="B457" i="1" s="1"/>
  <c r="E474" i="1"/>
  <c r="F475" i="1" s="1"/>
  <c r="A475" i="1"/>
  <c r="D475" i="1" s="1"/>
  <c r="O474" i="1"/>
  <c r="Q473" i="1"/>
  <c r="R473" i="1" s="1"/>
  <c r="S474" i="1"/>
  <c r="T474" i="1"/>
  <c r="I472" i="1"/>
  <c r="C473" i="1"/>
  <c r="G460" i="1" l="1"/>
  <c r="H459" i="1"/>
  <c r="N458" i="1"/>
  <c r="P458" i="1" s="1"/>
  <c r="B458" i="1" s="1"/>
  <c r="K459" i="1"/>
  <c r="L459" i="1" s="1"/>
  <c r="M459" i="1" s="1"/>
  <c r="J460" i="1"/>
  <c r="Q474" i="1"/>
  <c r="R474" i="1" s="1"/>
  <c r="S475" i="1"/>
  <c r="T475" i="1"/>
  <c r="O475" i="1"/>
  <c r="E475" i="1"/>
  <c r="F476" i="1" s="1"/>
  <c r="A476" i="1"/>
  <c r="D476" i="1" s="1"/>
  <c r="C474" i="1"/>
  <c r="I473" i="1"/>
  <c r="N459" i="1" l="1"/>
  <c r="P459" i="1" s="1"/>
  <c r="B459" i="1" s="1"/>
  <c r="K460" i="1"/>
  <c r="L460" i="1" s="1"/>
  <c r="M460" i="1" s="1"/>
  <c r="J461" i="1"/>
  <c r="H460" i="1"/>
  <c r="G461" i="1"/>
  <c r="Q475" i="1"/>
  <c r="R475" i="1" s="1"/>
  <c r="S476" i="1"/>
  <c r="T476" i="1"/>
  <c r="E476" i="1"/>
  <c r="F477" i="1" s="1"/>
  <c r="O476" i="1"/>
  <c r="A477" i="1"/>
  <c r="D477" i="1" s="1"/>
  <c r="I474" i="1"/>
  <c r="C475" i="1"/>
  <c r="N460" i="1" l="1"/>
  <c r="P460" i="1" s="1"/>
  <c r="B460" i="1" s="1"/>
  <c r="K461" i="1"/>
  <c r="L461" i="1" s="1"/>
  <c r="M461" i="1" s="1"/>
  <c r="J462" i="1"/>
  <c r="G462" i="1"/>
  <c r="H461" i="1"/>
  <c r="Q476" i="1"/>
  <c r="R476" i="1" s="1"/>
  <c r="S477" i="1"/>
  <c r="T477" i="1"/>
  <c r="O477" i="1"/>
  <c r="E477" i="1"/>
  <c r="F478" i="1" s="1"/>
  <c r="A478" i="1"/>
  <c r="D478" i="1" s="1"/>
  <c r="C476" i="1"/>
  <c r="I475" i="1"/>
  <c r="G463" i="1" l="1"/>
  <c r="H462" i="1"/>
  <c r="K462" i="1"/>
  <c r="L462" i="1" s="1"/>
  <c r="M462" i="1" s="1"/>
  <c r="J463" i="1"/>
  <c r="N461" i="1"/>
  <c r="P461" i="1" s="1"/>
  <c r="B461" i="1" s="1"/>
  <c r="A479" i="1"/>
  <c r="D479" i="1" s="1"/>
  <c r="O478" i="1"/>
  <c r="Q477" i="1"/>
  <c r="R477" i="1" s="1"/>
  <c r="S478" i="1"/>
  <c r="T478" i="1"/>
  <c r="I476" i="1"/>
  <c r="C477" i="1"/>
  <c r="K463" i="1" l="1"/>
  <c r="L463" i="1" s="1"/>
  <c r="M463" i="1" s="1"/>
  <c r="J464" i="1"/>
  <c r="N462" i="1"/>
  <c r="P462" i="1" s="1"/>
  <c r="B462" i="1" s="1"/>
  <c r="H463" i="1"/>
  <c r="G464" i="1"/>
  <c r="E478" i="1"/>
  <c r="F479" i="1" s="1"/>
  <c r="Q478" i="1"/>
  <c r="R478" i="1" s="1"/>
  <c r="S479" i="1"/>
  <c r="T479" i="1"/>
  <c r="E479" i="1"/>
  <c r="O479" i="1"/>
  <c r="A480" i="1"/>
  <c r="D480" i="1" s="1"/>
  <c r="C478" i="1"/>
  <c r="I477" i="1"/>
  <c r="F480" i="1" l="1"/>
  <c r="K464" i="1"/>
  <c r="L464" i="1" s="1"/>
  <c r="M464" i="1" s="1"/>
  <c r="J465" i="1"/>
  <c r="G465" i="1"/>
  <c r="H464" i="1"/>
  <c r="N463" i="1"/>
  <c r="P463" i="1" s="1"/>
  <c r="B463" i="1" s="1"/>
  <c r="Q479" i="1"/>
  <c r="R479" i="1" s="1"/>
  <c r="S480" i="1"/>
  <c r="T480" i="1"/>
  <c r="A481" i="1"/>
  <c r="D481" i="1" s="1"/>
  <c r="O480" i="1"/>
  <c r="E480" i="1"/>
  <c r="F481" i="1" s="1"/>
  <c r="I478" i="1"/>
  <c r="C479" i="1"/>
  <c r="H465" i="1" l="1"/>
  <c r="G466" i="1"/>
  <c r="K465" i="1"/>
  <c r="L465" i="1" s="1"/>
  <c r="M465" i="1" s="1"/>
  <c r="J466" i="1"/>
  <c r="N464" i="1"/>
  <c r="P464" i="1" s="1"/>
  <c r="B464" i="1" s="1"/>
  <c r="Q480" i="1"/>
  <c r="R480" i="1" s="1"/>
  <c r="S481" i="1"/>
  <c r="T481" i="1"/>
  <c r="O481" i="1"/>
  <c r="A482" i="1"/>
  <c r="D482" i="1" s="1"/>
  <c r="E481" i="1"/>
  <c r="F482" i="1" s="1"/>
  <c r="C480" i="1"/>
  <c r="I479" i="1"/>
  <c r="K466" i="1" l="1"/>
  <c r="L466" i="1" s="1"/>
  <c r="M466" i="1" s="1"/>
  <c r="J467" i="1"/>
  <c r="H466" i="1"/>
  <c r="G467" i="1"/>
  <c r="N465" i="1"/>
  <c r="P465" i="1" s="1"/>
  <c r="B465" i="1" s="1"/>
  <c r="Q481" i="1"/>
  <c r="R481" i="1" s="1"/>
  <c r="S482" i="1"/>
  <c r="T482" i="1"/>
  <c r="A483" i="1"/>
  <c r="D483" i="1" s="1"/>
  <c r="O482" i="1"/>
  <c r="E482" i="1"/>
  <c r="F483" i="1" s="1"/>
  <c r="I480" i="1"/>
  <c r="C481" i="1"/>
  <c r="G468" i="1" l="1"/>
  <c r="H467" i="1"/>
  <c r="N466" i="1"/>
  <c r="P466" i="1" s="1"/>
  <c r="B466" i="1" s="1"/>
  <c r="K467" i="1"/>
  <c r="L467" i="1" s="1"/>
  <c r="M467" i="1" s="1"/>
  <c r="J468" i="1"/>
  <c r="Q482" i="1"/>
  <c r="R482" i="1" s="1"/>
  <c r="S483" i="1"/>
  <c r="T483" i="1"/>
  <c r="O483" i="1"/>
  <c r="E483" i="1"/>
  <c r="F484" i="1" s="1"/>
  <c r="A484" i="1"/>
  <c r="D484" i="1" s="1"/>
  <c r="C482" i="1"/>
  <c r="I481" i="1"/>
  <c r="N467" i="1" l="1"/>
  <c r="P467" i="1" s="1"/>
  <c r="B467" i="1" s="1"/>
  <c r="K468" i="1"/>
  <c r="L468" i="1" s="1"/>
  <c r="M468" i="1" s="1"/>
  <c r="J469" i="1"/>
  <c r="H468" i="1"/>
  <c r="G469" i="1"/>
  <c r="A485" i="1"/>
  <c r="D485" i="1" s="1"/>
  <c r="O484" i="1"/>
  <c r="E484" i="1"/>
  <c r="F485" i="1" s="1"/>
  <c r="Q483" i="1"/>
  <c r="R483" i="1" s="1"/>
  <c r="S484" i="1"/>
  <c r="T484" i="1"/>
  <c r="I482" i="1"/>
  <c r="C483" i="1"/>
  <c r="K469" i="1" l="1"/>
  <c r="L469" i="1" s="1"/>
  <c r="M469" i="1" s="1"/>
  <c r="J470" i="1"/>
  <c r="H469" i="1"/>
  <c r="G470" i="1"/>
  <c r="N468" i="1"/>
  <c r="P468" i="1" s="1"/>
  <c r="B468" i="1" s="1"/>
  <c r="Q484" i="1"/>
  <c r="R484" i="1" s="1"/>
  <c r="S485" i="1"/>
  <c r="T485" i="1"/>
  <c r="O485" i="1"/>
  <c r="E485" i="1"/>
  <c r="F486" i="1" s="1"/>
  <c r="A486" i="1"/>
  <c r="D486" i="1" s="1"/>
  <c r="C484" i="1"/>
  <c r="I483" i="1"/>
  <c r="H470" i="1" l="1"/>
  <c r="G471" i="1"/>
  <c r="N469" i="1"/>
  <c r="P469" i="1" s="1"/>
  <c r="B469" i="1" s="1"/>
  <c r="K470" i="1"/>
  <c r="L470" i="1" s="1"/>
  <c r="M470" i="1" s="1"/>
  <c r="J471" i="1"/>
  <c r="Q485" i="1"/>
  <c r="R485" i="1" s="1"/>
  <c r="S486" i="1"/>
  <c r="T486" i="1"/>
  <c r="A487" i="1"/>
  <c r="D487" i="1" s="1"/>
  <c r="O486" i="1"/>
  <c r="E486" i="1"/>
  <c r="F487" i="1" s="1"/>
  <c r="I484" i="1"/>
  <c r="C485" i="1"/>
  <c r="H471" i="1" l="1"/>
  <c r="G472" i="1"/>
  <c r="K471" i="1"/>
  <c r="L471" i="1" s="1"/>
  <c r="M471" i="1" s="1"/>
  <c r="J472" i="1"/>
  <c r="N470" i="1"/>
  <c r="P470" i="1" s="1"/>
  <c r="B470" i="1" s="1"/>
  <c r="A488" i="1"/>
  <c r="D488" i="1" s="1"/>
  <c r="O487" i="1"/>
  <c r="E487" i="1"/>
  <c r="F488" i="1" s="1"/>
  <c r="Q486" i="1"/>
  <c r="R486" i="1" s="1"/>
  <c r="S487" i="1"/>
  <c r="T487" i="1"/>
  <c r="C486" i="1"/>
  <c r="I485" i="1"/>
  <c r="G473" i="1" l="1"/>
  <c r="H472" i="1"/>
  <c r="K472" i="1"/>
  <c r="L472" i="1" s="1"/>
  <c r="M472" i="1" s="1"/>
  <c r="J473" i="1"/>
  <c r="N471" i="1"/>
  <c r="P471" i="1" s="1"/>
  <c r="B471" i="1" s="1"/>
  <c r="Q487" i="1"/>
  <c r="R487" i="1" s="1"/>
  <c r="S488" i="1"/>
  <c r="T488" i="1"/>
  <c r="O488" i="1"/>
  <c r="A489" i="1"/>
  <c r="D489" i="1" s="1"/>
  <c r="E488" i="1"/>
  <c r="F489" i="1" s="1"/>
  <c r="I486" i="1"/>
  <c r="C487" i="1"/>
  <c r="K473" i="1" l="1"/>
  <c r="L473" i="1" s="1"/>
  <c r="M473" i="1" s="1"/>
  <c r="J474" i="1"/>
  <c r="N472" i="1"/>
  <c r="P472" i="1" s="1"/>
  <c r="B472" i="1" s="1"/>
  <c r="H473" i="1"/>
  <c r="G474" i="1"/>
  <c r="O489" i="1"/>
  <c r="E489" i="1"/>
  <c r="F490" i="1" s="1"/>
  <c r="A490" i="1"/>
  <c r="D490" i="1" s="1"/>
  <c r="Q488" i="1"/>
  <c r="R488" i="1" s="1"/>
  <c r="S489" i="1"/>
  <c r="T489" i="1"/>
  <c r="C488" i="1"/>
  <c r="I487" i="1"/>
  <c r="N473" i="1" l="1"/>
  <c r="P473" i="1" s="1"/>
  <c r="B473" i="1" s="1"/>
  <c r="H474" i="1"/>
  <c r="G475" i="1"/>
  <c r="K474" i="1"/>
  <c r="L474" i="1" s="1"/>
  <c r="M474" i="1" s="1"/>
  <c r="J475" i="1"/>
  <c r="Q489" i="1"/>
  <c r="R489" i="1" s="1"/>
  <c r="S490" i="1"/>
  <c r="T490" i="1"/>
  <c r="E490" i="1"/>
  <c r="F491" i="1" s="1"/>
  <c r="O490" i="1"/>
  <c r="A491" i="1"/>
  <c r="D491" i="1" s="1"/>
  <c r="I488" i="1"/>
  <c r="C489" i="1"/>
  <c r="H475" i="1" l="1"/>
  <c r="G476" i="1"/>
  <c r="N474" i="1"/>
  <c r="P474" i="1" s="1"/>
  <c r="B474" i="1" s="1"/>
  <c r="K475" i="1"/>
  <c r="L475" i="1" s="1"/>
  <c r="M475" i="1" s="1"/>
  <c r="J476" i="1"/>
  <c r="Q490" i="1"/>
  <c r="R490" i="1" s="1"/>
  <c r="S491" i="1"/>
  <c r="T491" i="1"/>
  <c r="E491" i="1"/>
  <c r="F492" i="1" s="1"/>
  <c r="A492" i="1"/>
  <c r="D492" i="1" s="1"/>
  <c r="O491" i="1"/>
  <c r="I489" i="1"/>
  <c r="C490" i="1"/>
  <c r="G477" i="1" l="1"/>
  <c r="H476" i="1"/>
  <c r="K476" i="1"/>
  <c r="L476" i="1" s="1"/>
  <c r="M476" i="1" s="1"/>
  <c r="J477" i="1"/>
  <c r="N475" i="1"/>
  <c r="P475" i="1" s="1"/>
  <c r="B475" i="1" s="1"/>
  <c r="Q491" i="1"/>
  <c r="R491" i="1" s="1"/>
  <c r="S492" i="1"/>
  <c r="T492" i="1"/>
  <c r="E492" i="1"/>
  <c r="F493" i="1" s="1"/>
  <c r="O492" i="1"/>
  <c r="A493" i="1"/>
  <c r="D493" i="1" s="1"/>
  <c r="I490" i="1"/>
  <c r="C491" i="1"/>
  <c r="K477" i="1" l="1"/>
  <c r="L477" i="1" s="1"/>
  <c r="M477" i="1" s="1"/>
  <c r="J478" i="1"/>
  <c r="N476" i="1"/>
  <c r="P476" i="1" s="1"/>
  <c r="B476" i="1" s="1"/>
  <c r="G478" i="1"/>
  <c r="H477" i="1"/>
  <c r="A494" i="1"/>
  <c r="D494" i="1" s="1"/>
  <c r="O493" i="1"/>
  <c r="E493" i="1"/>
  <c r="F494" i="1" s="1"/>
  <c r="Q492" i="1"/>
  <c r="R492" i="1" s="1"/>
  <c r="S493" i="1"/>
  <c r="T493" i="1"/>
  <c r="I491" i="1"/>
  <c r="C492" i="1"/>
  <c r="H478" i="1" l="1"/>
  <c r="G479" i="1"/>
  <c r="N477" i="1"/>
  <c r="P477" i="1" s="1"/>
  <c r="B477" i="1" s="1"/>
  <c r="K478" i="1"/>
  <c r="L478" i="1" s="1"/>
  <c r="M478" i="1" s="1"/>
  <c r="J479" i="1"/>
  <c r="Q493" i="1"/>
  <c r="R493" i="1" s="1"/>
  <c r="S494" i="1"/>
  <c r="T494" i="1"/>
  <c r="O494" i="1"/>
  <c r="A495" i="1"/>
  <c r="D495" i="1" s="1"/>
  <c r="I492" i="1"/>
  <c r="C493" i="1"/>
  <c r="H479" i="1" l="1"/>
  <c r="G480" i="1"/>
  <c r="K479" i="1"/>
  <c r="L479" i="1" s="1"/>
  <c r="M479" i="1" s="1"/>
  <c r="J480" i="1"/>
  <c r="N478" i="1"/>
  <c r="P478" i="1" s="1"/>
  <c r="B478" i="1" s="1"/>
  <c r="E494" i="1"/>
  <c r="F495" i="1" s="1"/>
  <c r="Q494" i="1"/>
  <c r="R494" i="1" s="1"/>
  <c r="S495" i="1"/>
  <c r="T495" i="1"/>
  <c r="O495" i="1"/>
  <c r="A496" i="1"/>
  <c r="D496" i="1" s="1"/>
  <c r="E495" i="1"/>
  <c r="I493" i="1"/>
  <c r="C494" i="1"/>
  <c r="F496" i="1" l="1"/>
  <c r="H480" i="1"/>
  <c r="G481" i="1"/>
  <c r="N479" i="1"/>
  <c r="P479" i="1" s="1"/>
  <c r="B479" i="1" s="1"/>
  <c r="K480" i="1"/>
  <c r="L480" i="1" s="1"/>
  <c r="M480" i="1" s="1"/>
  <c r="J481" i="1"/>
  <c r="Q495" i="1"/>
  <c r="R495" i="1" s="1"/>
  <c r="S496" i="1"/>
  <c r="T496" i="1"/>
  <c r="A497" i="1"/>
  <c r="D497" i="1" s="1"/>
  <c r="O496" i="1"/>
  <c r="C495" i="1"/>
  <c r="I494" i="1"/>
  <c r="G482" i="1" l="1"/>
  <c r="H481" i="1"/>
  <c r="K481" i="1"/>
  <c r="L481" i="1" s="1"/>
  <c r="M481" i="1" s="1"/>
  <c r="J482" i="1"/>
  <c r="N480" i="1"/>
  <c r="P480" i="1" s="1"/>
  <c r="B480" i="1" s="1"/>
  <c r="Q496" i="1"/>
  <c r="R496" i="1" s="1"/>
  <c r="S497" i="1"/>
  <c r="T497" i="1"/>
  <c r="A498" i="1"/>
  <c r="D498" i="1" s="1"/>
  <c r="O497" i="1"/>
  <c r="E497" i="1"/>
  <c r="E496" i="1"/>
  <c r="F497" i="1" s="1"/>
  <c r="I495" i="1"/>
  <c r="C496" i="1"/>
  <c r="K482" i="1" l="1"/>
  <c r="L482" i="1" s="1"/>
  <c r="M482" i="1" s="1"/>
  <c r="J483" i="1"/>
  <c r="N481" i="1"/>
  <c r="P481" i="1" s="1"/>
  <c r="B481" i="1" s="1"/>
  <c r="G483" i="1"/>
  <c r="H482" i="1"/>
  <c r="F498" i="1"/>
  <c r="Q497" i="1"/>
  <c r="R497" i="1" s="1"/>
  <c r="S498" i="1"/>
  <c r="T498" i="1"/>
  <c r="A499" i="1"/>
  <c r="D499" i="1" s="1"/>
  <c r="O498" i="1"/>
  <c r="E498" i="1"/>
  <c r="F499" i="1" s="1"/>
  <c r="C497" i="1"/>
  <c r="I496" i="1"/>
  <c r="H483" i="1" l="1"/>
  <c r="G484" i="1"/>
  <c r="N482" i="1"/>
  <c r="P482" i="1" s="1"/>
  <c r="B482" i="1" s="1"/>
  <c r="K483" i="1"/>
  <c r="L483" i="1" s="1"/>
  <c r="M483" i="1" s="1"/>
  <c r="J484" i="1"/>
  <c r="Q498" i="1"/>
  <c r="R498" i="1" s="1"/>
  <c r="S499" i="1"/>
  <c r="T499" i="1"/>
  <c r="O499" i="1"/>
  <c r="E499" i="1"/>
  <c r="F500" i="1" s="1"/>
  <c r="A500" i="1"/>
  <c r="D500" i="1" s="1"/>
  <c r="I497" i="1"/>
  <c r="C498" i="1"/>
  <c r="H484" i="1" l="1"/>
  <c r="G485" i="1"/>
  <c r="K484" i="1"/>
  <c r="L484" i="1" s="1"/>
  <c r="M484" i="1" s="1"/>
  <c r="J485" i="1"/>
  <c r="N483" i="1"/>
  <c r="P483" i="1" s="1"/>
  <c r="B483" i="1" s="1"/>
  <c r="Q499" i="1"/>
  <c r="R499" i="1" s="1"/>
  <c r="S500" i="1"/>
  <c r="T500" i="1"/>
  <c r="E500" i="1"/>
  <c r="F501" i="1" s="1"/>
  <c r="A501" i="1"/>
  <c r="D501" i="1" s="1"/>
  <c r="O500" i="1"/>
  <c r="C499" i="1"/>
  <c r="I498" i="1"/>
  <c r="K485" i="1" l="1"/>
  <c r="L485" i="1" s="1"/>
  <c r="M485" i="1" s="1"/>
  <c r="J486" i="1"/>
  <c r="G486" i="1"/>
  <c r="H485" i="1"/>
  <c r="N484" i="1"/>
  <c r="P484" i="1" s="1"/>
  <c r="B484" i="1" s="1"/>
  <c r="O501" i="1"/>
  <c r="E501" i="1"/>
  <c r="F502" i="1" s="1"/>
  <c r="A502" i="1"/>
  <c r="D502" i="1" s="1"/>
  <c r="Q500" i="1"/>
  <c r="R500" i="1" s="1"/>
  <c r="S501" i="1"/>
  <c r="T501" i="1"/>
  <c r="I499" i="1"/>
  <c r="C500" i="1"/>
  <c r="H486" i="1" l="1"/>
  <c r="G487" i="1"/>
  <c r="N485" i="1"/>
  <c r="P485" i="1" s="1"/>
  <c r="B485" i="1" s="1"/>
  <c r="K486" i="1"/>
  <c r="L486" i="1" s="1"/>
  <c r="M486" i="1" s="1"/>
  <c r="J487" i="1"/>
  <c r="E502" i="1"/>
  <c r="F503" i="1" s="1"/>
  <c r="A503" i="1"/>
  <c r="D503" i="1" s="1"/>
  <c r="O502" i="1"/>
  <c r="Q501" i="1"/>
  <c r="R501" i="1" s="1"/>
  <c r="S502" i="1"/>
  <c r="T502" i="1"/>
  <c r="C501" i="1"/>
  <c r="I500" i="1"/>
  <c r="H487" i="1" l="1"/>
  <c r="G488" i="1"/>
  <c r="K487" i="1"/>
  <c r="L487" i="1" s="1"/>
  <c r="M487" i="1" s="1"/>
  <c r="J488" i="1"/>
  <c r="N486" i="1"/>
  <c r="P486" i="1" s="1"/>
  <c r="B486" i="1" s="1"/>
  <c r="E503" i="1"/>
  <c r="F504" i="1" s="1"/>
  <c r="O503" i="1"/>
  <c r="A504" i="1"/>
  <c r="D504" i="1" s="1"/>
  <c r="Q502" i="1"/>
  <c r="R502" i="1" s="1"/>
  <c r="S503" i="1"/>
  <c r="T503" i="1"/>
  <c r="I501" i="1"/>
  <c r="C502" i="1"/>
  <c r="K488" i="1" l="1"/>
  <c r="L488" i="1" s="1"/>
  <c r="M488" i="1" s="1"/>
  <c r="J489" i="1"/>
  <c r="G489" i="1"/>
  <c r="H488" i="1"/>
  <c r="N487" i="1"/>
  <c r="P487" i="1" s="1"/>
  <c r="B487" i="1" s="1"/>
  <c r="A505" i="1"/>
  <c r="D505" i="1" s="1"/>
  <c r="O504" i="1"/>
  <c r="Q503" i="1"/>
  <c r="R503" i="1" s="1"/>
  <c r="S504" i="1"/>
  <c r="T504" i="1"/>
  <c r="C503" i="1"/>
  <c r="I502" i="1"/>
  <c r="N488" i="1" l="1"/>
  <c r="P488" i="1" s="1"/>
  <c r="B488" i="1" s="1"/>
  <c r="G490" i="1"/>
  <c r="H489" i="1"/>
  <c r="K489" i="1"/>
  <c r="L489" i="1" s="1"/>
  <c r="M489" i="1" s="1"/>
  <c r="J490" i="1"/>
  <c r="A506" i="1"/>
  <c r="D506" i="1" s="1"/>
  <c r="O505" i="1"/>
  <c r="E505" i="1"/>
  <c r="E504" i="1"/>
  <c r="F505" i="1" s="1"/>
  <c r="Q504" i="1"/>
  <c r="R504" i="1" s="1"/>
  <c r="S505" i="1"/>
  <c r="T505" i="1"/>
  <c r="I503" i="1"/>
  <c r="C504" i="1"/>
  <c r="N489" i="1" l="1"/>
  <c r="P489" i="1" s="1"/>
  <c r="B489" i="1" s="1"/>
  <c r="G491" i="1"/>
  <c r="H490" i="1"/>
  <c r="K490" i="1"/>
  <c r="L490" i="1" s="1"/>
  <c r="M490" i="1" s="1"/>
  <c r="J491" i="1"/>
  <c r="Q505" i="1"/>
  <c r="R505" i="1" s="1"/>
  <c r="S506" i="1"/>
  <c r="T506" i="1"/>
  <c r="O506" i="1"/>
  <c r="E506" i="1"/>
  <c r="F507" i="1" s="1"/>
  <c r="A507" i="1"/>
  <c r="D507" i="1" s="1"/>
  <c r="F506" i="1"/>
  <c r="C505" i="1"/>
  <c r="I504" i="1"/>
  <c r="N490" i="1" l="1"/>
  <c r="P490" i="1" s="1"/>
  <c r="B490" i="1" s="1"/>
  <c r="H491" i="1"/>
  <c r="G492" i="1"/>
  <c r="K491" i="1"/>
  <c r="L491" i="1" s="1"/>
  <c r="M491" i="1" s="1"/>
  <c r="J492" i="1"/>
  <c r="Q506" i="1"/>
  <c r="R506" i="1" s="1"/>
  <c r="S507" i="1"/>
  <c r="T507" i="1"/>
  <c r="E507" i="1"/>
  <c r="F508" i="1" s="1"/>
  <c r="O507" i="1"/>
  <c r="A508" i="1"/>
  <c r="D508" i="1" s="1"/>
  <c r="I505" i="1"/>
  <c r="C506" i="1"/>
  <c r="H492" i="1" l="1"/>
  <c r="G493" i="1"/>
  <c r="N491" i="1"/>
  <c r="P491" i="1" s="1"/>
  <c r="B491" i="1" s="1"/>
  <c r="K492" i="1"/>
  <c r="L492" i="1" s="1"/>
  <c r="M492" i="1" s="1"/>
  <c r="J493" i="1"/>
  <c r="Q507" i="1"/>
  <c r="R507" i="1" s="1"/>
  <c r="S508" i="1"/>
  <c r="T508" i="1"/>
  <c r="E508" i="1"/>
  <c r="F509" i="1" s="1"/>
  <c r="O508" i="1"/>
  <c r="A509" i="1"/>
  <c r="D509" i="1" s="1"/>
  <c r="C507" i="1"/>
  <c r="I506" i="1"/>
  <c r="K493" i="1" l="1"/>
  <c r="L493" i="1" s="1"/>
  <c r="M493" i="1" s="1"/>
  <c r="J494" i="1"/>
  <c r="G494" i="1"/>
  <c r="H493" i="1"/>
  <c r="N492" i="1"/>
  <c r="P492" i="1" s="1"/>
  <c r="B492" i="1" s="1"/>
  <c r="Q508" i="1"/>
  <c r="R508" i="1" s="1"/>
  <c r="S509" i="1"/>
  <c r="T509" i="1"/>
  <c r="O509" i="1"/>
  <c r="E509" i="1"/>
  <c r="F510" i="1" s="1"/>
  <c r="A510" i="1"/>
  <c r="D510" i="1" s="1"/>
  <c r="I507" i="1"/>
  <c r="C508" i="1"/>
  <c r="N493" i="1" l="1"/>
  <c r="P493" i="1" s="1"/>
  <c r="B493" i="1" s="1"/>
  <c r="H494" i="1"/>
  <c r="G495" i="1"/>
  <c r="K494" i="1"/>
  <c r="L494" i="1" s="1"/>
  <c r="M494" i="1" s="1"/>
  <c r="J495" i="1"/>
  <c r="Q509" i="1"/>
  <c r="R509" i="1" s="1"/>
  <c r="S510" i="1"/>
  <c r="T510" i="1"/>
  <c r="E510" i="1"/>
  <c r="F511" i="1" s="1"/>
  <c r="O510" i="1"/>
  <c r="A511" i="1"/>
  <c r="D511" i="1" s="1"/>
  <c r="C509" i="1"/>
  <c r="I508" i="1"/>
  <c r="H495" i="1" l="1"/>
  <c r="G496" i="1"/>
  <c r="N494" i="1"/>
  <c r="P494" i="1" s="1"/>
  <c r="B494" i="1" s="1"/>
  <c r="K495" i="1"/>
  <c r="L495" i="1" s="1"/>
  <c r="M495" i="1" s="1"/>
  <c r="J496" i="1"/>
  <c r="O511" i="1"/>
  <c r="E511" i="1"/>
  <c r="F512" i="1" s="1"/>
  <c r="A512" i="1"/>
  <c r="D512" i="1" s="1"/>
  <c r="Q510" i="1"/>
  <c r="R510" i="1" s="1"/>
  <c r="S511" i="1"/>
  <c r="T511" i="1"/>
  <c r="I509" i="1"/>
  <c r="C510" i="1"/>
  <c r="G497" i="1" l="1"/>
  <c r="H496" i="1"/>
  <c r="K496" i="1"/>
  <c r="L496" i="1" s="1"/>
  <c r="M496" i="1" s="1"/>
  <c r="J497" i="1"/>
  <c r="N495" i="1"/>
  <c r="P495" i="1" s="1"/>
  <c r="B495" i="1" s="1"/>
  <c r="E512" i="1"/>
  <c r="F513" i="1" s="1"/>
  <c r="A513" i="1"/>
  <c r="D513" i="1" s="1"/>
  <c r="O512" i="1"/>
  <c r="Q511" i="1"/>
  <c r="R511" i="1" s="1"/>
  <c r="S512" i="1"/>
  <c r="T512" i="1"/>
  <c r="C511" i="1"/>
  <c r="I510" i="1"/>
  <c r="K497" i="1" l="1"/>
  <c r="L497" i="1" s="1"/>
  <c r="M497" i="1" s="1"/>
  <c r="J498" i="1"/>
  <c r="N496" i="1"/>
  <c r="P496" i="1" s="1"/>
  <c r="B496" i="1" s="1"/>
  <c r="G498" i="1"/>
  <c r="H497" i="1"/>
  <c r="Q512" i="1"/>
  <c r="R512" i="1" s="1"/>
  <c r="S513" i="1"/>
  <c r="T513" i="1"/>
  <c r="O513" i="1"/>
  <c r="E513" i="1"/>
  <c r="F514" i="1" s="1"/>
  <c r="A514" i="1"/>
  <c r="D514" i="1" s="1"/>
  <c r="I511" i="1"/>
  <c r="C512" i="1"/>
  <c r="N497" i="1" l="1"/>
  <c r="P497" i="1" s="1"/>
  <c r="B497" i="1" s="1"/>
  <c r="H498" i="1"/>
  <c r="G499" i="1"/>
  <c r="K498" i="1"/>
  <c r="L498" i="1" s="1"/>
  <c r="M498" i="1" s="1"/>
  <c r="J499" i="1"/>
  <c r="Q513" i="1"/>
  <c r="R513" i="1" s="1"/>
  <c r="S514" i="1"/>
  <c r="T514" i="1"/>
  <c r="E514" i="1"/>
  <c r="F515" i="1" s="1"/>
  <c r="A515" i="1"/>
  <c r="D515" i="1" s="1"/>
  <c r="O514" i="1"/>
  <c r="I512" i="1"/>
  <c r="C513" i="1"/>
  <c r="G500" i="1" l="1"/>
  <c r="H499" i="1"/>
  <c r="N498" i="1"/>
  <c r="P498" i="1" s="1"/>
  <c r="B498" i="1" s="1"/>
  <c r="K499" i="1"/>
  <c r="L499" i="1" s="1"/>
  <c r="M499" i="1" s="1"/>
  <c r="J500" i="1"/>
  <c r="Q514" i="1"/>
  <c r="R514" i="1" s="1"/>
  <c r="S515" i="1"/>
  <c r="T515" i="1"/>
  <c r="E515" i="1"/>
  <c r="F516" i="1" s="1"/>
  <c r="A516" i="1"/>
  <c r="D516" i="1" s="1"/>
  <c r="O515" i="1"/>
  <c r="C514" i="1"/>
  <c r="I513" i="1"/>
  <c r="N499" i="1" l="1"/>
  <c r="P499" i="1" s="1"/>
  <c r="B499" i="1" s="1"/>
  <c r="K500" i="1"/>
  <c r="L500" i="1" s="1"/>
  <c r="M500" i="1" s="1"/>
  <c r="J501" i="1"/>
  <c r="H500" i="1"/>
  <c r="G501" i="1"/>
  <c r="Q515" i="1"/>
  <c r="R515" i="1" s="1"/>
  <c r="S516" i="1"/>
  <c r="T516" i="1"/>
  <c r="E516" i="1"/>
  <c r="F517" i="1" s="1"/>
  <c r="O516" i="1"/>
  <c r="A517" i="1"/>
  <c r="D517" i="1" s="1"/>
  <c r="I514" i="1"/>
  <c r="C515" i="1"/>
  <c r="N500" i="1" l="1"/>
  <c r="P500" i="1" s="1"/>
  <c r="B500" i="1" s="1"/>
  <c r="K501" i="1"/>
  <c r="L501" i="1" s="1"/>
  <c r="M501" i="1" s="1"/>
  <c r="J502" i="1"/>
  <c r="H501" i="1"/>
  <c r="G502" i="1"/>
  <c r="E517" i="1"/>
  <c r="F518" i="1" s="1"/>
  <c r="A518" i="1"/>
  <c r="D518" i="1" s="1"/>
  <c r="O517" i="1"/>
  <c r="Q516" i="1"/>
  <c r="R516" i="1" s="1"/>
  <c r="S517" i="1"/>
  <c r="T517" i="1"/>
  <c r="C516" i="1"/>
  <c r="I515" i="1"/>
  <c r="N501" i="1" l="1"/>
  <c r="P501" i="1" s="1"/>
  <c r="B501" i="1" s="1"/>
  <c r="K502" i="1"/>
  <c r="L502" i="1" s="1"/>
  <c r="M502" i="1" s="1"/>
  <c r="J503" i="1"/>
  <c r="H502" i="1"/>
  <c r="G503" i="1"/>
  <c r="Q517" i="1"/>
  <c r="R517" i="1" s="1"/>
  <c r="S518" i="1"/>
  <c r="T518" i="1"/>
  <c r="E518" i="1"/>
  <c r="F519" i="1" s="1"/>
  <c r="A519" i="1"/>
  <c r="D519" i="1" s="1"/>
  <c r="O518" i="1"/>
  <c r="I516" i="1"/>
  <c r="C517" i="1"/>
  <c r="N502" i="1" l="1"/>
  <c r="P502" i="1" s="1"/>
  <c r="B502" i="1" s="1"/>
  <c r="K503" i="1"/>
  <c r="L503" i="1" s="1"/>
  <c r="M503" i="1" s="1"/>
  <c r="J504" i="1"/>
  <c r="H503" i="1"/>
  <c r="G504" i="1"/>
  <c r="Q518" i="1"/>
  <c r="R518" i="1" s="1"/>
  <c r="S519" i="1"/>
  <c r="T519" i="1"/>
  <c r="O519" i="1"/>
  <c r="E519" i="1"/>
  <c r="F520" i="1" s="1"/>
  <c r="A520" i="1"/>
  <c r="D520" i="1" s="1"/>
  <c r="C518" i="1"/>
  <c r="I517" i="1"/>
  <c r="N503" i="1" l="1"/>
  <c r="P503" i="1" s="1"/>
  <c r="B503" i="1" s="1"/>
  <c r="K504" i="1"/>
  <c r="L504" i="1" s="1"/>
  <c r="M504" i="1" s="1"/>
  <c r="J505" i="1"/>
  <c r="G505" i="1"/>
  <c r="H504" i="1"/>
  <c r="Q519" i="1"/>
  <c r="R519" i="1" s="1"/>
  <c r="S520" i="1"/>
  <c r="T520" i="1"/>
  <c r="O520" i="1"/>
  <c r="A521" i="1"/>
  <c r="D521" i="1" s="1"/>
  <c r="E520" i="1"/>
  <c r="F521" i="1" s="1"/>
  <c r="I518" i="1"/>
  <c r="C519" i="1"/>
  <c r="H505" i="1" l="1"/>
  <c r="G506" i="1"/>
  <c r="K505" i="1"/>
  <c r="L505" i="1" s="1"/>
  <c r="M505" i="1" s="1"/>
  <c r="J506" i="1"/>
  <c r="N504" i="1"/>
  <c r="P504" i="1" s="1"/>
  <c r="B504" i="1" s="1"/>
  <c r="O521" i="1"/>
  <c r="E521" i="1"/>
  <c r="F522" i="1" s="1"/>
  <c r="A522" i="1"/>
  <c r="D522" i="1" s="1"/>
  <c r="Q520" i="1"/>
  <c r="R520" i="1" s="1"/>
  <c r="S521" i="1"/>
  <c r="T521" i="1"/>
  <c r="C520" i="1"/>
  <c r="I519" i="1"/>
  <c r="K506" i="1" l="1"/>
  <c r="L506" i="1" s="1"/>
  <c r="M506" i="1" s="1"/>
  <c r="J507" i="1"/>
  <c r="H506" i="1"/>
  <c r="G507" i="1"/>
  <c r="N505" i="1"/>
  <c r="P505" i="1" s="1"/>
  <c r="B505" i="1" s="1"/>
  <c r="Q521" i="1"/>
  <c r="R521" i="1" s="1"/>
  <c r="S522" i="1"/>
  <c r="T522" i="1"/>
  <c r="E522" i="1"/>
  <c r="F523" i="1" s="1"/>
  <c r="O522" i="1"/>
  <c r="A523" i="1"/>
  <c r="D523" i="1" s="1"/>
  <c r="I520" i="1"/>
  <c r="C521" i="1"/>
  <c r="G508" i="1" l="1"/>
  <c r="H507" i="1"/>
  <c r="N506" i="1"/>
  <c r="P506" i="1" s="1"/>
  <c r="B506" i="1" s="1"/>
  <c r="K507" i="1"/>
  <c r="L507" i="1" s="1"/>
  <c r="M507" i="1" s="1"/>
  <c r="J508" i="1"/>
  <c r="Q522" i="1"/>
  <c r="R522" i="1" s="1"/>
  <c r="S523" i="1"/>
  <c r="T523" i="1"/>
  <c r="E523" i="1"/>
  <c r="F524" i="1" s="1"/>
  <c r="A524" i="1"/>
  <c r="D524" i="1" s="1"/>
  <c r="O523" i="1"/>
  <c r="I521" i="1"/>
  <c r="C522" i="1"/>
  <c r="N507" i="1" l="1"/>
  <c r="P507" i="1" s="1"/>
  <c r="B507" i="1" s="1"/>
  <c r="K508" i="1"/>
  <c r="L508" i="1" s="1"/>
  <c r="M508" i="1" s="1"/>
  <c r="J509" i="1"/>
  <c r="H508" i="1"/>
  <c r="G509" i="1"/>
  <c r="E524" i="1"/>
  <c r="F525" i="1" s="1"/>
  <c r="A525" i="1"/>
  <c r="D525" i="1" s="1"/>
  <c r="O524" i="1"/>
  <c r="Q523" i="1"/>
  <c r="R523" i="1" s="1"/>
  <c r="S524" i="1"/>
  <c r="T524" i="1"/>
  <c r="C523" i="1"/>
  <c r="I522" i="1"/>
  <c r="N508" i="1" l="1"/>
  <c r="P508" i="1" s="1"/>
  <c r="B508" i="1" s="1"/>
  <c r="K509" i="1"/>
  <c r="L509" i="1" s="1"/>
  <c r="M509" i="1" s="1"/>
  <c r="J510" i="1"/>
  <c r="H509" i="1"/>
  <c r="G510" i="1"/>
  <c r="Q524" i="1"/>
  <c r="R524" i="1" s="1"/>
  <c r="S525" i="1"/>
  <c r="T525" i="1"/>
  <c r="E525" i="1"/>
  <c r="F526" i="1" s="1"/>
  <c r="A526" i="1"/>
  <c r="D526" i="1" s="1"/>
  <c r="O525" i="1"/>
  <c r="I523" i="1"/>
  <c r="C524" i="1"/>
  <c r="N509" i="1" l="1"/>
  <c r="P509" i="1" s="1"/>
  <c r="B509" i="1" s="1"/>
  <c r="K510" i="1"/>
  <c r="L510" i="1" s="1"/>
  <c r="M510" i="1" s="1"/>
  <c r="J511" i="1"/>
  <c r="H510" i="1"/>
  <c r="G511" i="1"/>
  <c r="A527" i="1"/>
  <c r="D527" i="1" s="1"/>
  <c r="O526" i="1"/>
  <c r="E526" i="1"/>
  <c r="F527" i="1" s="1"/>
  <c r="Q525" i="1"/>
  <c r="R525" i="1" s="1"/>
  <c r="S526" i="1"/>
  <c r="T526" i="1"/>
  <c r="C525" i="1"/>
  <c r="I524" i="1"/>
  <c r="N510" i="1" l="1"/>
  <c r="P510" i="1" s="1"/>
  <c r="B510" i="1" s="1"/>
  <c r="K511" i="1"/>
  <c r="L511" i="1" s="1"/>
  <c r="M511" i="1" s="1"/>
  <c r="J512" i="1"/>
  <c r="G512" i="1"/>
  <c r="H511" i="1"/>
  <c r="Q526" i="1"/>
  <c r="R526" i="1" s="1"/>
  <c r="S527" i="1"/>
  <c r="T527" i="1"/>
  <c r="O527" i="1"/>
  <c r="E527" i="1"/>
  <c r="F528" i="1" s="1"/>
  <c r="A528" i="1"/>
  <c r="D528" i="1" s="1"/>
  <c r="I525" i="1"/>
  <c r="C526" i="1"/>
  <c r="H512" i="1" l="1"/>
  <c r="G513" i="1"/>
  <c r="K512" i="1"/>
  <c r="L512" i="1" s="1"/>
  <c r="M512" i="1" s="1"/>
  <c r="J513" i="1"/>
  <c r="N511" i="1"/>
  <c r="P511" i="1" s="1"/>
  <c r="B511" i="1" s="1"/>
  <c r="Q527" i="1"/>
  <c r="R527" i="1" s="1"/>
  <c r="S528" i="1"/>
  <c r="T528" i="1"/>
  <c r="O528" i="1"/>
  <c r="A529" i="1"/>
  <c r="D529" i="1" s="1"/>
  <c r="E528" i="1"/>
  <c r="F529" i="1" s="1"/>
  <c r="C527" i="1"/>
  <c r="I526" i="1"/>
  <c r="K513" i="1" l="1"/>
  <c r="L513" i="1" s="1"/>
  <c r="M513" i="1" s="1"/>
  <c r="J514" i="1"/>
  <c r="H513" i="1"/>
  <c r="G514" i="1"/>
  <c r="N512" i="1"/>
  <c r="P512" i="1" s="1"/>
  <c r="B512" i="1" s="1"/>
  <c r="Q528" i="1"/>
  <c r="R528" i="1" s="1"/>
  <c r="S529" i="1"/>
  <c r="T529" i="1"/>
  <c r="A530" i="1"/>
  <c r="D530" i="1" s="1"/>
  <c r="O529" i="1"/>
  <c r="I527" i="1"/>
  <c r="C528" i="1"/>
  <c r="H514" i="1" l="1"/>
  <c r="G515" i="1"/>
  <c r="N513" i="1"/>
  <c r="P513" i="1" s="1"/>
  <c r="B513" i="1" s="1"/>
  <c r="K514" i="1"/>
  <c r="L514" i="1" s="1"/>
  <c r="M514" i="1" s="1"/>
  <c r="J515" i="1"/>
  <c r="Q529" i="1"/>
  <c r="R529" i="1" s="1"/>
  <c r="S530" i="1"/>
  <c r="T530" i="1"/>
  <c r="A531" i="1"/>
  <c r="D531" i="1" s="1"/>
  <c r="O530" i="1"/>
  <c r="E530" i="1"/>
  <c r="E529" i="1"/>
  <c r="F530" i="1" s="1"/>
  <c r="C529" i="1"/>
  <c r="I528" i="1"/>
  <c r="H515" i="1" l="1"/>
  <c r="G516" i="1"/>
  <c r="K515" i="1"/>
  <c r="L515" i="1" s="1"/>
  <c r="M515" i="1" s="1"/>
  <c r="J516" i="1"/>
  <c r="N514" i="1"/>
  <c r="P514" i="1" s="1"/>
  <c r="B514" i="1" s="1"/>
  <c r="A532" i="1"/>
  <c r="D532" i="1" s="1"/>
  <c r="O531" i="1"/>
  <c r="E531" i="1"/>
  <c r="F532" i="1" s="1"/>
  <c r="F531" i="1"/>
  <c r="Q530" i="1"/>
  <c r="R530" i="1" s="1"/>
  <c r="S531" i="1"/>
  <c r="T531" i="1"/>
  <c r="I529" i="1"/>
  <c r="C530" i="1"/>
  <c r="H516" i="1" l="1"/>
  <c r="G517" i="1"/>
  <c r="N515" i="1"/>
  <c r="P515" i="1" s="1"/>
  <c r="B515" i="1" s="1"/>
  <c r="K516" i="1"/>
  <c r="L516" i="1" s="1"/>
  <c r="M516" i="1" s="1"/>
  <c r="J517" i="1"/>
  <c r="O532" i="1"/>
  <c r="A533" i="1"/>
  <c r="D533" i="1" s="1"/>
  <c r="Q531" i="1"/>
  <c r="R531" i="1" s="1"/>
  <c r="S532" i="1"/>
  <c r="T532" i="1"/>
  <c r="C531" i="1"/>
  <c r="I530" i="1"/>
  <c r="H517" i="1" l="1"/>
  <c r="G518" i="1"/>
  <c r="K517" i="1"/>
  <c r="L517" i="1" s="1"/>
  <c r="M517" i="1" s="1"/>
  <c r="J518" i="1"/>
  <c r="N516" i="1"/>
  <c r="P516" i="1" s="1"/>
  <c r="B516" i="1" s="1"/>
  <c r="Q532" i="1"/>
  <c r="R532" i="1" s="1"/>
  <c r="S533" i="1"/>
  <c r="T533" i="1"/>
  <c r="O533" i="1"/>
  <c r="A534" i="1"/>
  <c r="D534" i="1" s="1"/>
  <c r="E533" i="1"/>
  <c r="E532" i="1"/>
  <c r="F533" i="1" s="1"/>
  <c r="I531" i="1"/>
  <c r="C532" i="1"/>
  <c r="K518" i="1" l="1"/>
  <c r="L518" i="1" s="1"/>
  <c r="M518" i="1" s="1"/>
  <c r="J519" i="1"/>
  <c r="H518" i="1"/>
  <c r="G519" i="1"/>
  <c r="N517" i="1"/>
  <c r="P517" i="1" s="1"/>
  <c r="B517" i="1" s="1"/>
  <c r="F534" i="1"/>
  <c r="O534" i="1"/>
  <c r="E534" i="1"/>
  <c r="F535" i="1" s="1"/>
  <c r="A535" i="1"/>
  <c r="D535" i="1" s="1"/>
  <c r="Q533" i="1"/>
  <c r="R533" i="1" s="1"/>
  <c r="S534" i="1"/>
  <c r="T534" i="1"/>
  <c r="C533" i="1"/>
  <c r="I532" i="1"/>
  <c r="N518" i="1" l="1"/>
  <c r="P518" i="1" s="1"/>
  <c r="B518" i="1" s="1"/>
  <c r="K519" i="1"/>
  <c r="L519" i="1" s="1"/>
  <c r="M519" i="1" s="1"/>
  <c r="J520" i="1"/>
  <c r="H519" i="1"/>
  <c r="G520" i="1"/>
  <c r="O535" i="1"/>
  <c r="A536" i="1"/>
  <c r="D536" i="1" s="1"/>
  <c r="E535" i="1"/>
  <c r="F536" i="1" s="1"/>
  <c r="Q534" i="1"/>
  <c r="R534" i="1" s="1"/>
  <c r="S535" i="1"/>
  <c r="T535" i="1"/>
  <c r="I533" i="1"/>
  <c r="C534" i="1"/>
  <c r="N519" i="1" l="1"/>
  <c r="P519" i="1" s="1"/>
  <c r="B519" i="1" s="1"/>
  <c r="K520" i="1"/>
  <c r="L520" i="1" s="1"/>
  <c r="M520" i="1" s="1"/>
  <c r="J521" i="1"/>
  <c r="H520" i="1"/>
  <c r="G521" i="1"/>
  <c r="O536" i="1"/>
  <c r="E536" i="1"/>
  <c r="F537" i="1" s="1"/>
  <c r="A537" i="1"/>
  <c r="D537" i="1" s="1"/>
  <c r="Q535" i="1"/>
  <c r="R535" i="1" s="1"/>
  <c r="S536" i="1"/>
  <c r="T536" i="1"/>
  <c r="I534" i="1"/>
  <c r="C535" i="1"/>
  <c r="N520" i="1" l="1"/>
  <c r="P520" i="1" s="1"/>
  <c r="B520" i="1" s="1"/>
  <c r="K521" i="1"/>
  <c r="L521" i="1" s="1"/>
  <c r="M521" i="1" s="1"/>
  <c r="J522" i="1"/>
  <c r="H521" i="1"/>
  <c r="G522" i="1"/>
  <c r="Q536" i="1"/>
  <c r="R536" i="1" s="1"/>
  <c r="S537" i="1"/>
  <c r="T537" i="1"/>
  <c r="E537" i="1"/>
  <c r="F538" i="1" s="1"/>
  <c r="A538" i="1"/>
  <c r="D538" i="1" s="1"/>
  <c r="O537" i="1"/>
  <c r="C536" i="1"/>
  <c r="I535" i="1"/>
  <c r="N521" i="1" l="1"/>
  <c r="P521" i="1" s="1"/>
  <c r="B521" i="1" s="1"/>
  <c r="K522" i="1"/>
  <c r="L522" i="1" s="1"/>
  <c r="M522" i="1" s="1"/>
  <c r="J523" i="1"/>
  <c r="H522" i="1"/>
  <c r="G523" i="1"/>
  <c r="Q537" i="1"/>
  <c r="R537" i="1" s="1"/>
  <c r="S538" i="1"/>
  <c r="T538" i="1"/>
  <c r="E538" i="1"/>
  <c r="F539" i="1" s="1"/>
  <c r="A539" i="1"/>
  <c r="D539" i="1" s="1"/>
  <c r="O538" i="1"/>
  <c r="I536" i="1"/>
  <c r="C537" i="1"/>
  <c r="N522" i="1" l="1"/>
  <c r="P522" i="1" s="1"/>
  <c r="B522" i="1" s="1"/>
  <c r="K523" i="1"/>
  <c r="L523" i="1" s="1"/>
  <c r="M523" i="1" s="1"/>
  <c r="J524" i="1"/>
  <c r="H523" i="1"/>
  <c r="G524" i="1"/>
  <c r="Q538" i="1"/>
  <c r="R538" i="1" s="1"/>
  <c r="S539" i="1"/>
  <c r="T539" i="1"/>
  <c r="A540" i="1"/>
  <c r="D540" i="1" s="1"/>
  <c r="O539" i="1"/>
  <c r="E539" i="1"/>
  <c r="F540" i="1" s="1"/>
  <c r="C538" i="1"/>
  <c r="I537" i="1"/>
  <c r="N523" i="1" l="1"/>
  <c r="P523" i="1" s="1"/>
  <c r="B523" i="1" s="1"/>
  <c r="K524" i="1"/>
  <c r="L524" i="1" s="1"/>
  <c r="M524" i="1" s="1"/>
  <c r="J525" i="1"/>
  <c r="H524" i="1"/>
  <c r="G525" i="1"/>
  <c r="Q539" i="1"/>
  <c r="R539" i="1" s="1"/>
  <c r="T540" i="1"/>
  <c r="O540" i="1"/>
  <c r="E540" i="1"/>
  <c r="F541" i="1" s="1"/>
  <c r="A541" i="1"/>
  <c r="D541" i="1" s="1"/>
  <c r="S540" i="1"/>
  <c r="I538" i="1"/>
  <c r="C539" i="1"/>
  <c r="C540" i="1" l="1"/>
  <c r="N524" i="1"/>
  <c r="P524" i="1" s="1"/>
  <c r="B524" i="1" s="1"/>
  <c r="K525" i="1"/>
  <c r="L525" i="1" s="1"/>
  <c r="M525" i="1" s="1"/>
  <c r="J526" i="1"/>
  <c r="H525" i="1"/>
  <c r="G526" i="1"/>
  <c r="Q540" i="1"/>
  <c r="R540" i="1" s="1"/>
  <c r="C541" i="1" s="1"/>
  <c r="O541" i="1"/>
  <c r="E541" i="1"/>
  <c r="F542" i="1" s="1"/>
  <c r="A542" i="1"/>
  <c r="D542" i="1" s="1"/>
  <c r="S541" i="1"/>
  <c r="T541" i="1"/>
  <c r="I539" i="1"/>
  <c r="S542" i="1" l="1"/>
  <c r="N525" i="1"/>
  <c r="P525" i="1" s="1"/>
  <c r="B525" i="1" s="1"/>
  <c r="K526" i="1"/>
  <c r="L526" i="1" s="1"/>
  <c r="M526" i="1" s="1"/>
  <c r="J527" i="1"/>
  <c r="H526" i="1"/>
  <c r="G527" i="1"/>
  <c r="T542" i="1"/>
  <c r="A543" i="1"/>
  <c r="D543" i="1" s="1"/>
  <c r="O542" i="1"/>
  <c r="E542" i="1"/>
  <c r="F543" i="1" s="1"/>
  <c r="Q541" i="1"/>
  <c r="R541" i="1" s="1"/>
  <c r="C542" i="1" s="1"/>
  <c r="I540" i="1"/>
  <c r="T543" i="1" l="1"/>
  <c r="K527" i="1"/>
  <c r="L527" i="1" s="1"/>
  <c r="M527" i="1" s="1"/>
  <c r="J528" i="1"/>
  <c r="H527" i="1"/>
  <c r="G528" i="1"/>
  <c r="N526" i="1"/>
  <c r="P526" i="1" s="1"/>
  <c r="B526" i="1" s="1"/>
  <c r="E543" i="1"/>
  <c r="F544" i="1" s="1"/>
  <c r="A544" i="1"/>
  <c r="D544" i="1" s="1"/>
  <c r="O543" i="1"/>
  <c r="T544" i="1" s="1"/>
  <c r="Q542" i="1"/>
  <c r="R542" i="1" s="1"/>
  <c r="C543" i="1" s="1"/>
  <c r="S543" i="1"/>
  <c r="I541" i="1"/>
  <c r="H528" i="1" l="1"/>
  <c r="G529" i="1"/>
  <c r="N527" i="1"/>
  <c r="P527" i="1" s="1"/>
  <c r="B527" i="1" s="1"/>
  <c r="K528" i="1"/>
  <c r="L528" i="1" s="1"/>
  <c r="M528" i="1" s="1"/>
  <c r="J529" i="1"/>
  <c r="S544" i="1"/>
  <c r="E544" i="1"/>
  <c r="F545" i="1" s="1"/>
  <c r="A545" i="1"/>
  <c r="D545" i="1" s="1"/>
  <c r="O544" i="1"/>
  <c r="Q543" i="1"/>
  <c r="R543" i="1" s="1"/>
  <c r="C544" i="1" s="1"/>
  <c r="I542" i="1"/>
  <c r="H529" i="1" l="1"/>
  <c r="G530" i="1"/>
  <c r="K529" i="1"/>
  <c r="L529" i="1" s="1"/>
  <c r="M529" i="1" s="1"/>
  <c r="J530" i="1"/>
  <c r="N528" i="1"/>
  <c r="P528" i="1" s="1"/>
  <c r="B528" i="1" s="1"/>
  <c r="E545" i="1"/>
  <c r="F546" i="1" s="1"/>
  <c r="A546" i="1"/>
  <c r="D546" i="1" s="1"/>
  <c r="O545" i="1"/>
  <c r="Q544" i="1"/>
  <c r="R544" i="1" s="1"/>
  <c r="C545" i="1" s="1"/>
  <c r="T545" i="1"/>
  <c r="S545" i="1"/>
  <c r="I543" i="1"/>
  <c r="S546" i="1" l="1"/>
  <c r="K530" i="1"/>
  <c r="L530" i="1" s="1"/>
  <c r="M530" i="1" s="1"/>
  <c r="J531" i="1"/>
  <c r="H530" i="1"/>
  <c r="G531" i="1"/>
  <c r="N529" i="1"/>
  <c r="P529" i="1" s="1"/>
  <c r="B529" i="1" s="1"/>
  <c r="T546" i="1"/>
  <c r="E546" i="1"/>
  <c r="F547" i="1" s="1"/>
  <c r="A547" i="1"/>
  <c r="D547" i="1" s="1"/>
  <c r="O546" i="1"/>
  <c r="Q545" i="1"/>
  <c r="R545" i="1" s="1"/>
  <c r="C546" i="1" s="1"/>
  <c r="I544" i="1"/>
  <c r="H531" i="1" l="1"/>
  <c r="G532" i="1"/>
  <c r="N530" i="1"/>
  <c r="P530" i="1" s="1"/>
  <c r="B530" i="1" s="1"/>
  <c r="K531" i="1"/>
  <c r="L531" i="1" s="1"/>
  <c r="M531" i="1" s="1"/>
  <c r="J532" i="1"/>
  <c r="Q546" i="1"/>
  <c r="R546" i="1" s="1"/>
  <c r="C547" i="1" s="1"/>
  <c r="T547" i="1"/>
  <c r="O547" i="1"/>
  <c r="E547" i="1"/>
  <c r="F548" i="1" s="1"/>
  <c r="A548" i="1"/>
  <c r="D548" i="1" s="1"/>
  <c r="S547" i="1"/>
  <c r="I545" i="1"/>
  <c r="H532" i="1" l="1"/>
  <c r="G533" i="1"/>
  <c r="K532" i="1"/>
  <c r="L532" i="1" s="1"/>
  <c r="M532" i="1" s="1"/>
  <c r="J533" i="1"/>
  <c r="N531" i="1"/>
  <c r="P531" i="1" s="1"/>
  <c r="B531" i="1" s="1"/>
  <c r="Q547" i="1"/>
  <c r="R547" i="1" s="1"/>
  <c r="C548" i="1" s="1"/>
  <c r="O548" i="1"/>
  <c r="E548" i="1"/>
  <c r="F549" i="1" s="1"/>
  <c r="A549" i="1"/>
  <c r="D549" i="1" s="1"/>
  <c r="T548" i="1"/>
  <c r="S548" i="1"/>
  <c r="I546" i="1"/>
  <c r="S549" i="1" l="1"/>
  <c r="K533" i="1"/>
  <c r="L533" i="1" s="1"/>
  <c r="M533" i="1" s="1"/>
  <c r="J534" i="1"/>
  <c r="H533" i="1"/>
  <c r="G534" i="1"/>
  <c r="N532" i="1"/>
  <c r="P532" i="1" s="1"/>
  <c r="B532" i="1" s="1"/>
  <c r="Q548" i="1"/>
  <c r="R548" i="1" s="1"/>
  <c r="C549" i="1" s="1"/>
  <c r="T549" i="1"/>
  <c r="A550" i="1"/>
  <c r="D550" i="1" s="1"/>
  <c r="O549" i="1"/>
  <c r="E549" i="1"/>
  <c r="F550" i="1" s="1"/>
  <c r="I547" i="1"/>
  <c r="G535" i="1" l="1"/>
  <c r="H534" i="1"/>
  <c r="N533" i="1"/>
  <c r="P533" i="1" s="1"/>
  <c r="B533" i="1" s="1"/>
  <c r="K534" i="1"/>
  <c r="L534" i="1" s="1"/>
  <c r="M534" i="1" s="1"/>
  <c r="J535" i="1"/>
  <c r="Q549" i="1"/>
  <c r="R549" i="1" s="1"/>
  <c r="C550" i="1" s="1"/>
  <c r="S550" i="1"/>
  <c r="T550" i="1"/>
  <c r="A551" i="1"/>
  <c r="D551" i="1" s="1"/>
  <c r="O550" i="1"/>
  <c r="E550" i="1"/>
  <c r="F551" i="1" s="1"/>
  <c r="I548" i="1"/>
  <c r="N534" i="1" l="1"/>
  <c r="P534" i="1" s="1"/>
  <c r="B534" i="1" s="1"/>
  <c r="K535" i="1"/>
  <c r="L535" i="1" s="1"/>
  <c r="M535" i="1" s="1"/>
  <c r="J536" i="1"/>
  <c r="H535" i="1"/>
  <c r="G536" i="1"/>
  <c r="E551" i="1"/>
  <c r="F552" i="1" s="1"/>
  <c r="A552" i="1"/>
  <c r="D552" i="1" s="1"/>
  <c r="O551" i="1"/>
  <c r="T551" i="1"/>
  <c r="Q550" i="1"/>
  <c r="R550" i="1" s="1"/>
  <c r="C551" i="1" s="1"/>
  <c r="S551" i="1"/>
  <c r="I549" i="1"/>
  <c r="T552" i="1" l="1"/>
  <c r="S552" i="1"/>
  <c r="N535" i="1"/>
  <c r="P535" i="1" s="1"/>
  <c r="B535" i="1" s="1"/>
  <c r="K536" i="1"/>
  <c r="L536" i="1" s="1"/>
  <c r="M536" i="1" s="1"/>
  <c r="J537" i="1"/>
  <c r="H536" i="1"/>
  <c r="G537" i="1"/>
  <c r="O552" i="1"/>
  <c r="E552" i="1"/>
  <c r="F553" i="1" s="1"/>
  <c r="A553" i="1"/>
  <c r="D553" i="1" s="1"/>
  <c r="Q551" i="1"/>
  <c r="R551" i="1" s="1"/>
  <c r="C552" i="1" s="1"/>
  <c r="I550" i="1"/>
  <c r="N536" i="1" l="1"/>
  <c r="P536" i="1" s="1"/>
  <c r="B536" i="1" s="1"/>
  <c r="K537" i="1"/>
  <c r="L537" i="1" s="1"/>
  <c r="M537" i="1" s="1"/>
  <c r="J538" i="1"/>
  <c r="H537" i="1"/>
  <c r="G538" i="1"/>
  <c r="Q552" i="1"/>
  <c r="R552" i="1" s="1"/>
  <c r="C553" i="1" s="1"/>
  <c r="A554" i="1"/>
  <c r="D554" i="1" s="1"/>
  <c r="O553" i="1"/>
  <c r="E553" i="1"/>
  <c r="F554" i="1" s="1"/>
  <c r="T553" i="1"/>
  <c r="S553" i="1"/>
  <c r="I551" i="1"/>
  <c r="N537" i="1" l="1"/>
  <c r="P537" i="1" s="1"/>
  <c r="B537" i="1" s="1"/>
  <c r="K538" i="1"/>
  <c r="L538" i="1" s="1"/>
  <c r="M538" i="1" s="1"/>
  <c r="J539" i="1"/>
  <c r="H538" i="1"/>
  <c r="G539" i="1"/>
  <c r="S554" i="1"/>
  <c r="Q553" i="1"/>
  <c r="R553" i="1" s="1"/>
  <c r="C554" i="1" s="1"/>
  <c r="T554" i="1"/>
  <c r="E554" i="1"/>
  <c r="F555" i="1" s="1"/>
  <c r="A555" i="1"/>
  <c r="D555" i="1" s="1"/>
  <c r="O554" i="1"/>
  <c r="I552" i="1"/>
  <c r="S555" i="1" l="1"/>
  <c r="N538" i="1"/>
  <c r="P538" i="1" s="1"/>
  <c r="B538" i="1" s="1"/>
  <c r="K539" i="1"/>
  <c r="L539" i="1" s="1"/>
  <c r="M539" i="1" s="1"/>
  <c r="J540" i="1"/>
  <c r="H539" i="1"/>
  <c r="G540" i="1"/>
  <c r="T555" i="1"/>
  <c r="Q554" i="1"/>
  <c r="R554" i="1" s="1"/>
  <c r="C555" i="1" s="1"/>
  <c r="E555" i="1"/>
  <c r="F556" i="1" s="1"/>
  <c r="A556" i="1"/>
  <c r="D556" i="1" s="1"/>
  <c r="O555" i="1"/>
  <c r="I553" i="1"/>
  <c r="N539" i="1" l="1"/>
  <c r="P539" i="1" s="1"/>
  <c r="B539" i="1" s="1"/>
  <c r="K540" i="1"/>
  <c r="L540" i="1" s="1"/>
  <c r="M540" i="1" s="1"/>
  <c r="J541" i="1"/>
  <c r="H540" i="1"/>
  <c r="G541" i="1"/>
  <c r="T556" i="1"/>
  <c r="Q555" i="1"/>
  <c r="R555" i="1" s="1"/>
  <c r="C556" i="1" s="1"/>
  <c r="S556" i="1"/>
  <c r="E556" i="1"/>
  <c r="F557" i="1" s="1"/>
  <c r="A557" i="1"/>
  <c r="D557" i="1" s="1"/>
  <c r="O556" i="1"/>
  <c r="I554" i="1"/>
  <c r="N540" i="1" l="1"/>
  <c r="P540" i="1" s="1"/>
  <c r="B540" i="1" s="1"/>
  <c r="H541" i="1"/>
  <c r="G542" i="1"/>
  <c r="K541" i="1"/>
  <c r="L541" i="1" s="1"/>
  <c r="M541" i="1" s="1"/>
  <c r="J542" i="1"/>
  <c r="Q556" i="1"/>
  <c r="R556" i="1" s="1"/>
  <c r="C557" i="1" s="1"/>
  <c r="S557" i="1"/>
  <c r="O557" i="1"/>
  <c r="E557" i="1"/>
  <c r="F558" i="1" s="1"/>
  <c r="A558" i="1"/>
  <c r="D558" i="1" s="1"/>
  <c r="T557" i="1"/>
  <c r="I555" i="1"/>
  <c r="N541" i="1" l="1"/>
  <c r="P541" i="1" s="1"/>
  <c r="B541" i="1" s="1"/>
  <c r="K542" i="1"/>
  <c r="L542" i="1" s="1"/>
  <c r="M542" i="1" s="1"/>
  <c r="J543" i="1"/>
  <c r="H542" i="1"/>
  <c r="G543" i="1"/>
  <c r="Q557" i="1"/>
  <c r="R557" i="1" s="1"/>
  <c r="C558" i="1" s="1"/>
  <c r="O558" i="1"/>
  <c r="E558" i="1"/>
  <c r="F559" i="1" s="1"/>
  <c r="A559" i="1"/>
  <c r="D559" i="1" s="1"/>
  <c r="S558" i="1"/>
  <c r="T558" i="1"/>
  <c r="I556" i="1"/>
  <c r="N542" i="1" l="1"/>
  <c r="P542" i="1" s="1"/>
  <c r="B542" i="1" s="1"/>
  <c r="T559" i="1"/>
  <c r="S559" i="1"/>
  <c r="H543" i="1"/>
  <c r="G544" i="1"/>
  <c r="K543" i="1"/>
  <c r="L543" i="1" s="1"/>
  <c r="M543" i="1" s="1"/>
  <c r="J544" i="1"/>
  <c r="Q558" i="1"/>
  <c r="R558" i="1" s="1"/>
  <c r="C559" i="1" s="1"/>
  <c r="A560" i="1"/>
  <c r="D560" i="1" s="1"/>
  <c r="O559" i="1"/>
  <c r="T560" i="1" s="1"/>
  <c r="E559" i="1"/>
  <c r="F560" i="1" s="1"/>
  <c r="I557" i="1"/>
  <c r="N543" i="1" l="1"/>
  <c r="P543" i="1" s="1"/>
  <c r="B543" i="1" s="1"/>
  <c r="H544" i="1"/>
  <c r="G545" i="1"/>
  <c r="K544" i="1"/>
  <c r="L544" i="1" s="1"/>
  <c r="M544" i="1" s="1"/>
  <c r="J545" i="1"/>
  <c r="S560" i="1"/>
  <c r="Q559" i="1"/>
  <c r="R559" i="1" s="1"/>
  <c r="C560" i="1" s="1"/>
  <c r="A561" i="1"/>
  <c r="D561" i="1" s="1"/>
  <c r="O560" i="1"/>
  <c r="E560" i="1"/>
  <c r="F561" i="1" s="1"/>
  <c r="I558" i="1"/>
  <c r="N544" i="1" l="1"/>
  <c r="P544" i="1" s="1"/>
  <c r="B544" i="1" s="1"/>
  <c r="K545" i="1"/>
  <c r="L545" i="1" s="1"/>
  <c r="M545" i="1" s="1"/>
  <c r="J546" i="1"/>
  <c r="H545" i="1"/>
  <c r="G546" i="1"/>
  <c r="A562" i="1"/>
  <c r="D562" i="1" s="1"/>
  <c r="O561" i="1"/>
  <c r="E561" i="1"/>
  <c r="F562" i="1" s="1"/>
  <c r="S561" i="1"/>
  <c r="Q560" i="1"/>
  <c r="R560" i="1" s="1"/>
  <c r="C561" i="1" s="1"/>
  <c r="T561" i="1"/>
  <c r="I559" i="1"/>
  <c r="N545" i="1" l="1"/>
  <c r="P545" i="1" s="1"/>
  <c r="B545" i="1" s="1"/>
  <c r="H546" i="1"/>
  <c r="G547" i="1"/>
  <c r="K546" i="1"/>
  <c r="L546" i="1" s="1"/>
  <c r="M546" i="1" s="1"/>
  <c r="J547" i="1"/>
  <c r="T562" i="1"/>
  <c r="S562" i="1"/>
  <c r="Q561" i="1"/>
  <c r="R561" i="1" s="1"/>
  <c r="C562" i="1" s="1"/>
  <c r="E562" i="1"/>
  <c r="F563" i="1" s="1"/>
  <c r="O562" i="1"/>
  <c r="A563" i="1"/>
  <c r="D563" i="1" s="1"/>
  <c r="I560" i="1"/>
  <c r="N546" i="1" l="1"/>
  <c r="P546" i="1" s="1"/>
  <c r="B546" i="1" s="1"/>
  <c r="K547" i="1"/>
  <c r="L547" i="1" s="1"/>
  <c r="M547" i="1" s="1"/>
  <c r="J548" i="1"/>
  <c r="H547" i="1"/>
  <c r="G548" i="1"/>
  <c r="O563" i="1"/>
  <c r="A564" i="1"/>
  <c r="D564" i="1" s="1"/>
  <c r="E563" i="1"/>
  <c r="F564" i="1" s="1"/>
  <c r="T563" i="1"/>
  <c r="Q562" i="1"/>
  <c r="R562" i="1" s="1"/>
  <c r="C563" i="1" s="1"/>
  <c r="S563" i="1"/>
  <c r="I561" i="1"/>
  <c r="N547" i="1" l="1"/>
  <c r="P547" i="1" s="1"/>
  <c r="B547" i="1" s="1"/>
  <c r="H548" i="1"/>
  <c r="G549" i="1"/>
  <c r="K548" i="1"/>
  <c r="L548" i="1" s="1"/>
  <c r="M548" i="1" s="1"/>
  <c r="J549" i="1"/>
  <c r="A565" i="1"/>
  <c r="D565" i="1" s="1"/>
  <c r="O564" i="1"/>
  <c r="Q564" i="1" s="1"/>
  <c r="R564" i="1" s="1"/>
  <c r="E564" i="1"/>
  <c r="F565" i="1" s="1"/>
  <c r="Q563" i="1"/>
  <c r="R563" i="1" s="1"/>
  <c r="C564" i="1" s="1"/>
  <c r="T564" i="1"/>
  <c r="S564" i="1"/>
  <c r="I562" i="1"/>
  <c r="N548" i="1" l="1"/>
  <c r="P548" i="1" s="1"/>
  <c r="B548" i="1" s="1"/>
  <c r="H549" i="1"/>
  <c r="G550" i="1"/>
  <c r="K549" i="1"/>
  <c r="L549" i="1" s="1"/>
  <c r="M549" i="1" s="1"/>
  <c r="J550" i="1"/>
  <c r="C565" i="1"/>
  <c r="S565" i="1"/>
  <c r="T565" i="1"/>
  <c r="A566" i="1"/>
  <c r="D566" i="1" s="1"/>
  <c r="O565" i="1"/>
  <c r="E565" i="1"/>
  <c r="F566" i="1" s="1"/>
  <c r="I563" i="1"/>
  <c r="N549" i="1" l="1"/>
  <c r="P549" i="1" s="1"/>
  <c r="B549" i="1" s="1"/>
  <c r="K550" i="1"/>
  <c r="L550" i="1" s="1"/>
  <c r="M550" i="1" s="1"/>
  <c r="J551" i="1"/>
  <c r="H550" i="1"/>
  <c r="G551" i="1"/>
  <c r="A567" i="1"/>
  <c r="D567" i="1" s="1"/>
  <c r="O566" i="1"/>
  <c r="E566" i="1"/>
  <c r="F567" i="1" s="1"/>
  <c r="S566" i="1"/>
  <c r="Q565" i="1"/>
  <c r="R565" i="1" s="1"/>
  <c r="C566" i="1" s="1"/>
  <c r="T566" i="1"/>
  <c r="I564" i="1"/>
  <c r="N550" i="1" l="1"/>
  <c r="P550" i="1" s="1"/>
  <c r="B550" i="1" s="1"/>
  <c r="H551" i="1"/>
  <c r="G552" i="1"/>
  <c r="S567" i="1"/>
  <c r="K551" i="1"/>
  <c r="L551" i="1" s="1"/>
  <c r="M551" i="1" s="1"/>
  <c r="J552" i="1"/>
  <c r="T567" i="1"/>
  <c r="Q566" i="1"/>
  <c r="R566" i="1" s="1"/>
  <c r="C567" i="1" s="1"/>
  <c r="A568" i="1"/>
  <c r="D568" i="1" s="1"/>
  <c r="O567" i="1"/>
  <c r="E567" i="1"/>
  <c r="F568" i="1" s="1"/>
  <c r="I565" i="1"/>
  <c r="N551" i="1" l="1"/>
  <c r="P551" i="1" s="1"/>
  <c r="B551" i="1" s="1"/>
  <c r="H552" i="1"/>
  <c r="G553" i="1"/>
  <c r="K552" i="1"/>
  <c r="L552" i="1" s="1"/>
  <c r="M552" i="1" s="1"/>
  <c r="J553" i="1"/>
  <c r="A569" i="1"/>
  <c r="D569" i="1" s="1"/>
  <c r="O568" i="1"/>
  <c r="E568" i="1"/>
  <c r="F569" i="1" s="1"/>
  <c r="Q567" i="1"/>
  <c r="R567" i="1" s="1"/>
  <c r="C568" i="1" s="1"/>
  <c r="S568" i="1"/>
  <c r="T568" i="1"/>
  <c r="I566" i="1"/>
  <c r="N552" i="1" l="1"/>
  <c r="P552" i="1" s="1"/>
  <c r="B552" i="1" s="1"/>
  <c r="K553" i="1"/>
  <c r="L553" i="1" s="1"/>
  <c r="M553" i="1" s="1"/>
  <c r="J554" i="1"/>
  <c r="S569" i="1"/>
  <c r="H553" i="1"/>
  <c r="G554" i="1"/>
  <c r="T569" i="1"/>
  <c r="Q568" i="1"/>
  <c r="R568" i="1" s="1"/>
  <c r="C569" i="1" s="1"/>
  <c r="A570" i="1"/>
  <c r="D570" i="1" s="1"/>
  <c r="O569" i="1"/>
  <c r="E569" i="1"/>
  <c r="F570" i="1" s="1"/>
  <c r="I567" i="1"/>
  <c r="S570" i="1" l="1"/>
  <c r="N553" i="1"/>
  <c r="P553" i="1" s="1"/>
  <c r="B553" i="1" s="1"/>
  <c r="H554" i="1"/>
  <c r="G555" i="1"/>
  <c r="K554" i="1"/>
  <c r="L554" i="1" s="1"/>
  <c r="M554" i="1" s="1"/>
  <c r="J555" i="1"/>
  <c r="E570" i="1"/>
  <c r="F571" i="1" s="1"/>
  <c r="A571" i="1"/>
  <c r="D571" i="1" s="1"/>
  <c r="O570" i="1"/>
  <c r="Q569" i="1"/>
  <c r="R569" i="1" s="1"/>
  <c r="C570" i="1" s="1"/>
  <c r="T570" i="1"/>
  <c r="I568" i="1"/>
  <c r="N554" i="1" l="1"/>
  <c r="P554" i="1" s="1"/>
  <c r="B554" i="1" s="1"/>
  <c r="K555" i="1"/>
  <c r="L555" i="1" s="1"/>
  <c r="M555" i="1" s="1"/>
  <c r="J556" i="1"/>
  <c r="H555" i="1"/>
  <c r="G556" i="1"/>
  <c r="T571" i="1"/>
  <c r="Q570" i="1"/>
  <c r="R570" i="1" s="1"/>
  <c r="C571" i="1" s="1"/>
  <c r="E571" i="1"/>
  <c r="F572" i="1" s="1"/>
  <c r="A572" i="1"/>
  <c r="D572" i="1" s="1"/>
  <c r="O571" i="1"/>
  <c r="S571" i="1"/>
  <c r="I569" i="1"/>
  <c r="N555" i="1" l="1"/>
  <c r="P555" i="1" s="1"/>
  <c r="B555" i="1" s="1"/>
  <c r="T572" i="1"/>
  <c r="H556" i="1"/>
  <c r="G557" i="1"/>
  <c r="K556" i="1"/>
  <c r="L556" i="1" s="1"/>
  <c r="M556" i="1" s="1"/>
  <c r="J557" i="1"/>
  <c r="S572" i="1"/>
  <c r="Q571" i="1"/>
  <c r="R571" i="1" s="1"/>
  <c r="C572" i="1" s="1"/>
  <c r="O572" i="1"/>
  <c r="E572" i="1"/>
  <c r="F573" i="1" s="1"/>
  <c r="A573" i="1"/>
  <c r="D573" i="1" s="1"/>
  <c r="I570" i="1"/>
  <c r="N556" i="1" l="1"/>
  <c r="P556" i="1" s="1"/>
  <c r="B556" i="1" s="1"/>
  <c r="K557" i="1"/>
  <c r="L557" i="1" s="1"/>
  <c r="M557" i="1" s="1"/>
  <c r="J558" i="1"/>
  <c r="H557" i="1"/>
  <c r="G558" i="1"/>
  <c r="Q572" i="1"/>
  <c r="R572" i="1" s="1"/>
  <c r="C573" i="1" s="1"/>
  <c r="S573" i="1"/>
  <c r="O573" i="1"/>
  <c r="E573" i="1"/>
  <c r="F574" i="1" s="1"/>
  <c r="A574" i="1"/>
  <c r="D574" i="1" s="1"/>
  <c r="T573" i="1"/>
  <c r="I571" i="1"/>
  <c r="N557" i="1" l="1"/>
  <c r="P557" i="1" s="1"/>
  <c r="B557" i="1" s="1"/>
  <c r="H558" i="1"/>
  <c r="G559" i="1"/>
  <c r="K558" i="1"/>
  <c r="L558" i="1" s="1"/>
  <c r="M558" i="1" s="1"/>
  <c r="J559" i="1"/>
  <c r="T574" i="1"/>
  <c r="O574" i="1"/>
  <c r="E574" i="1"/>
  <c r="F575" i="1" s="1"/>
  <c r="A575" i="1"/>
  <c r="D575" i="1" s="1"/>
  <c r="Q573" i="1"/>
  <c r="R573" i="1" s="1"/>
  <c r="C574" i="1" s="1"/>
  <c r="S574" i="1"/>
  <c r="I572" i="1"/>
  <c r="N558" i="1" l="1"/>
  <c r="P558" i="1" s="1"/>
  <c r="B558" i="1" s="1"/>
  <c r="K559" i="1"/>
  <c r="L559" i="1" s="1"/>
  <c r="M559" i="1" s="1"/>
  <c r="J560" i="1"/>
  <c r="H559" i="1"/>
  <c r="G560" i="1"/>
  <c r="Q574" i="1"/>
  <c r="R574" i="1" s="1"/>
  <c r="C575" i="1" s="1"/>
  <c r="S575" i="1"/>
  <c r="T575" i="1"/>
  <c r="A576" i="1"/>
  <c r="D576" i="1" s="1"/>
  <c r="O575" i="1"/>
  <c r="E575" i="1"/>
  <c r="F576" i="1" s="1"/>
  <c r="I573" i="1"/>
  <c r="N559" i="1" l="1"/>
  <c r="P559" i="1" s="1"/>
  <c r="B559" i="1" s="1"/>
  <c r="H560" i="1"/>
  <c r="G561" i="1"/>
  <c r="K560" i="1"/>
  <c r="L560" i="1" s="1"/>
  <c r="M560" i="1" s="1"/>
  <c r="J561" i="1"/>
  <c r="T576" i="1"/>
  <c r="Q575" i="1"/>
  <c r="R575" i="1" s="1"/>
  <c r="C576" i="1" s="1"/>
  <c r="S576" i="1"/>
  <c r="A577" i="1"/>
  <c r="D577" i="1" s="1"/>
  <c r="O576" i="1"/>
  <c r="E576" i="1"/>
  <c r="F577" i="1" s="1"/>
  <c r="I574" i="1"/>
  <c r="N560" i="1" l="1"/>
  <c r="P560" i="1" s="1"/>
  <c r="B560" i="1" s="1"/>
  <c r="K561" i="1"/>
  <c r="L561" i="1" s="1"/>
  <c r="M561" i="1" s="1"/>
  <c r="J562" i="1"/>
  <c r="H561" i="1"/>
  <c r="G562" i="1"/>
  <c r="A578" i="1"/>
  <c r="D578" i="1" s="1"/>
  <c r="O577" i="1"/>
  <c r="E577" i="1"/>
  <c r="F578" i="1" s="1"/>
  <c r="S577" i="1"/>
  <c r="Q576" i="1"/>
  <c r="R576" i="1" s="1"/>
  <c r="C577" i="1" s="1"/>
  <c r="T577" i="1"/>
  <c r="I575" i="1"/>
  <c r="N561" i="1" l="1"/>
  <c r="P561" i="1" s="1"/>
  <c r="B561" i="1" s="1"/>
  <c r="G563" i="1"/>
  <c r="H562" i="1"/>
  <c r="K562" i="1"/>
  <c r="L562" i="1" s="1"/>
  <c r="M562" i="1" s="1"/>
  <c r="J563" i="1"/>
  <c r="T578" i="1"/>
  <c r="S578" i="1"/>
  <c r="Q577" i="1"/>
  <c r="R577" i="1" s="1"/>
  <c r="C578" i="1" s="1"/>
  <c r="E578" i="1"/>
  <c r="F579" i="1" s="1"/>
  <c r="A579" i="1"/>
  <c r="D579" i="1" s="1"/>
  <c r="O578" i="1"/>
  <c r="I576" i="1"/>
  <c r="N562" i="1" l="1"/>
  <c r="P562" i="1" s="1"/>
  <c r="B562" i="1" s="1"/>
  <c r="K563" i="1"/>
  <c r="L563" i="1" s="1"/>
  <c r="M563" i="1" s="1"/>
  <c r="J564" i="1"/>
  <c r="G564" i="1"/>
  <c r="H563" i="1"/>
  <c r="S579" i="1"/>
  <c r="Q578" i="1"/>
  <c r="R578" i="1" s="1"/>
  <c r="C579" i="1" s="1"/>
  <c r="T579" i="1"/>
  <c r="E579" i="1"/>
  <c r="F580" i="1" s="1"/>
  <c r="A580" i="1"/>
  <c r="D580" i="1" s="1"/>
  <c r="O579" i="1"/>
  <c r="I577" i="1"/>
  <c r="N563" i="1" l="1"/>
  <c r="P563" i="1" s="1"/>
  <c r="B563" i="1" s="1"/>
  <c r="H564" i="1"/>
  <c r="G565" i="1"/>
  <c r="J565" i="1"/>
  <c r="K564" i="1"/>
  <c r="L564" i="1" s="1"/>
  <c r="M564" i="1" s="1"/>
  <c r="S580" i="1"/>
  <c r="Q579" i="1"/>
  <c r="R579" i="1" s="1"/>
  <c r="C580" i="1" s="1"/>
  <c r="T580" i="1"/>
  <c r="O580" i="1"/>
  <c r="E580" i="1"/>
  <c r="F581" i="1" s="1"/>
  <c r="A581" i="1"/>
  <c r="D581" i="1" s="1"/>
  <c r="I578" i="1"/>
  <c r="N564" i="1" l="1"/>
  <c r="P564" i="1" s="1"/>
  <c r="B564" i="1" s="1"/>
  <c r="K565" i="1"/>
  <c r="L565" i="1" s="1"/>
  <c r="M565" i="1" s="1"/>
  <c r="J566" i="1"/>
  <c r="H565" i="1"/>
  <c r="G566" i="1"/>
  <c r="T581" i="1"/>
  <c r="S581" i="1"/>
  <c r="Q580" i="1"/>
  <c r="R580" i="1" s="1"/>
  <c r="C581" i="1" s="1"/>
  <c r="O581" i="1"/>
  <c r="E581" i="1"/>
  <c r="F582" i="1" s="1"/>
  <c r="A582" i="1"/>
  <c r="D582" i="1" s="1"/>
  <c r="I579" i="1"/>
  <c r="N565" i="1" l="1"/>
  <c r="P565" i="1" s="1"/>
  <c r="B565" i="1" s="1"/>
  <c r="H566" i="1"/>
  <c r="G567" i="1"/>
  <c r="K566" i="1"/>
  <c r="L566" i="1" s="1"/>
  <c r="M566" i="1" s="1"/>
  <c r="J567" i="1"/>
  <c r="S582" i="1"/>
  <c r="T582" i="1"/>
  <c r="Q581" i="1"/>
  <c r="R581" i="1" s="1"/>
  <c r="C582" i="1" s="1"/>
  <c r="O582" i="1"/>
  <c r="E582" i="1"/>
  <c r="F583" i="1" s="1"/>
  <c r="A583" i="1"/>
  <c r="D583" i="1" s="1"/>
  <c r="I580" i="1"/>
  <c r="N566" i="1" l="1"/>
  <c r="P566" i="1" s="1"/>
  <c r="B566" i="1" s="1"/>
  <c r="K567" i="1"/>
  <c r="L567" i="1" s="1"/>
  <c r="M567" i="1" s="1"/>
  <c r="J568" i="1"/>
  <c r="H567" i="1"/>
  <c r="G568" i="1"/>
  <c r="Q582" i="1"/>
  <c r="R582" i="1" s="1"/>
  <c r="C583" i="1" s="1"/>
  <c r="T583" i="1"/>
  <c r="A584" i="1"/>
  <c r="D584" i="1" s="1"/>
  <c r="O583" i="1"/>
  <c r="E583" i="1"/>
  <c r="F584" i="1" s="1"/>
  <c r="S583" i="1"/>
  <c r="I581" i="1"/>
  <c r="N567" i="1" l="1"/>
  <c r="P567" i="1" s="1"/>
  <c r="B567" i="1" s="1"/>
  <c r="H568" i="1"/>
  <c r="G569" i="1"/>
  <c r="K568" i="1"/>
  <c r="L568" i="1" s="1"/>
  <c r="M568" i="1" s="1"/>
  <c r="J569" i="1"/>
  <c r="Q583" i="1"/>
  <c r="R583" i="1" s="1"/>
  <c r="C584" i="1" s="1"/>
  <c r="S584" i="1"/>
  <c r="A585" i="1"/>
  <c r="D585" i="1" s="1"/>
  <c r="O584" i="1"/>
  <c r="E584" i="1"/>
  <c r="F585" i="1" s="1"/>
  <c r="T584" i="1"/>
  <c r="I582" i="1"/>
  <c r="N568" i="1" l="1"/>
  <c r="P568" i="1" s="1"/>
  <c r="B568" i="1" s="1"/>
  <c r="K569" i="1"/>
  <c r="L569" i="1" s="1"/>
  <c r="M569" i="1" s="1"/>
  <c r="J570" i="1"/>
  <c r="H569" i="1"/>
  <c r="G570" i="1"/>
  <c r="T585" i="1"/>
  <c r="Q584" i="1"/>
  <c r="R584" i="1" s="1"/>
  <c r="C585" i="1" s="1"/>
  <c r="A586" i="1"/>
  <c r="D586" i="1" s="1"/>
  <c r="O585" i="1"/>
  <c r="E585" i="1"/>
  <c r="F586" i="1" s="1"/>
  <c r="S585" i="1"/>
  <c r="I583" i="1"/>
  <c r="N569" i="1" l="1"/>
  <c r="P569" i="1" s="1"/>
  <c r="B569" i="1" s="1"/>
  <c r="H570" i="1"/>
  <c r="G571" i="1"/>
  <c r="K570" i="1"/>
  <c r="L570" i="1" s="1"/>
  <c r="M570" i="1" s="1"/>
  <c r="J571" i="1"/>
  <c r="Q585" i="1"/>
  <c r="R585" i="1" s="1"/>
  <c r="C586" i="1" s="1"/>
  <c r="S586" i="1"/>
  <c r="A587" i="1"/>
  <c r="D587" i="1" s="1"/>
  <c r="O586" i="1"/>
  <c r="E586" i="1"/>
  <c r="F587" i="1" s="1"/>
  <c r="T586" i="1"/>
  <c r="I584" i="1"/>
  <c r="N570" i="1" l="1"/>
  <c r="P570" i="1" s="1"/>
  <c r="B570" i="1" s="1"/>
  <c r="K571" i="1"/>
  <c r="L571" i="1" s="1"/>
  <c r="M571" i="1" s="1"/>
  <c r="J572" i="1"/>
  <c r="H571" i="1"/>
  <c r="G572" i="1"/>
  <c r="Q586" i="1"/>
  <c r="R586" i="1" s="1"/>
  <c r="C587" i="1" s="1"/>
  <c r="T587" i="1"/>
  <c r="A588" i="1"/>
  <c r="D588" i="1" s="1"/>
  <c r="O587" i="1"/>
  <c r="E587" i="1"/>
  <c r="F588" i="1" s="1"/>
  <c r="S587" i="1"/>
  <c r="I585" i="1"/>
  <c r="N571" i="1" l="1"/>
  <c r="P571" i="1" s="1"/>
  <c r="B571" i="1" s="1"/>
  <c r="H572" i="1"/>
  <c r="G573" i="1"/>
  <c r="K572" i="1"/>
  <c r="L572" i="1" s="1"/>
  <c r="M572" i="1" s="1"/>
  <c r="J573" i="1"/>
  <c r="Q587" i="1"/>
  <c r="R587" i="1" s="1"/>
  <c r="C588" i="1" s="1"/>
  <c r="S588" i="1"/>
  <c r="A589" i="1"/>
  <c r="D589" i="1" s="1"/>
  <c r="O588" i="1"/>
  <c r="E588" i="1"/>
  <c r="F589" i="1" s="1"/>
  <c r="T588" i="1"/>
  <c r="I586" i="1"/>
  <c r="N572" i="1" l="1"/>
  <c r="P572" i="1" s="1"/>
  <c r="B572" i="1" s="1"/>
  <c r="K573" i="1"/>
  <c r="L573" i="1" s="1"/>
  <c r="M573" i="1" s="1"/>
  <c r="J574" i="1"/>
  <c r="H573" i="1"/>
  <c r="G574" i="1"/>
  <c r="Q588" i="1"/>
  <c r="R588" i="1" s="1"/>
  <c r="C589" i="1" s="1"/>
  <c r="T589" i="1"/>
  <c r="A590" i="1"/>
  <c r="D590" i="1" s="1"/>
  <c r="O589" i="1"/>
  <c r="E589" i="1"/>
  <c r="F590" i="1" s="1"/>
  <c r="S589" i="1"/>
  <c r="I587" i="1"/>
  <c r="N573" i="1" l="1"/>
  <c r="P573" i="1" s="1"/>
  <c r="B573" i="1" s="1"/>
  <c r="H574" i="1"/>
  <c r="G575" i="1"/>
  <c r="K574" i="1"/>
  <c r="L574" i="1" s="1"/>
  <c r="M574" i="1" s="1"/>
  <c r="J575" i="1"/>
  <c r="S590" i="1"/>
  <c r="Q589" i="1"/>
  <c r="R589" i="1" s="1"/>
  <c r="C590" i="1" s="1"/>
  <c r="E590" i="1"/>
  <c r="F591" i="1" s="1"/>
  <c r="A591" i="1"/>
  <c r="D591" i="1" s="1"/>
  <c r="O590" i="1"/>
  <c r="T590" i="1"/>
  <c r="I588" i="1"/>
  <c r="N574" i="1" l="1"/>
  <c r="P574" i="1" s="1"/>
  <c r="B574" i="1" s="1"/>
  <c r="K575" i="1"/>
  <c r="L575" i="1" s="1"/>
  <c r="M575" i="1" s="1"/>
  <c r="J576" i="1"/>
  <c r="H575" i="1"/>
  <c r="G576" i="1"/>
  <c r="T591" i="1"/>
  <c r="E591" i="1"/>
  <c r="F592" i="1" s="1"/>
  <c r="A592" i="1"/>
  <c r="D592" i="1" s="1"/>
  <c r="O591" i="1"/>
  <c r="Q590" i="1"/>
  <c r="R590" i="1" s="1"/>
  <c r="C591" i="1" s="1"/>
  <c r="S591" i="1"/>
  <c r="I589" i="1"/>
  <c r="N575" i="1" l="1"/>
  <c r="P575" i="1" s="1"/>
  <c r="B575" i="1" s="1"/>
  <c r="H576" i="1"/>
  <c r="G577" i="1"/>
  <c r="S592" i="1"/>
  <c r="K576" i="1"/>
  <c r="L576" i="1" s="1"/>
  <c r="M576" i="1" s="1"/>
  <c r="J577" i="1"/>
  <c r="Q591" i="1"/>
  <c r="R591" i="1" s="1"/>
  <c r="C592" i="1" s="1"/>
  <c r="T592" i="1"/>
  <c r="O592" i="1"/>
  <c r="E592" i="1"/>
  <c r="F593" i="1" s="1"/>
  <c r="A593" i="1"/>
  <c r="D593" i="1" s="1"/>
  <c r="I590" i="1"/>
  <c r="N576" i="1" l="1"/>
  <c r="P576" i="1" s="1"/>
  <c r="B576" i="1" s="1"/>
  <c r="H577" i="1"/>
  <c r="G578" i="1"/>
  <c r="K577" i="1"/>
  <c r="L577" i="1" s="1"/>
  <c r="M577" i="1" s="1"/>
  <c r="J578" i="1"/>
  <c r="Q592" i="1"/>
  <c r="R592" i="1" s="1"/>
  <c r="C593" i="1" s="1"/>
  <c r="T593" i="1"/>
  <c r="O593" i="1"/>
  <c r="E593" i="1"/>
  <c r="F594" i="1" s="1"/>
  <c r="A594" i="1"/>
  <c r="D594" i="1" s="1"/>
  <c r="S593" i="1"/>
  <c r="I591" i="1"/>
  <c r="N577" i="1" l="1"/>
  <c r="P577" i="1" s="1"/>
  <c r="B577" i="1" s="1"/>
  <c r="S594" i="1"/>
  <c r="K578" i="1"/>
  <c r="L578" i="1" s="1"/>
  <c r="M578" i="1" s="1"/>
  <c r="J579" i="1"/>
  <c r="H578" i="1"/>
  <c r="G579" i="1"/>
  <c r="O594" i="1"/>
  <c r="S595" i="1" s="1"/>
  <c r="E594" i="1"/>
  <c r="F595" i="1" s="1"/>
  <c r="A595" i="1"/>
  <c r="D595" i="1" s="1"/>
  <c r="Q593" i="1"/>
  <c r="R593" i="1" s="1"/>
  <c r="C594" i="1" s="1"/>
  <c r="T594" i="1"/>
  <c r="I592" i="1"/>
  <c r="T595" i="1" l="1"/>
  <c r="N578" i="1"/>
  <c r="P578" i="1" s="1"/>
  <c r="B578" i="1" s="1"/>
  <c r="H579" i="1"/>
  <c r="G580" i="1"/>
  <c r="K579" i="1"/>
  <c r="L579" i="1" s="1"/>
  <c r="M579" i="1" s="1"/>
  <c r="J580" i="1"/>
  <c r="Q594" i="1"/>
  <c r="R594" i="1" s="1"/>
  <c r="C595" i="1" s="1"/>
  <c r="O595" i="1"/>
  <c r="S596" i="1" s="1"/>
  <c r="E595" i="1"/>
  <c r="F596" i="1" s="1"/>
  <c r="A596" i="1"/>
  <c r="D596" i="1" s="1"/>
  <c r="I593" i="1"/>
  <c r="N579" i="1" l="1"/>
  <c r="P579" i="1" s="1"/>
  <c r="B579" i="1" s="1"/>
  <c r="K580" i="1"/>
  <c r="L580" i="1" s="1"/>
  <c r="M580" i="1" s="1"/>
  <c r="J581" i="1"/>
  <c r="H580" i="1"/>
  <c r="G581" i="1"/>
  <c r="A597" i="1"/>
  <c r="D597" i="1" s="1"/>
  <c r="O596" i="1"/>
  <c r="E596" i="1"/>
  <c r="F597" i="1" s="1"/>
  <c r="T596" i="1"/>
  <c r="Q595" i="1"/>
  <c r="R595" i="1" s="1"/>
  <c r="C596" i="1" s="1"/>
  <c r="I594" i="1"/>
  <c r="N580" i="1" l="1"/>
  <c r="P580" i="1" s="1"/>
  <c r="B580" i="1" s="1"/>
  <c r="H581" i="1"/>
  <c r="G582" i="1"/>
  <c r="K581" i="1"/>
  <c r="L581" i="1" s="1"/>
  <c r="M581" i="1" s="1"/>
  <c r="J582" i="1"/>
  <c r="T597" i="1"/>
  <c r="E597" i="1"/>
  <c r="F598" i="1" s="1"/>
  <c r="A598" i="1"/>
  <c r="D598" i="1" s="1"/>
  <c r="O597" i="1"/>
  <c r="Q596" i="1"/>
  <c r="R596" i="1" s="1"/>
  <c r="C597" i="1" s="1"/>
  <c r="S597" i="1"/>
  <c r="I595" i="1"/>
  <c r="N581" i="1" l="1"/>
  <c r="P581" i="1" s="1"/>
  <c r="B581" i="1" s="1"/>
  <c r="S598" i="1"/>
  <c r="K582" i="1"/>
  <c r="L582" i="1" s="1"/>
  <c r="M582" i="1" s="1"/>
  <c r="J583" i="1"/>
  <c r="H582" i="1"/>
  <c r="G583" i="1"/>
  <c r="Q597" i="1"/>
  <c r="R597" i="1" s="1"/>
  <c r="C598" i="1" s="1"/>
  <c r="T598" i="1"/>
  <c r="E598" i="1"/>
  <c r="F599" i="1" s="1"/>
  <c r="A599" i="1"/>
  <c r="D599" i="1" s="1"/>
  <c r="O598" i="1"/>
  <c r="I596" i="1"/>
  <c r="N582" i="1" l="1"/>
  <c r="P582" i="1" s="1"/>
  <c r="B582" i="1" s="1"/>
  <c r="K583" i="1"/>
  <c r="L583" i="1" s="1"/>
  <c r="M583" i="1" s="1"/>
  <c r="J584" i="1"/>
  <c r="H583" i="1"/>
  <c r="G584" i="1"/>
  <c r="Q598" i="1"/>
  <c r="R598" i="1" s="1"/>
  <c r="C599" i="1" s="1"/>
  <c r="T599" i="1"/>
  <c r="S599" i="1"/>
  <c r="E599" i="1"/>
  <c r="F600" i="1" s="1"/>
  <c r="A600" i="1"/>
  <c r="D600" i="1" s="1"/>
  <c r="O599" i="1"/>
  <c r="I597" i="1"/>
  <c r="N583" i="1" l="1"/>
  <c r="P583" i="1" s="1"/>
  <c r="B583" i="1" s="1"/>
  <c r="H584" i="1"/>
  <c r="G585" i="1"/>
  <c r="K584" i="1"/>
  <c r="L584" i="1" s="1"/>
  <c r="M584" i="1" s="1"/>
  <c r="J585" i="1"/>
  <c r="S600" i="1"/>
  <c r="Q599" i="1"/>
  <c r="R599" i="1" s="1"/>
  <c r="C600" i="1" s="1"/>
  <c r="T600" i="1"/>
  <c r="E600" i="1"/>
  <c r="F601" i="1" s="1"/>
  <c r="A601" i="1"/>
  <c r="D601" i="1" s="1"/>
  <c r="O600" i="1"/>
  <c r="I598" i="1"/>
  <c r="N584" i="1" l="1"/>
  <c r="P584" i="1" s="1"/>
  <c r="B584" i="1" s="1"/>
  <c r="K585" i="1"/>
  <c r="L585" i="1" s="1"/>
  <c r="M585" i="1" s="1"/>
  <c r="J586" i="1"/>
  <c r="H585" i="1"/>
  <c r="G586" i="1"/>
  <c r="Q600" i="1"/>
  <c r="R600" i="1" s="1"/>
  <c r="C601" i="1" s="1"/>
  <c r="T601" i="1"/>
  <c r="S601" i="1"/>
  <c r="E601" i="1"/>
  <c r="F602" i="1" s="1"/>
  <c r="A602" i="1"/>
  <c r="D602" i="1" s="1"/>
  <c r="O601" i="1"/>
  <c r="I599" i="1"/>
  <c r="N585" i="1" l="1"/>
  <c r="P585" i="1" s="1"/>
  <c r="B585" i="1" s="1"/>
  <c r="H586" i="1"/>
  <c r="G587" i="1"/>
  <c r="K586" i="1"/>
  <c r="L586" i="1" s="1"/>
  <c r="M586" i="1" s="1"/>
  <c r="J587" i="1"/>
  <c r="S602" i="1"/>
  <c r="Q601" i="1"/>
  <c r="R601" i="1" s="1"/>
  <c r="C602" i="1" s="1"/>
  <c r="T602" i="1"/>
  <c r="E602" i="1"/>
  <c r="F603" i="1" s="1"/>
  <c r="A603" i="1"/>
  <c r="D603" i="1" s="1"/>
  <c r="O602" i="1"/>
  <c r="I600" i="1"/>
  <c r="N586" i="1" l="1"/>
  <c r="P586" i="1" s="1"/>
  <c r="B586" i="1" s="1"/>
  <c r="K587" i="1"/>
  <c r="L587" i="1" s="1"/>
  <c r="M587" i="1" s="1"/>
  <c r="J588" i="1"/>
  <c r="H587" i="1"/>
  <c r="G588" i="1"/>
  <c r="Q602" i="1"/>
  <c r="R602" i="1" s="1"/>
  <c r="C603" i="1" s="1"/>
  <c r="S603" i="1"/>
  <c r="T603" i="1"/>
  <c r="O603" i="1"/>
  <c r="E603" i="1"/>
  <c r="F604" i="1" s="1"/>
  <c r="A604" i="1"/>
  <c r="D604" i="1" s="1"/>
  <c r="I601" i="1"/>
  <c r="N587" i="1" l="1"/>
  <c r="P587" i="1" s="1"/>
  <c r="B587" i="1" s="1"/>
  <c r="H588" i="1"/>
  <c r="G589" i="1"/>
  <c r="K588" i="1"/>
  <c r="L588" i="1" s="1"/>
  <c r="M588" i="1" s="1"/>
  <c r="J589" i="1"/>
  <c r="Q603" i="1"/>
  <c r="R603" i="1" s="1"/>
  <c r="C604" i="1" s="1"/>
  <c r="T604" i="1"/>
  <c r="O604" i="1"/>
  <c r="E604" i="1"/>
  <c r="F605" i="1" s="1"/>
  <c r="A605" i="1"/>
  <c r="D605" i="1" s="1"/>
  <c r="S604" i="1"/>
  <c r="I602" i="1"/>
  <c r="N588" i="1" l="1"/>
  <c r="P588" i="1" s="1"/>
  <c r="B588" i="1" s="1"/>
  <c r="S605" i="1"/>
  <c r="K589" i="1"/>
  <c r="L589" i="1" s="1"/>
  <c r="M589" i="1" s="1"/>
  <c r="J590" i="1"/>
  <c r="H589" i="1"/>
  <c r="G590" i="1"/>
  <c r="O605" i="1"/>
  <c r="E605" i="1"/>
  <c r="F606" i="1" s="1"/>
  <c r="A606" i="1"/>
  <c r="D606" i="1" s="1"/>
  <c r="Q604" i="1"/>
  <c r="R604" i="1" s="1"/>
  <c r="C605" i="1" s="1"/>
  <c r="T605" i="1"/>
  <c r="I603" i="1"/>
  <c r="N589" i="1" l="1"/>
  <c r="P589" i="1" s="1"/>
  <c r="B589" i="1" s="1"/>
  <c r="T606" i="1"/>
  <c r="H590" i="1"/>
  <c r="G591" i="1"/>
  <c r="K590" i="1"/>
  <c r="L590" i="1" s="1"/>
  <c r="M590" i="1" s="1"/>
  <c r="J591" i="1"/>
  <c r="Q605" i="1"/>
  <c r="R605" i="1" s="1"/>
  <c r="C606" i="1" s="1"/>
  <c r="S606" i="1"/>
  <c r="O606" i="1"/>
  <c r="E606" i="1"/>
  <c r="F607" i="1" s="1"/>
  <c r="A607" i="1"/>
  <c r="D607" i="1" s="1"/>
  <c r="I604" i="1"/>
  <c r="N590" i="1" l="1"/>
  <c r="P590" i="1" s="1"/>
  <c r="B590" i="1" s="1"/>
  <c r="H591" i="1"/>
  <c r="G592" i="1"/>
  <c r="K591" i="1"/>
  <c r="L591" i="1" s="1"/>
  <c r="M591" i="1" s="1"/>
  <c r="J592" i="1"/>
  <c r="Q606" i="1"/>
  <c r="R606" i="1" s="1"/>
  <c r="C607" i="1" s="1"/>
  <c r="A608" i="1"/>
  <c r="D608" i="1" s="1"/>
  <c r="O607" i="1"/>
  <c r="E607" i="1"/>
  <c r="F608" i="1" s="1"/>
  <c r="S607" i="1"/>
  <c r="T607" i="1"/>
  <c r="I605" i="1"/>
  <c r="N591" i="1" l="1"/>
  <c r="P591" i="1" s="1"/>
  <c r="B591" i="1" s="1"/>
  <c r="K592" i="1"/>
  <c r="L592" i="1" s="1"/>
  <c r="M592" i="1" s="1"/>
  <c r="J593" i="1"/>
  <c r="H592" i="1"/>
  <c r="G593" i="1"/>
  <c r="Q607" i="1"/>
  <c r="R607" i="1" s="1"/>
  <c r="C608" i="1" s="1"/>
  <c r="T608" i="1"/>
  <c r="S608" i="1"/>
  <c r="A609" i="1"/>
  <c r="D609" i="1" s="1"/>
  <c r="O608" i="1"/>
  <c r="E608" i="1"/>
  <c r="F609" i="1" s="1"/>
  <c r="I606" i="1"/>
  <c r="N592" i="1" l="1"/>
  <c r="P592" i="1" s="1"/>
  <c r="B592" i="1" s="1"/>
  <c r="H593" i="1"/>
  <c r="G594" i="1"/>
  <c r="K593" i="1"/>
  <c r="L593" i="1" s="1"/>
  <c r="M593" i="1" s="1"/>
  <c r="J594" i="1"/>
  <c r="A610" i="1"/>
  <c r="D610" i="1" s="1"/>
  <c r="O609" i="1"/>
  <c r="E609" i="1"/>
  <c r="F610" i="1" s="1"/>
  <c r="S609" i="1"/>
  <c r="Q608" i="1"/>
  <c r="R608" i="1" s="1"/>
  <c r="C609" i="1" s="1"/>
  <c r="T609" i="1"/>
  <c r="I607" i="1"/>
  <c r="N593" i="1" l="1"/>
  <c r="P593" i="1" s="1"/>
  <c r="B593" i="1" s="1"/>
  <c r="K594" i="1"/>
  <c r="L594" i="1" s="1"/>
  <c r="M594" i="1" s="1"/>
  <c r="J595" i="1"/>
  <c r="H594" i="1"/>
  <c r="G595" i="1"/>
  <c r="Q609" i="1"/>
  <c r="R609" i="1" s="1"/>
  <c r="C610" i="1" s="1"/>
  <c r="T610" i="1"/>
  <c r="S610" i="1"/>
  <c r="E610" i="1"/>
  <c r="F611" i="1" s="1"/>
  <c r="A611" i="1"/>
  <c r="D611" i="1" s="1"/>
  <c r="O610" i="1"/>
  <c r="I608" i="1"/>
  <c r="N594" i="1" l="1"/>
  <c r="P594" i="1" s="1"/>
  <c r="B594" i="1" s="1"/>
  <c r="H595" i="1"/>
  <c r="G596" i="1"/>
  <c r="K595" i="1"/>
  <c r="L595" i="1" s="1"/>
  <c r="M595" i="1" s="1"/>
  <c r="J596" i="1"/>
  <c r="S611" i="1"/>
  <c r="Q610" i="1"/>
  <c r="R610" i="1" s="1"/>
  <c r="C611" i="1" s="1"/>
  <c r="E611" i="1"/>
  <c r="F612" i="1" s="1"/>
  <c r="A612" i="1"/>
  <c r="D612" i="1" s="1"/>
  <c r="O611" i="1"/>
  <c r="T611" i="1"/>
  <c r="I609" i="1"/>
  <c r="N595" i="1" l="1"/>
  <c r="P595" i="1" s="1"/>
  <c r="B595" i="1" s="1"/>
  <c r="K596" i="1"/>
  <c r="L596" i="1" s="1"/>
  <c r="M596" i="1" s="1"/>
  <c r="J597" i="1"/>
  <c r="H596" i="1"/>
  <c r="G597" i="1"/>
  <c r="T612" i="1"/>
  <c r="E612" i="1"/>
  <c r="F613" i="1" s="1"/>
  <c r="A613" i="1"/>
  <c r="D613" i="1" s="1"/>
  <c r="O612" i="1"/>
  <c r="S612" i="1"/>
  <c r="Q611" i="1"/>
  <c r="R611" i="1" s="1"/>
  <c r="C612" i="1" s="1"/>
  <c r="I610" i="1"/>
  <c r="N596" i="1" l="1"/>
  <c r="P596" i="1" s="1"/>
  <c r="B596" i="1" s="1"/>
  <c r="H597" i="1"/>
  <c r="G598" i="1"/>
  <c r="K597" i="1"/>
  <c r="L597" i="1" s="1"/>
  <c r="M597" i="1" s="1"/>
  <c r="J598" i="1"/>
  <c r="Q612" i="1"/>
  <c r="R612" i="1" s="1"/>
  <c r="C613" i="1" s="1"/>
  <c r="T613" i="1"/>
  <c r="S613" i="1"/>
  <c r="O613" i="1"/>
  <c r="E613" i="1"/>
  <c r="F614" i="1" s="1"/>
  <c r="A614" i="1"/>
  <c r="D614" i="1" s="1"/>
  <c r="I611" i="1"/>
  <c r="N597" i="1" l="1"/>
  <c r="P597" i="1" s="1"/>
  <c r="B597" i="1" s="1"/>
  <c r="K598" i="1"/>
  <c r="L598" i="1" s="1"/>
  <c r="M598" i="1" s="1"/>
  <c r="J599" i="1"/>
  <c r="H598" i="1"/>
  <c r="G599" i="1"/>
  <c r="Q613" i="1"/>
  <c r="R613" i="1" s="1"/>
  <c r="C614" i="1" s="1"/>
  <c r="A615" i="1"/>
  <c r="D615" i="1" s="1"/>
  <c r="O614" i="1"/>
  <c r="E614" i="1"/>
  <c r="F615" i="1" s="1"/>
  <c r="S614" i="1"/>
  <c r="T614" i="1"/>
  <c r="I612" i="1"/>
  <c r="N598" i="1" l="1"/>
  <c r="P598" i="1" s="1"/>
  <c r="B598" i="1" s="1"/>
  <c r="T615" i="1"/>
  <c r="H599" i="1"/>
  <c r="G600" i="1"/>
  <c r="K599" i="1"/>
  <c r="L599" i="1" s="1"/>
  <c r="M599" i="1" s="1"/>
  <c r="J600" i="1"/>
  <c r="Q614" i="1"/>
  <c r="R614" i="1" s="1"/>
  <c r="C615" i="1" s="1"/>
  <c r="S615" i="1"/>
  <c r="E615" i="1"/>
  <c r="F616" i="1" s="1"/>
  <c r="A616" i="1"/>
  <c r="D616" i="1" s="1"/>
  <c r="O615" i="1"/>
  <c r="I613" i="1"/>
  <c r="T616" i="1" l="1"/>
  <c r="N599" i="1"/>
  <c r="P599" i="1" s="1"/>
  <c r="B599" i="1" s="1"/>
  <c r="K600" i="1"/>
  <c r="L600" i="1" s="1"/>
  <c r="M600" i="1" s="1"/>
  <c r="J601" i="1"/>
  <c r="H600" i="1"/>
  <c r="G601" i="1"/>
  <c r="S616" i="1"/>
  <c r="Q615" i="1"/>
  <c r="R615" i="1" s="1"/>
  <c r="C616" i="1" s="1"/>
  <c r="E616" i="1"/>
  <c r="F617" i="1" s="1"/>
  <c r="A617" i="1"/>
  <c r="D617" i="1" s="1"/>
  <c r="O616" i="1"/>
  <c r="I614" i="1"/>
  <c r="N600" i="1" l="1"/>
  <c r="P600" i="1" s="1"/>
  <c r="B600" i="1" s="1"/>
  <c r="H601" i="1"/>
  <c r="G602" i="1"/>
  <c r="K601" i="1"/>
  <c r="L601" i="1" s="1"/>
  <c r="M601" i="1" s="1"/>
  <c r="J602" i="1"/>
  <c r="S617" i="1"/>
  <c r="Q616" i="1"/>
  <c r="R616" i="1" s="1"/>
  <c r="C617" i="1" s="1"/>
  <c r="O617" i="1"/>
  <c r="E617" i="1"/>
  <c r="F618" i="1" s="1"/>
  <c r="A618" i="1"/>
  <c r="D618" i="1" s="1"/>
  <c r="T617" i="1"/>
  <c r="I615" i="1"/>
  <c r="N601" i="1" l="1"/>
  <c r="P601" i="1" s="1"/>
  <c r="B601" i="1" s="1"/>
  <c r="K602" i="1"/>
  <c r="L602" i="1" s="1"/>
  <c r="M602" i="1" s="1"/>
  <c r="J603" i="1"/>
  <c r="H602" i="1"/>
  <c r="G603" i="1"/>
  <c r="T618" i="1"/>
  <c r="O618" i="1"/>
  <c r="E618" i="1"/>
  <c r="F619" i="1" s="1"/>
  <c r="A619" i="1"/>
  <c r="D619" i="1" s="1"/>
  <c r="Q617" i="1"/>
  <c r="R617" i="1" s="1"/>
  <c r="C618" i="1" s="1"/>
  <c r="S618" i="1"/>
  <c r="I616" i="1"/>
  <c r="N602" i="1" l="1"/>
  <c r="P602" i="1" s="1"/>
  <c r="B602" i="1" s="1"/>
  <c r="H603" i="1"/>
  <c r="G604" i="1"/>
  <c r="K603" i="1"/>
  <c r="L603" i="1" s="1"/>
  <c r="M603" i="1" s="1"/>
  <c r="J604" i="1"/>
  <c r="S619" i="1"/>
  <c r="Q618" i="1"/>
  <c r="R618" i="1" s="1"/>
  <c r="C619" i="1" s="1"/>
  <c r="O619" i="1"/>
  <c r="E619" i="1"/>
  <c r="F620" i="1" s="1"/>
  <c r="A620" i="1"/>
  <c r="D620" i="1" s="1"/>
  <c r="T619" i="1"/>
  <c r="I617" i="1"/>
  <c r="N603" i="1" l="1"/>
  <c r="P603" i="1" s="1"/>
  <c r="B603" i="1" s="1"/>
  <c r="S620" i="1"/>
  <c r="K604" i="1"/>
  <c r="L604" i="1" s="1"/>
  <c r="M604" i="1" s="1"/>
  <c r="J605" i="1"/>
  <c r="H604" i="1"/>
  <c r="G605" i="1"/>
  <c r="T620" i="1"/>
  <c r="Q619" i="1"/>
  <c r="R619" i="1" s="1"/>
  <c r="C620" i="1" s="1"/>
  <c r="A621" i="1"/>
  <c r="D621" i="1" s="1"/>
  <c r="O620" i="1"/>
  <c r="E620" i="1"/>
  <c r="F621" i="1" s="1"/>
  <c r="I618" i="1"/>
  <c r="N604" i="1" l="1"/>
  <c r="P604" i="1" s="1"/>
  <c r="B604" i="1" s="1"/>
  <c r="H605" i="1"/>
  <c r="G606" i="1"/>
  <c r="K605" i="1"/>
  <c r="L605" i="1" s="1"/>
  <c r="M605" i="1" s="1"/>
  <c r="J606" i="1"/>
  <c r="T621" i="1"/>
  <c r="Q620" i="1"/>
  <c r="R620" i="1" s="1"/>
  <c r="C621" i="1" s="1"/>
  <c r="E621" i="1"/>
  <c r="F622" i="1" s="1"/>
  <c r="A622" i="1"/>
  <c r="D622" i="1" s="1"/>
  <c r="O621" i="1"/>
  <c r="S621" i="1"/>
  <c r="I619" i="1"/>
  <c r="N605" i="1" l="1"/>
  <c r="P605" i="1" s="1"/>
  <c r="B605" i="1" s="1"/>
  <c r="K606" i="1"/>
  <c r="L606" i="1" s="1"/>
  <c r="M606" i="1" s="1"/>
  <c r="J607" i="1"/>
  <c r="H606" i="1"/>
  <c r="G607" i="1"/>
  <c r="S622" i="1"/>
  <c r="Q621" i="1"/>
  <c r="R621" i="1" s="1"/>
  <c r="C622" i="1" s="1"/>
  <c r="E622" i="1"/>
  <c r="F623" i="1" s="1"/>
  <c r="A623" i="1"/>
  <c r="D623" i="1" s="1"/>
  <c r="O622" i="1"/>
  <c r="T622" i="1"/>
  <c r="I620" i="1"/>
  <c r="S623" i="1" l="1"/>
  <c r="N606" i="1"/>
  <c r="P606" i="1" s="1"/>
  <c r="B606" i="1" s="1"/>
  <c r="H607" i="1"/>
  <c r="G608" i="1"/>
  <c r="K607" i="1"/>
  <c r="L607" i="1" s="1"/>
  <c r="M607" i="1" s="1"/>
  <c r="J608" i="1"/>
  <c r="T623" i="1"/>
  <c r="E623" i="1"/>
  <c r="F624" i="1" s="1"/>
  <c r="A624" i="1"/>
  <c r="D624" i="1" s="1"/>
  <c r="O623" i="1"/>
  <c r="Q622" i="1"/>
  <c r="R622" i="1" s="1"/>
  <c r="C623" i="1" s="1"/>
  <c r="I621" i="1"/>
  <c r="N607" i="1" l="1"/>
  <c r="P607" i="1" s="1"/>
  <c r="B607" i="1" s="1"/>
  <c r="K608" i="1"/>
  <c r="L608" i="1" s="1"/>
  <c r="M608" i="1" s="1"/>
  <c r="J609" i="1"/>
  <c r="H608" i="1"/>
  <c r="G609" i="1"/>
  <c r="T624" i="1"/>
  <c r="Q623" i="1"/>
  <c r="R623" i="1" s="1"/>
  <c r="C624" i="1" s="1"/>
  <c r="O624" i="1"/>
  <c r="E624" i="1"/>
  <c r="F625" i="1" s="1"/>
  <c r="A625" i="1"/>
  <c r="D625" i="1" s="1"/>
  <c r="S624" i="1"/>
  <c r="I622" i="1"/>
  <c r="N608" i="1" l="1"/>
  <c r="P608" i="1" s="1"/>
  <c r="B608" i="1" s="1"/>
  <c r="H609" i="1"/>
  <c r="G610" i="1"/>
  <c r="K609" i="1"/>
  <c r="L609" i="1" s="1"/>
  <c r="M609" i="1" s="1"/>
  <c r="J610" i="1"/>
  <c r="Q624" i="1"/>
  <c r="R624" i="1" s="1"/>
  <c r="C625" i="1" s="1"/>
  <c r="T625" i="1"/>
  <c r="S625" i="1"/>
  <c r="A626" i="1"/>
  <c r="D626" i="1" s="1"/>
  <c r="O625" i="1"/>
  <c r="E625" i="1"/>
  <c r="F626" i="1" s="1"/>
  <c r="I623" i="1"/>
  <c r="N609" i="1" l="1"/>
  <c r="P609" i="1" s="1"/>
  <c r="B609" i="1" s="1"/>
  <c r="K610" i="1"/>
  <c r="L610" i="1" s="1"/>
  <c r="M610" i="1" s="1"/>
  <c r="J611" i="1"/>
  <c r="H610" i="1"/>
  <c r="G611" i="1"/>
  <c r="S626" i="1"/>
  <c r="Q625" i="1"/>
  <c r="R625" i="1" s="1"/>
  <c r="C626" i="1" s="1"/>
  <c r="T626" i="1"/>
  <c r="A627" i="1"/>
  <c r="D627" i="1" s="1"/>
  <c r="O626" i="1"/>
  <c r="E626" i="1"/>
  <c r="F627" i="1" s="1"/>
  <c r="I624" i="1"/>
  <c r="N610" i="1" l="1"/>
  <c r="P610" i="1" s="1"/>
  <c r="B610" i="1" s="1"/>
  <c r="H611" i="1"/>
  <c r="G612" i="1"/>
  <c r="K611" i="1"/>
  <c r="L611" i="1" s="1"/>
  <c r="M611" i="1" s="1"/>
  <c r="J612" i="1"/>
  <c r="A628" i="1"/>
  <c r="D628" i="1" s="1"/>
  <c r="O627" i="1"/>
  <c r="E627" i="1"/>
  <c r="F628" i="1" s="1"/>
  <c r="T627" i="1"/>
  <c r="Q626" i="1"/>
  <c r="R626" i="1" s="1"/>
  <c r="C627" i="1" s="1"/>
  <c r="S627" i="1"/>
  <c r="I625" i="1"/>
  <c r="N611" i="1" l="1"/>
  <c r="P611" i="1" s="1"/>
  <c r="B611" i="1" s="1"/>
  <c r="K612" i="1"/>
  <c r="L612" i="1" s="1"/>
  <c r="M612" i="1" s="1"/>
  <c r="J613" i="1"/>
  <c r="H612" i="1"/>
  <c r="G613" i="1"/>
  <c r="Q627" i="1"/>
  <c r="R627" i="1" s="1"/>
  <c r="C628" i="1" s="1"/>
  <c r="S628" i="1"/>
  <c r="T628" i="1"/>
  <c r="A629" i="1"/>
  <c r="D629" i="1" s="1"/>
  <c r="O628" i="1"/>
  <c r="E628" i="1"/>
  <c r="F629" i="1" s="1"/>
  <c r="I626" i="1"/>
  <c r="N612" i="1" l="1"/>
  <c r="P612" i="1" s="1"/>
  <c r="B612" i="1" s="1"/>
  <c r="H613" i="1"/>
  <c r="G614" i="1"/>
  <c r="K613" i="1"/>
  <c r="L613" i="1" s="1"/>
  <c r="M613" i="1" s="1"/>
  <c r="J614" i="1"/>
  <c r="E629" i="1"/>
  <c r="F630" i="1" s="1"/>
  <c r="A630" i="1"/>
  <c r="D630" i="1" s="1"/>
  <c r="O629" i="1"/>
  <c r="T629" i="1"/>
  <c r="Q628" i="1"/>
  <c r="R628" i="1" s="1"/>
  <c r="C629" i="1" s="1"/>
  <c r="S629" i="1"/>
  <c r="I627" i="1"/>
  <c r="N613" i="1" l="1"/>
  <c r="P613" i="1" s="1"/>
  <c r="B613" i="1" s="1"/>
  <c r="K614" i="1"/>
  <c r="L614" i="1" s="1"/>
  <c r="M614" i="1" s="1"/>
  <c r="J615" i="1"/>
  <c r="S630" i="1"/>
  <c r="H614" i="1"/>
  <c r="G615" i="1"/>
  <c r="T630" i="1"/>
  <c r="E630" i="1"/>
  <c r="F631" i="1" s="1"/>
  <c r="A631" i="1"/>
  <c r="D631" i="1" s="1"/>
  <c r="O630" i="1"/>
  <c r="Q629" i="1"/>
  <c r="R629" i="1" s="1"/>
  <c r="C630" i="1" s="1"/>
  <c r="I628" i="1"/>
  <c r="N614" i="1" l="1"/>
  <c r="P614" i="1" s="1"/>
  <c r="B614" i="1" s="1"/>
  <c r="H615" i="1"/>
  <c r="G616" i="1"/>
  <c r="K615" i="1"/>
  <c r="L615" i="1" s="1"/>
  <c r="M615" i="1" s="1"/>
  <c r="J616" i="1"/>
  <c r="Q630" i="1"/>
  <c r="R630" i="1" s="1"/>
  <c r="C631" i="1" s="1"/>
  <c r="T631" i="1"/>
  <c r="S631" i="1"/>
  <c r="E631" i="1"/>
  <c r="F632" i="1" s="1"/>
  <c r="A632" i="1"/>
  <c r="D632" i="1" s="1"/>
  <c r="O631" i="1"/>
  <c r="I629" i="1"/>
  <c r="N615" i="1" l="1"/>
  <c r="P615" i="1" s="1"/>
  <c r="B615" i="1" s="1"/>
  <c r="K616" i="1"/>
  <c r="L616" i="1" s="1"/>
  <c r="M616" i="1" s="1"/>
  <c r="J617" i="1"/>
  <c r="H616" i="1"/>
  <c r="G617" i="1"/>
  <c r="S632" i="1"/>
  <c r="Q631" i="1"/>
  <c r="R631" i="1" s="1"/>
  <c r="C632" i="1" s="1"/>
  <c r="T632" i="1"/>
  <c r="E632" i="1"/>
  <c r="F633" i="1" s="1"/>
  <c r="A633" i="1"/>
  <c r="D633" i="1" s="1"/>
  <c r="O632" i="1"/>
  <c r="I630" i="1"/>
  <c r="N616" i="1" l="1"/>
  <c r="P616" i="1" s="1"/>
  <c r="B616" i="1" s="1"/>
  <c r="H617" i="1"/>
  <c r="G618" i="1"/>
  <c r="K617" i="1"/>
  <c r="L617" i="1" s="1"/>
  <c r="M617" i="1" s="1"/>
  <c r="J618" i="1"/>
  <c r="T633" i="1"/>
  <c r="S633" i="1"/>
  <c r="O633" i="1"/>
  <c r="E633" i="1"/>
  <c r="F634" i="1" s="1"/>
  <c r="A634" i="1"/>
  <c r="D634" i="1" s="1"/>
  <c r="Q632" i="1"/>
  <c r="R632" i="1" s="1"/>
  <c r="C633" i="1" s="1"/>
  <c r="I631" i="1"/>
  <c r="N617" i="1" l="1"/>
  <c r="P617" i="1" s="1"/>
  <c r="B617" i="1" s="1"/>
  <c r="K618" i="1"/>
  <c r="L618" i="1" s="1"/>
  <c r="M618" i="1" s="1"/>
  <c r="J619" i="1"/>
  <c r="H618" i="1"/>
  <c r="G619" i="1"/>
  <c r="S634" i="1"/>
  <c r="O634" i="1"/>
  <c r="E634" i="1"/>
  <c r="F635" i="1" s="1"/>
  <c r="A635" i="1"/>
  <c r="D635" i="1" s="1"/>
  <c r="T634" i="1"/>
  <c r="Q633" i="1"/>
  <c r="R633" i="1" s="1"/>
  <c r="C634" i="1" s="1"/>
  <c r="I632" i="1"/>
  <c r="N618" i="1" l="1"/>
  <c r="P618" i="1" s="1"/>
  <c r="B618" i="1" s="1"/>
  <c r="H619" i="1"/>
  <c r="G620" i="1"/>
  <c r="K619" i="1"/>
  <c r="L619" i="1" s="1"/>
  <c r="M619" i="1" s="1"/>
  <c r="J620" i="1"/>
  <c r="Q634" i="1"/>
  <c r="R634" i="1" s="1"/>
  <c r="C635" i="1" s="1"/>
  <c r="T635" i="1"/>
  <c r="S635" i="1"/>
  <c r="O635" i="1"/>
  <c r="E635" i="1"/>
  <c r="F636" i="1" s="1"/>
  <c r="A636" i="1"/>
  <c r="D636" i="1" s="1"/>
  <c r="I633" i="1"/>
  <c r="N619" i="1" l="1"/>
  <c r="P619" i="1" s="1"/>
  <c r="B619" i="1" s="1"/>
  <c r="K620" i="1"/>
  <c r="L620" i="1" s="1"/>
  <c r="M620" i="1" s="1"/>
  <c r="J621" i="1"/>
  <c r="H620" i="1"/>
  <c r="G621" i="1"/>
  <c r="S636" i="1"/>
  <c r="A637" i="1"/>
  <c r="D637" i="1" s="1"/>
  <c r="O636" i="1"/>
  <c r="E636" i="1"/>
  <c r="F637" i="1" s="1"/>
  <c r="T636" i="1"/>
  <c r="Q635" i="1"/>
  <c r="R635" i="1" s="1"/>
  <c r="C636" i="1" s="1"/>
  <c r="I634" i="1"/>
  <c r="N620" i="1" l="1"/>
  <c r="P620" i="1" s="1"/>
  <c r="B620" i="1" s="1"/>
  <c r="H621" i="1"/>
  <c r="G622" i="1"/>
  <c r="K621" i="1"/>
  <c r="L621" i="1" s="1"/>
  <c r="M621" i="1" s="1"/>
  <c r="J622" i="1"/>
  <c r="Q636" i="1"/>
  <c r="R636" i="1" s="1"/>
  <c r="C637" i="1" s="1"/>
  <c r="T637" i="1"/>
  <c r="S637" i="1"/>
  <c r="E637" i="1"/>
  <c r="F638" i="1" s="1"/>
  <c r="A638" i="1"/>
  <c r="D638" i="1" s="1"/>
  <c r="O637" i="1"/>
  <c r="I635" i="1"/>
  <c r="N621" i="1" l="1"/>
  <c r="P621" i="1" s="1"/>
  <c r="B621" i="1" s="1"/>
  <c r="K622" i="1"/>
  <c r="L622" i="1" s="1"/>
  <c r="M622" i="1" s="1"/>
  <c r="J623" i="1"/>
  <c r="H622" i="1"/>
  <c r="G623" i="1"/>
  <c r="S638" i="1"/>
  <c r="Q637" i="1"/>
  <c r="R637" i="1" s="1"/>
  <c r="C638" i="1" s="1"/>
  <c r="E638" i="1"/>
  <c r="F639" i="1" s="1"/>
  <c r="A639" i="1"/>
  <c r="D639" i="1" s="1"/>
  <c r="O638" i="1"/>
  <c r="T638" i="1"/>
  <c r="I636" i="1"/>
  <c r="N622" i="1" l="1"/>
  <c r="P622" i="1" s="1"/>
  <c r="B622" i="1" s="1"/>
  <c r="H623" i="1"/>
  <c r="G624" i="1"/>
  <c r="K623" i="1"/>
  <c r="L623" i="1" s="1"/>
  <c r="M623" i="1" s="1"/>
  <c r="J624" i="1"/>
  <c r="T639" i="1"/>
  <c r="E639" i="1"/>
  <c r="F640" i="1" s="1"/>
  <c r="A640" i="1"/>
  <c r="D640" i="1" s="1"/>
  <c r="O639" i="1"/>
  <c r="S639" i="1"/>
  <c r="Q638" i="1"/>
  <c r="R638" i="1" s="1"/>
  <c r="C639" i="1" s="1"/>
  <c r="I637" i="1"/>
  <c r="N623" i="1" l="1"/>
  <c r="P623" i="1" s="1"/>
  <c r="B623" i="1" s="1"/>
  <c r="K624" i="1"/>
  <c r="L624" i="1" s="1"/>
  <c r="M624" i="1" s="1"/>
  <c r="J625" i="1"/>
  <c r="H624" i="1"/>
  <c r="G625" i="1"/>
  <c r="E640" i="1"/>
  <c r="F641" i="1" s="1"/>
  <c r="A641" i="1"/>
  <c r="D641" i="1" s="1"/>
  <c r="O640" i="1"/>
  <c r="Q639" i="1"/>
  <c r="R639" i="1" s="1"/>
  <c r="C640" i="1" s="1"/>
  <c r="T640" i="1"/>
  <c r="S640" i="1"/>
  <c r="I638" i="1"/>
  <c r="N624" i="1" l="1"/>
  <c r="P624" i="1" s="1"/>
  <c r="B624" i="1" s="1"/>
  <c r="H625" i="1"/>
  <c r="G626" i="1"/>
  <c r="K625" i="1"/>
  <c r="L625" i="1" s="1"/>
  <c r="M625" i="1" s="1"/>
  <c r="J626" i="1"/>
  <c r="T641" i="1"/>
  <c r="S641" i="1"/>
  <c r="O641" i="1"/>
  <c r="E641" i="1"/>
  <c r="F642" i="1" s="1"/>
  <c r="A642" i="1"/>
  <c r="D642" i="1" s="1"/>
  <c r="Q640" i="1"/>
  <c r="R640" i="1" s="1"/>
  <c r="C641" i="1" s="1"/>
  <c r="I639" i="1"/>
  <c r="N625" i="1" l="1"/>
  <c r="P625" i="1" s="1"/>
  <c r="B625" i="1" s="1"/>
  <c r="K626" i="1"/>
  <c r="L626" i="1" s="1"/>
  <c r="M626" i="1" s="1"/>
  <c r="J627" i="1"/>
  <c r="H626" i="1"/>
  <c r="G627" i="1"/>
  <c r="Q641" i="1"/>
  <c r="R641" i="1" s="1"/>
  <c r="C642" i="1" s="1"/>
  <c r="T642" i="1"/>
  <c r="A643" i="1"/>
  <c r="D643" i="1" s="1"/>
  <c r="O642" i="1"/>
  <c r="E642" i="1"/>
  <c r="F643" i="1" s="1"/>
  <c r="S642" i="1"/>
  <c r="I640" i="1"/>
  <c r="N626" i="1" l="1"/>
  <c r="P626" i="1" s="1"/>
  <c r="B626" i="1" s="1"/>
  <c r="H627" i="1"/>
  <c r="G628" i="1"/>
  <c r="K627" i="1"/>
  <c r="L627" i="1" s="1"/>
  <c r="M627" i="1" s="1"/>
  <c r="J628" i="1"/>
  <c r="S643" i="1"/>
  <c r="A644" i="1"/>
  <c r="D644" i="1" s="1"/>
  <c r="O643" i="1"/>
  <c r="E643" i="1"/>
  <c r="F644" i="1" s="1"/>
  <c r="T643" i="1"/>
  <c r="Q642" i="1"/>
  <c r="R642" i="1" s="1"/>
  <c r="C643" i="1" s="1"/>
  <c r="I641" i="1"/>
  <c r="N627" i="1" l="1"/>
  <c r="P627" i="1" s="1"/>
  <c r="B627" i="1" s="1"/>
  <c r="S644" i="1"/>
  <c r="K628" i="1"/>
  <c r="L628" i="1" s="1"/>
  <c r="M628" i="1" s="1"/>
  <c r="J629" i="1"/>
  <c r="H628" i="1"/>
  <c r="G629" i="1"/>
  <c r="T644" i="1"/>
  <c r="E644" i="1"/>
  <c r="F645" i="1" s="1"/>
  <c r="A645" i="1"/>
  <c r="D645" i="1" s="1"/>
  <c r="O644" i="1"/>
  <c r="Q643" i="1"/>
  <c r="R643" i="1" s="1"/>
  <c r="C644" i="1" s="1"/>
  <c r="I642" i="1"/>
  <c r="N628" i="1" l="1"/>
  <c r="P628" i="1" s="1"/>
  <c r="B628" i="1" s="1"/>
  <c r="H629" i="1"/>
  <c r="G630" i="1"/>
  <c r="K629" i="1"/>
  <c r="L629" i="1" s="1"/>
  <c r="M629" i="1" s="1"/>
  <c r="J630" i="1"/>
  <c r="Q644" i="1"/>
  <c r="R644" i="1" s="1"/>
  <c r="C645" i="1" s="1"/>
  <c r="T645" i="1"/>
  <c r="O645" i="1"/>
  <c r="E645" i="1"/>
  <c r="F646" i="1" s="1"/>
  <c r="A646" i="1"/>
  <c r="D646" i="1" s="1"/>
  <c r="S645" i="1"/>
  <c r="I643" i="1"/>
  <c r="N629" i="1" l="1"/>
  <c r="P629" i="1" s="1"/>
  <c r="B629" i="1" s="1"/>
  <c r="S646" i="1"/>
  <c r="K630" i="1"/>
  <c r="L630" i="1" s="1"/>
  <c r="M630" i="1" s="1"/>
  <c r="J631" i="1"/>
  <c r="H630" i="1"/>
  <c r="G631" i="1"/>
  <c r="Q645" i="1"/>
  <c r="R645" i="1" s="1"/>
  <c r="C646" i="1" s="1"/>
  <c r="O646" i="1"/>
  <c r="E646" i="1"/>
  <c r="F647" i="1" s="1"/>
  <c r="A647" i="1"/>
  <c r="D647" i="1" s="1"/>
  <c r="T646" i="1"/>
  <c r="I644" i="1"/>
  <c r="N630" i="1" l="1"/>
  <c r="P630" i="1" s="1"/>
  <c r="B630" i="1" s="1"/>
  <c r="H631" i="1"/>
  <c r="G632" i="1"/>
  <c r="K631" i="1"/>
  <c r="L631" i="1" s="1"/>
  <c r="M631" i="1" s="1"/>
  <c r="J632" i="1"/>
  <c r="Q646" i="1"/>
  <c r="R646" i="1" s="1"/>
  <c r="C647" i="1" s="1"/>
  <c r="T647" i="1"/>
  <c r="S647" i="1"/>
  <c r="O647" i="1"/>
  <c r="E647" i="1"/>
  <c r="F648" i="1" s="1"/>
  <c r="A648" i="1"/>
  <c r="D648" i="1" s="1"/>
  <c r="I645" i="1"/>
  <c r="N631" i="1" l="1"/>
  <c r="P631" i="1" s="1"/>
  <c r="B631" i="1" s="1"/>
  <c r="K632" i="1"/>
  <c r="L632" i="1" s="1"/>
  <c r="M632" i="1" s="1"/>
  <c r="J633" i="1"/>
  <c r="H632" i="1"/>
  <c r="G633" i="1"/>
  <c r="A649" i="1"/>
  <c r="D649" i="1" s="1"/>
  <c r="O648" i="1"/>
  <c r="E648" i="1"/>
  <c r="F649" i="1" s="1"/>
  <c r="S648" i="1"/>
  <c r="T648" i="1"/>
  <c r="Q647" i="1"/>
  <c r="R647" i="1" s="1"/>
  <c r="C648" i="1" s="1"/>
  <c r="I646" i="1"/>
  <c r="N632" i="1" l="1"/>
  <c r="P632" i="1" s="1"/>
  <c r="B632" i="1" s="1"/>
  <c r="H633" i="1"/>
  <c r="G634" i="1"/>
  <c r="K633" i="1"/>
  <c r="L633" i="1" s="1"/>
  <c r="M633" i="1" s="1"/>
  <c r="J634" i="1"/>
  <c r="Q648" i="1"/>
  <c r="R648" i="1" s="1"/>
  <c r="C649" i="1" s="1"/>
  <c r="T649" i="1"/>
  <c r="S649" i="1"/>
  <c r="A650" i="1"/>
  <c r="D650" i="1" s="1"/>
  <c r="O649" i="1"/>
  <c r="E649" i="1"/>
  <c r="F650" i="1" s="1"/>
  <c r="I647" i="1"/>
  <c r="N633" i="1" l="1"/>
  <c r="P633" i="1" s="1"/>
  <c r="B633" i="1" s="1"/>
  <c r="K634" i="1"/>
  <c r="L634" i="1" s="1"/>
  <c r="M634" i="1" s="1"/>
  <c r="J635" i="1"/>
  <c r="H634" i="1"/>
  <c r="G635" i="1"/>
  <c r="A651" i="1"/>
  <c r="D651" i="1" s="1"/>
  <c r="O650" i="1"/>
  <c r="E650" i="1"/>
  <c r="F651" i="1" s="1"/>
  <c r="S650" i="1"/>
  <c r="Q649" i="1"/>
  <c r="R649" i="1" s="1"/>
  <c r="C650" i="1" s="1"/>
  <c r="T650" i="1"/>
  <c r="I648" i="1"/>
  <c r="N634" i="1" l="1"/>
  <c r="P634" i="1" s="1"/>
  <c r="B634" i="1" s="1"/>
  <c r="H635" i="1"/>
  <c r="G636" i="1"/>
  <c r="K635" i="1"/>
  <c r="L635" i="1" s="1"/>
  <c r="M635" i="1" s="1"/>
  <c r="J636" i="1"/>
  <c r="Q650" i="1"/>
  <c r="R650" i="1" s="1"/>
  <c r="C651" i="1" s="1"/>
  <c r="T651" i="1"/>
  <c r="S651" i="1"/>
  <c r="A652" i="1"/>
  <c r="D652" i="1" s="1"/>
  <c r="O651" i="1"/>
  <c r="E651" i="1"/>
  <c r="F652" i="1" s="1"/>
  <c r="I649" i="1"/>
  <c r="N635" i="1" l="1"/>
  <c r="P635" i="1" s="1"/>
  <c r="B635" i="1" s="1"/>
  <c r="K636" i="1"/>
  <c r="L636" i="1" s="1"/>
  <c r="M636" i="1" s="1"/>
  <c r="J637" i="1"/>
  <c r="H636" i="1"/>
  <c r="G637" i="1"/>
  <c r="A653" i="1"/>
  <c r="D653" i="1" s="1"/>
  <c r="O652" i="1"/>
  <c r="E652" i="1"/>
  <c r="F653" i="1" s="1"/>
  <c r="S652" i="1"/>
  <c r="Q651" i="1"/>
  <c r="R651" i="1" s="1"/>
  <c r="C652" i="1" s="1"/>
  <c r="T652" i="1"/>
  <c r="I650" i="1"/>
  <c r="N636" i="1" l="1"/>
  <c r="P636" i="1" s="1"/>
  <c r="B636" i="1" s="1"/>
  <c r="H637" i="1"/>
  <c r="G638" i="1"/>
  <c r="K637" i="1"/>
  <c r="L637" i="1" s="1"/>
  <c r="M637" i="1" s="1"/>
  <c r="J638" i="1"/>
  <c r="S653" i="1"/>
  <c r="Q652" i="1"/>
  <c r="R652" i="1" s="1"/>
  <c r="C653" i="1" s="1"/>
  <c r="T653" i="1"/>
  <c r="E653" i="1"/>
  <c r="F654" i="1" s="1"/>
  <c r="O653" i="1"/>
  <c r="A654" i="1"/>
  <c r="D654" i="1" s="1"/>
  <c r="I651" i="1"/>
  <c r="N637" i="1" l="1"/>
  <c r="P637" i="1" s="1"/>
  <c r="B637" i="1" s="1"/>
  <c r="K638" i="1"/>
  <c r="L638" i="1" s="1"/>
  <c r="M638" i="1" s="1"/>
  <c r="J639" i="1"/>
  <c r="H638" i="1"/>
  <c r="G639" i="1"/>
  <c r="O654" i="1"/>
  <c r="E654" i="1"/>
  <c r="F655" i="1" s="1"/>
  <c r="A655" i="1"/>
  <c r="D655" i="1" s="1"/>
  <c r="S654" i="1"/>
  <c r="Q653" i="1"/>
  <c r="R653" i="1" s="1"/>
  <c r="C654" i="1" s="1"/>
  <c r="T654" i="1"/>
  <c r="I652" i="1"/>
  <c r="N638" i="1" l="1"/>
  <c r="P638" i="1" s="1"/>
  <c r="B638" i="1" s="1"/>
  <c r="H639" i="1"/>
  <c r="G640" i="1"/>
  <c r="K639" i="1"/>
  <c r="L639" i="1" s="1"/>
  <c r="M639" i="1" s="1"/>
  <c r="J640" i="1"/>
  <c r="Q654" i="1"/>
  <c r="R654" i="1" s="1"/>
  <c r="C655" i="1" s="1"/>
  <c r="T655" i="1"/>
  <c r="S655" i="1"/>
  <c r="O655" i="1"/>
  <c r="A656" i="1"/>
  <c r="D656" i="1" s="1"/>
  <c r="E655" i="1"/>
  <c r="F656" i="1" s="1"/>
  <c r="I653" i="1"/>
  <c r="N639" i="1" l="1"/>
  <c r="P639" i="1" s="1"/>
  <c r="B639" i="1" s="1"/>
  <c r="K640" i="1"/>
  <c r="L640" i="1" s="1"/>
  <c r="M640" i="1" s="1"/>
  <c r="J641" i="1"/>
  <c r="H640" i="1"/>
  <c r="G641" i="1"/>
  <c r="S656" i="1"/>
  <c r="T656" i="1"/>
  <c r="A657" i="1"/>
  <c r="D657" i="1" s="1"/>
  <c r="O656" i="1"/>
  <c r="E656" i="1"/>
  <c r="F657" i="1" s="1"/>
  <c r="Q655" i="1"/>
  <c r="R655" i="1" s="1"/>
  <c r="C656" i="1" s="1"/>
  <c r="I654" i="1"/>
  <c r="N640" i="1" l="1"/>
  <c r="P640" i="1" s="1"/>
  <c r="B640" i="1" s="1"/>
  <c r="H641" i="1"/>
  <c r="G642" i="1"/>
  <c r="K641" i="1"/>
  <c r="L641" i="1" s="1"/>
  <c r="M641" i="1" s="1"/>
  <c r="J642" i="1"/>
  <c r="Q656" i="1"/>
  <c r="R656" i="1" s="1"/>
  <c r="C657" i="1" s="1"/>
  <c r="T657" i="1"/>
  <c r="S657" i="1"/>
  <c r="A658" i="1"/>
  <c r="D658" i="1" s="1"/>
  <c r="O657" i="1"/>
  <c r="E657" i="1"/>
  <c r="F658" i="1" s="1"/>
  <c r="I655" i="1"/>
  <c r="N641" i="1" l="1"/>
  <c r="P641" i="1" s="1"/>
  <c r="B641" i="1" s="1"/>
  <c r="K642" i="1"/>
  <c r="L642" i="1" s="1"/>
  <c r="M642" i="1" s="1"/>
  <c r="J643" i="1"/>
  <c r="H642" i="1"/>
  <c r="G643" i="1"/>
  <c r="A659" i="1"/>
  <c r="D659" i="1" s="1"/>
  <c r="O658" i="1"/>
  <c r="E658" i="1"/>
  <c r="F659" i="1" s="1"/>
  <c r="S658" i="1"/>
  <c r="Q657" i="1"/>
  <c r="R657" i="1" s="1"/>
  <c r="C658" i="1" s="1"/>
  <c r="T658" i="1"/>
  <c r="I656" i="1"/>
  <c r="N642" i="1" l="1"/>
  <c r="P642" i="1" s="1"/>
  <c r="B642" i="1" s="1"/>
  <c r="H643" i="1"/>
  <c r="G644" i="1"/>
  <c r="K643" i="1"/>
  <c r="L643" i="1" s="1"/>
  <c r="M643" i="1" s="1"/>
  <c r="J644" i="1"/>
  <c r="T659" i="1"/>
  <c r="Q658" i="1"/>
  <c r="R658" i="1" s="1"/>
  <c r="C659" i="1" s="1"/>
  <c r="S659" i="1"/>
  <c r="E659" i="1"/>
  <c r="F660" i="1" s="1"/>
  <c r="A660" i="1"/>
  <c r="D660" i="1" s="1"/>
  <c r="O659" i="1"/>
  <c r="I657" i="1"/>
  <c r="N643" i="1" l="1"/>
  <c r="P643" i="1" s="1"/>
  <c r="B643" i="1" s="1"/>
  <c r="K644" i="1"/>
  <c r="L644" i="1" s="1"/>
  <c r="M644" i="1" s="1"/>
  <c r="J645" i="1"/>
  <c r="H644" i="1"/>
  <c r="G645" i="1"/>
  <c r="S660" i="1"/>
  <c r="Q659" i="1"/>
  <c r="R659" i="1" s="1"/>
  <c r="C660" i="1" s="1"/>
  <c r="E660" i="1"/>
  <c r="F661" i="1" s="1"/>
  <c r="A661" i="1"/>
  <c r="D661" i="1" s="1"/>
  <c r="O660" i="1"/>
  <c r="T660" i="1"/>
  <c r="I658" i="1"/>
  <c r="N644" i="1" l="1"/>
  <c r="P644" i="1" s="1"/>
  <c r="B644" i="1" s="1"/>
  <c r="H645" i="1"/>
  <c r="G646" i="1"/>
  <c r="K645" i="1"/>
  <c r="L645" i="1" s="1"/>
  <c r="M645" i="1" s="1"/>
  <c r="J646" i="1"/>
  <c r="T661" i="1"/>
  <c r="E661" i="1"/>
  <c r="F662" i="1" s="1"/>
  <c r="A662" i="1"/>
  <c r="D662" i="1" s="1"/>
  <c r="O661" i="1"/>
  <c r="S661" i="1"/>
  <c r="Q660" i="1"/>
  <c r="R660" i="1" s="1"/>
  <c r="C661" i="1" s="1"/>
  <c r="I659" i="1"/>
  <c r="N645" i="1" l="1"/>
  <c r="P645" i="1" s="1"/>
  <c r="B645" i="1" s="1"/>
  <c r="K646" i="1"/>
  <c r="L646" i="1" s="1"/>
  <c r="M646" i="1" s="1"/>
  <c r="J647" i="1"/>
  <c r="H646" i="1"/>
  <c r="G647" i="1"/>
  <c r="Q661" i="1"/>
  <c r="R661" i="1" s="1"/>
  <c r="C662" i="1" s="1"/>
  <c r="O662" i="1"/>
  <c r="E662" i="1"/>
  <c r="F663" i="1" s="1"/>
  <c r="A663" i="1"/>
  <c r="D663" i="1" s="1"/>
  <c r="T662" i="1"/>
  <c r="S662" i="1"/>
  <c r="I660" i="1"/>
  <c r="N646" i="1" l="1"/>
  <c r="P646" i="1" s="1"/>
  <c r="B646" i="1" s="1"/>
  <c r="H647" i="1"/>
  <c r="G648" i="1"/>
  <c r="T663" i="1"/>
  <c r="K647" i="1"/>
  <c r="L647" i="1" s="1"/>
  <c r="M647" i="1" s="1"/>
  <c r="J648" i="1"/>
  <c r="S663" i="1"/>
  <c r="O663" i="1"/>
  <c r="A664" i="1"/>
  <c r="D664" i="1" s="1"/>
  <c r="E663" i="1"/>
  <c r="F664" i="1" s="1"/>
  <c r="Q662" i="1"/>
  <c r="R662" i="1" s="1"/>
  <c r="C663" i="1" s="1"/>
  <c r="I661" i="1"/>
  <c r="N647" i="1" l="1"/>
  <c r="P647" i="1" s="1"/>
  <c r="B647" i="1" s="1"/>
  <c r="H648" i="1"/>
  <c r="G649" i="1"/>
  <c r="K648" i="1"/>
  <c r="L648" i="1" s="1"/>
  <c r="M648" i="1" s="1"/>
  <c r="J649" i="1"/>
  <c r="Q663" i="1"/>
  <c r="R663" i="1" s="1"/>
  <c r="C664" i="1" s="1"/>
  <c r="S664" i="1"/>
  <c r="T664" i="1"/>
  <c r="E664" i="1"/>
  <c r="F665" i="1" s="1"/>
  <c r="A665" i="1"/>
  <c r="D665" i="1" s="1"/>
  <c r="O664" i="1"/>
  <c r="I662" i="1"/>
  <c r="N648" i="1" l="1"/>
  <c r="P648" i="1" s="1"/>
  <c r="B648" i="1" s="1"/>
  <c r="K649" i="1"/>
  <c r="L649" i="1" s="1"/>
  <c r="M649" i="1" s="1"/>
  <c r="J650" i="1"/>
  <c r="H649" i="1"/>
  <c r="G650" i="1"/>
  <c r="Q664" i="1"/>
  <c r="R664" i="1" s="1"/>
  <c r="C665" i="1" s="1"/>
  <c r="S665" i="1"/>
  <c r="E665" i="1"/>
  <c r="F666" i="1" s="1"/>
  <c r="A666" i="1"/>
  <c r="D666" i="1" s="1"/>
  <c r="O665" i="1"/>
  <c r="T665" i="1"/>
  <c r="I663" i="1"/>
  <c r="N649" i="1" l="1"/>
  <c r="P649" i="1" s="1"/>
  <c r="B649" i="1" s="1"/>
  <c r="H650" i="1"/>
  <c r="G651" i="1"/>
  <c r="K650" i="1"/>
  <c r="L650" i="1" s="1"/>
  <c r="M650" i="1" s="1"/>
  <c r="J651" i="1"/>
  <c r="S666" i="1"/>
  <c r="Q665" i="1"/>
  <c r="R665" i="1" s="1"/>
  <c r="C666" i="1" s="1"/>
  <c r="T666" i="1"/>
  <c r="E666" i="1"/>
  <c r="F667" i="1" s="1"/>
  <c r="A667" i="1"/>
  <c r="D667" i="1" s="1"/>
  <c r="O666" i="1"/>
  <c r="I664" i="1"/>
  <c r="N650" i="1" l="1"/>
  <c r="P650" i="1" s="1"/>
  <c r="B650" i="1" s="1"/>
  <c r="K651" i="1"/>
  <c r="L651" i="1" s="1"/>
  <c r="M651" i="1" s="1"/>
  <c r="J652" i="1"/>
  <c r="H651" i="1"/>
  <c r="G652" i="1"/>
  <c r="E667" i="1"/>
  <c r="F668" i="1" s="1"/>
  <c r="A668" i="1"/>
  <c r="D668" i="1" s="1"/>
  <c r="O667" i="1"/>
  <c r="Q666" i="1"/>
  <c r="R666" i="1" s="1"/>
  <c r="C667" i="1" s="1"/>
  <c r="S667" i="1"/>
  <c r="T667" i="1"/>
  <c r="I665" i="1"/>
  <c r="N651" i="1" l="1"/>
  <c r="P651" i="1" s="1"/>
  <c r="B651" i="1" s="1"/>
  <c r="H652" i="1"/>
  <c r="G653" i="1"/>
  <c r="K652" i="1"/>
  <c r="L652" i="1" s="1"/>
  <c r="M652" i="1" s="1"/>
  <c r="J653" i="1"/>
  <c r="T668" i="1"/>
  <c r="S668" i="1"/>
  <c r="O668" i="1"/>
  <c r="E668" i="1"/>
  <c r="F669" i="1" s="1"/>
  <c r="A669" i="1"/>
  <c r="D669" i="1" s="1"/>
  <c r="Q667" i="1"/>
  <c r="R667" i="1" s="1"/>
  <c r="C668" i="1" s="1"/>
  <c r="I666" i="1"/>
  <c r="N652" i="1" l="1"/>
  <c r="P652" i="1" s="1"/>
  <c r="B652" i="1" s="1"/>
  <c r="K653" i="1"/>
  <c r="L653" i="1" s="1"/>
  <c r="M653" i="1" s="1"/>
  <c r="J654" i="1"/>
  <c r="H653" i="1"/>
  <c r="G654" i="1"/>
  <c r="Q668" i="1"/>
  <c r="R668" i="1" s="1"/>
  <c r="C669" i="1" s="1"/>
  <c r="S669" i="1"/>
  <c r="T669" i="1"/>
  <c r="O669" i="1"/>
  <c r="E669" i="1"/>
  <c r="F670" i="1" s="1"/>
  <c r="A670" i="1"/>
  <c r="D670" i="1" s="1"/>
  <c r="I667" i="1"/>
  <c r="N653" i="1" l="1"/>
  <c r="P653" i="1" s="1"/>
  <c r="B653" i="1" s="1"/>
  <c r="H654" i="1"/>
  <c r="G655" i="1"/>
  <c r="K654" i="1"/>
  <c r="L654" i="1" s="1"/>
  <c r="M654" i="1" s="1"/>
  <c r="J655" i="1"/>
  <c r="S670" i="1"/>
  <c r="Q669" i="1"/>
  <c r="R669" i="1" s="1"/>
  <c r="C670" i="1" s="1"/>
  <c r="O670" i="1"/>
  <c r="E670" i="1"/>
  <c r="F671" i="1" s="1"/>
  <c r="A671" i="1"/>
  <c r="D671" i="1" s="1"/>
  <c r="T670" i="1"/>
  <c r="I668" i="1"/>
  <c r="N654" i="1" l="1"/>
  <c r="P654" i="1" s="1"/>
  <c r="B654" i="1" s="1"/>
  <c r="K655" i="1"/>
  <c r="L655" i="1" s="1"/>
  <c r="M655" i="1" s="1"/>
  <c r="J656" i="1"/>
  <c r="G656" i="1"/>
  <c r="H655" i="1"/>
  <c r="T671" i="1"/>
  <c r="Q670" i="1"/>
  <c r="R670" i="1" s="1"/>
  <c r="C671" i="1" s="1"/>
  <c r="A672" i="1"/>
  <c r="D672" i="1" s="1"/>
  <c r="O671" i="1"/>
  <c r="E671" i="1"/>
  <c r="F672" i="1" s="1"/>
  <c r="S671" i="1"/>
  <c r="I669" i="1"/>
  <c r="N655" i="1" l="1"/>
  <c r="P655" i="1" s="1"/>
  <c r="B655" i="1" s="1"/>
  <c r="H656" i="1"/>
  <c r="G657" i="1"/>
  <c r="K656" i="1"/>
  <c r="L656" i="1" s="1"/>
  <c r="M656" i="1" s="1"/>
  <c r="J657" i="1"/>
  <c r="Q671" i="1"/>
  <c r="R671" i="1" s="1"/>
  <c r="C672" i="1" s="1"/>
  <c r="S672" i="1"/>
  <c r="E672" i="1"/>
  <c r="F673" i="1" s="1"/>
  <c r="A673" i="1"/>
  <c r="D673" i="1" s="1"/>
  <c r="O672" i="1"/>
  <c r="T672" i="1"/>
  <c r="I670" i="1"/>
  <c r="N656" i="1" l="1"/>
  <c r="P656" i="1" s="1"/>
  <c r="B656" i="1" s="1"/>
  <c r="K657" i="1"/>
  <c r="L657" i="1" s="1"/>
  <c r="M657" i="1" s="1"/>
  <c r="J658" i="1"/>
  <c r="G658" i="1"/>
  <c r="H657" i="1"/>
  <c r="T673" i="1"/>
  <c r="Q672" i="1"/>
  <c r="R672" i="1" s="1"/>
  <c r="C673" i="1" s="1"/>
  <c r="E673" i="1"/>
  <c r="F674" i="1" s="1"/>
  <c r="A674" i="1"/>
  <c r="D674" i="1" s="1"/>
  <c r="O673" i="1"/>
  <c r="S673" i="1"/>
  <c r="I671" i="1"/>
  <c r="N657" i="1" l="1"/>
  <c r="P657" i="1" s="1"/>
  <c r="B657" i="1" s="1"/>
  <c r="G659" i="1"/>
  <c r="H658" i="1"/>
  <c r="K658" i="1"/>
  <c r="L658" i="1" s="1"/>
  <c r="M658" i="1" s="1"/>
  <c r="J659" i="1"/>
  <c r="Q673" i="1"/>
  <c r="R673" i="1" s="1"/>
  <c r="C674" i="1" s="1"/>
  <c r="T674" i="1"/>
  <c r="S674" i="1"/>
  <c r="E674" i="1"/>
  <c r="F675" i="1" s="1"/>
  <c r="A675" i="1"/>
  <c r="D675" i="1" s="1"/>
  <c r="O674" i="1"/>
  <c r="I672" i="1"/>
  <c r="N658" i="1" l="1"/>
  <c r="P658" i="1" s="1"/>
  <c r="B658" i="1" s="1"/>
  <c r="K659" i="1"/>
  <c r="L659" i="1" s="1"/>
  <c r="M659" i="1" s="1"/>
  <c r="J660" i="1"/>
  <c r="H659" i="1"/>
  <c r="G660" i="1"/>
  <c r="Q674" i="1"/>
  <c r="R674" i="1" s="1"/>
  <c r="C675" i="1" s="1"/>
  <c r="S675" i="1"/>
  <c r="O675" i="1"/>
  <c r="E675" i="1"/>
  <c r="F676" i="1" s="1"/>
  <c r="A676" i="1"/>
  <c r="D676" i="1" s="1"/>
  <c r="T675" i="1"/>
  <c r="I673" i="1"/>
  <c r="N659" i="1" l="1"/>
  <c r="P659" i="1" s="1"/>
  <c r="B659" i="1" s="1"/>
  <c r="G661" i="1"/>
  <c r="H660" i="1"/>
  <c r="K660" i="1"/>
  <c r="L660" i="1" s="1"/>
  <c r="M660" i="1" s="1"/>
  <c r="J661" i="1"/>
  <c r="T676" i="1"/>
  <c r="S676" i="1"/>
  <c r="O676" i="1"/>
  <c r="E676" i="1"/>
  <c r="F677" i="1" s="1"/>
  <c r="A677" i="1"/>
  <c r="D677" i="1" s="1"/>
  <c r="Q675" i="1"/>
  <c r="R675" i="1" s="1"/>
  <c r="C676" i="1" s="1"/>
  <c r="I674" i="1"/>
  <c r="S677" i="1" l="1"/>
  <c r="N660" i="1"/>
  <c r="P660" i="1" s="1"/>
  <c r="B660" i="1" s="1"/>
  <c r="K661" i="1"/>
  <c r="L661" i="1" s="1"/>
  <c r="M661" i="1" s="1"/>
  <c r="J662" i="1"/>
  <c r="H661" i="1"/>
  <c r="G662" i="1"/>
  <c r="Q676" i="1"/>
  <c r="R676" i="1" s="1"/>
  <c r="C677" i="1" s="1"/>
  <c r="T677" i="1"/>
  <c r="O677" i="1"/>
  <c r="E677" i="1"/>
  <c r="F678" i="1" s="1"/>
  <c r="A678" i="1"/>
  <c r="D678" i="1" s="1"/>
  <c r="I675" i="1"/>
  <c r="N661" i="1" l="1"/>
  <c r="P661" i="1" s="1"/>
  <c r="B661" i="1" s="1"/>
  <c r="H662" i="1"/>
  <c r="G663" i="1"/>
  <c r="K662" i="1"/>
  <c r="L662" i="1" s="1"/>
  <c r="M662" i="1" s="1"/>
  <c r="J663" i="1"/>
  <c r="Q677" i="1"/>
  <c r="R677" i="1" s="1"/>
  <c r="C678" i="1" s="1"/>
  <c r="A679" i="1"/>
  <c r="D679" i="1" s="1"/>
  <c r="O678" i="1"/>
  <c r="E678" i="1"/>
  <c r="F679" i="1" s="1"/>
  <c r="T678" i="1"/>
  <c r="S678" i="1"/>
  <c r="I676" i="1"/>
  <c r="N662" i="1" l="1"/>
  <c r="P662" i="1" s="1"/>
  <c r="B662" i="1" s="1"/>
  <c r="K663" i="1"/>
  <c r="L663" i="1" s="1"/>
  <c r="M663" i="1" s="1"/>
  <c r="J664" i="1"/>
  <c r="G664" i="1"/>
  <c r="H663" i="1"/>
  <c r="S679" i="1"/>
  <c r="Q678" i="1"/>
  <c r="R678" i="1" s="1"/>
  <c r="C679" i="1" s="1"/>
  <c r="T679" i="1"/>
  <c r="A680" i="1"/>
  <c r="D680" i="1" s="1"/>
  <c r="O679" i="1"/>
  <c r="E679" i="1"/>
  <c r="F680" i="1" s="1"/>
  <c r="I677" i="1"/>
  <c r="N663" i="1" l="1"/>
  <c r="P663" i="1" s="1"/>
  <c r="B663" i="1" s="1"/>
  <c r="H664" i="1"/>
  <c r="G665" i="1"/>
  <c r="K664" i="1"/>
  <c r="L664" i="1" s="1"/>
  <c r="M664" i="1" s="1"/>
  <c r="J665" i="1"/>
  <c r="T680" i="1"/>
  <c r="Q679" i="1"/>
  <c r="R679" i="1" s="1"/>
  <c r="C680" i="1" s="1"/>
  <c r="E680" i="1"/>
  <c r="F681" i="1" s="1"/>
  <c r="A681" i="1"/>
  <c r="D681" i="1" s="1"/>
  <c r="O680" i="1"/>
  <c r="S680" i="1"/>
  <c r="I678" i="1"/>
  <c r="N664" i="1" l="1"/>
  <c r="P664" i="1" s="1"/>
  <c r="B664" i="1" s="1"/>
  <c r="K665" i="1"/>
  <c r="L665" i="1" s="1"/>
  <c r="M665" i="1" s="1"/>
  <c r="J666" i="1"/>
  <c r="H665" i="1"/>
  <c r="G666" i="1"/>
  <c r="Q680" i="1"/>
  <c r="R680" i="1" s="1"/>
  <c r="C681" i="1" s="1"/>
  <c r="T681" i="1"/>
  <c r="E681" i="1"/>
  <c r="F682" i="1" s="1"/>
  <c r="A682" i="1"/>
  <c r="D682" i="1" s="1"/>
  <c r="O681" i="1"/>
  <c r="S681" i="1"/>
  <c r="I679" i="1"/>
  <c r="N665" i="1" l="1"/>
  <c r="P665" i="1" s="1"/>
  <c r="B665" i="1" s="1"/>
  <c r="H666" i="1"/>
  <c r="G667" i="1"/>
  <c r="K666" i="1"/>
  <c r="L666" i="1" s="1"/>
  <c r="M666" i="1" s="1"/>
  <c r="J667" i="1"/>
  <c r="Q681" i="1"/>
  <c r="R681" i="1" s="1"/>
  <c r="C682" i="1" s="1"/>
  <c r="T682" i="1"/>
  <c r="S682" i="1"/>
  <c r="O682" i="1"/>
  <c r="E682" i="1"/>
  <c r="F683" i="1" s="1"/>
  <c r="A683" i="1"/>
  <c r="D683" i="1" s="1"/>
  <c r="I680" i="1"/>
  <c r="N666" i="1" l="1"/>
  <c r="P666" i="1" s="1"/>
  <c r="B666" i="1" s="1"/>
  <c r="K667" i="1"/>
  <c r="L667" i="1" s="1"/>
  <c r="M667" i="1" s="1"/>
  <c r="J668" i="1"/>
  <c r="G668" i="1"/>
  <c r="H667" i="1"/>
  <c r="T683" i="1"/>
  <c r="O683" i="1"/>
  <c r="E683" i="1"/>
  <c r="F684" i="1" s="1"/>
  <c r="A684" i="1"/>
  <c r="D684" i="1" s="1"/>
  <c r="S683" i="1"/>
  <c r="Q682" i="1"/>
  <c r="R682" i="1" s="1"/>
  <c r="C683" i="1" s="1"/>
  <c r="I681" i="1"/>
  <c r="N667" i="1" l="1"/>
  <c r="P667" i="1" s="1"/>
  <c r="B667" i="1" s="1"/>
  <c r="H668" i="1"/>
  <c r="G669" i="1"/>
  <c r="K668" i="1"/>
  <c r="L668" i="1" s="1"/>
  <c r="M668" i="1" s="1"/>
  <c r="J669" i="1"/>
  <c r="S684" i="1"/>
  <c r="Q683" i="1"/>
  <c r="R683" i="1" s="1"/>
  <c r="C684" i="1" s="1"/>
  <c r="A685" i="1"/>
  <c r="D685" i="1" s="1"/>
  <c r="O684" i="1"/>
  <c r="E684" i="1"/>
  <c r="F685" i="1" s="1"/>
  <c r="T684" i="1"/>
  <c r="I682" i="1"/>
  <c r="N668" i="1" l="1"/>
  <c r="P668" i="1" s="1"/>
  <c r="B668" i="1" s="1"/>
  <c r="S685" i="1"/>
  <c r="K669" i="1"/>
  <c r="L669" i="1" s="1"/>
  <c r="M669" i="1" s="1"/>
  <c r="J670" i="1"/>
  <c r="H669" i="1"/>
  <c r="G670" i="1"/>
  <c r="T685" i="1"/>
  <c r="A686" i="1"/>
  <c r="D686" i="1" s="1"/>
  <c r="O685" i="1"/>
  <c r="E685" i="1"/>
  <c r="F686" i="1" s="1"/>
  <c r="Q684" i="1"/>
  <c r="R684" i="1" s="1"/>
  <c r="C685" i="1" s="1"/>
  <c r="I683" i="1"/>
  <c r="N669" i="1" l="1"/>
  <c r="P669" i="1" s="1"/>
  <c r="B669" i="1" s="1"/>
  <c r="H670" i="1"/>
  <c r="G671" i="1"/>
  <c r="K670" i="1"/>
  <c r="L670" i="1" s="1"/>
  <c r="M670" i="1" s="1"/>
  <c r="J671" i="1"/>
  <c r="E686" i="1"/>
  <c r="F687" i="1" s="1"/>
  <c r="A687" i="1"/>
  <c r="D687" i="1" s="1"/>
  <c r="O686" i="1"/>
  <c r="Q685" i="1"/>
  <c r="R685" i="1" s="1"/>
  <c r="C686" i="1" s="1"/>
  <c r="T686" i="1"/>
  <c r="S686" i="1"/>
  <c r="I684" i="1"/>
  <c r="N670" i="1" l="1"/>
  <c r="P670" i="1" s="1"/>
  <c r="B670" i="1" s="1"/>
  <c r="T687" i="1"/>
  <c r="K671" i="1"/>
  <c r="L671" i="1" s="1"/>
  <c r="M671" i="1" s="1"/>
  <c r="J672" i="1"/>
  <c r="H671" i="1"/>
  <c r="G672" i="1"/>
  <c r="S687" i="1"/>
  <c r="E687" i="1"/>
  <c r="F688" i="1" s="1"/>
  <c r="A688" i="1"/>
  <c r="D688" i="1" s="1"/>
  <c r="O687" i="1"/>
  <c r="Q686" i="1"/>
  <c r="R686" i="1" s="1"/>
  <c r="C687" i="1" s="1"/>
  <c r="I685" i="1"/>
  <c r="S688" i="1" l="1"/>
  <c r="N671" i="1"/>
  <c r="P671" i="1" s="1"/>
  <c r="B671" i="1" s="1"/>
  <c r="H672" i="1"/>
  <c r="G673" i="1"/>
  <c r="K672" i="1"/>
  <c r="L672" i="1" s="1"/>
  <c r="M672" i="1" s="1"/>
  <c r="J673" i="1"/>
  <c r="E688" i="1"/>
  <c r="F689" i="1" s="1"/>
  <c r="A689" i="1"/>
  <c r="D689" i="1" s="1"/>
  <c r="O688" i="1"/>
  <c r="Q687" i="1"/>
  <c r="R687" i="1" s="1"/>
  <c r="C688" i="1" s="1"/>
  <c r="T688" i="1"/>
  <c r="I686" i="1"/>
  <c r="N672" i="1" l="1"/>
  <c r="P672" i="1" s="1"/>
  <c r="B672" i="1" s="1"/>
  <c r="K673" i="1"/>
  <c r="L673" i="1" s="1"/>
  <c r="M673" i="1" s="1"/>
  <c r="J674" i="1"/>
  <c r="H673" i="1"/>
  <c r="G674" i="1"/>
  <c r="T689" i="1"/>
  <c r="Q688" i="1"/>
  <c r="R688" i="1" s="1"/>
  <c r="C689" i="1" s="1"/>
  <c r="S689" i="1"/>
  <c r="O689" i="1"/>
  <c r="E689" i="1"/>
  <c r="F690" i="1" s="1"/>
  <c r="A690" i="1"/>
  <c r="D690" i="1" s="1"/>
  <c r="I687" i="1"/>
  <c r="N673" i="1" l="1"/>
  <c r="P673" i="1" s="1"/>
  <c r="B673" i="1" s="1"/>
  <c r="H674" i="1"/>
  <c r="G675" i="1"/>
  <c r="K674" i="1"/>
  <c r="L674" i="1" s="1"/>
  <c r="M674" i="1" s="1"/>
  <c r="J675" i="1"/>
  <c r="Q689" i="1"/>
  <c r="R689" i="1" s="1"/>
  <c r="C690" i="1" s="1"/>
  <c r="T690" i="1"/>
  <c r="S690" i="1"/>
  <c r="O690" i="1"/>
  <c r="E690" i="1"/>
  <c r="F691" i="1" s="1"/>
  <c r="A691" i="1"/>
  <c r="D691" i="1" s="1"/>
  <c r="I688" i="1"/>
  <c r="N674" i="1" l="1"/>
  <c r="P674" i="1" s="1"/>
  <c r="B674" i="1" s="1"/>
  <c r="K675" i="1"/>
  <c r="L675" i="1" s="1"/>
  <c r="M675" i="1" s="1"/>
  <c r="J676" i="1"/>
  <c r="G676" i="1"/>
  <c r="H675" i="1"/>
  <c r="T691" i="1"/>
  <c r="Q690" i="1"/>
  <c r="R690" i="1" s="1"/>
  <c r="C691" i="1" s="1"/>
  <c r="O691" i="1"/>
  <c r="E691" i="1"/>
  <c r="F692" i="1" s="1"/>
  <c r="A692" i="1"/>
  <c r="D692" i="1" s="1"/>
  <c r="S691" i="1"/>
  <c r="I689" i="1"/>
  <c r="T692" i="1" l="1"/>
  <c r="N675" i="1"/>
  <c r="P675" i="1" s="1"/>
  <c r="B675" i="1" s="1"/>
  <c r="H676" i="1"/>
  <c r="G677" i="1"/>
  <c r="K676" i="1"/>
  <c r="L676" i="1" s="1"/>
  <c r="M676" i="1" s="1"/>
  <c r="J677" i="1"/>
  <c r="Q691" i="1"/>
  <c r="R691" i="1" s="1"/>
  <c r="C692" i="1" s="1"/>
  <c r="S692" i="1"/>
  <c r="O692" i="1"/>
  <c r="E692" i="1"/>
  <c r="F693" i="1" s="1"/>
  <c r="A693" i="1"/>
  <c r="D693" i="1" s="1"/>
  <c r="I690" i="1"/>
  <c r="N676" i="1" l="1"/>
  <c r="P676" i="1" s="1"/>
  <c r="B676" i="1" s="1"/>
  <c r="K677" i="1"/>
  <c r="L677" i="1" s="1"/>
  <c r="M677" i="1" s="1"/>
  <c r="J678" i="1"/>
  <c r="H677" i="1"/>
  <c r="G678" i="1"/>
  <c r="Q692" i="1"/>
  <c r="R692" i="1" s="1"/>
  <c r="C693" i="1" s="1"/>
  <c r="O693" i="1"/>
  <c r="E693" i="1"/>
  <c r="F694" i="1" s="1"/>
  <c r="A694" i="1"/>
  <c r="D694" i="1" s="1"/>
  <c r="T693" i="1"/>
  <c r="S693" i="1"/>
  <c r="I691" i="1"/>
  <c r="N677" i="1" l="1"/>
  <c r="P677" i="1" s="1"/>
  <c r="B677" i="1" s="1"/>
  <c r="S694" i="1"/>
  <c r="T694" i="1"/>
  <c r="H678" i="1"/>
  <c r="G679" i="1"/>
  <c r="K678" i="1"/>
  <c r="L678" i="1" s="1"/>
  <c r="M678" i="1" s="1"/>
  <c r="J679" i="1"/>
  <c r="A695" i="1"/>
  <c r="D695" i="1" s="1"/>
  <c r="O694" i="1"/>
  <c r="S695" i="1" s="1"/>
  <c r="E694" i="1"/>
  <c r="F695" i="1" s="1"/>
  <c r="Q693" i="1"/>
  <c r="R693" i="1" s="1"/>
  <c r="C694" i="1" s="1"/>
  <c r="I692" i="1"/>
  <c r="N678" i="1" l="1"/>
  <c r="P678" i="1" s="1"/>
  <c r="B678" i="1" s="1"/>
  <c r="T695" i="1"/>
  <c r="H679" i="1"/>
  <c r="G680" i="1"/>
  <c r="K679" i="1"/>
  <c r="L679" i="1" s="1"/>
  <c r="M679" i="1" s="1"/>
  <c r="J680" i="1"/>
  <c r="A696" i="1"/>
  <c r="D696" i="1" s="1"/>
  <c r="O695" i="1"/>
  <c r="E695" i="1"/>
  <c r="F696" i="1" s="1"/>
  <c r="Q694" i="1"/>
  <c r="R694" i="1" s="1"/>
  <c r="C695" i="1" s="1"/>
  <c r="I693" i="1"/>
  <c r="N679" i="1" l="1"/>
  <c r="P679" i="1" s="1"/>
  <c r="B679" i="1" s="1"/>
  <c r="K680" i="1"/>
  <c r="L680" i="1" s="1"/>
  <c r="M680" i="1" s="1"/>
  <c r="J681" i="1"/>
  <c r="H680" i="1"/>
  <c r="G681" i="1"/>
  <c r="E696" i="1"/>
  <c r="F697" i="1" s="1"/>
  <c r="A697" i="1"/>
  <c r="D697" i="1" s="1"/>
  <c r="O696" i="1"/>
  <c r="Q695" i="1"/>
  <c r="R695" i="1" s="1"/>
  <c r="C696" i="1" s="1"/>
  <c r="T696" i="1"/>
  <c r="S696" i="1"/>
  <c r="I694" i="1"/>
  <c r="N680" i="1" l="1"/>
  <c r="P680" i="1" s="1"/>
  <c r="B680" i="1" s="1"/>
  <c r="H681" i="1"/>
  <c r="G682" i="1"/>
  <c r="T697" i="1"/>
  <c r="K681" i="1"/>
  <c r="L681" i="1" s="1"/>
  <c r="M681" i="1" s="1"/>
  <c r="J682" i="1"/>
  <c r="S697" i="1"/>
  <c r="E697" i="1"/>
  <c r="F698" i="1" s="1"/>
  <c r="A698" i="1"/>
  <c r="D698" i="1" s="1"/>
  <c r="O697" i="1"/>
  <c r="Q696" i="1"/>
  <c r="R696" i="1" s="1"/>
  <c r="C697" i="1" s="1"/>
  <c r="I695" i="1"/>
  <c r="N681" i="1" l="1"/>
  <c r="P681" i="1" s="1"/>
  <c r="B681" i="1" s="1"/>
  <c r="H682" i="1"/>
  <c r="G683" i="1"/>
  <c r="K682" i="1"/>
  <c r="L682" i="1" s="1"/>
  <c r="M682" i="1" s="1"/>
  <c r="J683" i="1"/>
  <c r="Q697" i="1"/>
  <c r="R697" i="1" s="1"/>
  <c r="C698" i="1" s="1"/>
  <c r="O698" i="1"/>
  <c r="E698" i="1"/>
  <c r="F699" i="1" s="1"/>
  <c r="A699" i="1"/>
  <c r="D699" i="1" s="1"/>
  <c r="S698" i="1"/>
  <c r="T698" i="1"/>
  <c r="I696" i="1"/>
  <c r="N682" i="1" l="1"/>
  <c r="P682" i="1" s="1"/>
  <c r="B682" i="1" s="1"/>
  <c r="K683" i="1"/>
  <c r="L683" i="1" s="1"/>
  <c r="M683" i="1" s="1"/>
  <c r="J684" i="1"/>
  <c r="S699" i="1"/>
  <c r="H683" i="1"/>
  <c r="G684" i="1"/>
  <c r="T699" i="1"/>
  <c r="O699" i="1"/>
  <c r="E699" i="1"/>
  <c r="F700" i="1" s="1"/>
  <c r="A700" i="1"/>
  <c r="D700" i="1" s="1"/>
  <c r="Q698" i="1"/>
  <c r="R698" i="1" s="1"/>
  <c r="C699" i="1" s="1"/>
  <c r="I697" i="1"/>
  <c r="N683" i="1" l="1"/>
  <c r="P683" i="1" s="1"/>
  <c r="B683" i="1" s="1"/>
  <c r="H684" i="1"/>
  <c r="G685" i="1"/>
  <c r="K684" i="1"/>
  <c r="L684" i="1" s="1"/>
  <c r="M684" i="1" s="1"/>
  <c r="J685" i="1"/>
  <c r="Q699" i="1"/>
  <c r="R699" i="1" s="1"/>
  <c r="C700" i="1" s="1"/>
  <c r="S700" i="1"/>
  <c r="O700" i="1"/>
  <c r="E700" i="1"/>
  <c r="F701" i="1" s="1"/>
  <c r="A701" i="1"/>
  <c r="D701" i="1" s="1"/>
  <c r="T700" i="1"/>
  <c r="I698" i="1"/>
  <c r="N684" i="1" l="1"/>
  <c r="P684" i="1" s="1"/>
  <c r="B684" i="1" s="1"/>
  <c r="K685" i="1"/>
  <c r="L685" i="1" s="1"/>
  <c r="M685" i="1" s="1"/>
  <c r="J686" i="1"/>
  <c r="G686" i="1"/>
  <c r="H685" i="1"/>
  <c r="T701" i="1"/>
  <c r="Q700" i="1"/>
  <c r="R700" i="1" s="1"/>
  <c r="C701" i="1" s="1"/>
  <c r="S701" i="1"/>
  <c r="E701" i="1"/>
  <c r="F702" i="1" s="1"/>
  <c r="O701" i="1"/>
  <c r="A702" i="1"/>
  <c r="D702" i="1" s="1"/>
  <c r="I699" i="1"/>
  <c r="N685" i="1" l="1"/>
  <c r="P685" i="1" s="1"/>
  <c r="B685" i="1" s="1"/>
  <c r="H686" i="1"/>
  <c r="G687" i="1"/>
  <c r="K686" i="1"/>
  <c r="L686" i="1" s="1"/>
  <c r="M686" i="1" s="1"/>
  <c r="J687" i="1"/>
  <c r="Q701" i="1"/>
  <c r="R701" i="1" s="1"/>
  <c r="C702" i="1" s="1"/>
  <c r="T702" i="1"/>
  <c r="E702" i="1"/>
  <c r="F703" i="1" s="1"/>
  <c r="A703" i="1"/>
  <c r="D703" i="1" s="1"/>
  <c r="O702" i="1"/>
  <c r="S702" i="1"/>
  <c r="I700" i="1"/>
  <c r="N686" i="1" l="1"/>
  <c r="P686" i="1" s="1"/>
  <c r="B686" i="1" s="1"/>
  <c r="K687" i="1"/>
  <c r="L687" i="1" s="1"/>
  <c r="M687" i="1" s="1"/>
  <c r="J688" i="1"/>
  <c r="H687" i="1"/>
  <c r="G688" i="1"/>
  <c r="Q702" i="1"/>
  <c r="R702" i="1" s="1"/>
  <c r="C703" i="1" s="1"/>
  <c r="S703" i="1"/>
  <c r="E703" i="1"/>
  <c r="F704" i="1" s="1"/>
  <c r="A704" i="1"/>
  <c r="D704" i="1" s="1"/>
  <c r="O703" i="1"/>
  <c r="T703" i="1"/>
  <c r="I701" i="1"/>
  <c r="N687" i="1" l="1"/>
  <c r="P687" i="1" s="1"/>
  <c r="B687" i="1" s="1"/>
  <c r="G689" i="1"/>
  <c r="H688" i="1"/>
  <c r="K688" i="1"/>
  <c r="L688" i="1" s="1"/>
  <c r="M688" i="1" s="1"/>
  <c r="J689" i="1"/>
  <c r="T704" i="1"/>
  <c r="S704" i="1"/>
  <c r="Q703" i="1"/>
  <c r="R703" i="1" s="1"/>
  <c r="C704" i="1" s="1"/>
  <c r="O704" i="1"/>
  <c r="E704" i="1"/>
  <c r="F705" i="1" s="1"/>
  <c r="A705" i="1"/>
  <c r="D705" i="1" s="1"/>
  <c r="I702" i="1"/>
  <c r="T705" i="1" l="1"/>
  <c r="N688" i="1"/>
  <c r="P688" i="1" s="1"/>
  <c r="B688" i="1" s="1"/>
  <c r="K689" i="1"/>
  <c r="L689" i="1" s="1"/>
  <c r="M689" i="1" s="1"/>
  <c r="J690" i="1"/>
  <c r="H689" i="1"/>
  <c r="G690" i="1"/>
  <c r="S705" i="1"/>
  <c r="O705" i="1"/>
  <c r="E705" i="1"/>
  <c r="F706" i="1" s="1"/>
  <c r="A706" i="1"/>
  <c r="D706" i="1" s="1"/>
  <c r="Q704" i="1"/>
  <c r="R704" i="1" s="1"/>
  <c r="C705" i="1" s="1"/>
  <c r="I703" i="1"/>
  <c r="N689" i="1" l="1"/>
  <c r="P689" i="1" s="1"/>
  <c r="B689" i="1" s="1"/>
  <c r="G691" i="1"/>
  <c r="H690" i="1"/>
  <c r="K690" i="1"/>
  <c r="L690" i="1" s="1"/>
  <c r="M690" i="1" s="1"/>
  <c r="J691" i="1"/>
  <c r="Q705" i="1"/>
  <c r="R705" i="1" s="1"/>
  <c r="C706" i="1" s="1"/>
  <c r="S706" i="1"/>
  <c r="O706" i="1"/>
  <c r="E706" i="1"/>
  <c r="F707" i="1" s="1"/>
  <c r="A707" i="1"/>
  <c r="D707" i="1" s="1"/>
  <c r="T706" i="1"/>
  <c r="I704" i="1"/>
  <c r="N690" i="1" l="1"/>
  <c r="P690" i="1" s="1"/>
  <c r="B690" i="1" s="1"/>
  <c r="K691" i="1"/>
  <c r="L691" i="1" s="1"/>
  <c r="M691" i="1" s="1"/>
  <c r="J692" i="1"/>
  <c r="H691" i="1"/>
  <c r="G692" i="1"/>
  <c r="T707" i="1"/>
  <c r="Q706" i="1"/>
  <c r="R706" i="1" s="1"/>
  <c r="C707" i="1" s="1"/>
  <c r="E707" i="1"/>
  <c r="F708" i="1" s="1"/>
  <c r="O707" i="1"/>
  <c r="A708" i="1"/>
  <c r="D708" i="1" s="1"/>
  <c r="S707" i="1"/>
  <c r="I705" i="1"/>
  <c r="T708" i="1" l="1"/>
  <c r="N691" i="1"/>
  <c r="P691" i="1" s="1"/>
  <c r="B691" i="1" s="1"/>
  <c r="H692" i="1"/>
  <c r="G693" i="1"/>
  <c r="K692" i="1"/>
  <c r="L692" i="1" s="1"/>
  <c r="M692" i="1" s="1"/>
  <c r="J693" i="1"/>
  <c r="S708" i="1"/>
  <c r="Q707" i="1"/>
  <c r="R707" i="1" s="1"/>
  <c r="C708" i="1" s="1"/>
  <c r="E708" i="1"/>
  <c r="F709" i="1" s="1"/>
  <c r="A709" i="1"/>
  <c r="D709" i="1" s="1"/>
  <c r="O708" i="1"/>
  <c r="I706" i="1"/>
  <c r="N692" i="1" l="1"/>
  <c r="P692" i="1" s="1"/>
  <c r="B692" i="1" s="1"/>
  <c r="K693" i="1"/>
  <c r="L693" i="1" s="1"/>
  <c r="M693" i="1" s="1"/>
  <c r="J694" i="1"/>
  <c r="G694" i="1"/>
  <c r="H693" i="1"/>
  <c r="E709" i="1"/>
  <c r="F710" i="1" s="1"/>
  <c r="A710" i="1"/>
  <c r="D710" i="1" s="1"/>
  <c r="O709" i="1"/>
  <c r="S709" i="1"/>
  <c r="Q708" i="1"/>
  <c r="R708" i="1" s="1"/>
  <c r="C709" i="1" s="1"/>
  <c r="T709" i="1"/>
  <c r="I707" i="1"/>
  <c r="N693" i="1" l="1"/>
  <c r="P693" i="1" s="1"/>
  <c r="B693" i="1" s="1"/>
  <c r="S710" i="1"/>
  <c r="H694" i="1"/>
  <c r="G695" i="1"/>
  <c r="K694" i="1"/>
  <c r="L694" i="1" s="1"/>
  <c r="M694" i="1" s="1"/>
  <c r="J695" i="1"/>
  <c r="T710" i="1"/>
  <c r="O710" i="1"/>
  <c r="E710" i="1"/>
  <c r="F711" i="1" s="1"/>
  <c r="A711" i="1"/>
  <c r="D711" i="1" s="1"/>
  <c r="Q709" i="1"/>
  <c r="R709" i="1" s="1"/>
  <c r="C710" i="1" s="1"/>
  <c r="I708" i="1"/>
  <c r="N694" i="1" l="1"/>
  <c r="P694" i="1" s="1"/>
  <c r="B694" i="1" s="1"/>
  <c r="H695" i="1"/>
  <c r="G696" i="1"/>
  <c r="K695" i="1"/>
  <c r="L695" i="1" s="1"/>
  <c r="M695" i="1" s="1"/>
  <c r="J696" i="1"/>
  <c r="Q710" i="1"/>
  <c r="R710" i="1" s="1"/>
  <c r="C711" i="1" s="1"/>
  <c r="S711" i="1"/>
  <c r="T711" i="1"/>
  <c r="O711" i="1"/>
  <c r="A712" i="1"/>
  <c r="D712" i="1" s="1"/>
  <c r="E711" i="1"/>
  <c r="F712" i="1" s="1"/>
  <c r="I709" i="1"/>
  <c r="N695" i="1" l="1"/>
  <c r="P695" i="1" s="1"/>
  <c r="B695" i="1" s="1"/>
  <c r="K696" i="1"/>
  <c r="L696" i="1" s="1"/>
  <c r="M696" i="1" s="1"/>
  <c r="J697" i="1"/>
  <c r="H696" i="1"/>
  <c r="G697" i="1"/>
  <c r="Q711" i="1"/>
  <c r="R711" i="1" s="1"/>
  <c r="C712" i="1" s="1"/>
  <c r="T712" i="1"/>
  <c r="A713" i="1"/>
  <c r="D713" i="1" s="1"/>
  <c r="O712" i="1"/>
  <c r="E712" i="1"/>
  <c r="F713" i="1" s="1"/>
  <c r="S712" i="1"/>
  <c r="I710" i="1"/>
  <c r="N696" i="1" l="1"/>
  <c r="P696" i="1" s="1"/>
  <c r="B696" i="1" s="1"/>
  <c r="H697" i="1"/>
  <c r="G698" i="1"/>
  <c r="K697" i="1"/>
  <c r="L697" i="1" s="1"/>
  <c r="M697" i="1" s="1"/>
  <c r="J698" i="1"/>
  <c r="E713" i="1"/>
  <c r="F714" i="1" s="1"/>
  <c r="A714" i="1"/>
  <c r="D714" i="1" s="1"/>
  <c r="O713" i="1"/>
  <c r="T713" i="1"/>
  <c r="Q712" i="1"/>
  <c r="R712" i="1" s="1"/>
  <c r="C713" i="1" s="1"/>
  <c r="S713" i="1"/>
  <c r="I711" i="1"/>
  <c r="N697" i="1" l="1"/>
  <c r="P697" i="1" s="1"/>
  <c r="B697" i="1" s="1"/>
  <c r="K698" i="1"/>
  <c r="L698" i="1" s="1"/>
  <c r="M698" i="1" s="1"/>
  <c r="J699" i="1"/>
  <c r="S714" i="1"/>
  <c r="H698" i="1"/>
  <c r="G699" i="1"/>
  <c r="T714" i="1"/>
  <c r="E714" i="1"/>
  <c r="F715" i="1" s="1"/>
  <c r="A715" i="1"/>
  <c r="D715" i="1" s="1"/>
  <c r="O714" i="1"/>
  <c r="Q713" i="1"/>
  <c r="R713" i="1" s="1"/>
  <c r="C714" i="1" s="1"/>
  <c r="I712" i="1"/>
  <c r="N698" i="1" l="1"/>
  <c r="P698" i="1" s="1"/>
  <c r="B698" i="1" s="1"/>
  <c r="H699" i="1"/>
  <c r="G700" i="1"/>
  <c r="K699" i="1"/>
  <c r="L699" i="1" s="1"/>
  <c r="M699" i="1" s="1"/>
  <c r="J700" i="1"/>
  <c r="T715" i="1"/>
  <c r="Q714" i="1"/>
  <c r="R714" i="1" s="1"/>
  <c r="C715" i="1" s="1"/>
  <c r="S715" i="1"/>
  <c r="E715" i="1"/>
  <c r="F716" i="1" s="1"/>
  <c r="A716" i="1"/>
  <c r="D716" i="1" s="1"/>
  <c r="O715" i="1"/>
  <c r="I713" i="1"/>
  <c r="N699" i="1" l="1"/>
  <c r="P699" i="1" s="1"/>
  <c r="B699" i="1" s="1"/>
  <c r="H700" i="1"/>
  <c r="G701" i="1"/>
  <c r="K700" i="1"/>
  <c r="L700" i="1" s="1"/>
  <c r="M700" i="1" s="1"/>
  <c r="J701" i="1"/>
  <c r="T716" i="1"/>
  <c r="S716" i="1"/>
  <c r="Q715" i="1"/>
  <c r="R715" i="1" s="1"/>
  <c r="C716" i="1" s="1"/>
  <c r="O716" i="1"/>
  <c r="E716" i="1"/>
  <c r="F717" i="1" s="1"/>
  <c r="A717" i="1"/>
  <c r="D717" i="1" s="1"/>
  <c r="I714" i="1"/>
  <c r="N700" i="1" l="1"/>
  <c r="P700" i="1" s="1"/>
  <c r="B700" i="1" s="1"/>
  <c r="K701" i="1"/>
  <c r="L701" i="1" s="1"/>
  <c r="M701" i="1" s="1"/>
  <c r="J702" i="1"/>
  <c r="G702" i="1"/>
  <c r="H701" i="1"/>
  <c r="O717" i="1"/>
  <c r="A718" i="1"/>
  <c r="D718" i="1" s="1"/>
  <c r="E717" i="1"/>
  <c r="F718" i="1" s="1"/>
  <c r="S717" i="1"/>
  <c r="Q716" i="1"/>
  <c r="R716" i="1" s="1"/>
  <c r="C717" i="1" s="1"/>
  <c r="T717" i="1"/>
  <c r="I715" i="1"/>
  <c r="N701" i="1" l="1"/>
  <c r="P701" i="1" s="1"/>
  <c r="B701" i="1" s="1"/>
  <c r="H702" i="1"/>
  <c r="G703" i="1"/>
  <c r="K702" i="1"/>
  <c r="L702" i="1" s="1"/>
  <c r="M702" i="1" s="1"/>
  <c r="J703" i="1"/>
  <c r="S718" i="1"/>
  <c r="T718" i="1"/>
  <c r="A719" i="1"/>
  <c r="D719" i="1" s="1"/>
  <c r="O718" i="1"/>
  <c r="E718" i="1"/>
  <c r="F719" i="1" s="1"/>
  <c r="Q717" i="1"/>
  <c r="R717" i="1" s="1"/>
  <c r="C718" i="1" s="1"/>
  <c r="I716" i="1"/>
  <c r="S719" i="1" l="1"/>
  <c r="N702" i="1"/>
  <c r="P702" i="1" s="1"/>
  <c r="B702" i="1" s="1"/>
  <c r="K703" i="1"/>
  <c r="L703" i="1" s="1"/>
  <c r="M703" i="1" s="1"/>
  <c r="J704" i="1"/>
  <c r="G704" i="1"/>
  <c r="H703" i="1"/>
  <c r="E719" i="1"/>
  <c r="F720" i="1" s="1"/>
  <c r="O719" i="1"/>
  <c r="A720" i="1"/>
  <c r="D720" i="1" s="1"/>
  <c r="Q718" i="1"/>
  <c r="R718" i="1" s="1"/>
  <c r="C719" i="1" s="1"/>
  <c r="T719" i="1"/>
  <c r="I717" i="1"/>
  <c r="N703" i="1" l="1"/>
  <c r="P703" i="1" s="1"/>
  <c r="B703" i="1" s="1"/>
  <c r="G705" i="1"/>
  <c r="H704" i="1"/>
  <c r="K704" i="1"/>
  <c r="L704" i="1" s="1"/>
  <c r="M704" i="1" s="1"/>
  <c r="J705" i="1"/>
  <c r="T720" i="1"/>
  <c r="O720" i="1"/>
  <c r="E720" i="1"/>
  <c r="F721" i="1" s="1"/>
  <c r="A721" i="1"/>
  <c r="D721" i="1" s="1"/>
  <c r="Q719" i="1"/>
  <c r="R719" i="1" s="1"/>
  <c r="C720" i="1" s="1"/>
  <c r="S720" i="1"/>
  <c r="I718" i="1"/>
  <c r="T721" i="1" l="1"/>
  <c r="N704" i="1"/>
  <c r="P704" i="1" s="1"/>
  <c r="B704" i="1" s="1"/>
  <c r="K705" i="1"/>
  <c r="L705" i="1" s="1"/>
  <c r="M705" i="1" s="1"/>
  <c r="J706" i="1"/>
  <c r="H705" i="1"/>
  <c r="G706" i="1"/>
  <c r="S721" i="1"/>
  <c r="O721" i="1"/>
  <c r="A722" i="1"/>
  <c r="D722" i="1" s="1"/>
  <c r="E721" i="1"/>
  <c r="F722" i="1" s="1"/>
  <c r="Q720" i="1"/>
  <c r="R720" i="1" s="1"/>
  <c r="C721" i="1" s="1"/>
  <c r="I719" i="1"/>
  <c r="N705" i="1" l="1"/>
  <c r="P705" i="1" s="1"/>
  <c r="B705" i="1" s="1"/>
  <c r="H706" i="1"/>
  <c r="G707" i="1"/>
  <c r="K706" i="1"/>
  <c r="L706" i="1" s="1"/>
  <c r="M706" i="1" s="1"/>
  <c r="J707" i="1"/>
  <c r="Q721" i="1"/>
  <c r="R721" i="1" s="1"/>
  <c r="C722" i="1" s="1"/>
  <c r="S722" i="1"/>
  <c r="T722" i="1"/>
  <c r="A723" i="1"/>
  <c r="D723" i="1" s="1"/>
  <c r="O722" i="1"/>
  <c r="E722" i="1"/>
  <c r="F723" i="1" s="1"/>
  <c r="I720" i="1"/>
  <c r="N706" i="1" l="1"/>
  <c r="P706" i="1" s="1"/>
  <c r="B706" i="1" s="1"/>
  <c r="K707" i="1"/>
  <c r="L707" i="1" s="1"/>
  <c r="M707" i="1" s="1"/>
  <c r="J708" i="1"/>
  <c r="H707" i="1"/>
  <c r="G708" i="1"/>
  <c r="E723" i="1"/>
  <c r="F724" i="1" s="1"/>
  <c r="A724" i="1"/>
  <c r="D724" i="1" s="1"/>
  <c r="O723" i="1"/>
  <c r="Q722" i="1"/>
  <c r="R722" i="1" s="1"/>
  <c r="C723" i="1" s="1"/>
  <c r="T723" i="1"/>
  <c r="S723" i="1"/>
  <c r="I721" i="1"/>
  <c r="N707" i="1" l="1"/>
  <c r="P707" i="1" s="1"/>
  <c r="B707" i="1" s="1"/>
  <c r="H708" i="1"/>
  <c r="G709" i="1"/>
  <c r="T724" i="1"/>
  <c r="K708" i="1"/>
  <c r="L708" i="1" s="1"/>
  <c r="M708" i="1" s="1"/>
  <c r="J709" i="1"/>
  <c r="S724" i="1"/>
  <c r="E724" i="1"/>
  <c r="F725" i="1" s="1"/>
  <c r="A725" i="1"/>
  <c r="D725" i="1" s="1"/>
  <c r="O724" i="1"/>
  <c r="Q723" i="1"/>
  <c r="R723" i="1" s="1"/>
  <c r="C724" i="1" s="1"/>
  <c r="I722" i="1"/>
  <c r="S725" i="1" l="1"/>
  <c r="N708" i="1"/>
  <c r="P708" i="1" s="1"/>
  <c r="B708" i="1" s="1"/>
  <c r="H709" i="1"/>
  <c r="G710" i="1"/>
  <c r="K709" i="1"/>
  <c r="L709" i="1" s="1"/>
  <c r="M709" i="1" s="1"/>
  <c r="J710" i="1"/>
  <c r="Q724" i="1"/>
  <c r="R724" i="1" s="1"/>
  <c r="C725" i="1" s="1"/>
  <c r="T725" i="1"/>
  <c r="E725" i="1"/>
  <c r="F726" i="1" s="1"/>
  <c r="A726" i="1"/>
  <c r="D726" i="1" s="1"/>
  <c r="O725" i="1"/>
  <c r="I723" i="1"/>
  <c r="N709" i="1" l="1"/>
  <c r="P709" i="1" s="1"/>
  <c r="B709" i="1" s="1"/>
  <c r="K710" i="1"/>
  <c r="L710" i="1" s="1"/>
  <c r="M710" i="1" s="1"/>
  <c r="J711" i="1"/>
  <c r="H710" i="1"/>
  <c r="G711" i="1"/>
  <c r="Q725" i="1"/>
  <c r="R725" i="1" s="1"/>
  <c r="C726" i="1" s="1"/>
  <c r="T726" i="1"/>
  <c r="O726" i="1"/>
  <c r="E726" i="1"/>
  <c r="F727" i="1" s="1"/>
  <c r="A727" i="1"/>
  <c r="D727" i="1" s="1"/>
  <c r="S726" i="1"/>
  <c r="I724" i="1"/>
  <c r="N710" i="1" l="1"/>
  <c r="P710" i="1" s="1"/>
  <c r="B710" i="1" s="1"/>
  <c r="G712" i="1"/>
  <c r="H711" i="1"/>
  <c r="K711" i="1"/>
  <c r="L711" i="1" s="1"/>
  <c r="M711" i="1" s="1"/>
  <c r="J712" i="1"/>
  <c r="S727" i="1"/>
  <c r="O727" i="1"/>
  <c r="E727" i="1"/>
  <c r="F728" i="1" s="1"/>
  <c r="A728" i="1"/>
  <c r="D728" i="1" s="1"/>
  <c r="T727" i="1"/>
  <c r="Q726" i="1"/>
  <c r="R726" i="1" s="1"/>
  <c r="C727" i="1" s="1"/>
  <c r="I725" i="1"/>
  <c r="N711" i="1" l="1"/>
  <c r="P711" i="1" s="1"/>
  <c r="B711" i="1" s="1"/>
  <c r="T728" i="1"/>
  <c r="K712" i="1"/>
  <c r="L712" i="1" s="1"/>
  <c r="M712" i="1" s="1"/>
  <c r="J713" i="1"/>
  <c r="H712" i="1"/>
  <c r="G713" i="1"/>
  <c r="Q727" i="1"/>
  <c r="R727" i="1" s="1"/>
  <c r="C728" i="1" s="1"/>
  <c r="O728" i="1"/>
  <c r="E728" i="1"/>
  <c r="F729" i="1" s="1"/>
  <c r="A729" i="1"/>
  <c r="D729" i="1" s="1"/>
  <c r="S728" i="1"/>
  <c r="I726" i="1"/>
  <c r="N712" i="1" l="1"/>
  <c r="P712" i="1" s="1"/>
  <c r="B712" i="1" s="1"/>
  <c r="K713" i="1"/>
  <c r="L713" i="1" s="1"/>
  <c r="M713" i="1" s="1"/>
  <c r="J714" i="1"/>
  <c r="H713" i="1"/>
  <c r="G714" i="1"/>
  <c r="E729" i="1"/>
  <c r="F730" i="1" s="1"/>
  <c r="O729" i="1"/>
  <c r="A730" i="1"/>
  <c r="D730" i="1" s="1"/>
  <c r="Q728" i="1"/>
  <c r="R728" i="1" s="1"/>
  <c r="C729" i="1" s="1"/>
  <c r="T729" i="1"/>
  <c r="S729" i="1"/>
  <c r="I727" i="1"/>
  <c r="N713" i="1" l="1"/>
  <c r="P713" i="1" s="1"/>
  <c r="B713" i="1" s="1"/>
  <c r="H714" i="1"/>
  <c r="G715" i="1"/>
  <c r="S730" i="1"/>
  <c r="T730" i="1"/>
  <c r="K714" i="1"/>
  <c r="L714" i="1" s="1"/>
  <c r="M714" i="1" s="1"/>
  <c r="J715" i="1"/>
  <c r="E730" i="1"/>
  <c r="F731" i="1" s="1"/>
  <c r="A731" i="1"/>
  <c r="D731" i="1" s="1"/>
  <c r="O730" i="1"/>
  <c r="Q729" i="1"/>
  <c r="R729" i="1" s="1"/>
  <c r="C730" i="1" s="1"/>
  <c r="I728" i="1"/>
  <c r="N714" i="1" l="1"/>
  <c r="P714" i="1" s="1"/>
  <c r="B714" i="1" s="1"/>
  <c r="S731" i="1"/>
  <c r="K715" i="1"/>
  <c r="L715" i="1" s="1"/>
  <c r="M715" i="1" s="1"/>
  <c r="J716" i="1"/>
  <c r="H715" i="1"/>
  <c r="G716" i="1"/>
  <c r="E731" i="1"/>
  <c r="F732" i="1" s="1"/>
  <c r="A732" i="1"/>
  <c r="D732" i="1" s="1"/>
  <c r="O731" i="1"/>
  <c r="Q730" i="1"/>
  <c r="R730" i="1" s="1"/>
  <c r="C731" i="1" s="1"/>
  <c r="T731" i="1"/>
  <c r="I729" i="1"/>
  <c r="N715" i="1" l="1"/>
  <c r="P715" i="1" s="1"/>
  <c r="B715" i="1" s="1"/>
  <c r="H716" i="1"/>
  <c r="G717" i="1"/>
  <c r="K716" i="1"/>
  <c r="L716" i="1" s="1"/>
  <c r="M716" i="1" s="1"/>
  <c r="J717" i="1"/>
  <c r="T732" i="1"/>
  <c r="Q731" i="1"/>
  <c r="R731" i="1" s="1"/>
  <c r="C732" i="1" s="1"/>
  <c r="O732" i="1"/>
  <c r="E732" i="1"/>
  <c r="F733" i="1" s="1"/>
  <c r="A733" i="1"/>
  <c r="D733" i="1" s="1"/>
  <c r="S732" i="1"/>
  <c r="I730" i="1"/>
  <c r="N716" i="1" l="1"/>
  <c r="P716" i="1" s="1"/>
  <c r="B716" i="1" s="1"/>
  <c r="K717" i="1"/>
  <c r="L717" i="1" s="1"/>
  <c r="M717" i="1" s="1"/>
  <c r="J718" i="1"/>
  <c r="H717" i="1"/>
  <c r="G718" i="1"/>
  <c r="S733" i="1"/>
  <c r="O733" i="1"/>
  <c r="A734" i="1"/>
  <c r="D734" i="1" s="1"/>
  <c r="E733" i="1"/>
  <c r="F734" i="1" s="1"/>
  <c r="T733" i="1"/>
  <c r="Q732" i="1"/>
  <c r="R732" i="1" s="1"/>
  <c r="C733" i="1" s="1"/>
  <c r="I731" i="1"/>
  <c r="N717" i="1" l="1"/>
  <c r="P717" i="1" s="1"/>
  <c r="B717" i="1" s="1"/>
  <c r="H718" i="1"/>
  <c r="G719" i="1"/>
  <c r="K718" i="1"/>
  <c r="L718" i="1" s="1"/>
  <c r="M718" i="1" s="1"/>
  <c r="J719" i="1"/>
  <c r="Q733" i="1"/>
  <c r="R733" i="1" s="1"/>
  <c r="C734" i="1" s="1"/>
  <c r="S734" i="1"/>
  <c r="T734" i="1"/>
  <c r="A735" i="1"/>
  <c r="D735" i="1" s="1"/>
  <c r="O734" i="1"/>
  <c r="E734" i="1"/>
  <c r="F735" i="1" s="1"/>
  <c r="I732" i="1"/>
  <c r="N718" i="1" l="1"/>
  <c r="P718" i="1" s="1"/>
  <c r="B718" i="1" s="1"/>
  <c r="K719" i="1"/>
  <c r="L719" i="1" s="1"/>
  <c r="M719" i="1" s="1"/>
  <c r="J720" i="1"/>
  <c r="H719" i="1"/>
  <c r="G720" i="1"/>
  <c r="E735" i="1"/>
  <c r="F736" i="1" s="1"/>
  <c r="O735" i="1"/>
  <c r="A736" i="1"/>
  <c r="D736" i="1" s="1"/>
  <c r="S735" i="1"/>
  <c r="T735" i="1"/>
  <c r="Q734" i="1"/>
  <c r="R734" i="1" s="1"/>
  <c r="C735" i="1" s="1"/>
  <c r="I733" i="1"/>
  <c r="N719" i="1" l="1"/>
  <c r="P719" i="1" s="1"/>
  <c r="B719" i="1" s="1"/>
  <c r="G721" i="1"/>
  <c r="H720" i="1"/>
  <c r="K720" i="1"/>
  <c r="L720" i="1" s="1"/>
  <c r="M720" i="1" s="1"/>
  <c r="J721" i="1"/>
  <c r="Q735" i="1"/>
  <c r="R735" i="1" s="1"/>
  <c r="C736" i="1" s="1"/>
  <c r="S736" i="1"/>
  <c r="T736" i="1"/>
  <c r="O736" i="1"/>
  <c r="E736" i="1"/>
  <c r="F737" i="1" s="1"/>
  <c r="A737" i="1"/>
  <c r="D737" i="1" s="1"/>
  <c r="I734" i="1"/>
  <c r="N720" i="1" l="1"/>
  <c r="P720" i="1" s="1"/>
  <c r="B720" i="1" s="1"/>
  <c r="K721" i="1"/>
  <c r="L721" i="1" s="1"/>
  <c r="M721" i="1" s="1"/>
  <c r="J722" i="1"/>
  <c r="H721" i="1"/>
  <c r="G722" i="1"/>
  <c r="T737" i="1"/>
  <c r="O737" i="1"/>
  <c r="E737" i="1"/>
  <c r="F738" i="1" s="1"/>
  <c r="A738" i="1"/>
  <c r="D738" i="1" s="1"/>
  <c r="S737" i="1"/>
  <c r="Q736" i="1"/>
  <c r="R736" i="1" s="1"/>
  <c r="C737" i="1" s="1"/>
  <c r="I735" i="1"/>
  <c r="N721" i="1" l="1"/>
  <c r="P721" i="1" s="1"/>
  <c r="B721" i="1" s="1"/>
  <c r="H722" i="1"/>
  <c r="G723" i="1"/>
  <c r="K722" i="1"/>
  <c r="L722" i="1" s="1"/>
  <c r="M722" i="1" s="1"/>
  <c r="J723" i="1"/>
  <c r="Q737" i="1"/>
  <c r="R737" i="1" s="1"/>
  <c r="C738" i="1" s="1"/>
  <c r="S738" i="1"/>
  <c r="O738" i="1"/>
  <c r="E738" i="1"/>
  <c r="F739" i="1" s="1"/>
  <c r="A739" i="1"/>
  <c r="D739" i="1" s="1"/>
  <c r="T738" i="1"/>
  <c r="I736" i="1"/>
  <c r="N722" i="1" l="1"/>
  <c r="P722" i="1" s="1"/>
  <c r="B722" i="1" s="1"/>
  <c r="K723" i="1"/>
  <c r="L723" i="1" s="1"/>
  <c r="M723" i="1" s="1"/>
  <c r="J724" i="1"/>
  <c r="H723" i="1"/>
  <c r="G724" i="1"/>
  <c r="Q738" i="1"/>
  <c r="R738" i="1" s="1"/>
  <c r="C739" i="1" s="1"/>
  <c r="T739" i="1"/>
  <c r="A740" i="1"/>
  <c r="D740" i="1" s="1"/>
  <c r="O739" i="1"/>
  <c r="E739" i="1"/>
  <c r="F740" i="1" s="1"/>
  <c r="S739" i="1"/>
  <c r="I737" i="1"/>
  <c r="N723" i="1" l="1"/>
  <c r="P723" i="1" s="1"/>
  <c r="B723" i="1" s="1"/>
  <c r="H724" i="1"/>
  <c r="G725" i="1"/>
  <c r="K724" i="1"/>
  <c r="L724" i="1" s="1"/>
  <c r="M724" i="1" s="1"/>
  <c r="J725" i="1"/>
  <c r="S740" i="1"/>
  <c r="A741" i="1"/>
  <c r="D741" i="1" s="1"/>
  <c r="O740" i="1"/>
  <c r="E740" i="1"/>
  <c r="F741" i="1" s="1"/>
  <c r="Q739" i="1"/>
  <c r="R739" i="1" s="1"/>
  <c r="C740" i="1" s="1"/>
  <c r="T740" i="1"/>
  <c r="I738" i="1"/>
  <c r="N724" i="1" l="1"/>
  <c r="P724" i="1" s="1"/>
  <c r="B724" i="1" s="1"/>
  <c r="S741" i="1"/>
  <c r="H725" i="1"/>
  <c r="G726" i="1"/>
  <c r="K725" i="1"/>
  <c r="L725" i="1" s="1"/>
  <c r="M725" i="1" s="1"/>
  <c r="J726" i="1"/>
  <c r="T741" i="1"/>
  <c r="E741" i="1"/>
  <c r="F742" i="1" s="1"/>
  <c r="A742" i="1"/>
  <c r="D742" i="1" s="1"/>
  <c r="O741" i="1"/>
  <c r="Q740" i="1"/>
  <c r="R740" i="1" s="1"/>
  <c r="C741" i="1" s="1"/>
  <c r="I739" i="1"/>
  <c r="N725" i="1" l="1"/>
  <c r="P725" i="1" s="1"/>
  <c r="B725" i="1" s="1"/>
  <c r="K726" i="1"/>
  <c r="L726" i="1" s="1"/>
  <c r="M726" i="1" s="1"/>
  <c r="J727" i="1"/>
  <c r="G727" i="1"/>
  <c r="H726" i="1"/>
  <c r="T742" i="1"/>
  <c r="Q741" i="1"/>
  <c r="R741" i="1" s="1"/>
  <c r="C742" i="1" s="1"/>
  <c r="E742" i="1"/>
  <c r="F743" i="1" s="1"/>
  <c r="A743" i="1"/>
  <c r="D743" i="1" s="1"/>
  <c r="O742" i="1"/>
  <c r="S742" i="1"/>
  <c r="I740" i="1"/>
  <c r="N726" i="1" l="1"/>
  <c r="P726" i="1" s="1"/>
  <c r="B726" i="1" s="1"/>
  <c r="H727" i="1"/>
  <c r="G728" i="1"/>
  <c r="K727" i="1"/>
  <c r="L727" i="1" s="1"/>
  <c r="M727" i="1" s="1"/>
  <c r="J728" i="1"/>
  <c r="S743" i="1"/>
  <c r="E743" i="1"/>
  <c r="F744" i="1" s="1"/>
  <c r="O743" i="1"/>
  <c r="A744" i="1"/>
  <c r="D744" i="1" s="1"/>
  <c r="T743" i="1"/>
  <c r="Q742" i="1"/>
  <c r="R742" i="1" s="1"/>
  <c r="C743" i="1" s="1"/>
  <c r="I741" i="1"/>
  <c r="N727" i="1" l="1"/>
  <c r="P727" i="1" s="1"/>
  <c r="B727" i="1" s="1"/>
  <c r="K728" i="1"/>
  <c r="L728" i="1" s="1"/>
  <c r="M728" i="1" s="1"/>
  <c r="J729" i="1"/>
  <c r="H728" i="1"/>
  <c r="G729" i="1"/>
  <c r="O744" i="1"/>
  <c r="E744" i="1"/>
  <c r="F745" i="1" s="1"/>
  <c r="A745" i="1"/>
  <c r="D745" i="1" s="1"/>
  <c r="Q743" i="1"/>
  <c r="R743" i="1" s="1"/>
  <c r="C744" i="1" s="1"/>
  <c r="T744" i="1"/>
  <c r="S744" i="1"/>
  <c r="I742" i="1"/>
  <c r="N728" i="1" l="1"/>
  <c r="P728" i="1" s="1"/>
  <c r="B728" i="1" s="1"/>
  <c r="H729" i="1"/>
  <c r="G730" i="1"/>
  <c r="K729" i="1"/>
  <c r="L729" i="1" s="1"/>
  <c r="M729" i="1" s="1"/>
  <c r="J730" i="1"/>
  <c r="T745" i="1"/>
  <c r="Q744" i="1"/>
  <c r="R744" i="1" s="1"/>
  <c r="C745" i="1" s="1"/>
  <c r="S745" i="1"/>
  <c r="E745" i="1"/>
  <c r="F746" i="1" s="1"/>
  <c r="A746" i="1"/>
  <c r="D746" i="1" s="1"/>
  <c r="O745" i="1"/>
  <c r="I743" i="1"/>
  <c r="N729" i="1" l="1"/>
  <c r="P729" i="1" s="1"/>
  <c r="B729" i="1" s="1"/>
  <c r="K730" i="1"/>
  <c r="L730" i="1" s="1"/>
  <c r="M730" i="1" s="1"/>
  <c r="J731" i="1"/>
  <c r="H730" i="1"/>
  <c r="G731" i="1"/>
  <c r="Q745" i="1"/>
  <c r="R745" i="1" s="1"/>
  <c r="C746" i="1" s="1"/>
  <c r="S746" i="1"/>
  <c r="T746" i="1"/>
  <c r="O746" i="1"/>
  <c r="E746" i="1"/>
  <c r="F747" i="1" s="1"/>
  <c r="A747" i="1"/>
  <c r="D747" i="1" s="1"/>
  <c r="I744" i="1"/>
  <c r="N730" i="1" l="1"/>
  <c r="P730" i="1" s="1"/>
  <c r="B730" i="1" s="1"/>
  <c r="H731" i="1"/>
  <c r="G732" i="1"/>
  <c r="K731" i="1"/>
  <c r="L731" i="1" s="1"/>
  <c r="M731" i="1" s="1"/>
  <c r="J732" i="1"/>
  <c r="E747" i="1"/>
  <c r="F748" i="1" s="1"/>
  <c r="O747" i="1"/>
  <c r="A748" i="1"/>
  <c r="D748" i="1" s="1"/>
  <c r="T747" i="1"/>
  <c r="Q746" i="1"/>
  <c r="R746" i="1" s="1"/>
  <c r="C747" i="1" s="1"/>
  <c r="S747" i="1"/>
  <c r="I745" i="1"/>
  <c r="N731" i="1" l="1"/>
  <c r="P731" i="1" s="1"/>
  <c r="B731" i="1" s="1"/>
  <c r="K732" i="1"/>
  <c r="L732" i="1" s="1"/>
  <c r="M732" i="1" s="1"/>
  <c r="J733" i="1"/>
  <c r="G733" i="1"/>
  <c r="H732" i="1"/>
  <c r="Q747" i="1"/>
  <c r="R747" i="1" s="1"/>
  <c r="C748" i="1" s="1"/>
  <c r="T748" i="1"/>
  <c r="S748" i="1"/>
  <c r="E748" i="1"/>
  <c r="F749" i="1" s="1"/>
  <c r="A749" i="1"/>
  <c r="D749" i="1" s="1"/>
  <c r="O748" i="1"/>
  <c r="I746" i="1"/>
  <c r="N732" i="1" l="1"/>
  <c r="P732" i="1" s="1"/>
  <c r="B732" i="1" s="1"/>
  <c r="H733" i="1"/>
  <c r="G734" i="1"/>
  <c r="K733" i="1"/>
  <c r="L733" i="1" s="1"/>
  <c r="M733" i="1" s="1"/>
  <c r="J734" i="1"/>
  <c r="Q748" i="1"/>
  <c r="R748" i="1" s="1"/>
  <c r="C749" i="1" s="1"/>
  <c r="S749" i="1"/>
  <c r="T749" i="1"/>
  <c r="E749" i="1"/>
  <c r="F750" i="1" s="1"/>
  <c r="A750" i="1"/>
  <c r="D750" i="1" s="1"/>
  <c r="O749" i="1"/>
  <c r="I747" i="1"/>
  <c r="N733" i="1" l="1"/>
  <c r="P733" i="1" s="1"/>
  <c r="B733" i="1" s="1"/>
  <c r="K734" i="1"/>
  <c r="L734" i="1" s="1"/>
  <c r="M734" i="1" s="1"/>
  <c r="J735" i="1"/>
  <c r="H734" i="1"/>
  <c r="G735" i="1"/>
  <c r="O750" i="1"/>
  <c r="E750" i="1"/>
  <c r="F751" i="1" s="1"/>
  <c r="A751" i="1"/>
  <c r="D751" i="1" s="1"/>
  <c r="S750" i="1"/>
  <c r="Q749" i="1"/>
  <c r="R749" i="1" s="1"/>
  <c r="C750" i="1" s="1"/>
  <c r="T750" i="1"/>
  <c r="I748" i="1"/>
  <c r="N734" i="1" l="1"/>
  <c r="P734" i="1" s="1"/>
  <c r="B734" i="1" s="1"/>
  <c r="S751" i="1"/>
  <c r="G736" i="1"/>
  <c r="H735" i="1"/>
  <c r="K735" i="1"/>
  <c r="L735" i="1" s="1"/>
  <c r="M735" i="1" s="1"/>
  <c r="J736" i="1"/>
  <c r="Q750" i="1"/>
  <c r="R750" i="1" s="1"/>
  <c r="C751" i="1" s="1"/>
  <c r="T751" i="1"/>
  <c r="O751" i="1"/>
  <c r="E751" i="1"/>
  <c r="F752" i="1" s="1"/>
  <c r="A752" i="1"/>
  <c r="D752" i="1" s="1"/>
  <c r="I749" i="1"/>
  <c r="N735" i="1" l="1"/>
  <c r="P735" i="1" s="1"/>
  <c r="B735" i="1" s="1"/>
  <c r="K736" i="1"/>
  <c r="L736" i="1" s="1"/>
  <c r="M736" i="1" s="1"/>
  <c r="J737" i="1"/>
  <c r="H736" i="1"/>
  <c r="G737" i="1"/>
  <c r="O752" i="1"/>
  <c r="E752" i="1"/>
  <c r="F753" i="1" s="1"/>
  <c r="A753" i="1"/>
  <c r="D753" i="1" s="1"/>
  <c r="T752" i="1"/>
  <c r="Q751" i="1"/>
  <c r="R751" i="1" s="1"/>
  <c r="C752" i="1" s="1"/>
  <c r="S752" i="1"/>
  <c r="I750" i="1"/>
  <c r="N736" i="1" l="1"/>
  <c r="P736" i="1" s="1"/>
  <c r="B736" i="1" s="1"/>
  <c r="G738" i="1"/>
  <c r="H737" i="1"/>
  <c r="K737" i="1"/>
  <c r="L737" i="1" s="1"/>
  <c r="M737" i="1" s="1"/>
  <c r="J738" i="1"/>
  <c r="Q752" i="1"/>
  <c r="R752" i="1" s="1"/>
  <c r="C753" i="1" s="1"/>
  <c r="T753" i="1"/>
  <c r="S753" i="1"/>
  <c r="A754" i="1"/>
  <c r="D754" i="1" s="1"/>
  <c r="O753" i="1"/>
  <c r="E753" i="1"/>
  <c r="F754" i="1" s="1"/>
  <c r="I751" i="1"/>
  <c r="N737" i="1" l="1"/>
  <c r="P737" i="1" s="1"/>
  <c r="B737" i="1" s="1"/>
  <c r="K738" i="1"/>
  <c r="L738" i="1" s="1"/>
  <c r="M738" i="1" s="1"/>
  <c r="J739" i="1"/>
  <c r="G739" i="1"/>
  <c r="H738" i="1"/>
  <c r="T754" i="1"/>
  <c r="S754" i="1"/>
  <c r="Q753" i="1"/>
  <c r="R753" i="1" s="1"/>
  <c r="C754" i="1" s="1"/>
  <c r="A755" i="1"/>
  <c r="D755" i="1" s="1"/>
  <c r="O754" i="1"/>
  <c r="E754" i="1"/>
  <c r="F755" i="1" s="1"/>
  <c r="I752" i="1"/>
  <c r="N738" i="1" l="1"/>
  <c r="P738" i="1" s="1"/>
  <c r="B738" i="1" s="1"/>
  <c r="H739" i="1"/>
  <c r="G740" i="1"/>
  <c r="K739" i="1"/>
  <c r="L739" i="1" s="1"/>
  <c r="M739" i="1" s="1"/>
  <c r="J740" i="1"/>
  <c r="T755" i="1"/>
  <c r="Q754" i="1"/>
  <c r="R754" i="1" s="1"/>
  <c r="C755" i="1" s="1"/>
  <c r="E755" i="1"/>
  <c r="F756" i="1" s="1"/>
  <c r="A756" i="1"/>
  <c r="D756" i="1" s="1"/>
  <c r="O755" i="1"/>
  <c r="S755" i="1"/>
  <c r="I753" i="1"/>
  <c r="N739" i="1" l="1"/>
  <c r="P739" i="1" s="1"/>
  <c r="B739" i="1" s="1"/>
  <c r="K740" i="1"/>
  <c r="L740" i="1" s="1"/>
  <c r="M740" i="1" s="1"/>
  <c r="J741" i="1"/>
  <c r="H740" i="1"/>
  <c r="G741" i="1"/>
  <c r="S756" i="1"/>
  <c r="T756" i="1"/>
  <c r="Q755" i="1"/>
  <c r="R755" i="1" s="1"/>
  <c r="C756" i="1" s="1"/>
  <c r="E756" i="1"/>
  <c r="F757" i="1" s="1"/>
  <c r="A757" i="1"/>
  <c r="D757" i="1" s="1"/>
  <c r="O756" i="1"/>
  <c r="I754" i="1"/>
  <c r="N740" i="1" l="1"/>
  <c r="P740" i="1" s="1"/>
  <c r="B740" i="1" s="1"/>
  <c r="H741" i="1"/>
  <c r="G742" i="1"/>
  <c r="K741" i="1"/>
  <c r="L741" i="1" s="1"/>
  <c r="M741" i="1" s="1"/>
  <c r="J742" i="1"/>
  <c r="E757" i="1"/>
  <c r="F758" i="1" s="1"/>
  <c r="O757" i="1"/>
  <c r="A758" i="1"/>
  <c r="D758" i="1" s="1"/>
  <c r="T757" i="1"/>
  <c r="Q756" i="1"/>
  <c r="R756" i="1" s="1"/>
  <c r="C757" i="1" s="1"/>
  <c r="S757" i="1"/>
  <c r="I755" i="1"/>
  <c r="N741" i="1" l="1"/>
  <c r="P741" i="1" s="1"/>
  <c r="B741" i="1" s="1"/>
  <c r="K742" i="1"/>
  <c r="L742" i="1" s="1"/>
  <c r="M742" i="1" s="1"/>
  <c r="J743" i="1"/>
  <c r="S758" i="1"/>
  <c r="G743" i="1"/>
  <c r="H742" i="1"/>
  <c r="T758" i="1"/>
  <c r="O758" i="1"/>
  <c r="E758" i="1"/>
  <c r="F759" i="1" s="1"/>
  <c r="A759" i="1"/>
  <c r="D759" i="1" s="1"/>
  <c r="Q757" i="1"/>
  <c r="R757" i="1" s="1"/>
  <c r="C758" i="1" s="1"/>
  <c r="I756" i="1"/>
  <c r="N742" i="1" l="1"/>
  <c r="P742" i="1" s="1"/>
  <c r="B742" i="1" s="1"/>
  <c r="H743" i="1"/>
  <c r="G744" i="1"/>
  <c r="K743" i="1"/>
  <c r="L743" i="1" s="1"/>
  <c r="M743" i="1" s="1"/>
  <c r="J744" i="1"/>
  <c r="Q758" i="1"/>
  <c r="R758" i="1" s="1"/>
  <c r="C759" i="1" s="1"/>
  <c r="T759" i="1"/>
  <c r="S759" i="1"/>
  <c r="E759" i="1"/>
  <c r="F760" i="1" s="1"/>
  <c r="O759" i="1"/>
  <c r="A760" i="1"/>
  <c r="D760" i="1" s="1"/>
  <c r="I757" i="1"/>
  <c r="N743" i="1" l="1"/>
  <c r="P743" i="1" s="1"/>
  <c r="B743" i="1" s="1"/>
  <c r="K744" i="1"/>
  <c r="L744" i="1" s="1"/>
  <c r="M744" i="1" s="1"/>
  <c r="J745" i="1"/>
  <c r="G745" i="1"/>
  <c r="H744" i="1"/>
  <c r="E760" i="1"/>
  <c r="F761" i="1" s="1"/>
  <c r="A761" i="1"/>
  <c r="D761" i="1" s="1"/>
  <c r="O760" i="1"/>
  <c r="S760" i="1"/>
  <c r="Q759" i="1"/>
  <c r="R759" i="1" s="1"/>
  <c r="C760" i="1" s="1"/>
  <c r="T760" i="1"/>
  <c r="I758" i="1"/>
  <c r="N744" i="1" l="1"/>
  <c r="P744" i="1" s="1"/>
  <c r="B744" i="1" s="1"/>
  <c r="H745" i="1"/>
  <c r="G746" i="1"/>
  <c r="T761" i="1"/>
  <c r="S761" i="1"/>
  <c r="K745" i="1"/>
  <c r="L745" i="1" s="1"/>
  <c r="M745" i="1" s="1"/>
  <c r="J746" i="1"/>
  <c r="E761" i="1"/>
  <c r="F762" i="1" s="1"/>
  <c r="O761" i="1"/>
  <c r="A762" i="1"/>
  <c r="D762" i="1" s="1"/>
  <c r="Q760" i="1"/>
  <c r="R760" i="1" s="1"/>
  <c r="C761" i="1" s="1"/>
  <c r="I759" i="1"/>
  <c r="S762" i="1" l="1"/>
  <c r="N745" i="1"/>
  <c r="P745" i="1" s="1"/>
  <c r="B745" i="1" s="1"/>
  <c r="K746" i="1"/>
  <c r="L746" i="1" s="1"/>
  <c r="M746" i="1" s="1"/>
  <c r="J747" i="1"/>
  <c r="G747" i="1"/>
  <c r="H746" i="1"/>
  <c r="O762" i="1"/>
  <c r="E762" i="1"/>
  <c r="F763" i="1" s="1"/>
  <c r="A763" i="1"/>
  <c r="D763" i="1" s="1"/>
  <c r="Q761" i="1"/>
  <c r="R761" i="1" s="1"/>
  <c r="C762" i="1" s="1"/>
  <c r="T762" i="1"/>
  <c r="I760" i="1"/>
  <c r="N746" i="1" l="1"/>
  <c r="P746" i="1" s="1"/>
  <c r="B746" i="1" s="1"/>
  <c r="G748" i="1"/>
  <c r="H747" i="1"/>
  <c r="K747" i="1"/>
  <c r="L747" i="1" s="1"/>
  <c r="M747" i="1" s="1"/>
  <c r="J748" i="1"/>
  <c r="T763" i="1"/>
  <c r="Q762" i="1"/>
  <c r="R762" i="1" s="1"/>
  <c r="C763" i="1" s="1"/>
  <c r="E763" i="1"/>
  <c r="F764" i="1" s="1"/>
  <c r="O763" i="1"/>
  <c r="A764" i="1"/>
  <c r="D764" i="1" s="1"/>
  <c r="S763" i="1"/>
  <c r="I761" i="1"/>
  <c r="N747" i="1" l="1"/>
  <c r="P747" i="1" s="1"/>
  <c r="B747" i="1" s="1"/>
  <c r="K748" i="1"/>
  <c r="L748" i="1" s="1"/>
  <c r="M748" i="1" s="1"/>
  <c r="J749" i="1"/>
  <c r="H748" i="1"/>
  <c r="G749" i="1"/>
  <c r="S764" i="1"/>
  <c r="Q763" i="1"/>
  <c r="R763" i="1" s="1"/>
  <c r="C764" i="1" s="1"/>
  <c r="E764" i="1"/>
  <c r="F765" i="1" s="1"/>
  <c r="A765" i="1"/>
  <c r="D765" i="1" s="1"/>
  <c r="O764" i="1"/>
  <c r="T764" i="1"/>
  <c r="I762" i="1"/>
  <c r="N748" i="1" l="1"/>
  <c r="P748" i="1" s="1"/>
  <c r="B748" i="1" s="1"/>
  <c r="H749" i="1"/>
  <c r="G750" i="1"/>
  <c r="K749" i="1"/>
  <c r="L749" i="1" s="1"/>
  <c r="M749" i="1" s="1"/>
  <c r="J750" i="1"/>
  <c r="T765" i="1"/>
  <c r="E765" i="1"/>
  <c r="F766" i="1" s="1"/>
  <c r="A766" i="1"/>
  <c r="D766" i="1" s="1"/>
  <c r="O765" i="1"/>
  <c r="Q764" i="1"/>
  <c r="R764" i="1" s="1"/>
  <c r="C765" i="1" s="1"/>
  <c r="S765" i="1"/>
  <c r="I763" i="1"/>
  <c r="N749" i="1" l="1"/>
  <c r="P749" i="1" s="1"/>
  <c r="B749" i="1" s="1"/>
  <c r="S766" i="1"/>
  <c r="K750" i="1"/>
  <c r="L750" i="1" s="1"/>
  <c r="M750" i="1" s="1"/>
  <c r="J751" i="1"/>
  <c r="H750" i="1"/>
  <c r="G751" i="1"/>
  <c r="T766" i="1"/>
  <c r="Q765" i="1"/>
  <c r="R765" i="1" s="1"/>
  <c r="C766" i="1" s="1"/>
  <c r="O766" i="1"/>
  <c r="S767" i="1" s="1"/>
  <c r="E766" i="1"/>
  <c r="F767" i="1" s="1"/>
  <c r="A767" i="1"/>
  <c r="D767" i="1" s="1"/>
  <c r="I764" i="1"/>
  <c r="N750" i="1" l="1"/>
  <c r="P750" i="1" s="1"/>
  <c r="B750" i="1" s="1"/>
  <c r="G752" i="1"/>
  <c r="H751" i="1"/>
  <c r="K751" i="1"/>
  <c r="L751" i="1" s="1"/>
  <c r="M751" i="1" s="1"/>
  <c r="J752" i="1"/>
  <c r="A768" i="1"/>
  <c r="D768" i="1" s="1"/>
  <c r="O767" i="1"/>
  <c r="E767" i="1"/>
  <c r="F768" i="1" s="1"/>
  <c r="T767" i="1"/>
  <c r="Q766" i="1"/>
  <c r="R766" i="1" s="1"/>
  <c r="C767" i="1" s="1"/>
  <c r="I765" i="1"/>
  <c r="N751" i="1" l="1"/>
  <c r="P751" i="1" s="1"/>
  <c r="B751" i="1" s="1"/>
  <c r="K752" i="1"/>
  <c r="L752" i="1" s="1"/>
  <c r="M752" i="1" s="1"/>
  <c r="J753" i="1"/>
  <c r="H752" i="1"/>
  <c r="G753" i="1"/>
  <c r="T768" i="1"/>
  <c r="A769" i="1"/>
  <c r="D769" i="1" s="1"/>
  <c r="O768" i="1"/>
  <c r="E768" i="1"/>
  <c r="F769" i="1" s="1"/>
  <c r="Q767" i="1"/>
  <c r="R767" i="1" s="1"/>
  <c r="C768" i="1" s="1"/>
  <c r="S768" i="1"/>
  <c r="I766" i="1"/>
  <c r="N752" i="1" l="1"/>
  <c r="P752" i="1" s="1"/>
  <c r="B752" i="1" s="1"/>
  <c r="G754" i="1"/>
  <c r="H753" i="1"/>
  <c r="K753" i="1"/>
  <c r="L753" i="1" s="1"/>
  <c r="M753" i="1" s="1"/>
  <c r="J754" i="1"/>
  <c r="S769" i="1"/>
  <c r="E769" i="1"/>
  <c r="F770" i="1" s="1"/>
  <c r="A770" i="1"/>
  <c r="D770" i="1" s="1"/>
  <c r="O769" i="1"/>
  <c r="T769" i="1"/>
  <c r="Q768" i="1"/>
  <c r="R768" i="1" s="1"/>
  <c r="C769" i="1" s="1"/>
  <c r="I767" i="1"/>
  <c r="N753" i="1" l="1"/>
  <c r="P753" i="1" s="1"/>
  <c r="B753" i="1" s="1"/>
  <c r="K754" i="1"/>
  <c r="L754" i="1" s="1"/>
  <c r="M754" i="1" s="1"/>
  <c r="J755" i="1"/>
  <c r="H754" i="1"/>
  <c r="G755" i="1"/>
  <c r="Q769" i="1"/>
  <c r="R769" i="1" s="1"/>
  <c r="C770" i="1" s="1"/>
  <c r="S770" i="1"/>
  <c r="T770" i="1"/>
  <c r="E770" i="1"/>
  <c r="F771" i="1" s="1"/>
  <c r="A771" i="1"/>
  <c r="D771" i="1" s="1"/>
  <c r="O770" i="1"/>
  <c r="I768" i="1"/>
  <c r="N754" i="1" l="1"/>
  <c r="P754" i="1" s="1"/>
  <c r="B754" i="1" s="1"/>
  <c r="H755" i="1"/>
  <c r="G756" i="1"/>
  <c r="K755" i="1"/>
  <c r="L755" i="1" s="1"/>
  <c r="M755" i="1" s="1"/>
  <c r="J756" i="1"/>
  <c r="Q770" i="1"/>
  <c r="R770" i="1" s="1"/>
  <c r="C771" i="1" s="1"/>
  <c r="T771" i="1"/>
  <c r="E771" i="1"/>
  <c r="F772" i="1" s="1"/>
  <c r="A772" i="1"/>
  <c r="D772" i="1" s="1"/>
  <c r="O771" i="1"/>
  <c r="S771" i="1"/>
  <c r="I769" i="1"/>
  <c r="N755" i="1" l="1"/>
  <c r="P755" i="1" s="1"/>
  <c r="B755" i="1" s="1"/>
  <c r="K756" i="1"/>
  <c r="L756" i="1" s="1"/>
  <c r="M756" i="1" s="1"/>
  <c r="J757" i="1"/>
  <c r="G757" i="1"/>
  <c r="H756" i="1"/>
  <c r="S772" i="1"/>
  <c r="T772" i="1"/>
  <c r="Q771" i="1"/>
  <c r="R771" i="1" s="1"/>
  <c r="C772" i="1" s="1"/>
  <c r="O772" i="1"/>
  <c r="E772" i="1"/>
  <c r="F773" i="1" s="1"/>
  <c r="A773" i="1"/>
  <c r="D773" i="1" s="1"/>
  <c r="I770" i="1"/>
  <c r="N756" i="1" l="1"/>
  <c r="P756" i="1" s="1"/>
  <c r="B756" i="1" s="1"/>
  <c r="H757" i="1"/>
  <c r="G758" i="1"/>
  <c r="K757" i="1"/>
  <c r="L757" i="1" s="1"/>
  <c r="M757" i="1" s="1"/>
  <c r="J758" i="1"/>
  <c r="Q772" i="1"/>
  <c r="R772" i="1" s="1"/>
  <c r="C773" i="1" s="1"/>
  <c r="S773" i="1"/>
  <c r="T773" i="1"/>
  <c r="O773" i="1"/>
  <c r="E773" i="1"/>
  <c r="F774" i="1" s="1"/>
  <c r="A774" i="1"/>
  <c r="D774" i="1" s="1"/>
  <c r="I771" i="1"/>
  <c r="N757" i="1" l="1"/>
  <c r="P757" i="1" s="1"/>
  <c r="B757" i="1" s="1"/>
  <c r="K758" i="1"/>
  <c r="L758" i="1" s="1"/>
  <c r="M758" i="1" s="1"/>
  <c r="J759" i="1"/>
  <c r="H758" i="1"/>
  <c r="G759" i="1"/>
  <c r="Q773" i="1"/>
  <c r="R773" i="1" s="1"/>
  <c r="C774" i="1" s="1"/>
  <c r="O774" i="1"/>
  <c r="E774" i="1"/>
  <c r="F775" i="1" s="1"/>
  <c r="A775" i="1"/>
  <c r="D775" i="1" s="1"/>
  <c r="T774" i="1"/>
  <c r="S774" i="1"/>
  <c r="I772" i="1"/>
  <c r="N758" i="1" l="1"/>
  <c r="P758" i="1" s="1"/>
  <c r="B758" i="1" s="1"/>
  <c r="H759" i="1"/>
  <c r="G760" i="1"/>
  <c r="K759" i="1"/>
  <c r="L759" i="1" s="1"/>
  <c r="M759" i="1" s="1"/>
  <c r="J760" i="1"/>
  <c r="Q774" i="1"/>
  <c r="R774" i="1" s="1"/>
  <c r="C775" i="1" s="1"/>
  <c r="S775" i="1"/>
  <c r="T775" i="1"/>
  <c r="E775" i="1"/>
  <c r="F776" i="1" s="1"/>
  <c r="O775" i="1"/>
  <c r="A776" i="1"/>
  <c r="D776" i="1" s="1"/>
  <c r="I773" i="1"/>
  <c r="N759" i="1" l="1"/>
  <c r="P759" i="1" s="1"/>
  <c r="B759" i="1" s="1"/>
  <c r="K760" i="1"/>
  <c r="L760" i="1" s="1"/>
  <c r="M760" i="1" s="1"/>
  <c r="J761" i="1"/>
  <c r="H760" i="1"/>
  <c r="G761" i="1"/>
  <c r="E776" i="1"/>
  <c r="F777" i="1" s="1"/>
  <c r="A777" i="1"/>
  <c r="D777" i="1" s="1"/>
  <c r="O776" i="1"/>
  <c r="T776" i="1"/>
  <c r="Q775" i="1"/>
  <c r="R775" i="1" s="1"/>
  <c r="C776" i="1" s="1"/>
  <c r="S776" i="1"/>
  <c r="I774" i="1"/>
  <c r="N760" i="1" l="1"/>
  <c r="P760" i="1" s="1"/>
  <c r="B760" i="1" s="1"/>
  <c r="S777" i="1"/>
  <c r="H761" i="1"/>
  <c r="G762" i="1"/>
  <c r="K761" i="1"/>
  <c r="L761" i="1" s="1"/>
  <c r="M761" i="1" s="1"/>
  <c r="J762" i="1"/>
  <c r="T777" i="1"/>
  <c r="E777" i="1"/>
  <c r="F778" i="1" s="1"/>
  <c r="O777" i="1"/>
  <c r="A778" i="1"/>
  <c r="D778" i="1" s="1"/>
  <c r="Q776" i="1"/>
  <c r="R776" i="1" s="1"/>
  <c r="C777" i="1" s="1"/>
  <c r="I775" i="1"/>
  <c r="N761" i="1" l="1"/>
  <c r="P761" i="1" s="1"/>
  <c r="B761" i="1" s="1"/>
  <c r="K762" i="1"/>
  <c r="L762" i="1" s="1"/>
  <c r="M762" i="1" s="1"/>
  <c r="J763" i="1"/>
  <c r="H762" i="1"/>
  <c r="G763" i="1"/>
  <c r="O778" i="1"/>
  <c r="E778" i="1"/>
  <c r="F779" i="1" s="1"/>
  <c r="A779" i="1"/>
  <c r="D779" i="1" s="1"/>
  <c r="T778" i="1"/>
  <c r="Q777" i="1"/>
  <c r="R777" i="1" s="1"/>
  <c r="C778" i="1" s="1"/>
  <c r="S778" i="1"/>
  <c r="I776" i="1"/>
  <c r="N762" i="1" l="1"/>
  <c r="P762" i="1" s="1"/>
  <c r="B762" i="1" s="1"/>
  <c r="H763" i="1"/>
  <c r="G764" i="1"/>
  <c r="K763" i="1"/>
  <c r="L763" i="1" s="1"/>
  <c r="M763" i="1" s="1"/>
  <c r="J764" i="1"/>
  <c r="Q778" i="1"/>
  <c r="R778" i="1" s="1"/>
  <c r="C779" i="1" s="1"/>
  <c r="S779" i="1"/>
  <c r="T779" i="1"/>
  <c r="E779" i="1"/>
  <c r="F780" i="1" s="1"/>
  <c r="O779" i="1"/>
  <c r="A780" i="1"/>
  <c r="D780" i="1" s="1"/>
  <c r="I777" i="1"/>
  <c r="N763" i="1" l="1"/>
  <c r="P763" i="1" s="1"/>
  <c r="B763" i="1" s="1"/>
  <c r="K764" i="1"/>
  <c r="L764" i="1" s="1"/>
  <c r="M764" i="1" s="1"/>
  <c r="J765" i="1"/>
  <c r="H764" i="1"/>
  <c r="G765" i="1"/>
  <c r="O780" i="1"/>
  <c r="E780" i="1"/>
  <c r="F781" i="1" s="1"/>
  <c r="A781" i="1"/>
  <c r="D781" i="1" s="1"/>
  <c r="T780" i="1"/>
  <c r="Q779" i="1"/>
  <c r="R779" i="1" s="1"/>
  <c r="C780" i="1" s="1"/>
  <c r="S780" i="1"/>
  <c r="I778" i="1"/>
  <c r="N764" i="1" l="1"/>
  <c r="P764" i="1" s="1"/>
  <c r="B764" i="1" s="1"/>
  <c r="H765" i="1"/>
  <c r="G766" i="1"/>
  <c r="K765" i="1"/>
  <c r="L765" i="1" s="1"/>
  <c r="M765" i="1" s="1"/>
  <c r="J766" i="1"/>
  <c r="Q780" i="1"/>
  <c r="R780" i="1" s="1"/>
  <c r="C781" i="1" s="1"/>
  <c r="T781" i="1"/>
  <c r="S781" i="1"/>
  <c r="O781" i="1"/>
  <c r="E781" i="1"/>
  <c r="F782" i="1" s="1"/>
  <c r="A782" i="1"/>
  <c r="D782" i="1" s="1"/>
  <c r="I779" i="1"/>
  <c r="N765" i="1" l="1"/>
  <c r="P765" i="1" s="1"/>
  <c r="B765" i="1" s="1"/>
  <c r="K766" i="1"/>
  <c r="L766" i="1" s="1"/>
  <c r="M766" i="1" s="1"/>
  <c r="J767" i="1"/>
  <c r="H766" i="1"/>
  <c r="G767" i="1"/>
  <c r="E782" i="1"/>
  <c r="F783" i="1" s="1"/>
  <c r="A783" i="1"/>
  <c r="D783" i="1" s="1"/>
  <c r="O782" i="1"/>
  <c r="Q781" i="1"/>
  <c r="R781" i="1" s="1"/>
  <c r="S782" i="1"/>
  <c r="T782" i="1"/>
  <c r="I780" i="1"/>
  <c r="N766" i="1" l="1"/>
  <c r="P766" i="1" s="1"/>
  <c r="B766" i="1" s="1"/>
  <c r="H767" i="1"/>
  <c r="G768" i="1"/>
  <c r="K767" i="1"/>
  <c r="L767" i="1" s="1"/>
  <c r="M767" i="1" s="1"/>
  <c r="J768" i="1"/>
  <c r="O783" i="1"/>
  <c r="E783" i="1"/>
  <c r="F784" i="1" s="1"/>
  <c r="A784" i="1"/>
  <c r="D784" i="1" s="1"/>
  <c r="Q782" i="1"/>
  <c r="R782" i="1" s="1"/>
  <c r="S783" i="1"/>
  <c r="T783" i="1"/>
  <c r="C782" i="1"/>
  <c r="I781" i="1"/>
  <c r="N767" i="1" l="1"/>
  <c r="P767" i="1" s="1"/>
  <c r="B767" i="1" s="1"/>
  <c r="K768" i="1"/>
  <c r="L768" i="1" s="1"/>
  <c r="M768" i="1" s="1"/>
  <c r="J769" i="1"/>
  <c r="H768" i="1"/>
  <c r="G769" i="1"/>
  <c r="C783" i="1"/>
  <c r="Q783" i="1"/>
  <c r="R783" i="1" s="1"/>
  <c r="T784" i="1"/>
  <c r="S784" i="1"/>
  <c r="E784" i="1"/>
  <c r="F785" i="1" s="1"/>
  <c r="A785" i="1"/>
  <c r="D785" i="1" s="1"/>
  <c r="O784" i="1"/>
  <c r="I782" i="1"/>
  <c r="N768" i="1" l="1"/>
  <c r="P768" i="1" s="1"/>
  <c r="B768" i="1" s="1"/>
  <c r="H769" i="1"/>
  <c r="G770" i="1"/>
  <c r="K769" i="1"/>
  <c r="L769" i="1" s="1"/>
  <c r="M769" i="1" s="1"/>
  <c r="J770" i="1"/>
  <c r="C784" i="1"/>
  <c r="E785" i="1"/>
  <c r="F786" i="1" s="1"/>
  <c r="A786" i="1"/>
  <c r="D786" i="1" s="1"/>
  <c r="O785" i="1"/>
  <c r="Q784" i="1"/>
  <c r="R784" i="1" s="1"/>
  <c r="T785" i="1"/>
  <c r="S785" i="1"/>
  <c r="I783" i="1"/>
  <c r="N769" i="1" l="1"/>
  <c r="P769" i="1" s="1"/>
  <c r="B769" i="1" s="1"/>
  <c r="K770" i="1"/>
  <c r="L770" i="1" s="1"/>
  <c r="M770" i="1" s="1"/>
  <c r="J771" i="1"/>
  <c r="H770" i="1"/>
  <c r="G771" i="1"/>
  <c r="A787" i="1"/>
  <c r="D787" i="1" s="1"/>
  <c r="O786" i="1"/>
  <c r="E786" i="1"/>
  <c r="F787" i="1" s="1"/>
  <c r="Q785" i="1"/>
  <c r="R785" i="1" s="1"/>
  <c r="S786" i="1"/>
  <c r="T786" i="1"/>
  <c r="C785" i="1"/>
  <c r="I784" i="1"/>
  <c r="N770" i="1" l="1"/>
  <c r="P770" i="1" s="1"/>
  <c r="B770" i="1" s="1"/>
  <c r="H771" i="1"/>
  <c r="G772" i="1"/>
  <c r="C786" i="1"/>
  <c r="K771" i="1"/>
  <c r="L771" i="1" s="1"/>
  <c r="M771" i="1" s="1"/>
  <c r="J772" i="1"/>
  <c r="Q786" i="1"/>
  <c r="R786" i="1" s="1"/>
  <c r="S787" i="1"/>
  <c r="T787" i="1"/>
  <c r="A788" i="1"/>
  <c r="D788" i="1" s="1"/>
  <c r="O787" i="1"/>
  <c r="E787" i="1"/>
  <c r="F788" i="1" s="1"/>
  <c r="I785" i="1"/>
  <c r="C787" i="1" l="1"/>
  <c r="N771" i="1"/>
  <c r="P771" i="1" s="1"/>
  <c r="B771" i="1" s="1"/>
  <c r="H772" i="1"/>
  <c r="G773" i="1"/>
  <c r="K772" i="1"/>
  <c r="L772" i="1" s="1"/>
  <c r="M772" i="1" s="1"/>
  <c r="J773" i="1"/>
  <c r="O788" i="1"/>
  <c r="E788" i="1"/>
  <c r="F789" i="1" s="1"/>
  <c r="A789" i="1"/>
  <c r="D789" i="1" s="1"/>
  <c r="Q787" i="1"/>
  <c r="R787" i="1" s="1"/>
  <c r="C788" i="1" s="1"/>
  <c r="T788" i="1"/>
  <c r="S788" i="1"/>
  <c r="I786" i="1"/>
  <c r="N772" i="1" l="1"/>
  <c r="P772" i="1" s="1"/>
  <c r="B772" i="1" s="1"/>
  <c r="K773" i="1"/>
  <c r="L773" i="1" s="1"/>
  <c r="M773" i="1" s="1"/>
  <c r="J774" i="1"/>
  <c r="H773" i="1"/>
  <c r="G774" i="1"/>
  <c r="O789" i="1"/>
  <c r="E789" i="1"/>
  <c r="F790" i="1" s="1"/>
  <c r="A790" i="1"/>
  <c r="D790" i="1" s="1"/>
  <c r="Q788" i="1"/>
  <c r="R788" i="1" s="1"/>
  <c r="S789" i="1"/>
  <c r="T789" i="1"/>
  <c r="I787" i="1"/>
  <c r="N773" i="1" l="1"/>
  <c r="P773" i="1" s="1"/>
  <c r="B773" i="1" s="1"/>
  <c r="H774" i="1"/>
  <c r="G775" i="1"/>
  <c r="K774" i="1"/>
  <c r="L774" i="1" s="1"/>
  <c r="M774" i="1" s="1"/>
  <c r="J775" i="1"/>
  <c r="O790" i="1"/>
  <c r="E790" i="1"/>
  <c r="F791" i="1" s="1"/>
  <c r="A791" i="1"/>
  <c r="D791" i="1" s="1"/>
  <c r="Q789" i="1"/>
  <c r="R789" i="1" s="1"/>
  <c r="S790" i="1"/>
  <c r="T790" i="1"/>
  <c r="C789" i="1"/>
  <c r="I788" i="1"/>
  <c r="N774" i="1" l="1"/>
  <c r="P774" i="1" s="1"/>
  <c r="B774" i="1" s="1"/>
  <c r="K775" i="1"/>
  <c r="L775" i="1" s="1"/>
  <c r="M775" i="1" s="1"/>
  <c r="J776" i="1"/>
  <c r="H775" i="1"/>
  <c r="G776" i="1"/>
  <c r="C790" i="1"/>
  <c r="E791" i="1"/>
  <c r="F792" i="1" s="1"/>
  <c r="A792" i="1"/>
  <c r="D792" i="1" s="1"/>
  <c r="O791" i="1"/>
  <c r="Q790" i="1"/>
  <c r="R790" i="1" s="1"/>
  <c r="S791" i="1"/>
  <c r="T791" i="1"/>
  <c r="I789" i="1"/>
  <c r="C791" i="1" l="1"/>
  <c r="N775" i="1"/>
  <c r="P775" i="1" s="1"/>
  <c r="B775" i="1" s="1"/>
  <c r="H776" i="1"/>
  <c r="G777" i="1"/>
  <c r="K776" i="1"/>
  <c r="L776" i="1" s="1"/>
  <c r="M776" i="1" s="1"/>
  <c r="J777" i="1"/>
  <c r="E792" i="1"/>
  <c r="F793" i="1" s="1"/>
  <c r="A793" i="1"/>
  <c r="D793" i="1" s="1"/>
  <c r="O792" i="1"/>
  <c r="Q791" i="1"/>
  <c r="R791" i="1" s="1"/>
  <c r="C792" i="1" s="1"/>
  <c r="S792" i="1"/>
  <c r="T792" i="1"/>
  <c r="I790" i="1"/>
  <c r="N776" i="1" l="1"/>
  <c r="P776" i="1" s="1"/>
  <c r="B776" i="1" s="1"/>
  <c r="K777" i="1"/>
  <c r="L777" i="1" s="1"/>
  <c r="M777" i="1" s="1"/>
  <c r="J778" i="1"/>
  <c r="H777" i="1"/>
  <c r="G778" i="1"/>
  <c r="Q792" i="1"/>
  <c r="R792" i="1" s="1"/>
  <c r="T793" i="1"/>
  <c r="S793" i="1"/>
  <c r="E793" i="1"/>
  <c r="F794" i="1" s="1"/>
  <c r="A794" i="1"/>
  <c r="D794" i="1" s="1"/>
  <c r="O793" i="1"/>
  <c r="I791" i="1"/>
  <c r="N777" i="1" l="1"/>
  <c r="P777" i="1" s="1"/>
  <c r="B777" i="1" s="1"/>
  <c r="H778" i="1"/>
  <c r="G779" i="1"/>
  <c r="K778" i="1"/>
  <c r="L778" i="1" s="1"/>
  <c r="M778" i="1" s="1"/>
  <c r="J779" i="1"/>
  <c r="Q793" i="1"/>
  <c r="R793" i="1" s="1"/>
  <c r="T794" i="1"/>
  <c r="S794" i="1"/>
  <c r="C793" i="1"/>
  <c r="A795" i="1"/>
  <c r="D795" i="1" s="1"/>
  <c r="O794" i="1"/>
  <c r="E794" i="1"/>
  <c r="F795" i="1" s="1"/>
  <c r="I792" i="1"/>
  <c r="C794" i="1" l="1"/>
  <c r="N778" i="1"/>
  <c r="P778" i="1" s="1"/>
  <c r="B778" i="1" s="1"/>
  <c r="K779" i="1"/>
  <c r="L779" i="1" s="1"/>
  <c r="M779" i="1" s="1"/>
  <c r="J780" i="1"/>
  <c r="H779" i="1"/>
  <c r="G780" i="1"/>
  <c r="Q794" i="1"/>
  <c r="R794" i="1" s="1"/>
  <c r="C795" i="1" s="1"/>
  <c r="S795" i="1"/>
  <c r="T795" i="1"/>
  <c r="A796" i="1"/>
  <c r="D796" i="1" s="1"/>
  <c r="O795" i="1"/>
  <c r="E795" i="1"/>
  <c r="F796" i="1" s="1"/>
  <c r="I793" i="1"/>
  <c r="N779" i="1" l="1"/>
  <c r="P779" i="1" s="1"/>
  <c r="B779" i="1" s="1"/>
  <c r="H780" i="1"/>
  <c r="G781" i="1"/>
  <c r="K780" i="1"/>
  <c r="L780" i="1" s="1"/>
  <c r="M780" i="1" s="1"/>
  <c r="J781" i="1"/>
  <c r="Q795" i="1"/>
  <c r="R795" i="1" s="1"/>
  <c r="C796" i="1" s="1"/>
  <c r="T796" i="1"/>
  <c r="S796" i="1"/>
  <c r="O796" i="1"/>
  <c r="E796" i="1"/>
  <c r="F797" i="1" s="1"/>
  <c r="A797" i="1"/>
  <c r="D797" i="1" s="1"/>
  <c r="I794" i="1"/>
  <c r="K781" i="1" l="1"/>
  <c r="L781" i="1" s="1"/>
  <c r="M781" i="1" s="1"/>
  <c r="J782" i="1"/>
  <c r="H781" i="1"/>
  <c r="G782" i="1"/>
  <c r="N780" i="1"/>
  <c r="P780" i="1" s="1"/>
  <c r="B780" i="1" s="1"/>
  <c r="O797" i="1"/>
  <c r="E797" i="1"/>
  <c r="F798" i="1" s="1"/>
  <c r="A798" i="1"/>
  <c r="D798" i="1" s="1"/>
  <c r="Q796" i="1"/>
  <c r="R796" i="1" s="1"/>
  <c r="T797" i="1"/>
  <c r="S797" i="1"/>
  <c r="I795" i="1"/>
  <c r="H782" i="1" l="1"/>
  <c r="G783" i="1"/>
  <c r="N781" i="1"/>
  <c r="P781" i="1" s="1"/>
  <c r="B781" i="1" s="1"/>
  <c r="K782" i="1"/>
  <c r="L782" i="1" s="1"/>
  <c r="M782" i="1" s="1"/>
  <c r="J783" i="1"/>
  <c r="Q797" i="1"/>
  <c r="R797" i="1" s="1"/>
  <c r="S798" i="1"/>
  <c r="T798" i="1"/>
  <c r="O798" i="1"/>
  <c r="E798" i="1"/>
  <c r="F799" i="1" s="1"/>
  <c r="A799" i="1"/>
  <c r="D799" i="1" s="1"/>
  <c r="C797" i="1"/>
  <c r="I796" i="1"/>
  <c r="H783" i="1" l="1"/>
  <c r="G784" i="1"/>
  <c r="K783" i="1"/>
  <c r="L783" i="1" s="1"/>
  <c r="M783" i="1" s="1"/>
  <c r="J784" i="1"/>
  <c r="N782" i="1"/>
  <c r="P782" i="1" s="1"/>
  <c r="B782" i="1" s="1"/>
  <c r="E799" i="1"/>
  <c r="F800" i="1" s="1"/>
  <c r="A800" i="1"/>
  <c r="D800" i="1" s="1"/>
  <c r="O799" i="1"/>
  <c r="C798" i="1"/>
  <c r="Q798" i="1"/>
  <c r="R798" i="1" s="1"/>
  <c r="S799" i="1"/>
  <c r="T799" i="1"/>
  <c r="I797" i="1"/>
  <c r="K784" i="1" l="1"/>
  <c r="L784" i="1" s="1"/>
  <c r="M784" i="1" s="1"/>
  <c r="J785" i="1"/>
  <c r="H784" i="1"/>
  <c r="G785" i="1"/>
  <c r="N783" i="1"/>
  <c r="P783" i="1" s="1"/>
  <c r="B783" i="1" s="1"/>
  <c r="C799" i="1"/>
  <c r="E800" i="1"/>
  <c r="F801" i="1" s="1"/>
  <c r="A801" i="1"/>
  <c r="D801" i="1" s="1"/>
  <c r="O800" i="1"/>
  <c r="Q799" i="1"/>
  <c r="R799" i="1" s="1"/>
  <c r="T800" i="1"/>
  <c r="S800" i="1"/>
  <c r="I798" i="1"/>
  <c r="C800" i="1" l="1"/>
  <c r="H785" i="1"/>
  <c r="G786" i="1"/>
  <c r="N784" i="1"/>
  <c r="P784" i="1" s="1"/>
  <c r="B784" i="1" s="1"/>
  <c r="K785" i="1"/>
  <c r="L785" i="1" s="1"/>
  <c r="M785" i="1" s="1"/>
  <c r="J786" i="1"/>
  <c r="Q800" i="1"/>
  <c r="R800" i="1" s="1"/>
  <c r="T801" i="1"/>
  <c r="S801" i="1"/>
  <c r="E801" i="1"/>
  <c r="F802" i="1" s="1"/>
  <c r="A802" i="1"/>
  <c r="D802" i="1" s="1"/>
  <c r="O801" i="1"/>
  <c r="I799" i="1"/>
  <c r="H786" i="1" l="1"/>
  <c r="G787" i="1"/>
  <c r="K786" i="1"/>
  <c r="L786" i="1" s="1"/>
  <c r="M786" i="1" s="1"/>
  <c r="J787" i="1"/>
  <c r="N785" i="1"/>
  <c r="P785" i="1" s="1"/>
  <c r="B785" i="1" s="1"/>
  <c r="Q801" i="1"/>
  <c r="R801" i="1" s="1"/>
  <c r="S802" i="1"/>
  <c r="T802" i="1"/>
  <c r="A803" i="1"/>
  <c r="D803" i="1" s="1"/>
  <c r="O802" i="1"/>
  <c r="E802" i="1"/>
  <c r="F803" i="1" s="1"/>
  <c r="C801" i="1"/>
  <c r="I800" i="1"/>
  <c r="C802" i="1" l="1"/>
  <c r="K787" i="1"/>
  <c r="L787" i="1" s="1"/>
  <c r="M787" i="1" s="1"/>
  <c r="J788" i="1"/>
  <c r="H787" i="1"/>
  <c r="G788" i="1"/>
  <c r="N786" i="1"/>
  <c r="P786" i="1" s="1"/>
  <c r="B786" i="1" s="1"/>
  <c r="A804" i="1"/>
  <c r="D804" i="1" s="1"/>
  <c r="O803" i="1"/>
  <c r="E803" i="1"/>
  <c r="F804" i="1" s="1"/>
  <c r="Q802" i="1"/>
  <c r="R802" i="1" s="1"/>
  <c r="C803" i="1" s="1"/>
  <c r="T803" i="1"/>
  <c r="S803" i="1"/>
  <c r="I801" i="1"/>
  <c r="H788" i="1" l="1"/>
  <c r="G789" i="1"/>
  <c r="N787" i="1"/>
  <c r="P787" i="1" s="1"/>
  <c r="B787" i="1" s="1"/>
  <c r="K788" i="1"/>
  <c r="L788" i="1" s="1"/>
  <c r="M788" i="1" s="1"/>
  <c r="J789" i="1"/>
  <c r="Q803" i="1"/>
  <c r="R803" i="1" s="1"/>
  <c r="C804" i="1" s="1"/>
  <c r="S804" i="1"/>
  <c r="T804" i="1"/>
  <c r="O804" i="1"/>
  <c r="E804" i="1"/>
  <c r="F805" i="1" s="1"/>
  <c r="A805" i="1"/>
  <c r="D805" i="1" s="1"/>
  <c r="I802" i="1"/>
  <c r="H789" i="1" l="1"/>
  <c r="G790" i="1"/>
  <c r="K789" i="1"/>
  <c r="L789" i="1" s="1"/>
  <c r="M789" i="1" s="1"/>
  <c r="J790" i="1"/>
  <c r="N788" i="1"/>
  <c r="P788" i="1" s="1"/>
  <c r="B788" i="1" s="1"/>
  <c r="Q804" i="1"/>
  <c r="R804" i="1" s="1"/>
  <c r="T805" i="1"/>
  <c r="S805" i="1"/>
  <c r="O805" i="1"/>
  <c r="E805" i="1"/>
  <c r="F806" i="1" s="1"/>
  <c r="A806" i="1"/>
  <c r="D806" i="1" s="1"/>
  <c r="I803" i="1"/>
  <c r="K790" i="1" l="1"/>
  <c r="L790" i="1" s="1"/>
  <c r="M790" i="1" s="1"/>
  <c r="J791" i="1"/>
  <c r="H790" i="1"/>
  <c r="G791" i="1"/>
  <c r="N789" i="1"/>
  <c r="P789" i="1" s="1"/>
  <c r="B789" i="1" s="1"/>
  <c r="Q805" i="1"/>
  <c r="R805" i="1" s="1"/>
  <c r="T806" i="1"/>
  <c r="S806" i="1"/>
  <c r="O806" i="1"/>
  <c r="E806" i="1"/>
  <c r="F807" i="1" s="1"/>
  <c r="A807" i="1"/>
  <c r="D807" i="1" s="1"/>
  <c r="C805" i="1"/>
  <c r="I804" i="1"/>
  <c r="C806" i="1" l="1"/>
  <c r="H791" i="1"/>
  <c r="G792" i="1"/>
  <c r="N790" i="1"/>
  <c r="P790" i="1" s="1"/>
  <c r="B790" i="1" s="1"/>
  <c r="K791" i="1"/>
  <c r="L791" i="1" s="1"/>
  <c r="M791" i="1" s="1"/>
  <c r="J792" i="1"/>
  <c r="E807" i="1"/>
  <c r="F808" i="1" s="1"/>
  <c r="A808" i="1"/>
  <c r="D808" i="1" s="1"/>
  <c r="O807" i="1"/>
  <c r="Q806" i="1"/>
  <c r="R806" i="1" s="1"/>
  <c r="C807" i="1" s="1"/>
  <c r="S807" i="1"/>
  <c r="T807" i="1"/>
  <c r="I805" i="1"/>
  <c r="H792" i="1" l="1"/>
  <c r="G793" i="1"/>
  <c r="K792" i="1"/>
  <c r="L792" i="1" s="1"/>
  <c r="M792" i="1" s="1"/>
  <c r="J793" i="1"/>
  <c r="N791" i="1"/>
  <c r="P791" i="1" s="1"/>
  <c r="B791" i="1" s="1"/>
  <c r="Q807" i="1"/>
  <c r="R807" i="1" s="1"/>
  <c r="C808" i="1" s="1"/>
  <c r="T808" i="1"/>
  <c r="S808" i="1"/>
  <c r="E808" i="1"/>
  <c r="F809" i="1" s="1"/>
  <c r="A809" i="1"/>
  <c r="D809" i="1" s="1"/>
  <c r="O808" i="1"/>
  <c r="I806" i="1"/>
  <c r="K793" i="1" l="1"/>
  <c r="L793" i="1" s="1"/>
  <c r="M793" i="1" s="1"/>
  <c r="J794" i="1"/>
  <c r="H793" i="1"/>
  <c r="G794" i="1"/>
  <c r="N792" i="1"/>
  <c r="P792" i="1" s="1"/>
  <c r="B792" i="1" s="1"/>
  <c r="Q808" i="1"/>
  <c r="R808" i="1" s="1"/>
  <c r="T809" i="1"/>
  <c r="S809" i="1"/>
  <c r="E809" i="1"/>
  <c r="F810" i="1" s="1"/>
  <c r="A810" i="1"/>
  <c r="D810" i="1" s="1"/>
  <c r="O809" i="1"/>
  <c r="I807" i="1"/>
  <c r="H794" i="1" l="1"/>
  <c r="G795" i="1"/>
  <c r="N793" i="1"/>
  <c r="P793" i="1" s="1"/>
  <c r="B793" i="1" s="1"/>
  <c r="K794" i="1"/>
  <c r="L794" i="1" s="1"/>
  <c r="M794" i="1" s="1"/>
  <c r="J795" i="1"/>
  <c r="Q809" i="1"/>
  <c r="R809" i="1" s="1"/>
  <c r="S810" i="1"/>
  <c r="T810" i="1"/>
  <c r="A811" i="1"/>
  <c r="D811" i="1" s="1"/>
  <c r="O810" i="1"/>
  <c r="E810" i="1"/>
  <c r="F811" i="1" s="1"/>
  <c r="C809" i="1"/>
  <c r="I808" i="1"/>
  <c r="C810" i="1" l="1"/>
  <c r="H795" i="1"/>
  <c r="G796" i="1"/>
  <c r="K795" i="1"/>
  <c r="L795" i="1" s="1"/>
  <c r="M795" i="1" s="1"/>
  <c r="J796" i="1"/>
  <c r="N794" i="1"/>
  <c r="P794" i="1" s="1"/>
  <c r="B794" i="1" s="1"/>
  <c r="Q810" i="1"/>
  <c r="R810" i="1" s="1"/>
  <c r="C811" i="1" s="1"/>
  <c r="S811" i="1"/>
  <c r="T811" i="1"/>
  <c r="A812" i="1"/>
  <c r="D812" i="1" s="1"/>
  <c r="O811" i="1"/>
  <c r="E811" i="1"/>
  <c r="F812" i="1" s="1"/>
  <c r="I809" i="1"/>
  <c r="K796" i="1" l="1"/>
  <c r="L796" i="1" s="1"/>
  <c r="M796" i="1" s="1"/>
  <c r="J797" i="1"/>
  <c r="H796" i="1"/>
  <c r="G797" i="1"/>
  <c r="N795" i="1"/>
  <c r="P795" i="1" s="1"/>
  <c r="B795" i="1" s="1"/>
  <c r="Q811" i="1"/>
  <c r="R811" i="1" s="1"/>
  <c r="C812" i="1" s="1"/>
  <c r="S812" i="1"/>
  <c r="T812" i="1"/>
  <c r="O812" i="1"/>
  <c r="E812" i="1"/>
  <c r="F813" i="1" s="1"/>
  <c r="A813" i="1"/>
  <c r="D813" i="1" s="1"/>
  <c r="I810" i="1"/>
  <c r="H797" i="1" l="1"/>
  <c r="G798" i="1"/>
  <c r="N796" i="1"/>
  <c r="P796" i="1" s="1"/>
  <c r="B796" i="1" s="1"/>
  <c r="K797" i="1"/>
  <c r="L797" i="1" s="1"/>
  <c r="M797" i="1" s="1"/>
  <c r="J798" i="1"/>
  <c r="O813" i="1"/>
  <c r="E813" i="1"/>
  <c r="F814" i="1" s="1"/>
  <c r="A814" i="1"/>
  <c r="D814" i="1" s="1"/>
  <c r="Q812" i="1"/>
  <c r="R812" i="1" s="1"/>
  <c r="T813" i="1"/>
  <c r="S813" i="1"/>
  <c r="I811" i="1"/>
  <c r="H798" i="1" l="1"/>
  <c r="G799" i="1"/>
  <c r="K798" i="1"/>
  <c r="L798" i="1" s="1"/>
  <c r="M798" i="1" s="1"/>
  <c r="J799" i="1"/>
  <c r="N797" i="1"/>
  <c r="P797" i="1" s="1"/>
  <c r="B797" i="1" s="1"/>
  <c r="Q813" i="1"/>
  <c r="R813" i="1" s="1"/>
  <c r="S814" i="1"/>
  <c r="T814" i="1"/>
  <c r="O814" i="1"/>
  <c r="E814" i="1"/>
  <c r="F815" i="1" s="1"/>
  <c r="A815" i="1"/>
  <c r="D815" i="1" s="1"/>
  <c r="C813" i="1"/>
  <c r="I812" i="1"/>
  <c r="C814" i="1" l="1"/>
  <c r="K799" i="1"/>
  <c r="L799" i="1" s="1"/>
  <c r="M799" i="1" s="1"/>
  <c r="J800" i="1"/>
  <c r="H799" i="1"/>
  <c r="G800" i="1"/>
  <c r="N798" i="1"/>
  <c r="P798" i="1" s="1"/>
  <c r="B798" i="1" s="1"/>
  <c r="E815" i="1"/>
  <c r="F816" i="1" s="1"/>
  <c r="A816" i="1"/>
  <c r="D816" i="1" s="1"/>
  <c r="O815" i="1"/>
  <c r="Q814" i="1"/>
  <c r="R814" i="1" s="1"/>
  <c r="C815" i="1" s="1"/>
  <c r="T815" i="1"/>
  <c r="S815" i="1"/>
  <c r="I813" i="1"/>
  <c r="H800" i="1" l="1"/>
  <c r="G801" i="1"/>
  <c r="N799" i="1"/>
  <c r="P799" i="1" s="1"/>
  <c r="B799" i="1" s="1"/>
  <c r="K800" i="1"/>
  <c r="L800" i="1" s="1"/>
  <c r="M800" i="1" s="1"/>
  <c r="J801" i="1"/>
  <c r="E816" i="1"/>
  <c r="F817" i="1" s="1"/>
  <c r="A817" i="1"/>
  <c r="D817" i="1" s="1"/>
  <c r="O816" i="1"/>
  <c r="Q815" i="1"/>
  <c r="R815" i="1" s="1"/>
  <c r="C816" i="1" s="1"/>
  <c r="S816" i="1"/>
  <c r="T816" i="1"/>
  <c r="I814" i="1"/>
  <c r="H801" i="1" l="1"/>
  <c r="G802" i="1"/>
  <c r="K801" i="1"/>
  <c r="L801" i="1" s="1"/>
  <c r="M801" i="1" s="1"/>
  <c r="J802" i="1"/>
  <c r="N800" i="1"/>
  <c r="P800" i="1" s="1"/>
  <c r="B800" i="1" s="1"/>
  <c r="Q816" i="1"/>
  <c r="R816" i="1" s="1"/>
  <c r="T817" i="1"/>
  <c r="S817" i="1"/>
  <c r="E817" i="1"/>
  <c r="F818" i="1" s="1"/>
  <c r="A818" i="1"/>
  <c r="D818" i="1" s="1"/>
  <c r="O817" i="1"/>
  <c r="I815" i="1"/>
  <c r="K802" i="1" l="1"/>
  <c r="L802" i="1" s="1"/>
  <c r="M802" i="1" s="1"/>
  <c r="J803" i="1"/>
  <c r="H802" i="1"/>
  <c r="G803" i="1"/>
  <c r="N801" i="1"/>
  <c r="P801" i="1" s="1"/>
  <c r="B801" i="1" s="1"/>
  <c r="Q817" i="1"/>
  <c r="R817" i="1" s="1"/>
  <c r="S818" i="1"/>
  <c r="T818" i="1"/>
  <c r="A819" i="1"/>
  <c r="D819" i="1" s="1"/>
  <c r="O818" i="1"/>
  <c r="E818" i="1"/>
  <c r="F819" i="1" s="1"/>
  <c r="C817" i="1"/>
  <c r="I816" i="1"/>
  <c r="C818" i="1" l="1"/>
  <c r="H803" i="1"/>
  <c r="G804" i="1"/>
  <c r="N802" i="1"/>
  <c r="P802" i="1" s="1"/>
  <c r="B802" i="1" s="1"/>
  <c r="K803" i="1"/>
  <c r="L803" i="1" s="1"/>
  <c r="M803" i="1" s="1"/>
  <c r="J804" i="1"/>
  <c r="A820" i="1"/>
  <c r="D820" i="1" s="1"/>
  <c r="O819" i="1"/>
  <c r="E819" i="1"/>
  <c r="F820" i="1" s="1"/>
  <c r="Q818" i="1"/>
  <c r="R818" i="1" s="1"/>
  <c r="C819" i="1" s="1"/>
  <c r="S819" i="1"/>
  <c r="T819" i="1"/>
  <c r="I817" i="1"/>
  <c r="H804" i="1" l="1"/>
  <c r="G805" i="1"/>
  <c r="K804" i="1"/>
  <c r="L804" i="1" s="1"/>
  <c r="M804" i="1" s="1"/>
  <c r="J805" i="1"/>
  <c r="N803" i="1"/>
  <c r="P803" i="1" s="1"/>
  <c r="B803" i="1" s="1"/>
  <c r="Q819" i="1"/>
  <c r="R819" i="1" s="1"/>
  <c r="C820" i="1" s="1"/>
  <c r="S820" i="1"/>
  <c r="T820" i="1"/>
  <c r="O820" i="1"/>
  <c r="E820" i="1"/>
  <c r="F821" i="1" s="1"/>
  <c r="A821" i="1"/>
  <c r="D821" i="1" s="1"/>
  <c r="I818" i="1"/>
  <c r="K805" i="1" l="1"/>
  <c r="L805" i="1" s="1"/>
  <c r="M805" i="1" s="1"/>
  <c r="J806" i="1"/>
  <c r="H805" i="1"/>
  <c r="G806" i="1"/>
  <c r="N804" i="1"/>
  <c r="P804" i="1" s="1"/>
  <c r="B804" i="1" s="1"/>
  <c r="Q820" i="1"/>
  <c r="R820" i="1" s="1"/>
  <c r="T821" i="1"/>
  <c r="S821" i="1"/>
  <c r="O821" i="1"/>
  <c r="E821" i="1"/>
  <c r="F822" i="1" s="1"/>
  <c r="A822" i="1"/>
  <c r="D822" i="1" s="1"/>
  <c r="I819" i="1"/>
  <c r="H806" i="1" l="1"/>
  <c r="G807" i="1"/>
  <c r="N805" i="1"/>
  <c r="P805" i="1" s="1"/>
  <c r="B805" i="1" s="1"/>
  <c r="K806" i="1"/>
  <c r="L806" i="1" s="1"/>
  <c r="M806" i="1" s="1"/>
  <c r="J807" i="1"/>
  <c r="Q821" i="1"/>
  <c r="R821" i="1" s="1"/>
  <c r="T822" i="1"/>
  <c r="S822" i="1"/>
  <c r="C821" i="1"/>
  <c r="O822" i="1"/>
  <c r="E822" i="1"/>
  <c r="F823" i="1" s="1"/>
  <c r="A823" i="1"/>
  <c r="D823" i="1" s="1"/>
  <c r="I820" i="1"/>
  <c r="C822" i="1" l="1"/>
  <c r="H807" i="1"/>
  <c r="G808" i="1"/>
  <c r="K807" i="1"/>
  <c r="L807" i="1" s="1"/>
  <c r="M807" i="1" s="1"/>
  <c r="J808" i="1"/>
  <c r="N806" i="1"/>
  <c r="P806" i="1" s="1"/>
  <c r="B806" i="1" s="1"/>
  <c r="E823" i="1"/>
  <c r="F824" i="1" s="1"/>
  <c r="A824" i="1"/>
  <c r="D824" i="1" s="1"/>
  <c r="O823" i="1"/>
  <c r="Q822" i="1"/>
  <c r="R822" i="1" s="1"/>
  <c r="T823" i="1"/>
  <c r="S823" i="1"/>
  <c r="I821" i="1"/>
  <c r="C823" i="1" l="1"/>
  <c r="K808" i="1"/>
  <c r="L808" i="1" s="1"/>
  <c r="M808" i="1" s="1"/>
  <c r="J809" i="1"/>
  <c r="H808" i="1"/>
  <c r="G809" i="1"/>
  <c r="N807" i="1"/>
  <c r="P807" i="1" s="1"/>
  <c r="B807" i="1" s="1"/>
  <c r="O824" i="1"/>
  <c r="E824" i="1"/>
  <c r="F825" i="1" s="1"/>
  <c r="A825" i="1"/>
  <c r="D825" i="1" s="1"/>
  <c r="Q823" i="1"/>
  <c r="R823" i="1" s="1"/>
  <c r="C824" i="1" s="1"/>
  <c r="S824" i="1"/>
  <c r="T824" i="1"/>
  <c r="I822" i="1"/>
  <c r="H809" i="1" l="1"/>
  <c r="G810" i="1"/>
  <c r="N808" i="1"/>
  <c r="P808" i="1" s="1"/>
  <c r="B808" i="1" s="1"/>
  <c r="K809" i="1"/>
  <c r="L809" i="1" s="1"/>
  <c r="M809" i="1" s="1"/>
  <c r="J810" i="1"/>
  <c r="O825" i="1"/>
  <c r="E825" i="1"/>
  <c r="F826" i="1" s="1"/>
  <c r="A826" i="1"/>
  <c r="D826" i="1" s="1"/>
  <c r="Q824" i="1"/>
  <c r="R824" i="1" s="1"/>
  <c r="S825" i="1"/>
  <c r="T825" i="1"/>
  <c r="I823" i="1"/>
  <c r="H810" i="1" l="1"/>
  <c r="G811" i="1"/>
  <c r="K810" i="1"/>
  <c r="L810" i="1" s="1"/>
  <c r="M810" i="1" s="1"/>
  <c r="J811" i="1"/>
  <c r="N809" i="1"/>
  <c r="P809" i="1" s="1"/>
  <c r="B809" i="1" s="1"/>
  <c r="Q825" i="1"/>
  <c r="R825" i="1" s="1"/>
  <c r="T826" i="1"/>
  <c r="S826" i="1"/>
  <c r="O826" i="1"/>
  <c r="E826" i="1"/>
  <c r="F827" i="1" s="1"/>
  <c r="A827" i="1"/>
  <c r="D827" i="1" s="1"/>
  <c r="C825" i="1"/>
  <c r="I824" i="1"/>
  <c r="C826" i="1" l="1"/>
  <c r="K811" i="1"/>
  <c r="L811" i="1" s="1"/>
  <c r="M811" i="1" s="1"/>
  <c r="J812" i="1"/>
  <c r="H811" i="1"/>
  <c r="G812" i="1"/>
  <c r="N810" i="1"/>
  <c r="P810" i="1" s="1"/>
  <c r="B810" i="1" s="1"/>
  <c r="Q826" i="1"/>
  <c r="R826" i="1" s="1"/>
  <c r="C827" i="1" s="1"/>
  <c r="T827" i="1"/>
  <c r="S827" i="1"/>
  <c r="E827" i="1"/>
  <c r="F828" i="1" s="1"/>
  <c r="A828" i="1"/>
  <c r="D828" i="1" s="1"/>
  <c r="O827" i="1"/>
  <c r="I825" i="1"/>
  <c r="H812" i="1" l="1"/>
  <c r="G813" i="1"/>
  <c r="N811" i="1"/>
  <c r="P811" i="1" s="1"/>
  <c r="B811" i="1" s="1"/>
  <c r="K812" i="1"/>
  <c r="L812" i="1" s="1"/>
  <c r="M812" i="1" s="1"/>
  <c r="J813" i="1"/>
  <c r="Q827" i="1"/>
  <c r="R827" i="1" s="1"/>
  <c r="C828" i="1" s="1"/>
  <c r="S828" i="1"/>
  <c r="T828" i="1"/>
  <c r="E828" i="1"/>
  <c r="F829" i="1" s="1"/>
  <c r="A829" i="1"/>
  <c r="D829" i="1" s="1"/>
  <c r="O828" i="1"/>
  <c r="I826" i="1"/>
  <c r="H813" i="1" l="1"/>
  <c r="G814" i="1"/>
  <c r="K813" i="1"/>
  <c r="L813" i="1" s="1"/>
  <c r="M813" i="1" s="1"/>
  <c r="J814" i="1"/>
  <c r="N812" i="1"/>
  <c r="P812" i="1" s="1"/>
  <c r="B812" i="1" s="1"/>
  <c r="Q828" i="1"/>
  <c r="R828" i="1" s="1"/>
  <c r="C829" i="1" s="1"/>
  <c r="S829" i="1"/>
  <c r="T829" i="1"/>
  <c r="A830" i="1"/>
  <c r="D830" i="1" s="1"/>
  <c r="O829" i="1"/>
  <c r="E829" i="1"/>
  <c r="F830" i="1" s="1"/>
  <c r="I827" i="1"/>
  <c r="K814" i="1" l="1"/>
  <c r="L814" i="1" s="1"/>
  <c r="M814" i="1" s="1"/>
  <c r="J815" i="1"/>
  <c r="H814" i="1"/>
  <c r="G815" i="1"/>
  <c r="N813" i="1"/>
  <c r="P813" i="1" s="1"/>
  <c r="B813" i="1" s="1"/>
  <c r="Q829" i="1"/>
  <c r="R829" i="1" s="1"/>
  <c r="C830" i="1" s="1"/>
  <c r="S830" i="1"/>
  <c r="T830" i="1"/>
  <c r="O830" i="1"/>
  <c r="E830" i="1"/>
  <c r="F831" i="1" s="1"/>
  <c r="A831" i="1"/>
  <c r="D831" i="1" s="1"/>
  <c r="I828" i="1"/>
  <c r="H815" i="1" l="1"/>
  <c r="G816" i="1"/>
  <c r="N814" i="1"/>
  <c r="P814" i="1" s="1"/>
  <c r="B814" i="1" s="1"/>
  <c r="K815" i="1"/>
  <c r="L815" i="1" s="1"/>
  <c r="M815" i="1" s="1"/>
  <c r="J816" i="1"/>
  <c r="Q830" i="1"/>
  <c r="R830" i="1" s="1"/>
  <c r="C831" i="1" s="1"/>
  <c r="T831" i="1"/>
  <c r="S831" i="1"/>
  <c r="O831" i="1"/>
  <c r="E831" i="1"/>
  <c r="F832" i="1" s="1"/>
  <c r="A832" i="1"/>
  <c r="D832" i="1" s="1"/>
  <c r="I829" i="1"/>
  <c r="H816" i="1" l="1"/>
  <c r="G817" i="1"/>
  <c r="K816" i="1"/>
  <c r="L816" i="1" s="1"/>
  <c r="M816" i="1" s="1"/>
  <c r="J817" i="1"/>
  <c r="N815" i="1"/>
  <c r="P815" i="1" s="1"/>
  <c r="B815" i="1" s="1"/>
  <c r="O832" i="1"/>
  <c r="E832" i="1"/>
  <c r="F833" i="1" s="1"/>
  <c r="A833" i="1"/>
  <c r="D833" i="1" s="1"/>
  <c r="Q831" i="1"/>
  <c r="R831" i="1" s="1"/>
  <c r="C832" i="1" s="1"/>
  <c r="S832" i="1"/>
  <c r="T832" i="1"/>
  <c r="I830" i="1"/>
  <c r="K817" i="1" l="1"/>
  <c r="L817" i="1" s="1"/>
  <c r="M817" i="1" s="1"/>
  <c r="J818" i="1"/>
  <c r="H817" i="1"/>
  <c r="G818" i="1"/>
  <c r="N816" i="1"/>
  <c r="P816" i="1" s="1"/>
  <c r="B816" i="1" s="1"/>
  <c r="Q832" i="1"/>
  <c r="R832" i="1" s="1"/>
  <c r="T833" i="1"/>
  <c r="S833" i="1"/>
  <c r="E833" i="1"/>
  <c r="F834" i="1" s="1"/>
  <c r="A834" i="1"/>
  <c r="D834" i="1" s="1"/>
  <c r="O833" i="1"/>
  <c r="I831" i="1"/>
  <c r="H818" i="1" l="1"/>
  <c r="G819" i="1"/>
  <c r="N817" i="1"/>
  <c r="P817" i="1" s="1"/>
  <c r="B817" i="1" s="1"/>
  <c r="K818" i="1"/>
  <c r="L818" i="1" s="1"/>
  <c r="M818" i="1" s="1"/>
  <c r="J819" i="1"/>
  <c r="Q833" i="1"/>
  <c r="R833" i="1" s="1"/>
  <c r="S834" i="1"/>
  <c r="T834" i="1"/>
  <c r="A835" i="1"/>
  <c r="D835" i="1" s="1"/>
  <c r="O834" i="1"/>
  <c r="E834" i="1"/>
  <c r="F835" i="1" s="1"/>
  <c r="C833" i="1"/>
  <c r="I832" i="1"/>
  <c r="H819" i="1" l="1"/>
  <c r="G820" i="1"/>
  <c r="K819" i="1"/>
  <c r="L819" i="1" s="1"/>
  <c r="M819" i="1" s="1"/>
  <c r="J820" i="1"/>
  <c r="N818" i="1"/>
  <c r="P818" i="1" s="1"/>
  <c r="B818" i="1" s="1"/>
  <c r="C834" i="1"/>
  <c r="Q834" i="1"/>
  <c r="R834" i="1" s="1"/>
  <c r="T835" i="1"/>
  <c r="S835" i="1"/>
  <c r="A836" i="1"/>
  <c r="D836" i="1" s="1"/>
  <c r="O835" i="1"/>
  <c r="E835" i="1"/>
  <c r="F836" i="1" s="1"/>
  <c r="I833" i="1"/>
  <c r="C835" i="1" l="1"/>
  <c r="K820" i="1"/>
  <c r="L820" i="1" s="1"/>
  <c r="M820" i="1" s="1"/>
  <c r="J821" i="1"/>
  <c r="H820" i="1"/>
  <c r="G821" i="1"/>
  <c r="N819" i="1"/>
  <c r="P819" i="1" s="1"/>
  <c r="B819" i="1" s="1"/>
  <c r="S836" i="1"/>
  <c r="Q835" i="1"/>
  <c r="R835" i="1" s="1"/>
  <c r="C836" i="1" s="1"/>
  <c r="T836" i="1"/>
  <c r="O836" i="1"/>
  <c r="A837" i="1"/>
  <c r="D837" i="1" s="1"/>
  <c r="E836" i="1"/>
  <c r="F837" i="1" s="1"/>
  <c r="I834" i="1"/>
  <c r="H821" i="1" l="1"/>
  <c r="G822" i="1"/>
  <c r="N820" i="1"/>
  <c r="P820" i="1" s="1"/>
  <c r="B820" i="1" s="1"/>
  <c r="K821" i="1"/>
  <c r="L821" i="1" s="1"/>
  <c r="M821" i="1" s="1"/>
  <c r="J822" i="1"/>
  <c r="A838" i="1"/>
  <c r="D838" i="1" s="1"/>
  <c r="O837" i="1"/>
  <c r="E837" i="1"/>
  <c r="F838" i="1" s="1"/>
  <c r="T837" i="1"/>
  <c r="Q836" i="1"/>
  <c r="R836" i="1" s="1"/>
  <c r="S837" i="1"/>
  <c r="I835" i="1"/>
  <c r="H822" i="1" l="1"/>
  <c r="G823" i="1"/>
  <c r="K822" i="1"/>
  <c r="L822" i="1" s="1"/>
  <c r="M822" i="1" s="1"/>
  <c r="J823" i="1"/>
  <c r="N821" i="1"/>
  <c r="P821" i="1" s="1"/>
  <c r="B821" i="1" s="1"/>
  <c r="C837" i="1"/>
  <c r="T838" i="1"/>
  <c r="O838" i="1"/>
  <c r="A839" i="1"/>
  <c r="D839" i="1" s="1"/>
  <c r="Q837" i="1"/>
  <c r="R837" i="1" s="1"/>
  <c r="S838" i="1"/>
  <c r="I836" i="1"/>
  <c r="K823" i="1" l="1"/>
  <c r="L823" i="1" s="1"/>
  <c r="M823" i="1" s="1"/>
  <c r="J824" i="1"/>
  <c r="H823" i="1"/>
  <c r="G824" i="1"/>
  <c r="N822" i="1"/>
  <c r="P822" i="1" s="1"/>
  <c r="B822" i="1" s="1"/>
  <c r="T839" i="1"/>
  <c r="Q838" i="1"/>
  <c r="R838" i="1" s="1"/>
  <c r="S839" i="1"/>
  <c r="O839" i="1"/>
  <c r="E839" i="1"/>
  <c r="A840" i="1"/>
  <c r="D840" i="1" s="1"/>
  <c r="E838" i="1"/>
  <c r="F839" i="1" s="1"/>
  <c r="C838" i="1"/>
  <c r="I837" i="1"/>
  <c r="T840" i="1" l="1"/>
  <c r="C839" i="1"/>
  <c r="H824" i="1"/>
  <c r="G825" i="1"/>
  <c r="N823" i="1"/>
  <c r="P823" i="1" s="1"/>
  <c r="B823" i="1" s="1"/>
  <c r="K824" i="1"/>
  <c r="L824" i="1" s="1"/>
  <c r="M824" i="1" s="1"/>
  <c r="J825" i="1"/>
  <c r="O840" i="1"/>
  <c r="T841" i="1" s="1"/>
  <c r="E840" i="1"/>
  <c r="F841" i="1" s="1"/>
  <c r="A841" i="1"/>
  <c r="D841" i="1" s="1"/>
  <c r="F840" i="1"/>
  <c r="Q839" i="1"/>
  <c r="R839" i="1" s="1"/>
  <c r="S840" i="1"/>
  <c r="I838" i="1"/>
  <c r="C840" i="1" l="1"/>
  <c r="H825" i="1"/>
  <c r="G826" i="1"/>
  <c r="K825" i="1"/>
  <c r="L825" i="1" s="1"/>
  <c r="M825" i="1" s="1"/>
  <c r="J826" i="1"/>
  <c r="N824" i="1"/>
  <c r="P824" i="1" s="1"/>
  <c r="B824" i="1" s="1"/>
  <c r="Q840" i="1"/>
  <c r="R840" i="1" s="1"/>
  <c r="C841" i="1" s="1"/>
  <c r="S841" i="1"/>
  <c r="E841" i="1"/>
  <c r="F842" i="1" s="1"/>
  <c r="A842" i="1"/>
  <c r="D842" i="1" s="1"/>
  <c r="O841" i="1"/>
  <c r="T842" i="1" s="1"/>
  <c r="I839" i="1"/>
  <c r="H826" i="1" l="1"/>
  <c r="G827" i="1"/>
  <c r="K826" i="1"/>
  <c r="L826" i="1" s="1"/>
  <c r="M826" i="1" s="1"/>
  <c r="J827" i="1"/>
  <c r="N825" i="1"/>
  <c r="P825" i="1" s="1"/>
  <c r="B825" i="1" s="1"/>
  <c r="Q841" i="1"/>
  <c r="R841" i="1" s="1"/>
  <c r="C842" i="1" s="1"/>
  <c r="S842" i="1"/>
  <c r="A843" i="1"/>
  <c r="D843" i="1" s="1"/>
  <c r="O842" i="1"/>
  <c r="E842" i="1"/>
  <c r="F843" i="1" s="1"/>
  <c r="I840" i="1"/>
  <c r="K827" i="1" l="1"/>
  <c r="L827" i="1" s="1"/>
  <c r="M827" i="1" s="1"/>
  <c r="J828" i="1"/>
  <c r="H827" i="1"/>
  <c r="G828" i="1"/>
  <c r="N826" i="1"/>
  <c r="P826" i="1" s="1"/>
  <c r="B826" i="1" s="1"/>
  <c r="A844" i="1"/>
  <c r="D844" i="1" s="1"/>
  <c r="O843" i="1"/>
  <c r="E843" i="1"/>
  <c r="F844" i="1" s="1"/>
  <c r="Q842" i="1"/>
  <c r="R842" i="1" s="1"/>
  <c r="C843" i="1" s="1"/>
  <c r="T843" i="1"/>
  <c r="S843" i="1"/>
  <c r="I841" i="1"/>
  <c r="N827" i="1" l="1"/>
  <c r="P827" i="1" s="1"/>
  <c r="B827" i="1" s="1"/>
  <c r="H828" i="1"/>
  <c r="G829" i="1"/>
  <c r="K828" i="1"/>
  <c r="L828" i="1" s="1"/>
  <c r="M828" i="1" s="1"/>
  <c r="J829" i="1"/>
  <c r="O844" i="1"/>
  <c r="E844" i="1"/>
  <c r="F845" i="1" s="1"/>
  <c r="A845" i="1"/>
  <c r="D845" i="1" s="1"/>
  <c r="Q843" i="1"/>
  <c r="R843" i="1" s="1"/>
  <c r="C844" i="1" s="1"/>
  <c r="T844" i="1"/>
  <c r="S844" i="1"/>
  <c r="I842" i="1"/>
  <c r="H829" i="1" l="1"/>
  <c r="G830" i="1"/>
  <c r="N828" i="1"/>
  <c r="P828" i="1" s="1"/>
  <c r="B828" i="1" s="1"/>
  <c r="K829" i="1"/>
  <c r="L829" i="1" s="1"/>
  <c r="M829" i="1" s="1"/>
  <c r="J830" i="1"/>
  <c r="Q844" i="1"/>
  <c r="R844" i="1" s="1"/>
  <c r="C845" i="1" s="1"/>
  <c r="T845" i="1"/>
  <c r="S845" i="1"/>
  <c r="O845" i="1"/>
  <c r="E845" i="1"/>
  <c r="F846" i="1" s="1"/>
  <c r="A846" i="1"/>
  <c r="D846" i="1" s="1"/>
  <c r="I843" i="1"/>
  <c r="H830" i="1" l="1"/>
  <c r="G831" i="1"/>
  <c r="K830" i="1"/>
  <c r="L830" i="1" s="1"/>
  <c r="M830" i="1" s="1"/>
  <c r="J831" i="1"/>
  <c r="N829" i="1"/>
  <c r="P829" i="1" s="1"/>
  <c r="B829" i="1" s="1"/>
  <c r="Q845" i="1"/>
  <c r="R845" i="1" s="1"/>
  <c r="C846" i="1" s="1"/>
  <c r="T846" i="1"/>
  <c r="S846" i="1"/>
  <c r="E846" i="1"/>
  <c r="F847" i="1" s="1"/>
  <c r="A847" i="1"/>
  <c r="D847" i="1" s="1"/>
  <c r="O846" i="1"/>
  <c r="I844" i="1"/>
  <c r="H831" i="1" l="1"/>
  <c r="G832" i="1"/>
  <c r="N830" i="1"/>
  <c r="P830" i="1" s="1"/>
  <c r="B830" i="1" s="1"/>
  <c r="K831" i="1"/>
  <c r="L831" i="1" s="1"/>
  <c r="M831" i="1" s="1"/>
  <c r="J832" i="1"/>
  <c r="Q846" i="1"/>
  <c r="R846" i="1" s="1"/>
  <c r="C847" i="1" s="1"/>
  <c r="T847" i="1"/>
  <c r="S847" i="1"/>
  <c r="E847" i="1"/>
  <c r="F848" i="1" s="1"/>
  <c r="A848" i="1"/>
  <c r="D848" i="1" s="1"/>
  <c r="O847" i="1"/>
  <c r="I845" i="1"/>
  <c r="H832" i="1" l="1"/>
  <c r="G833" i="1"/>
  <c r="K832" i="1"/>
  <c r="L832" i="1" s="1"/>
  <c r="M832" i="1" s="1"/>
  <c r="J833" i="1"/>
  <c r="N831" i="1"/>
  <c r="P831" i="1" s="1"/>
  <c r="B831" i="1" s="1"/>
  <c r="Q847" i="1"/>
  <c r="R847" i="1" s="1"/>
  <c r="C848" i="1" s="1"/>
  <c r="T848" i="1"/>
  <c r="S848" i="1"/>
  <c r="A849" i="1"/>
  <c r="D849" i="1" s="1"/>
  <c r="O848" i="1"/>
  <c r="E848" i="1"/>
  <c r="F849" i="1" s="1"/>
  <c r="I846" i="1"/>
  <c r="K833" i="1" l="1"/>
  <c r="L833" i="1" s="1"/>
  <c r="M833" i="1" s="1"/>
  <c r="J834" i="1"/>
  <c r="H833" i="1"/>
  <c r="G834" i="1"/>
  <c r="N832" i="1"/>
  <c r="P832" i="1" s="1"/>
  <c r="B832" i="1" s="1"/>
  <c r="Q848" i="1"/>
  <c r="R848" i="1" s="1"/>
  <c r="T849" i="1"/>
  <c r="S849" i="1"/>
  <c r="O849" i="1"/>
  <c r="E849" i="1"/>
  <c r="F850" i="1" s="1"/>
  <c r="A850" i="1"/>
  <c r="D850" i="1" s="1"/>
  <c r="I847" i="1"/>
  <c r="H834" i="1" l="1"/>
  <c r="G835" i="1"/>
  <c r="N833" i="1"/>
  <c r="P833" i="1" s="1"/>
  <c r="B833" i="1" s="1"/>
  <c r="K834" i="1"/>
  <c r="L834" i="1" s="1"/>
  <c r="M834" i="1" s="1"/>
  <c r="J835" i="1"/>
  <c r="O850" i="1"/>
  <c r="E850" i="1"/>
  <c r="F851" i="1" s="1"/>
  <c r="A851" i="1"/>
  <c r="D851" i="1" s="1"/>
  <c r="Q849" i="1"/>
  <c r="R849" i="1" s="1"/>
  <c r="T850" i="1"/>
  <c r="S850" i="1"/>
  <c r="C849" i="1"/>
  <c r="C850" i="1" s="1"/>
  <c r="I848" i="1"/>
  <c r="H835" i="1" l="1"/>
  <c r="G836" i="1"/>
  <c r="K835" i="1"/>
  <c r="L835" i="1" s="1"/>
  <c r="M835" i="1" s="1"/>
  <c r="J836" i="1"/>
  <c r="N834" i="1"/>
  <c r="P834" i="1" s="1"/>
  <c r="B834" i="1" s="1"/>
  <c r="E851" i="1"/>
  <c r="F852" i="1" s="1"/>
  <c r="A852" i="1"/>
  <c r="D852" i="1" s="1"/>
  <c r="O851" i="1"/>
  <c r="Q850" i="1"/>
  <c r="R850" i="1" s="1"/>
  <c r="C851" i="1" s="1"/>
  <c r="T851" i="1"/>
  <c r="S851" i="1"/>
  <c r="I849" i="1"/>
  <c r="K836" i="1" l="1"/>
  <c r="L836" i="1" s="1"/>
  <c r="M836" i="1" s="1"/>
  <c r="J837" i="1"/>
  <c r="H836" i="1"/>
  <c r="G837" i="1"/>
  <c r="N835" i="1"/>
  <c r="P835" i="1" s="1"/>
  <c r="B835" i="1" s="1"/>
  <c r="Q851" i="1"/>
  <c r="R851" i="1" s="1"/>
  <c r="C852" i="1" s="1"/>
  <c r="T852" i="1"/>
  <c r="S852" i="1"/>
  <c r="E852" i="1"/>
  <c r="F853" i="1" s="1"/>
  <c r="A853" i="1"/>
  <c r="D853" i="1" s="1"/>
  <c r="O852" i="1"/>
  <c r="I850" i="1"/>
  <c r="H837" i="1" l="1"/>
  <c r="G838" i="1"/>
  <c r="N836" i="1"/>
  <c r="P836" i="1" s="1"/>
  <c r="B836" i="1" s="1"/>
  <c r="K837" i="1"/>
  <c r="L837" i="1" s="1"/>
  <c r="M837" i="1" s="1"/>
  <c r="J838" i="1"/>
  <c r="Q852" i="1"/>
  <c r="R852" i="1" s="1"/>
  <c r="T853" i="1"/>
  <c r="S853" i="1"/>
  <c r="A854" i="1"/>
  <c r="D854" i="1" s="1"/>
  <c r="O853" i="1"/>
  <c r="E853" i="1"/>
  <c r="F854" i="1" s="1"/>
  <c r="I851" i="1"/>
  <c r="H838" i="1" l="1"/>
  <c r="G839" i="1"/>
  <c r="K838" i="1"/>
  <c r="L838" i="1" s="1"/>
  <c r="M838" i="1" s="1"/>
  <c r="J839" i="1"/>
  <c r="N837" i="1"/>
  <c r="P837" i="1" s="1"/>
  <c r="B837" i="1" s="1"/>
  <c r="Q853" i="1"/>
  <c r="R853" i="1" s="1"/>
  <c r="T854" i="1"/>
  <c r="S854" i="1"/>
  <c r="O854" i="1"/>
  <c r="E854" i="1"/>
  <c r="F855" i="1" s="1"/>
  <c r="A855" i="1"/>
  <c r="D855" i="1" s="1"/>
  <c r="C853" i="1"/>
  <c r="I852" i="1"/>
  <c r="K839" i="1" l="1"/>
  <c r="L839" i="1" s="1"/>
  <c r="M839" i="1" s="1"/>
  <c r="J840" i="1"/>
  <c r="H839" i="1"/>
  <c r="G840" i="1"/>
  <c r="N838" i="1"/>
  <c r="P838" i="1" s="1"/>
  <c r="B838" i="1" s="1"/>
  <c r="O855" i="1"/>
  <c r="E855" i="1"/>
  <c r="F856" i="1" s="1"/>
  <c r="A856" i="1"/>
  <c r="D856" i="1" s="1"/>
  <c r="C854" i="1"/>
  <c r="Q854" i="1"/>
  <c r="R854" i="1" s="1"/>
  <c r="T855" i="1"/>
  <c r="S855" i="1"/>
  <c r="I853" i="1"/>
  <c r="H840" i="1" l="1"/>
  <c r="G841" i="1"/>
  <c r="N839" i="1"/>
  <c r="P839" i="1" s="1"/>
  <c r="B839" i="1" s="1"/>
  <c r="K840" i="1"/>
  <c r="L840" i="1" s="1"/>
  <c r="M840" i="1" s="1"/>
  <c r="J841" i="1"/>
  <c r="C855" i="1"/>
  <c r="Q855" i="1"/>
  <c r="R855" i="1" s="1"/>
  <c r="T856" i="1"/>
  <c r="S856" i="1"/>
  <c r="E856" i="1"/>
  <c r="F857" i="1" s="1"/>
  <c r="A857" i="1"/>
  <c r="D857" i="1" s="1"/>
  <c r="O856" i="1"/>
  <c r="I854" i="1"/>
  <c r="C856" i="1" l="1"/>
  <c r="H841" i="1"/>
  <c r="G842" i="1"/>
  <c r="K841" i="1"/>
  <c r="L841" i="1" s="1"/>
  <c r="M841" i="1" s="1"/>
  <c r="J842" i="1"/>
  <c r="N840" i="1"/>
  <c r="P840" i="1" s="1"/>
  <c r="B840" i="1" s="1"/>
  <c r="Q856" i="1"/>
  <c r="R856" i="1" s="1"/>
  <c r="T857" i="1"/>
  <c r="S857" i="1"/>
  <c r="A858" i="1"/>
  <c r="D858" i="1" s="1"/>
  <c r="O857" i="1"/>
  <c r="E857" i="1"/>
  <c r="F858" i="1" s="1"/>
  <c r="I855" i="1"/>
  <c r="K842" i="1" l="1"/>
  <c r="L842" i="1" s="1"/>
  <c r="M842" i="1" s="1"/>
  <c r="J843" i="1"/>
  <c r="H842" i="1"/>
  <c r="G843" i="1"/>
  <c r="N841" i="1"/>
  <c r="P841" i="1" s="1"/>
  <c r="B841" i="1" s="1"/>
  <c r="Q857" i="1"/>
  <c r="R857" i="1" s="1"/>
  <c r="T858" i="1"/>
  <c r="S858" i="1"/>
  <c r="O858" i="1"/>
  <c r="E858" i="1"/>
  <c r="F859" i="1" s="1"/>
  <c r="A859" i="1"/>
  <c r="D859" i="1" s="1"/>
  <c r="C857" i="1"/>
  <c r="I856" i="1"/>
  <c r="C858" i="1" l="1"/>
  <c r="H843" i="1"/>
  <c r="G844" i="1"/>
  <c r="N842" i="1"/>
  <c r="P842" i="1" s="1"/>
  <c r="B842" i="1" s="1"/>
  <c r="K843" i="1"/>
  <c r="L843" i="1" s="1"/>
  <c r="M843" i="1" s="1"/>
  <c r="J844" i="1"/>
  <c r="O859" i="1"/>
  <c r="E859" i="1"/>
  <c r="F860" i="1" s="1"/>
  <c r="A860" i="1"/>
  <c r="D860" i="1" s="1"/>
  <c r="Q858" i="1"/>
  <c r="R858" i="1" s="1"/>
  <c r="C859" i="1" s="1"/>
  <c r="T859" i="1"/>
  <c r="S859" i="1"/>
  <c r="I857" i="1"/>
  <c r="G845" i="1" l="1"/>
  <c r="H844" i="1"/>
  <c r="K844" i="1"/>
  <c r="L844" i="1" s="1"/>
  <c r="M844" i="1" s="1"/>
  <c r="J845" i="1"/>
  <c r="N843" i="1"/>
  <c r="P843" i="1" s="1"/>
  <c r="B843" i="1" s="1"/>
  <c r="Q859" i="1"/>
  <c r="R859" i="1" s="1"/>
  <c r="C860" i="1" s="1"/>
  <c r="T860" i="1"/>
  <c r="S860" i="1"/>
  <c r="O860" i="1"/>
  <c r="E860" i="1"/>
  <c r="F861" i="1" s="1"/>
  <c r="A861" i="1"/>
  <c r="D861" i="1" s="1"/>
  <c r="I858" i="1"/>
  <c r="N844" i="1" l="1"/>
  <c r="P844" i="1" s="1"/>
  <c r="B844" i="1" s="1"/>
  <c r="H845" i="1"/>
  <c r="G846" i="1"/>
  <c r="K845" i="1"/>
  <c r="L845" i="1" s="1"/>
  <c r="M845" i="1" s="1"/>
  <c r="J846" i="1"/>
  <c r="A862" i="1"/>
  <c r="D862" i="1" s="1"/>
  <c r="O861" i="1"/>
  <c r="Q860" i="1"/>
  <c r="R860" i="1" s="1"/>
  <c r="T861" i="1"/>
  <c r="S861" i="1"/>
  <c r="I859" i="1"/>
  <c r="H846" i="1" l="1"/>
  <c r="G847" i="1"/>
  <c r="N845" i="1"/>
  <c r="P845" i="1" s="1"/>
  <c r="B845" i="1" s="1"/>
  <c r="K846" i="1"/>
  <c r="L846" i="1" s="1"/>
  <c r="M846" i="1" s="1"/>
  <c r="J847" i="1"/>
  <c r="E861" i="1"/>
  <c r="F862" i="1" s="1"/>
  <c r="Q861" i="1"/>
  <c r="R861" i="1" s="1"/>
  <c r="T862" i="1"/>
  <c r="S862" i="1"/>
  <c r="A863" i="1"/>
  <c r="D863" i="1" s="1"/>
  <c r="O862" i="1"/>
  <c r="C861" i="1"/>
  <c r="I860" i="1"/>
  <c r="K847" i="1" l="1"/>
  <c r="L847" i="1" s="1"/>
  <c r="M847" i="1" s="1"/>
  <c r="J848" i="1"/>
  <c r="H847" i="1"/>
  <c r="G848" i="1"/>
  <c r="N846" i="1"/>
  <c r="P846" i="1" s="1"/>
  <c r="B846" i="1" s="1"/>
  <c r="C862" i="1"/>
  <c r="O863" i="1"/>
  <c r="E863" i="1"/>
  <c r="A864" i="1"/>
  <c r="D864" i="1" s="1"/>
  <c r="E862" i="1"/>
  <c r="F863" i="1" s="1"/>
  <c r="Q862" i="1"/>
  <c r="R862" i="1" s="1"/>
  <c r="T863" i="1"/>
  <c r="S863" i="1"/>
  <c r="I861" i="1"/>
  <c r="F864" i="1" l="1"/>
  <c r="C863" i="1"/>
  <c r="N847" i="1"/>
  <c r="P847" i="1" s="1"/>
  <c r="B847" i="1" s="1"/>
  <c r="K848" i="1"/>
  <c r="L848" i="1" s="1"/>
  <c r="M848" i="1" s="1"/>
  <c r="J849" i="1"/>
  <c r="G849" i="1"/>
  <c r="H848" i="1"/>
  <c r="Q863" i="1"/>
  <c r="R863" i="1" s="1"/>
  <c r="T864" i="1"/>
  <c r="S864" i="1"/>
  <c r="O864" i="1"/>
  <c r="E864" i="1"/>
  <c r="F865" i="1" s="1"/>
  <c r="A865" i="1"/>
  <c r="D865" i="1" s="1"/>
  <c r="I862" i="1"/>
  <c r="G850" i="1" l="1"/>
  <c r="H849" i="1"/>
  <c r="K849" i="1"/>
  <c r="L849" i="1" s="1"/>
  <c r="M849" i="1" s="1"/>
  <c r="J850" i="1"/>
  <c r="N848" i="1"/>
  <c r="P848" i="1" s="1"/>
  <c r="B848" i="1" s="1"/>
  <c r="E865" i="1"/>
  <c r="F866" i="1" s="1"/>
  <c r="A866" i="1"/>
  <c r="D866" i="1" s="1"/>
  <c r="O865" i="1"/>
  <c r="Q864" i="1"/>
  <c r="R864" i="1" s="1"/>
  <c r="T865" i="1"/>
  <c r="S865" i="1"/>
  <c r="C864" i="1"/>
  <c r="I863" i="1"/>
  <c r="C865" i="1" l="1"/>
  <c r="N849" i="1"/>
  <c r="P849" i="1" s="1"/>
  <c r="B849" i="1" s="1"/>
  <c r="H850" i="1"/>
  <c r="G851" i="1"/>
  <c r="K850" i="1"/>
  <c r="L850" i="1" s="1"/>
  <c r="M850" i="1" s="1"/>
  <c r="J851" i="1"/>
  <c r="E866" i="1"/>
  <c r="F867" i="1" s="1"/>
  <c r="A867" i="1"/>
  <c r="D867" i="1" s="1"/>
  <c r="O866" i="1"/>
  <c r="Q865" i="1"/>
  <c r="R865" i="1" s="1"/>
  <c r="T866" i="1"/>
  <c r="S866" i="1"/>
  <c r="I864" i="1"/>
  <c r="H851" i="1" l="1"/>
  <c r="G852" i="1"/>
  <c r="N850" i="1"/>
  <c r="P850" i="1" s="1"/>
  <c r="B850" i="1" s="1"/>
  <c r="K851" i="1"/>
  <c r="L851" i="1" s="1"/>
  <c r="M851" i="1" s="1"/>
  <c r="J852" i="1"/>
  <c r="C866" i="1"/>
  <c r="Q866" i="1"/>
  <c r="R866" i="1" s="1"/>
  <c r="T867" i="1"/>
  <c r="S867" i="1"/>
  <c r="E867" i="1"/>
  <c r="F868" i="1" s="1"/>
  <c r="A868" i="1"/>
  <c r="D868" i="1" s="1"/>
  <c r="O867" i="1"/>
  <c r="I865" i="1"/>
  <c r="G853" i="1" l="1"/>
  <c r="H852" i="1"/>
  <c r="K852" i="1"/>
  <c r="L852" i="1" s="1"/>
  <c r="M852" i="1" s="1"/>
  <c r="J853" i="1"/>
  <c r="N851" i="1"/>
  <c r="P851" i="1" s="1"/>
  <c r="B851" i="1" s="1"/>
  <c r="C867" i="1"/>
  <c r="A869" i="1"/>
  <c r="D869" i="1" s="1"/>
  <c r="O868" i="1"/>
  <c r="Q867" i="1"/>
  <c r="R867" i="1" s="1"/>
  <c r="T868" i="1"/>
  <c r="S868" i="1"/>
  <c r="I866" i="1"/>
  <c r="C868" i="1" l="1"/>
  <c r="K853" i="1"/>
  <c r="L853" i="1" s="1"/>
  <c r="M853" i="1" s="1"/>
  <c r="J854" i="1"/>
  <c r="N852" i="1"/>
  <c r="P852" i="1" s="1"/>
  <c r="B852" i="1" s="1"/>
  <c r="H853" i="1"/>
  <c r="G854" i="1"/>
  <c r="Q868" i="1"/>
  <c r="R868" i="1" s="1"/>
  <c r="C869" i="1" s="1"/>
  <c r="T869" i="1"/>
  <c r="S869" i="1"/>
  <c r="E869" i="1"/>
  <c r="A870" i="1"/>
  <c r="D870" i="1" s="1"/>
  <c r="O869" i="1"/>
  <c r="E868" i="1"/>
  <c r="F869" i="1" s="1"/>
  <c r="I867" i="1"/>
  <c r="N853" i="1" l="1"/>
  <c r="P853" i="1" s="1"/>
  <c r="B853" i="1" s="1"/>
  <c r="G855" i="1"/>
  <c r="H854" i="1"/>
  <c r="K854" i="1"/>
  <c r="L854" i="1" s="1"/>
  <c r="M854" i="1" s="1"/>
  <c r="J855" i="1"/>
  <c r="Q869" i="1"/>
  <c r="R869" i="1" s="1"/>
  <c r="C870" i="1" s="1"/>
  <c r="T870" i="1"/>
  <c r="S870" i="1"/>
  <c r="O870" i="1"/>
  <c r="E870" i="1"/>
  <c r="F871" i="1" s="1"/>
  <c r="A871" i="1"/>
  <c r="D871" i="1" s="1"/>
  <c r="F870" i="1"/>
  <c r="I868" i="1"/>
  <c r="N854" i="1" l="1"/>
  <c r="P854" i="1" s="1"/>
  <c r="B854" i="1" s="1"/>
  <c r="H855" i="1"/>
  <c r="G856" i="1"/>
  <c r="K855" i="1"/>
  <c r="L855" i="1" s="1"/>
  <c r="M855" i="1" s="1"/>
  <c r="J856" i="1"/>
  <c r="Q870" i="1"/>
  <c r="R870" i="1" s="1"/>
  <c r="C871" i="1" s="1"/>
  <c r="T871" i="1"/>
  <c r="S871" i="1"/>
  <c r="O871" i="1"/>
  <c r="E871" i="1"/>
  <c r="F872" i="1" s="1"/>
  <c r="A872" i="1"/>
  <c r="D872" i="1" s="1"/>
  <c r="I869" i="1"/>
  <c r="H856" i="1" l="1"/>
  <c r="G857" i="1"/>
  <c r="N855" i="1"/>
  <c r="P855" i="1" s="1"/>
  <c r="B855" i="1" s="1"/>
  <c r="K856" i="1"/>
  <c r="L856" i="1" s="1"/>
  <c r="M856" i="1" s="1"/>
  <c r="J857" i="1"/>
  <c r="Q871" i="1"/>
  <c r="R871" i="1" s="1"/>
  <c r="T872" i="1"/>
  <c r="S872" i="1"/>
  <c r="A873" i="1"/>
  <c r="D873" i="1" s="1"/>
  <c r="O872" i="1"/>
  <c r="I870" i="1"/>
  <c r="H857" i="1" l="1"/>
  <c r="G858" i="1"/>
  <c r="K857" i="1"/>
  <c r="L857" i="1" s="1"/>
  <c r="M857" i="1" s="1"/>
  <c r="J858" i="1"/>
  <c r="N856" i="1"/>
  <c r="P856" i="1" s="1"/>
  <c r="B856" i="1" s="1"/>
  <c r="E872" i="1"/>
  <c r="F873" i="1" s="1"/>
  <c r="Q872" i="1"/>
  <c r="R872" i="1" s="1"/>
  <c r="T873" i="1"/>
  <c r="S873" i="1"/>
  <c r="A874" i="1"/>
  <c r="D874" i="1" s="1"/>
  <c r="O873" i="1"/>
  <c r="C872" i="1"/>
  <c r="I871" i="1"/>
  <c r="C873" i="1" l="1"/>
  <c r="K858" i="1"/>
  <c r="L858" i="1" s="1"/>
  <c r="M858" i="1" s="1"/>
  <c r="J859" i="1"/>
  <c r="G859" i="1"/>
  <c r="H858" i="1"/>
  <c r="N857" i="1"/>
  <c r="P857" i="1" s="1"/>
  <c r="B857" i="1" s="1"/>
  <c r="E873" i="1"/>
  <c r="F874" i="1" s="1"/>
  <c r="Q873" i="1"/>
  <c r="R873" i="1" s="1"/>
  <c r="T874" i="1"/>
  <c r="S874" i="1"/>
  <c r="O874" i="1"/>
  <c r="E874" i="1"/>
  <c r="F875" i="1" s="1"/>
  <c r="A875" i="1"/>
  <c r="D875" i="1" s="1"/>
  <c r="I872" i="1"/>
  <c r="N858" i="1" l="1"/>
  <c r="P858" i="1" s="1"/>
  <c r="B858" i="1" s="1"/>
  <c r="H859" i="1"/>
  <c r="G860" i="1"/>
  <c r="K859" i="1"/>
  <c r="L859" i="1" s="1"/>
  <c r="M859" i="1" s="1"/>
  <c r="J860" i="1"/>
  <c r="O875" i="1"/>
  <c r="A876" i="1"/>
  <c r="D876" i="1" s="1"/>
  <c r="Q874" i="1"/>
  <c r="R874" i="1" s="1"/>
  <c r="T875" i="1"/>
  <c r="S875" i="1"/>
  <c r="C874" i="1"/>
  <c r="I873" i="1"/>
  <c r="H860" i="1" l="1"/>
  <c r="G861" i="1"/>
  <c r="K860" i="1"/>
  <c r="L860" i="1" s="1"/>
  <c r="M860" i="1" s="1"/>
  <c r="J861" i="1"/>
  <c r="N859" i="1"/>
  <c r="P859" i="1" s="1"/>
  <c r="B859" i="1" s="1"/>
  <c r="A877" i="1"/>
  <c r="D877" i="1" s="1"/>
  <c r="O876" i="1"/>
  <c r="E876" i="1"/>
  <c r="E875" i="1"/>
  <c r="F876" i="1" s="1"/>
  <c r="C875" i="1"/>
  <c r="Q875" i="1"/>
  <c r="R875" i="1" s="1"/>
  <c r="T876" i="1"/>
  <c r="S876" i="1"/>
  <c r="I874" i="1"/>
  <c r="F877" i="1" l="1"/>
  <c r="K861" i="1"/>
  <c r="L861" i="1" s="1"/>
  <c r="M861" i="1" s="1"/>
  <c r="J862" i="1"/>
  <c r="H861" i="1"/>
  <c r="G862" i="1"/>
  <c r="N860" i="1"/>
  <c r="P860" i="1" s="1"/>
  <c r="B860" i="1" s="1"/>
  <c r="Q876" i="1"/>
  <c r="R876" i="1" s="1"/>
  <c r="T877" i="1"/>
  <c r="S877" i="1"/>
  <c r="A878" i="1"/>
  <c r="D878" i="1" s="1"/>
  <c r="O877" i="1"/>
  <c r="E877" i="1"/>
  <c r="F878" i="1" s="1"/>
  <c r="C876" i="1"/>
  <c r="I875" i="1"/>
  <c r="C877" i="1" l="1"/>
  <c r="N861" i="1"/>
  <c r="P861" i="1" s="1"/>
  <c r="B861" i="1" s="1"/>
  <c r="H862" i="1"/>
  <c r="G863" i="1"/>
  <c r="K862" i="1"/>
  <c r="L862" i="1" s="1"/>
  <c r="M862" i="1" s="1"/>
  <c r="J863" i="1"/>
  <c r="Q877" i="1"/>
  <c r="R877" i="1" s="1"/>
  <c r="C878" i="1" s="1"/>
  <c r="T878" i="1"/>
  <c r="S878" i="1"/>
  <c r="A879" i="1"/>
  <c r="D879" i="1" s="1"/>
  <c r="O878" i="1"/>
  <c r="E878" i="1"/>
  <c r="F879" i="1" s="1"/>
  <c r="I876" i="1"/>
  <c r="G864" i="1" l="1"/>
  <c r="H863" i="1"/>
  <c r="N862" i="1"/>
  <c r="P862" i="1" s="1"/>
  <c r="B862" i="1" s="1"/>
  <c r="K863" i="1"/>
  <c r="L863" i="1" s="1"/>
  <c r="M863" i="1" s="1"/>
  <c r="J864" i="1"/>
  <c r="A880" i="1"/>
  <c r="D880" i="1" s="1"/>
  <c r="O879" i="1"/>
  <c r="E879" i="1"/>
  <c r="F880" i="1" s="1"/>
  <c r="Q878" i="1"/>
  <c r="R878" i="1" s="1"/>
  <c r="C879" i="1" s="1"/>
  <c r="T879" i="1"/>
  <c r="S879" i="1"/>
  <c r="I877" i="1"/>
  <c r="K864" i="1" l="1"/>
  <c r="L864" i="1" s="1"/>
  <c r="M864" i="1" s="1"/>
  <c r="J865" i="1"/>
  <c r="N863" i="1"/>
  <c r="P863" i="1" s="1"/>
  <c r="B863" i="1" s="1"/>
  <c r="H864" i="1"/>
  <c r="G865" i="1"/>
  <c r="A881" i="1"/>
  <c r="D881" i="1" s="1"/>
  <c r="O880" i="1"/>
  <c r="Q879" i="1"/>
  <c r="R879" i="1" s="1"/>
  <c r="C880" i="1" s="1"/>
  <c r="T880" i="1"/>
  <c r="S880" i="1"/>
  <c r="I878" i="1"/>
  <c r="H865" i="1" l="1"/>
  <c r="G866" i="1"/>
  <c r="N864" i="1"/>
  <c r="P864" i="1" s="1"/>
  <c r="B864" i="1" s="1"/>
  <c r="K865" i="1"/>
  <c r="L865" i="1" s="1"/>
  <c r="M865" i="1" s="1"/>
  <c r="J866" i="1"/>
  <c r="E880" i="1"/>
  <c r="F881" i="1" s="1"/>
  <c r="Q880" i="1"/>
  <c r="R880" i="1" s="1"/>
  <c r="C881" i="1" s="1"/>
  <c r="T881" i="1"/>
  <c r="S881" i="1"/>
  <c r="E881" i="1"/>
  <c r="A882" i="1"/>
  <c r="D882" i="1" s="1"/>
  <c r="O881" i="1"/>
  <c r="I879" i="1"/>
  <c r="F882" i="1" l="1"/>
  <c r="G867" i="1"/>
  <c r="H866" i="1"/>
  <c r="K866" i="1"/>
  <c r="L866" i="1" s="1"/>
  <c r="M866" i="1" s="1"/>
  <c r="J867" i="1"/>
  <c r="N865" i="1"/>
  <c r="P865" i="1" s="1"/>
  <c r="B865" i="1" s="1"/>
  <c r="O882" i="1"/>
  <c r="E882" i="1"/>
  <c r="F883" i="1" s="1"/>
  <c r="A883" i="1"/>
  <c r="D883" i="1" s="1"/>
  <c r="Q881" i="1"/>
  <c r="R881" i="1" s="1"/>
  <c r="C882" i="1" s="1"/>
  <c r="T882" i="1"/>
  <c r="S882" i="1"/>
  <c r="I880" i="1"/>
  <c r="N866" i="1" l="1"/>
  <c r="P866" i="1" s="1"/>
  <c r="B866" i="1" s="1"/>
  <c r="H867" i="1"/>
  <c r="G868" i="1"/>
  <c r="K867" i="1"/>
  <c r="L867" i="1" s="1"/>
  <c r="M867" i="1" s="1"/>
  <c r="J868" i="1"/>
  <c r="Q882" i="1"/>
  <c r="R882" i="1" s="1"/>
  <c r="C883" i="1" s="1"/>
  <c r="T883" i="1"/>
  <c r="S883" i="1"/>
  <c r="O883" i="1"/>
  <c r="A884" i="1"/>
  <c r="D884" i="1" s="1"/>
  <c r="I881" i="1"/>
  <c r="G869" i="1" l="1"/>
  <c r="H868" i="1"/>
  <c r="N867" i="1"/>
  <c r="P867" i="1" s="1"/>
  <c r="B867" i="1" s="1"/>
  <c r="K868" i="1"/>
  <c r="L868" i="1" s="1"/>
  <c r="M868" i="1" s="1"/>
  <c r="J869" i="1"/>
  <c r="Q883" i="1"/>
  <c r="R883" i="1" s="1"/>
  <c r="T884" i="1"/>
  <c r="S884" i="1"/>
  <c r="O884" i="1"/>
  <c r="A885" i="1"/>
  <c r="D885" i="1" s="1"/>
  <c r="E883" i="1"/>
  <c r="F884" i="1" s="1"/>
  <c r="I882" i="1"/>
  <c r="N868" i="1" l="1"/>
  <c r="P868" i="1" s="1"/>
  <c r="B868" i="1" s="1"/>
  <c r="K869" i="1"/>
  <c r="L869" i="1" s="1"/>
  <c r="M869" i="1" s="1"/>
  <c r="J870" i="1"/>
  <c r="H869" i="1"/>
  <c r="G870" i="1"/>
  <c r="E884" i="1"/>
  <c r="F885" i="1" s="1"/>
  <c r="Q884" i="1"/>
  <c r="R884" i="1" s="1"/>
  <c r="T885" i="1"/>
  <c r="S885" i="1"/>
  <c r="A886" i="1"/>
  <c r="D886" i="1" s="1"/>
  <c r="O885" i="1"/>
  <c r="C884" i="1"/>
  <c r="I883" i="1"/>
  <c r="G871" i="1" l="1"/>
  <c r="H870" i="1"/>
  <c r="N869" i="1"/>
  <c r="P869" i="1" s="1"/>
  <c r="B869" i="1" s="1"/>
  <c r="K870" i="1"/>
  <c r="L870" i="1" s="1"/>
  <c r="M870" i="1" s="1"/>
  <c r="J871" i="1"/>
  <c r="E885" i="1"/>
  <c r="F886" i="1" s="1"/>
  <c r="Q885" i="1"/>
  <c r="R885" i="1" s="1"/>
  <c r="T886" i="1"/>
  <c r="S886" i="1"/>
  <c r="C885" i="1"/>
  <c r="A887" i="1"/>
  <c r="D887" i="1" s="1"/>
  <c r="O886" i="1"/>
  <c r="I884" i="1"/>
  <c r="C886" i="1" l="1"/>
  <c r="K871" i="1"/>
  <c r="L871" i="1" s="1"/>
  <c r="M871" i="1" s="1"/>
  <c r="J872" i="1"/>
  <c r="N870" i="1"/>
  <c r="P870" i="1" s="1"/>
  <c r="B870" i="1" s="1"/>
  <c r="H871" i="1"/>
  <c r="G872" i="1"/>
  <c r="E886" i="1"/>
  <c r="F887" i="1" s="1"/>
  <c r="Q886" i="1"/>
  <c r="R886" i="1" s="1"/>
  <c r="C887" i="1" s="1"/>
  <c r="T887" i="1"/>
  <c r="S887" i="1"/>
  <c r="O887" i="1"/>
  <c r="A888" i="1"/>
  <c r="D888" i="1" s="1"/>
  <c r="I885" i="1"/>
  <c r="N871" i="1" l="1"/>
  <c r="P871" i="1" s="1"/>
  <c r="B871" i="1" s="1"/>
  <c r="G873" i="1"/>
  <c r="H872" i="1"/>
  <c r="K872" i="1"/>
  <c r="L872" i="1" s="1"/>
  <c r="M872" i="1" s="1"/>
  <c r="J873" i="1"/>
  <c r="O888" i="1"/>
  <c r="A889" i="1"/>
  <c r="D889" i="1" s="1"/>
  <c r="Q887" i="1"/>
  <c r="R887" i="1" s="1"/>
  <c r="C888" i="1" s="1"/>
  <c r="T888" i="1"/>
  <c r="S888" i="1"/>
  <c r="E887" i="1"/>
  <c r="F888" i="1" s="1"/>
  <c r="I886" i="1"/>
  <c r="N872" i="1" l="1"/>
  <c r="P872" i="1" s="1"/>
  <c r="B872" i="1" s="1"/>
  <c r="K873" i="1"/>
  <c r="L873" i="1" s="1"/>
  <c r="M873" i="1" s="1"/>
  <c r="J874" i="1"/>
  <c r="H873" i="1"/>
  <c r="G874" i="1"/>
  <c r="Q888" i="1"/>
  <c r="R888" i="1" s="1"/>
  <c r="T889" i="1"/>
  <c r="S889" i="1"/>
  <c r="E889" i="1"/>
  <c r="A890" i="1"/>
  <c r="D890" i="1" s="1"/>
  <c r="O889" i="1"/>
  <c r="E888" i="1"/>
  <c r="F889" i="1" s="1"/>
  <c r="I887" i="1"/>
  <c r="K874" i="1" l="1"/>
  <c r="L874" i="1" s="1"/>
  <c r="M874" i="1" s="1"/>
  <c r="J875" i="1"/>
  <c r="G875" i="1"/>
  <c r="H874" i="1"/>
  <c r="N873" i="1"/>
  <c r="P873" i="1" s="1"/>
  <c r="B873" i="1" s="1"/>
  <c r="Q889" i="1"/>
  <c r="R889" i="1" s="1"/>
  <c r="T890" i="1"/>
  <c r="S890" i="1"/>
  <c r="E890" i="1"/>
  <c r="F891" i="1" s="1"/>
  <c r="A891" i="1"/>
  <c r="D891" i="1" s="1"/>
  <c r="O890" i="1"/>
  <c r="F890" i="1"/>
  <c r="C889" i="1"/>
  <c r="I888" i="1"/>
  <c r="C890" i="1" l="1"/>
  <c r="G876" i="1"/>
  <c r="H875" i="1"/>
  <c r="K875" i="1"/>
  <c r="L875" i="1" s="1"/>
  <c r="M875" i="1" s="1"/>
  <c r="J876" i="1"/>
  <c r="N874" i="1"/>
  <c r="P874" i="1" s="1"/>
  <c r="B874" i="1" s="1"/>
  <c r="Q890" i="1"/>
  <c r="R890" i="1" s="1"/>
  <c r="C891" i="1" s="1"/>
  <c r="T891" i="1"/>
  <c r="S891" i="1"/>
  <c r="E891" i="1"/>
  <c r="F892" i="1" s="1"/>
  <c r="A892" i="1"/>
  <c r="D892" i="1" s="1"/>
  <c r="O891" i="1"/>
  <c r="I889" i="1"/>
  <c r="K876" i="1" l="1"/>
  <c r="L876" i="1" s="1"/>
  <c r="M876" i="1" s="1"/>
  <c r="J877" i="1"/>
  <c r="N875" i="1"/>
  <c r="P875" i="1" s="1"/>
  <c r="B875" i="1" s="1"/>
  <c r="G877" i="1"/>
  <c r="H876" i="1"/>
  <c r="Q891" i="1"/>
  <c r="R891" i="1" s="1"/>
  <c r="C892" i="1" s="1"/>
  <c r="T892" i="1"/>
  <c r="S892" i="1"/>
  <c r="E892" i="1"/>
  <c r="F893" i="1" s="1"/>
  <c r="A893" i="1"/>
  <c r="D893" i="1" s="1"/>
  <c r="O892" i="1"/>
  <c r="I890" i="1"/>
  <c r="N876" i="1" l="1"/>
  <c r="P876" i="1" s="1"/>
  <c r="B876" i="1" s="1"/>
  <c r="H877" i="1"/>
  <c r="G878" i="1"/>
  <c r="K877" i="1"/>
  <c r="L877" i="1" s="1"/>
  <c r="M877" i="1" s="1"/>
  <c r="J878" i="1"/>
  <c r="O893" i="1"/>
  <c r="A894" i="1"/>
  <c r="D894" i="1" s="1"/>
  <c r="Q892" i="1"/>
  <c r="R892" i="1" s="1"/>
  <c r="C893" i="1" s="1"/>
  <c r="T893" i="1"/>
  <c r="S893" i="1"/>
  <c r="I891" i="1"/>
  <c r="H878" i="1" l="1"/>
  <c r="G879" i="1"/>
  <c r="N877" i="1"/>
  <c r="P877" i="1" s="1"/>
  <c r="B877" i="1" s="1"/>
  <c r="K878" i="1"/>
  <c r="L878" i="1" s="1"/>
  <c r="M878" i="1" s="1"/>
  <c r="J879" i="1"/>
  <c r="E893" i="1"/>
  <c r="F894" i="1" s="1"/>
  <c r="Q893" i="1"/>
  <c r="R893" i="1" s="1"/>
  <c r="C894" i="1" s="1"/>
  <c r="T894" i="1"/>
  <c r="S894" i="1"/>
  <c r="A895" i="1"/>
  <c r="D895" i="1" s="1"/>
  <c r="O894" i="1"/>
  <c r="E894" i="1"/>
  <c r="I892" i="1"/>
  <c r="F895" i="1" l="1"/>
  <c r="H879" i="1"/>
  <c r="G880" i="1"/>
  <c r="K879" i="1"/>
  <c r="L879" i="1" s="1"/>
  <c r="M879" i="1" s="1"/>
  <c r="J880" i="1"/>
  <c r="N878" i="1"/>
  <c r="P878" i="1" s="1"/>
  <c r="B878" i="1" s="1"/>
  <c r="O895" i="1"/>
  <c r="E895" i="1"/>
  <c r="F896" i="1" s="1"/>
  <c r="A896" i="1"/>
  <c r="D896" i="1" s="1"/>
  <c r="Q894" i="1"/>
  <c r="R894" i="1" s="1"/>
  <c r="C895" i="1" s="1"/>
  <c r="T895" i="1"/>
  <c r="S895" i="1"/>
  <c r="I893" i="1"/>
  <c r="K880" i="1" l="1"/>
  <c r="L880" i="1" s="1"/>
  <c r="M880" i="1" s="1"/>
  <c r="J881" i="1"/>
  <c r="G881" i="1"/>
  <c r="H880" i="1"/>
  <c r="N879" i="1"/>
  <c r="P879" i="1" s="1"/>
  <c r="B879" i="1" s="1"/>
  <c r="Q895" i="1"/>
  <c r="R895" i="1" s="1"/>
  <c r="T896" i="1"/>
  <c r="S896" i="1"/>
  <c r="O896" i="1"/>
  <c r="A897" i="1"/>
  <c r="D897" i="1" s="1"/>
  <c r="I894" i="1"/>
  <c r="H881" i="1" l="1"/>
  <c r="G882" i="1"/>
  <c r="K881" i="1"/>
  <c r="L881" i="1" s="1"/>
  <c r="M881" i="1" s="1"/>
  <c r="J882" i="1"/>
  <c r="N880" i="1"/>
  <c r="P880" i="1" s="1"/>
  <c r="B880" i="1" s="1"/>
  <c r="E897" i="1"/>
  <c r="A898" i="1"/>
  <c r="D898" i="1" s="1"/>
  <c r="O897" i="1"/>
  <c r="E896" i="1"/>
  <c r="F897" i="1" s="1"/>
  <c r="C896" i="1"/>
  <c r="Q896" i="1"/>
  <c r="R896" i="1" s="1"/>
  <c r="T897" i="1"/>
  <c r="S897" i="1"/>
  <c r="I895" i="1"/>
  <c r="K882" i="1" l="1"/>
  <c r="L882" i="1" s="1"/>
  <c r="M882" i="1" s="1"/>
  <c r="J883" i="1"/>
  <c r="G883" i="1"/>
  <c r="H882" i="1"/>
  <c r="N881" i="1"/>
  <c r="P881" i="1" s="1"/>
  <c r="B881" i="1" s="1"/>
  <c r="Q897" i="1"/>
  <c r="R897" i="1" s="1"/>
  <c r="T898" i="1"/>
  <c r="S898" i="1"/>
  <c r="A899" i="1"/>
  <c r="D899" i="1" s="1"/>
  <c r="O898" i="1"/>
  <c r="C897" i="1"/>
  <c r="F898" i="1"/>
  <c r="I896" i="1"/>
  <c r="C898" i="1" l="1"/>
  <c r="N882" i="1"/>
  <c r="P882" i="1" s="1"/>
  <c r="B882" i="1" s="1"/>
  <c r="H883" i="1"/>
  <c r="G884" i="1"/>
  <c r="K883" i="1"/>
  <c r="L883" i="1" s="1"/>
  <c r="M883" i="1" s="1"/>
  <c r="J884" i="1"/>
  <c r="Q898" i="1"/>
  <c r="R898" i="1" s="1"/>
  <c r="C899" i="1" s="1"/>
  <c r="T899" i="1"/>
  <c r="S899" i="1"/>
  <c r="E899" i="1"/>
  <c r="A900" i="1"/>
  <c r="D900" i="1" s="1"/>
  <c r="O899" i="1"/>
  <c r="E898" i="1"/>
  <c r="F899" i="1" s="1"/>
  <c r="I897" i="1"/>
  <c r="G885" i="1" l="1"/>
  <c r="H884" i="1"/>
  <c r="N883" i="1"/>
  <c r="P883" i="1" s="1"/>
  <c r="B883" i="1" s="1"/>
  <c r="K884" i="1"/>
  <c r="L884" i="1" s="1"/>
  <c r="M884" i="1" s="1"/>
  <c r="J885" i="1"/>
  <c r="E900" i="1"/>
  <c r="F901" i="1" s="1"/>
  <c r="A901" i="1"/>
  <c r="D901" i="1" s="1"/>
  <c r="O900" i="1"/>
  <c r="F900" i="1"/>
  <c r="Q899" i="1"/>
  <c r="R899" i="1" s="1"/>
  <c r="C900" i="1" s="1"/>
  <c r="T900" i="1"/>
  <c r="S900" i="1"/>
  <c r="I898" i="1"/>
  <c r="K885" i="1" l="1"/>
  <c r="L885" i="1" s="1"/>
  <c r="M885" i="1" s="1"/>
  <c r="J886" i="1"/>
  <c r="N884" i="1"/>
  <c r="P884" i="1" s="1"/>
  <c r="B884" i="1" s="1"/>
  <c r="H885" i="1"/>
  <c r="G886" i="1"/>
  <c r="Q900" i="1"/>
  <c r="R900" i="1" s="1"/>
  <c r="C901" i="1" s="1"/>
  <c r="T901" i="1"/>
  <c r="S901" i="1"/>
  <c r="O901" i="1"/>
  <c r="E901" i="1"/>
  <c r="F902" i="1" s="1"/>
  <c r="A902" i="1"/>
  <c r="D902" i="1" s="1"/>
  <c r="I899" i="1"/>
  <c r="K886" i="1" l="1"/>
  <c r="L886" i="1" s="1"/>
  <c r="M886" i="1" s="1"/>
  <c r="J887" i="1"/>
  <c r="G887" i="1"/>
  <c r="H886" i="1"/>
  <c r="N885" i="1"/>
  <c r="P885" i="1" s="1"/>
  <c r="B885" i="1" s="1"/>
  <c r="Q901" i="1"/>
  <c r="R901" i="1" s="1"/>
  <c r="C902" i="1" s="1"/>
  <c r="T902" i="1"/>
  <c r="S902" i="1"/>
  <c r="O902" i="1"/>
  <c r="E902" i="1"/>
  <c r="F903" i="1" s="1"/>
  <c r="A903" i="1"/>
  <c r="D903" i="1" s="1"/>
  <c r="I900" i="1"/>
  <c r="G888" i="1" l="1"/>
  <c r="H887" i="1"/>
  <c r="N886" i="1"/>
  <c r="P886" i="1" s="1"/>
  <c r="B886" i="1" s="1"/>
  <c r="K887" i="1"/>
  <c r="L887" i="1" s="1"/>
  <c r="M887" i="1" s="1"/>
  <c r="J888" i="1"/>
  <c r="A904" i="1"/>
  <c r="D904" i="1" s="1"/>
  <c r="O903" i="1"/>
  <c r="E903" i="1"/>
  <c r="F904" i="1" s="1"/>
  <c r="Q902" i="1"/>
  <c r="R902" i="1" s="1"/>
  <c r="C903" i="1" s="1"/>
  <c r="T903" i="1"/>
  <c r="S903" i="1"/>
  <c r="I901" i="1"/>
  <c r="N887" i="1" l="1"/>
  <c r="P887" i="1" s="1"/>
  <c r="B887" i="1" s="1"/>
  <c r="K888" i="1"/>
  <c r="L888" i="1" s="1"/>
  <c r="M888" i="1" s="1"/>
  <c r="J889" i="1"/>
  <c r="G889" i="1"/>
  <c r="H888" i="1"/>
  <c r="Q903" i="1"/>
  <c r="R903" i="1" s="1"/>
  <c r="C904" i="1" s="1"/>
  <c r="T904" i="1"/>
  <c r="S904" i="1"/>
  <c r="A905" i="1"/>
  <c r="D905" i="1" s="1"/>
  <c r="O904" i="1"/>
  <c r="I902" i="1"/>
  <c r="H889" i="1" l="1"/>
  <c r="G890" i="1"/>
  <c r="K889" i="1"/>
  <c r="L889" i="1" s="1"/>
  <c r="M889" i="1" s="1"/>
  <c r="J890" i="1"/>
  <c r="N888" i="1"/>
  <c r="P888" i="1" s="1"/>
  <c r="B888" i="1" s="1"/>
  <c r="E905" i="1"/>
  <c r="A906" i="1"/>
  <c r="D906" i="1" s="1"/>
  <c r="O905" i="1"/>
  <c r="E904" i="1"/>
  <c r="F905" i="1" s="1"/>
  <c r="Q904" i="1"/>
  <c r="R904" i="1" s="1"/>
  <c r="C905" i="1" s="1"/>
  <c r="T905" i="1"/>
  <c r="S905" i="1"/>
  <c r="I903" i="1"/>
  <c r="F906" i="1" l="1"/>
  <c r="K890" i="1"/>
  <c r="L890" i="1" s="1"/>
  <c r="M890" i="1" s="1"/>
  <c r="J891" i="1"/>
  <c r="H890" i="1"/>
  <c r="G891" i="1"/>
  <c r="N889" i="1"/>
  <c r="P889" i="1" s="1"/>
  <c r="B889" i="1" s="1"/>
  <c r="A907" i="1"/>
  <c r="D907" i="1" s="1"/>
  <c r="O906" i="1"/>
  <c r="Q905" i="1"/>
  <c r="R905" i="1" s="1"/>
  <c r="C906" i="1" s="1"/>
  <c r="T906" i="1"/>
  <c r="S906" i="1"/>
  <c r="I904" i="1"/>
  <c r="N890" i="1" l="1"/>
  <c r="P890" i="1" s="1"/>
  <c r="B890" i="1" s="1"/>
  <c r="K891" i="1"/>
  <c r="L891" i="1" s="1"/>
  <c r="M891" i="1" s="1"/>
  <c r="J892" i="1"/>
  <c r="H891" i="1"/>
  <c r="G892" i="1"/>
  <c r="A908" i="1"/>
  <c r="D908" i="1" s="1"/>
  <c r="O907" i="1"/>
  <c r="E906" i="1"/>
  <c r="F907" i="1" s="1"/>
  <c r="Q906" i="1"/>
  <c r="R906" i="1" s="1"/>
  <c r="T907" i="1"/>
  <c r="S907" i="1"/>
  <c r="I905" i="1"/>
  <c r="N891" i="1" l="1"/>
  <c r="P891" i="1" s="1"/>
  <c r="B891" i="1" s="1"/>
  <c r="K892" i="1"/>
  <c r="L892" i="1" s="1"/>
  <c r="M892" i="1" s="1"/>
  <c r="J893" i="1"/>
  <c r="H892" i="1"/>
  <c r="G893" i="1"/>
  <c r="A909" i="1"/>
  <c r="D909" i="1" s="1"/>
  <c r="O908" i="1"/>
  <c r="E908" i="1"/>
  <c r="E907" i="1"/>
  <c r="F908" i="1" s="1"/>
  <c r="Q907" i="1"/>
  <c r="R907" i="1" s="1"/>
  <c r="T908" i="1"/>
  <c r="S908" i="1"/>
  <c r="C907" i="1"/>
  <c r="I906" i="1"/>
  <c r="F909" i="1" l="1"/>
  <c r="C908" i="1"/>
  <c r="H893" i="1"/>
  <c r="G894" i="1"/>
  <c r="K893" i="1"/>
  <c r="L893" i="1" s="1"/>
  <c r="M893" i="1" s="1"/>
  <c r="J894" i="1"/>
  <c r="N892" i="1"/>
  <c r="P892" i="1" s="1"/>
  <c r="B892" i="1" s="1"/>
  <c r="A910" i="1"/>
  <c r="D910" i="1" s="1"/>
  <c r="O909" i="1"/>
  <c r="E909" i="1"/>
  <c r="F910" i="1" s="1"/>
  <c r="Q908" i="1"/>
  <c r="R908" i="1" s="1"/>
  <c r="T909" i="1"/>
  <c r="S909" i="1"/>
  <c r="I907" i="1"/>
  <c r="G895" i="1" l="1"/>
  <c r="H894" i="1"/>
  <c r="N893" i="1"/>
  <c r="P893" i="1" s="1"/>
  <c r="B893" i="1" s="1"/>
  <c r="K894" i="1"/>
  <c r="L894" i="1" s="1"/>
  <c r="M894" i="1" s="1"/>
  <c r="J895" i="1"/>
  <c r="A911" i="1"/>
  <c r="D911" i="1" s="1"/>
  <c r="O910" i="1"/>
  <c r="E910" i="1"/>
  <c r="F911" i="1" s="1"/>
  <c r="Q909" i="1"/>
  <c r="R909" i="1" s="1"/>
  <c r="T910" i="1"/>
  <c r="S910" i="1"/>
  <c r="C909" i="1"/>
  <c r="I908" i="1"/>
  <c r="N894" i="1" l="1"/>
  <c r="P894" i="1" s="1"/>
  <c r="B894" i="1" s="1"/>
  <c r="K895" i="1"/>
  <c r="L895" i="1" s="1"/>
  <c r="M895" i="1" s="1"/>
  <c r="J896" i="1"/>
  <c r="H895" i="1"/>
  <c r="G896" i="1"/>
  <c r="Q910" i="1"/>
  <c r="R910" i="1" s="1"/>
  <c r="T911" i="1"/>
  <c r="S911" i="1"/>
  <c r="C910" i="1"/>
  <c r="A912" i="1"/>
  <c r="D912" i="1" s="1"/>
  <c r="O911" i="1"/>
  <c r="I909" i="1"/>
  <c r="N895" i="1" l="1"/>
  <c r="P895" i="1" s="1"/>
  <c r="B895" i="1" s="1"/>
  <c r="K896" i="1"/>
  <c r="L896" i="1" s="1"/>
  <c r="M896" i="1" s="1"/>
  <c r="J897" i="1"/>
  <c r="H896" i="1"/>
  <c r="G897" i="1"/>
  <c r="E911" i="1"/>
  <c r="F912" i="1" s="1"/>
  <c r="Q911" i="1"/>
  <c r="R911" i="1" s="1"/>
  <c r="T912" i="1"/>
  <c r="S912" i="1"/>
  <c r="C911" i="1"/>
  <c r="E912" i="1"/>
  <c r="A913" i="1"/>
  <c r="D913" i="1" s="1"/>
  <c r="O912" i="1"/>
  <c r="I910" i="1"/>
  <c r="F913" i="1" l="1"/>
  <c r="C912" i="1"/>
  <c r="N896" i="1"/>
  <c r="P896" i="1" s="1"/>
  <c r="B896" i="1" s="1"/>
  <c r="K897" i="1"/>
  <c r="L897" i="1" s="1"/>
  <c r="M897" i="1" s="1"/>
  <c r="J898" i="1"/>
  <c r="G898" i="1"/>
  <c r="H897" i="1"/>
  <c r="O913" i="1"/>
  <c r="E913" i="1"/>
  <c r="F914" i="1" s="1"/>
  <c r="A914" i="1"/>
  <c r="D914" i="1" s="1"/>
  <c r="Q912" i="1"/>
  <c r="R912" i="1" s="1"/>
  <c r="C913" i="1" s="1"/>
  <c r="T913" i="1"/>
  <c r="S913" i="1"/>
  <c r="I911" i="1"/>
  <c r="K898" i="1" l="1"/>
  <c r="L898" i="1" s="1"/>
  <c r="M898" i="1" s="1"/>
  <c r="J899" i="1"/>
  <c r="N897" i="1"/>
  <c r="P897" i="1" s="1"/>
  <c r="B897" i="1" s="1"/>
  <c r="H898" i="1"/>
  <c r="G899" i="1"/>
  <c r="A915" i="1"/>
  <c r="D915" i="1" s="1"/>
  <c r="O914" i="1"/>
  <c r="Q913" i="1"/>
  <c r="R913" i="1" s="1"/>
  <c r="C914" i="1" s="1"/>
  <c r="T914" i="1"/>
  <c r="S914" i="1"/>
  <c r="I912" i="1"/>
  <c r="K899" i="1" l="1"/>
  <c r="L899" i="1" s="1"/>
  <c r="M899" i="1" s="1"/>
  <c r="J900" i="1"/>
  <c r="H899" i="1"/>
  <c r="G900" i="1"/>
  <c r="N898" i="1"/>
  <c r="P898" i="1" s="1"/>
  <c r="B898" i="1" s="1"/>
  <c r="E914" i="1"/>
  <c r="F915" i="1" s="1"/>
  <c r="Q914" i="1"/>
  <c r="R914" i="1" s="1"/>
  <c r="C915" i="1" s="1"/>
  <c r="T915" i="1"/>
  <c r="S915" i="1"/>
  <c r="A916" i="1"/>
  <c r="D916" i="1" s="1"/>
  <c r="O915" i="1"/>
  <c r="E915" i="1"/>
  <c r="I913" i="1"/>
  <c r="F916" i="1" l="1"/>
  <c r="N899" i="1"/>
  <c r="P899" i="1" s="1"/>
  <c r="B899" i="1" s="1"/>
  <c r="K900" i="1"/>
  <c r="L900" i="1" s="1"/>
  <c r="M900" i="1" s="1"/>
  <c r="J901" i="1"/>
  <c r="H900" i="1"/>
  <c r="G901" i="1"/>
  <c r="Q915" i="1"/>
  <c r="R915" i="1" s="1"/>
  <c r="T916" i="1"/>
  <c r="S916" i="1"/>
  <c r="E916" i="1"/>
  <c r="F917" i="1" s="1"/>
  <c r="A917" i="1"/>
  <c r="D917" i="1" s="1"/>
  <c r="O916" i="1"/>
  <c r="I914" i="1"/>
  <c r="K901" i="1" l="1"/>
  <c r="L901" i="1" s="1"/>
  <c r="M901" i="1" s="1"/>
  <c r="J902" i="1"/>
  <c r="H901" i="1"/>
  <c r="G902" i="1"/>
  <c r="N900" i="1"/>
  <c r="P900" i="1" s="1"/>
  <c r="B900" i="1" s="1"/>
  <c r="Q916" i="1"/>
  <c r="R916" i="1" s="1"/>
  <c r="T917" i="1"/>
  <c r="S917" i="1"/>
  <c r="O917" i="1"/>
  <c r="A918" i="1"/>
  <c r="D918" i="1" s="1"/>
  <c r="C916" i="1"/>
  <c r="I915" i="1"/>
  <c r="N901" i="1" l="1"/>
  <c r="P901" i="1" s="1"/>
  <c r="B901" i="1" s="1"/>
  <c r="H902" i="1"/>
  <c r="G903" i="1"/>
  <c r="K902" i="1"/>
  <c r="L902" i="1" s="1"/>
  <c r="M902" i="1" s="1"/>
  <c r="J903" i="1"/>
  <c r="Q917" i="1"/>
  <c r="R917" i="1" s="1"/>
  <c r="T918" i="1"/>
  <c r="S918" i="1"/>
  <c r="O918" i="1"/>
  <c r="E918" i="1"/>
  <c r="A919" i="1"/>
  <c r="D919" i="1" s="1"/>
  <c r="C917" i="1"/>
  <c r="E917" i="1"/>
  <c r="F918" i="1" s="1"/>
  <c r="I916" i="1"/>
  <c r="C918" i="1" l="1"/>
  <c r="H903" i="1"/>
  <c r="G904" i="1"/>
  <c r="N902" i="1"/>
  <c r="P902" i="1" s="1"/>
  <c r="B902" i="1" s="1"/>
  <c r="K903" i="1"/>
  <c r="L903" i="1" s="1"/>
  <c r="M903" i="1" s="1"/>
  <c r="J904" i="1"/>
  <c r="F919" i="1"/>
  <c r="Q918" i="1"/>
  <c r="R918" i="1" s="1"/>
  <c r="C919" i="1" s="1"/>
  <c r="T919" i="1"/>
  <c r="S919" i="1"/>
  <c r="O919" i="1"/>
  <c r="E919" i="1"/>
  <c r="F920" i="1" s="1"/>
  <c r="A920" i="1"/>
  <c r="D920" i="1" s="1"/>
  <c r="I917" i="1"/>
  <c r="K904" i="1" l="1"/>
  <c r="L904" i="1" s="1"/>
  <c r="M904" i="1" s="1"/>
  <c r="J905" i="1"/>
  <c r="H904" i="1"/>
  <c r="G905" i="1"/>
  <c r="N903" i="1"/>
  <c r="P903" i="1" s="1"/>
  <c r="B903" i="1" s="1"/>
  <c r="Q919" i="1"/>
  <c r="R919" i="1" s="1"/>
  <c r="C920" i="1" s="1"/>
  <c r="T920" i="1"/>
  <c r="S920" i="1"/>
  <c r="A921" i="1"/>
  <c r="D921" i="1" s="1"/>
  <c r="O920" i="1"/>
  <c r="I918" i="1"/>
  <c r="N904" i="1" l="1"/>
  <c r="P904" i="1" s="1"/>
  <c r="B904" i="1" s="1"/>
  <c r="K905" i="1"/>
  <c r="L905" i="1" s="1"/>
  <c r="M905" i="1" s="1"/>
  <c r="J906" i="1"/>
  <c r="H905" i="1"/>
  <c r="G906" i="1"/>
  <c r="E920" i="1"/>
  <c r="F921" i="1" s="1"/>
  <c r="Q920" i="1"/>
  <c r="R920" i="1" s="1"/>
  <c r="C921" i="1" s="1"/>
  <c r="T921" i="1"/>
  <c r="S921" i="1"/>
  <c r="A922" i="1"/>
  <c r="D922" i="1" s="1"/>
  <c r="O921" i="1"/>
  <c r="I919" i="1"/>
  <c r="N905" i="1" l="1"/>
  <c r="P905" i="1" s="1"/>
  <c r="B905" i="1" s="1"/>
  <c r="K906" i="1"/>
  <c r="L906" i="1" s="1"/>
  <c r="M906" i="1" s="1"/>
  <c r="J907" i="1"/>
  <c r="H906" i="1"/>
  <c r="G907" i="1"/>
  <c r="E922" i="1"/>
  <c r="A923" i="1"/>
  <c r="D923" i="1" s="1"/>
  <c r="O922" i="1"/>
  <c r="E921" i="1"/>
  <c r="F922" i="1" s="1"/>
  <c r="Q921" i="1"/>
  <c r="R921" i="1" s="1"/>
  <c r="C922" i="1" s="1"/>
  <c r="T922" i="1"/>
  <c r="S922" i="1"/>
  <c r="I920" i="1"/>
  <c r="F923" i="1" l="1"/>
  <c r="K907" i="1"/>
  <c r="L907" i="1" s="1"/>
  <c r="M907" i="1" s="1"/>
  <c r="J908" i="1"/>
  <c r="G908" i="1"/>
  <c r="H907" i="1"/>
  <c r="N906" i="1"/>
  <c r="P906" i="1" s="1"/>
  <c r="B906" i="1" s="1"/>
  <c r="E923" i="1"/>
  <c r="F924" i="1" s="1"/>
  <c r="A924" i="1"/>
  <c r="D924" i="1" s="1"/>
  <c r="O923" i="1"/>
  <c r="Q922" i="1"/>
  <c r="R922" i="1" s="1"/>
  <c r="C923" i="1" s="1"/>
  <c r="T923" i="1"/>
  <c r="S923" i="1"/>
  <c r="I921" i="1"/>
  <c r="H908" i="1" l="1"/>
  <c r="G909" i="1"/>
  <c r="K908" i="1"/>
  <c r="L908" i="1" s="1"/>
  <c r="M908" i="1" s="1"/>
  <c r="J909" i="1"/>
  <c r="N907" i="1"/>
  <c r="P907" i="1" s="1"/>
  <c r="B907" i="1" s="1"/>
  <c r="E924" i="1"/>
  <c r="F925" i="1" s="1"/>
  <c r="A925" i="1"/>
  <c r="D925" i="1" s="1"/>
  <c r="O924" i="1"/>
  <c r="Q923" i="1"/>
  <c r="R923" i="1" s="1"/>
  <c r="C924" i="1" s="1"/>
  <c r="T924" i="1"/>
  <c r="S924" i="1"/>
  <c r="I922" i="1"/>
  <c r="H909" i="1" l="1"/>
  <c r="G910" i="1"/>
  <c r="K909" i="1"/>
  <c r="L909" i="1" s="1"/>
  <c r="M909" i="1" s="1"/>
  <c r="J910" i="1"/>
  <c r="N908" i="1"/>
  <c r="P908" i="1" s="1"/>
  <c r="B908" i="1" s="1"/>
  <c r="O925" i="1"/>
  <c r="E925" i="1"/>
  <c r="F926" i="1" s="1"/>
  <c r="A926" i="1"/>
  <c r="D926" i="1" s="1"/>
  <c r="Q924" i="1"/>
  <c r="R924" i="1" s="1"/>
  <c r="C925" i="1" s="1"/>
  <c r="T925" i="1"/>
  <c r="S925" i="1"/>
  <c r="I923" i="1"/>
  <c r="G911" i="1" l="1"/>
  <c r="H910" i="1"/>
  <c r="K910" i="1"/>
  <c r="L910" i="1" s="1"/>
  <c r="M910" i="1" s="1"/>
  <c r="J911" i="1"/>
  <c r="N909" i="1"/>
  <c r="P909" i="1" s="1"/>
  <c r="B909" i="1" s="1"/>
  <c r="Q925" i="1"/>
  <c r="R925" i="1" s="1"/>
  <c r="C926" i="1" s="1"/>
  <c r="T926" i="1"/>
  <c r="S926" i="1"/>
  <c r="O926" i="1"/>
  <c r="E926" i="1"/>
  <c r="F927" i="1" s="1"/>
  <c r="A927" i="1"/>
  <c r="D927" i="1" s="1"/>
  <c r="I924" i="1"/>
  <c r="K911" i="1" l="1"/>
  <c r="L911" i="1" s="1"/>
  <c r="M911" i="1" s="1"/>
  <c r="J912" i="1"/>
  <c r="N910" i="1"/>
  <c r="P910" i="1" s="1"/>
  <c r="B910" i="1" s="1"/>
  <c r="H911" i="1"/>
  <c r="G912" i="1"/>
  <c r="Q926" i="1"/>
  <c r="R926" i="1" s="1"/>
  <c r="C927" i="1" s="1"/>
  <c r="T927" i="1"/>
  <c r="S927" i="1"/>
  <c r="A928" i="1"/>
  <c r="D928" i="1" s="1"/>
  <c r="O927" i="1"/>
  <c r="E927" i="1"/>
  <c r="F928" i="1" s="1"/>
  <c r="I925" i="1"/>
  <c r="N911" i="1" l="1"/>
  <c r="P911" i="1" s="1"/>
  <c r="B911" i="1" s="1"/>
  <c r="G913" i="1"/>
  <c r="H912" i="1"/>
  <c r="K912" i="1"/>
  <c r="L912" i="1" s="1"/>
  <c r="M912" i="1" s="1"/>
  <c r="J913" i="1"/>
  <c r="T928" i="1"/>
  <c r="Q927" i="1"/>
  <c r="R927" i="1" s="1"/>
  <c r="C928" i="1" s="1"/>
  <c r="S928" i="1"/>
  <c r="O928" i="1"/>
  <c r="A929" i="1"/>
  <c r="D929" i="1" s="1"/>
  <c r="E928" i="1"/>
  <c r="F929" i="1" s="1"/>
  <c r="I926" i="1"/>
  <c r="N912" i="1" l="1"/>
  <c r="P912" i="1" s="1"/>
  <c r="B912" i="1" s="1"/>
  <c r="H913" i="1"/>
  <c r="G914" i="1"/>
  <c r="K913" i="1"/>
  <c r="L913" i="1" s="1"/>
  <c r="M913" i="1" s="1"/>
  <c r="J914" i="1"/>
  <c r="T929" i="1"/>
  <c r="S929" i="1"/>
  <c r="A930" i="1"/>
  <c r="D930" i="1" s="1"/>
  <c r="O929" i="1"/>
  <c r="E929" i="1"/>
  <c r="F930" i="1" s="1"/>
  <c r="Q928" i="1"/>
  <c r="R928" i="1" s="1"/>
  <c r="C929" i="1" s="1"/>
  <c r="I927" i="1"/>
  <c r="H914" i="1" l="1"/>
  <c r="G915" i="1"/>
  <c r="N913" i="1"/>
  <c r="P913" i="1" s="1"/>
  <c r="B913" i="1" s="1"/>
  <c r="K914" i="1"/>
  <c r="L914" i="1" s="1"/>
  <c r="M914" i="1" s="1"/>
  <c r="J915" i="1"/>
  <c r="T930" i="1"/>
  <c r="E930" i="1"/>
  <c r="F931" i="1" s="1"/>
  <c r="A931" i="1"/>
  <c r="D931" i="1" s="1"/>
  <c r="O930" i="1"/>
  <c r="Q930" i="1" s="1"/>
  <c r="R930" i="1" s="1"/>
  <c r="S930" i="1"/>
  <c r="Q929" i="1"/>
  <c r="R929" i="1" s="1"/>
  <c r="C930" i="1" s="1"/>
  <c r="I928" i="1"/>
  <c r="S931" i="1" l="1"/>
  <c r="K915" i="1"/>
  <c r="L915" i="1" s="1"/>
  <c r="M915" i="1" s="1"/>
  <c r="J916" i="1"/>
  <c r="G916" i="1"/>
  <c r="H915" i="1"/>
  <c r="N914" i="1"/>
  <c r="P914" i="1" s="1"/>
  <c r="B914" i="1" s="1"/>
  <c r="C931" i="1"/>
  <c r="T931" i="1"/>
  <c r="E931" i="1"/>
  <c r="F932" i="1" s="1"/>
  <c r="A932" i="1"/>
  <c r="D932" i="1" s="1"/>
  <c r="O931" i="1"/>
  <c r="I929" i="1"/>
  <c r="T932" i="1" l="1"/>
  <c r="H916" i="1"/>
  <c r="G917" i="1"/>
  <c r="K916" i="1"/>
  <c r="L916" i="1" s="1"/>
  <c r="M916" i="1" s="1"/>
  <c r="J917" i="1"/>
  <c r="N915" i="1"/>
  <c r="P915" i="1" s="1"/>
  <c r="B915" i="1" s="1"/>
  <c r="E932" i="1"/>
  <c r="F933" i="1" s="1"/>
  <c r="A933" i="1"/>
  <c r="D933" i="1" s="1"/>
  <c r="O932" i="1"/>
  <c r="S932" i="1"/>
  <c r="Q931" i="1"/>
  <c r="R931" i="1" s="1"/>
  <c r="C932" i="1" s="1"/>
  <c r="I930" i="1"/>
  <c r="K917" i="1" l="1"/>
  <c r="L917" i="1" s="1"/>
  <c r="M917" i="1" s="1"/>
  <c r="J918" i="1"/>
  <c r="H917" i="1"/>
  <c r="G918" i="1"/>
  <c r="N916" i="1"/>
  <c r="P916" i="1" s="1"/>
  <c r="B916" i="1" s="1"/>
  <c r="S933" i="1"/>
  <c r="Q932" i="1"/>
  <c r="R932" i="1" s="1"/>
  <c r="C933" i="1" s="1"/>
  <c r="T933" i="1"/>
  <c r="E933" i="1"/>
  <c r="F934" i="1" s="1"/>
  <c r="A934" i="1"/>
  <c r="D934" i="1" s="1"/>
  <c r="O933" i="1"/>
  <c r="I931" i="1"/>
  <c r="G919" i="1" l="1"/>
  <c r="H918" i="1"/>
  <c r="N917" i="1"/>
  <c r="P917" i="1" s="1"/>
  <c r="B917" i="1" s="1"/>
  <c r="K918" i="1"/>
  <c r="L918" i="1" s="1"/>
  <c r="M918" i="1" s="1"/>
  <c r="J919" i="1"/>
  <c r="O934" i="1"/>
  <c r="A935" i="1"/>
  <c r="D935" i="1" s="1"/>
  <c r="Q933" i="1"/>
  <c r="R933" i="1" s="1"/>
  <c r="C934" i="1" s="1"/>
  <c r="T934" i="1"/>
  <c r="S934" i="1"/>
  <c r="I932" i="1"/>
  <c r="K919" i="1" l="1"/>
  <c r="L919" i="1" s="1"/>
  <c r="M919" i="1" s="1"/>
  <c r="J920" i="1"/>
  <c r="N918" i="1"/>
  <c r="P918" i="1" s="1"/>
  <c r="B918" i="1" s="1"/>
  <c r="H919" i="1"/>
  <c r="G920" i="1"/>
  <c r="T935" i="1"/>
  <c r="Q934" i="1"/>
  <c r="R934" i="1" s="1"/>
  <c r="C935" i="1" s="1"/>
  <c r="S935" i="1"/>
  <c r="A936" i="1"/>
  <c r="D936" i="1" s="1"/>
  <c r="O935" i="1"/>
  <c r="T936" i="1" s="1"/>
  <c r="E935" i="1"/>
  <c r="E934" i="1"/>
  <c r="F935" i="1" s="1"/>
  <c r="I933" i="1"/>
  <c r="N919" i="1" l="1"/>
  <c r="P919" i="1" s="1"/>
  <c r="B919" i="1" s="1"/>
  <c r="G921" i="1"/>
  <c r="H920" i="1"/>
  <c r="K920" i="1"/>
  <c r="L920" i="1" s="1"/>
  <c r="M920" i="1" s="1"/>
  <c r="J921" i="1"/>
  <c r="F936" i="1"/>
  <c r="O936" i="1"/>
  <c r="A937" i="1"/>
  <c r="D937" i="1" s="1"/>
  <c r="S936" i="1"/>
  <c r="Q935" i="1"/>
  <c r="R935" i="1" s="1"/>
  <c r="C936" i="1" s="1"/>
  <c r="I934" i="1"/>
  <c r="N920" i="1" l="1"/>
  <c r="P920" i="1" s="1"/>
  <c r="B920" i="1" s="1"/>
  <c r="H921" i="1"/>
  <c r="G922" i="1"/>
  <c r="K921" i="1"/>
  <c r="L921" i="1" s="1"/>
  <c r="M921" i="1" s="1"/>
  <c r="J922" i="1"/>
  <c r="Q936" i="1"/>
  <c r="R936" i="1" s="1"/>
  <c r="C937" i="1" s="1"/>
  <c r="S937" i="1"/>
  <c r="A938" i="1"/>
  <c r="D938" i="1" s="1"/>
  <c r="O937" i="1"/>
  <c r="E937" i="1"/>
  <c r="T937" i="1"/>
  <c r="E936" i="1"/>
  <c r="F937" i="1" s="1"/>
  <c r="I935" i="1"/>
  <c r="H922" i="1" l="1"/>
  <c r="G923" i="1"/>
  <c r="N921" i="1"/>
  <c r="P921" i="1" s="1"/>
  <c r="B921" i="1" s="1"/>
  <c r="K922" i="1"/>
  <c r="L922" i="1" s="1"/>
  <c r="M922" i="1" s="1"/>
  <c r="J923" i="1"/>
  <c r="T938" i="1"/>
  <c r="S938" i="1"/>
  <c r="A939" i="1"/>
  <c r="D939" i="1" s="1"/>
  <c r="O938" i="1"/>
  <c r="E938" i="1"/>
  <c r="F939" i="1" s="1"/>
  <c r="F938" i="1"/>
  <c r="Q937" i="1"/>
  <c r="R937" i="1" s="1"/>
  <c r="C938" i="1" s="1"/>
  <c r="I936" i="1"/>
  <c r="T939" i="1" l="1"/>
  <c r="K923" i="1"/>
  <c r="L923" i="1" s="1"/>
  <c r="M923" i="1" s="1"/>
  <c r="J924" i="1"/>
  <c r="H923" i="1"/>
  <c r="G924" i="1"/>
  <c r="N922" i="1"/>
  <c r="P922" i="1" s="1"/>
  <c r="B922" i="1" s="1"/>
  <c r="S939" i="1"/>
  <c r="O939" i="1"/>
  <c r="A940" i="1"/>
  <c r="D940" i="1" s="1"/>
  <c r="Q938" i="1"/>
  <c r="R938" i="1" s="1"/>
  <c r="C939" i="1" s="1"/>
  <c r="I937" i="1"/>
  <c r="N923" i="1" l="1"/>
  <c r="P923" i="1" s="1"/>
  <c r="B923" i="1" s="1"/>
  <c r="K924" i="1"/>
  <c r="L924" i="1" s="1"/>
  <c r="M924" i="1" s="1"/>
  <c r="J925" i="1"/>
  <c r="H924" i="1"/>
  <c r="G925" i="1"/>
  <c r="Q939" i="1"/>
  <c r="R939" i="1" s="1"/>
  <c r="C940" i="1" s="1"/>
  <c r="T940" i="1"/>
  <c r="S940" i="1"/>
  <c r="O940" i="1"/>
  <c r="A941" i="1"/>
  <c r="D941" i="1" s="1"/>
  <c r="E939" i="1"/>
  <c r="F940" i="1" s="1"/>
  <c r="I938" i="1"/>
  <c r="N924" i="1" l="1"/>
  <c r="P924" i="1" s="1"/>
  <c r="B924" i="1" s="1"/>
  <c r="K925" i="1"/>
  <c r="L925" i="1" s="1"/>
  <c r="M925" i="1" s="1"/>
  <c r="J926" i="1"/>
  <c r="H925" i="1"/>
  <c r="G926" i="1"/>
  <c r="Q940" i="1"/>
  <c r="R940" i="1" s="1"/>
  <c r="C941" i="1" s="1"/>
  <c r="S941" i="1"/>
  <c r="T941" i="1"/>
  <c r="A942" i="1"/>
  <c r="D942" i="1" s="1"/>
  <c r="O941" i="1"/>
  <c r="E940" i="1"/>
  <c r="F941" i="1" s="1"/>
  <c r="I939" i="1"/>
  <c r="H926" i="1" l="1"/>
  <c r="G927" i="1"/>
  <c r="K926" i="1"/>
  <c r="L926" i="1" s="1"/>
  <c r="M926" i="1" s="1"/>
  <c r="J927" i="1"/>
  <c r="N925" i="1"/>
  <c r="P925" i="1" s="1"/>
  <c r="B925" i="1" s="1"/>
  <c r="Q941" i="1"/>
  <c r="R941" i="1" s="1"/>
  <c r="C942" i="1" s="1"/>
  <c r="S942" i="1"/>
  <c r="T942" i="1"/>
  <c r="A943" i="1"/>
  <c r="D943" i="1" s="1"/>
  <c r="O942" i="1"/>
  <c r="E942" i="1"/>
  <c r="E941" i="1"/>
  <c r="F942" i="1" s="1"/>
  <c r="I940" i="1"/>
  <c r="H927" i="1" l="1"/>
  <c r="G928" i="1"/>
  <c r="K927" i="1"/>
  <c r="L927" i="1" s="1"/>
  <c r="M927" i="1" s="1"/>
  <c r="J928" i="1"/>
  <c r="N926" i="1"/>
  <c r="P926" i="1" s="1"/>
  <c r="B926" i="1" s="1"/>
  <c r="A944" i="1"/>
  <c r="D944" i="1" s="1"/>
  <c r="O943" i="1"/>
  <c r="E943" i="1"/>
  <c r="F944" i="1" s="1"/>
  <c r="F943" i="1"/>
  <c r="Q942" i="1"/>
  <c r="R942" i="1" s="1"/>
  <c r="S943" i="1"/>
  <c r="T943" i="1"/>
  <c r="I941" i="1"/>
  <c r="H928" i="1" l="1"/>
  <c r="G929" i="1"/>
  <c r="K928" i="1"/>
  <c r="L928" i="1" s="1"/>
  <c r="M928" i="1" s="1"/>
  <c r="J929" i="1"/>
  <c r="N927" i="1"/>
  <c r="P927" i="1" s="1"/>
  <c r="B927" i="1" s="1"/>
  <c r="A945" i="1"/>
  <c r="D945" i="1" s="1"/>
  <c r="O944" i="1"/>
  <c r="E944" i="1"/>
  <c r="F945" i="1" s="1"/>
  <c r="C943" i="1"/>
  <c r="Q943" i="1"/>
  <c r="R943" i="1" s="1"/>
  <c r="S944" i="1"/>
  <c r="T944" i="1"/>
  <c r="I942" i="1"/>
  <c r="K929" i="1" l="1"/>
  <c r="L929" i="1" s="1"/>
  <c r="M929" i="1" s="1"/>
  <c r="J930" i="1"/>
  <c r="H929" i="1"/>
  <c r="G930" i="1"/>
  <c r="N928" i="1"/>
  <c r="P928" i="1" s="1"/>
  <c r="B928" i="1" s="1"/>
  <c r="Q944" i="1"/>
  <c r="R944" i="1" s="1"/>
  <c r="S945" i="1"/>
  <c r="T945" i="1"/>
  <c r="C944" i="1"/>
  <c r="A946" i="1"/>
  <c r="D946" i="1" s="1"/>
  <c r="O945" i="1"/>
  <c r="E945" i="1"/>
  <c r="F946" i="1" s="1"/>
  <c r="I943" i="1"/>
  <c r="H930" i="1" l="1"/>
  <c r="G931" i="1"/>
  <c r="N929" i="1"/>
  <c r="P929" i="1" s="1"/>
  <c r="B929" i="1" s="1"/>
  <c r="J931" i="1"/>
  <c r="K930" i="1"/>
  <c r="L930" i="1" s="1"/>
  <c r="M930" i="1" s="1"/>
  <c r="C945" i="1"/>
  <c r="Q945" i="1"/>
  <c r="R945" i="1" s="1"/>
  <c r="S946" i="1"/>
  <c r="T946" i="1"/>
  <c r="A947" i="1"/>
  <c r="D947" i="1" s="1"/>
  <c r="O946" i="1"/>
  <c r="E946" i="1"/>
  <c r="F947" i="1" s="1"/>
  <c r="I944" i="1"/>
  <c r="C946" i="1" l="1"/>
  <c r="K931" i="1"/>
  <c r="L931" i="1" s="1"/>
  <c r="M931" i="1" s="1"/>
  <c r="J932" i="1"/>
  <c r="G932" i="1"/>
  <c r="H931" i="1"/>
  <c r="N930" i="1"/>
  <c r="P930" i="1" s="1"/>
  <c r="B930" i="1" s="1"/>
  <c r="Q946" i="1"/>
  <c r="R946" i="1" s="1"/>
  <c r="S947" i="1"/>
  <c r="T947" i="1"/>
  <c r="O947" i="1"/>
  <c r="E947" i="1"/>
  <c r="F948" i="1" s="1"/>
  <c r="A948" i="1"/>
  <c r="D948" i="1" s="1"/>
  <c r="I945" i="1"/>
  <c r="C947" i="1" l="1"/>
  <c r="N931" i="1"/>
  <c r="P931" i="1" s="1"/>
  <c r="B931" i="1" s="1"/>
  <c r="H932" i="1"/>
  <c r="G933" i="1"/>
  <c r="J933" i="1"/>
  <c r="K932" i="1"/>
  <c r="L932" i="1" s="1"/>
  <c r="M932" i="1" s="1"/>
  <c r="Q947" i="1"/>
  <c r="R947" i="1" s="1"/>
  <c r="S948" i="1"/>
  <c r="T948" i="1"/>
  <c r="O948" i="1"/>
  <c r="A949" i="1"/>
  <c r="D949" i="1" s="1"/>
  <c r="I946" i="1"/>
  <c r="K933" i="1" l="1"/>
  <c r="L933" i="1" s="1"/>
  <c r="M933" i="1" s="1"/>
  <c r="J934" i="1"/>
  <c r="H933" i="1"/>
  <c r="G934" i="1"/>
  <c r="N932" i="1"/>
  <c r="P932" i="1" s="1"/>
  <c r="B932" i="1" s="1"/>
  <c r="E948" i="1"/>
  <c r="F949" i="1" s="1"/>
  <c r="C948" i="1"/>
  <c r="O949" i="1"/>
  <c r="A950" i="1"/>
  <c r="D950" i="1" s="1"/>
  <c r="Q948" i="1"/>
  <c r="R948" i="1" s="1"/>
  <c r="S949" i="1"/>
  <c r="T949" i="1"/>
  <c r="I947" i="1"/>
  <c r="H934" i="1" l="1"/>
  <c r="G935" i="1"/>
  <c r="N933" i="1"/>
  <c r="P933" i="1" s="1"/>
  <c r="B933" i="1" s="1"/>
  <c r="J935" i="1"/>
  <c r="K934" i="1"/>
  <c r="L934" i="1" s="1"/>
  <c r="M934" i="1" s="1"/>
  <c r="A951" i="1"/>
  <c r="D951" i="1" s="1"/>
  <c r="O950" i="1"/>
  <c r="E949" i="1"/>
  <c r="F950" i="1" s="1"/>
  <c r="C949" i="1"/>
  <c r="Q949" i="1"/>
  <c r="R949" i="1" s="1"/>
  <c r="S950" i="1"/>
  <c r="T950" i="1"/>
  <c r="I948" i="1"/>
  <c r="H935" i="1" l="1"/>
  <c r="G936" i="1"/>
  <c r="K935" i="1"/>
  <c r="L935" i="1" s="1"/>
  <c r="M935" i="1" s="1"/>
  <c r="J936" i="1"/>
  <c r="N934" i="1"/>
  <c r="P934" i="1" s="1"/>
  <c r="B934" i="1" s="1"/>
  <c r="C950" i="1"/>
  <c r="A952" i="1"/>
  <c r="D952" i="1" s="1"/>
  <c r="O951" i="1"/>
  <c r="E950" i="1"/>
  <c r="F951" i="1" s="1"/>
  <c r="Q950" i="1"/>
  <c r="R950" i="1" s="1"/>
  <c r="S951" i="1"/>
  <c r="T951" i="1"/>
  <c r="I949" i="1"/>
  <c r="G937" i="1" l="1"/>
  <c r="H936" i="1"/>
  <c r="N935" i="1"/>
  <c r="P935" i="1" s="1"/>
  <c r="B935" i="1" s="1"/>
  <c r="C951" i="1"/>
  <c r="K936" i="1"/>
  <c r="L936" i="1" s="1"/>
  <c r="M936" i="1" s="1"/>
  <c r="J937" i="1"/>
  <c r="A953" i="1"/>
  <c r="D953" i="1" s="1"/>
  <c r="O952" i="1"/>
  <c r="E951" i="1"/>
  <c r="F952" i="1" s="1"/>
  <c r="Q951" i="1"/>
  <c r="R951" i="1" s="1"/>
  <c r="S952" i="1"/>
  <c r="T952" i="1"/>
  <c r="I950" i="1"/>
  <c r="C952" i="1" l="1"/>
  <c r="K937" i="1"/>
  <c r="L937" i="1" s="1"/>
  <c r="M937" i="1" s="1"/>
  <c r="J938" i="1"/>
  <c r="N936" i="1"/>
  <c r="P936" i="1" s="1"/>
  <c r="B936" i="1" s="1"/>
  <c r="G938" i="1"/>
  <c r="H937" i="1"/>
  <c r="E952" i="1"/>
  <c r="F953" i="1" s="1"/>
  <c r="Q952" i="1"/>
  <c r="R952" i="1" s="1"/>
  <c r="C953" i="1" s="1"/>
  <c r="S953" i="1"/>
  <c r="T953" i="1"/>
  <c r="A954" i="1"/>
  <c r="D954" i="1" s="1"/>
  <c r="O953" i="1"/>
  <c r="I951" i="1"/>
  <c r="K938" i="1" l="1"/>
  <c r="L938" i="1" s="1"/>
  <c r="M938" i="1" s="1"/>
  <c r="J939" i="1"/>
  <c r="N937" i="1"/>
  <c r="P937" i="1" s="1"/>
  <c r="B937" i="1" s="1"/>
  <c r="H938" i="1"/>
  <c r="G939" i="1"/>
  <c r="Q953" i="1"/>
  <c r="R953" i="1" s="1"/>
  <c r="S954" i="1"/>
  <c r="T954" i="1"/>
  <c r="E953" i="1"/>
  <c r="F954" i="1" s="1"/>
  <c r="O954" i="1"/>
  <c r="E954" i="1"/>
  <c r="A955" i="1"/>
  <c r="D955" i="1" s="1"/>
  <c r="I952" i="1"/>
  <c r="F955" i="1" l="1"/>
  <c r="K939" i="1"/>
  <c r="L939" i="1" s="1"/>
  <c r="M939" i="1" s="1"/>
  <c r="J940" i="1"/>
  <c r="H939" i="1"/>
  <c r="G940" i="1"/>
  <c r="N938" i="1"/>
  <c r="P938" i="1" s="1"/>
  <c r="B938" i="1" s="1"/>
  <c r="O955" i="1"/>
  <c r="E955" i="1"/>
  <c r="F956" i="1" s="1"/>
  <c r="A956" i="1"/>
  <c r="D956" i="1" s="1"/>
  <c r="Q954" i="1"/>
  <c r="R954" i="1" s="1"/>
  <c r="S955" i="1"/>
  <c r="T955" i="1"/>
  <c r="C954" i="1"/>
  <c r="I953" i="1"/>
  <c r="N939" i="1" l="1"/>
  <c r="P939" i="1" s="1"/>
  <c r="B939" i="1" s="1"/>
  <c r="C955" i="1"/>
  <c r="K940" i="1"/>
  <c r="L940" i="1" s="1"/>
  <c r="M940" i="1" s="1"/>
  <c r="J941" i="1"/>
  <c r="G941" i="1"/>
  <c r="H940" i="1"/>
  <c r="Q955" i="1"/>
  <c r="R955" i="1" s="1"/>
  <c r="C956" i="1" s="1"/>
  <c r="S956" i="1"/>
  <c r="T956" i="1"/>
  <c r="A957" i="1"/>
  <c r="D957" i="1" s="1"/>
  <c r="O956" i="1"/>
  <c r="I954" i="1"/>
  <c r="K941" i="1" l="1"/>
  <c r="L941" i="1" s="1"/>
  <c r="M941" i="1" s="1"/>
  <c r="J942" i="1"/>
  <c r="N940" i="1"/>
  <c r="P940" i="1" s="1"/>
  <c r="B940" i="1" s="1"/>
  <c r="H941" i="1"/>
  <c r="G942" i="1"/>
  <c r="Q956" i="1"/>
  <c r="R956" i="1" s="1"/>
  <c r="C957" i="1" s="1"/>
  <c r="S957" i="1"/>
  <c r="T957" i="1"/>
  <c r="A958" i="1"/>
  <c r="D958" i="1" s="1"/>
  <c r="O957" i="1"/>
  <c r="E956" i="1"/>
  <c r="F957" i="1" s="1"/>
  <c r="I955" i="1"/>
  <c r="G943" i="1" l="1"/>
  <c r="H942" i="1"/>
  <c r="N941" i="1"/>
  <c r="P941" i="1" s="1"/>
  <c r="B941" i="1" s="1"/>
  <c r="K942" i="1"/>
  <c r="L942" i="1" s="1"/>
  <c r="M942" i="1" s="1"/>
  <c r="J943" i="1"/>
  <c r="E957" i="1"/>
  <c r="F958" i="1" s="1"/>
  <c r="Q957" i="1"/>
  <c r="R957" i="1" s="1"/>
  <c r="C958" i="1" s="1"/>
  <c r="S958" i="1"/>
  <c r="T958" i="1"/>
  <c r="E958" i="1"/>
  <c r="A959" i="1"/>
  <c r="D959" i="1" s="1"/>
  <c r="O958" i="1"/>
  <c r="I956" i="1"/>
  <c r="F959" i="1" l="1"/>
  <c r="K943" i="1"/>
  <c r="L943" i="1" s="1"/>
  <c r="M943" i="1" s="1"/>
  <c r="J944" i="1"/>
  <c r="N942" i="1"/>
  <c r="P942" i="1" s="1"/>
  <c r="B942" i="1" s="1"/>
  <c r="H943" i="1"/>
  <c r="G944" i="1"/>
  <c r="Q958" i="1"/>
  <c r="R958" i="1" s="1"/>
  <c r="C959" i="1" s="1"/>
  <c r="S959" i="1"/>
  <c r="T959" i="1"/>
  <c r="A960" i="1"/>
  <c r="D960" i="1" s="1"/>
  <c r="O959" i="1"/>
  <c r="I957" i="1"/>
  <c r="K944" i="1" l="1"/>
  <c r="L944" i="1" s="1"/>
  <c r="M944" i="1" s="1"/>
  <c r="J945" i="1"/>
  <c r="H944" i="1"/>
  <c r="G945" i="1"/>
  <c r="N943" i="1"/>
  <c r="P943" i="1" s="1"/>
  <c r="B943" i="1" s="1"/>
  <c r="Q959" i="1"/>
  <c r="R959" i="1" s="1"/>
  <c r="C960" i="1" s="1"/>
  <c r="S960" i="1"/>
  <c r="T960" i="1"/>
  <c r="A961" i="1"/>
  <c r="D961" i="1" s="1"/>
  <c r="O960" i="1"/>
  <c r="E960" i="1"/>
  <c r="E959" i="1"/>
  <c r="F960" i="1" s="1"/>
  <c r="I958" i="1"/>
  <c r="H945" i="1" l="1"/>
  <c r="G946" i="1"/>
  <c r="N944" i="1"/>
  <c r="P944" i="1" s="1"/>
  <c r="B944" i="1" s="1"/>
  <c r="K945" i="1"/>
  <c r="L945" i="1" s="1"/>
  <c r="M945" i="1" s="1"/>
  <c r="J946" i="1"/>
  <c r="Q960" i="1"/>
  <c r="R960" i="1" s="1"/>
  <c r="C961" i="1" s="1"/>
  <c r="S961" i="1"/>
  <c r="T961" i="1"/>
  <c r="O961" i="1"/>
  <c r="A962" i="1"/>
  <c r="D962" i="1" s="1"/>
  <c r="F961" i="1"/>
  <c r="I959" i="1"/>
  <c r="K946" i="1" l="1"/>
  <c r="L946" i="1" s="1"/>
  <c r="M946" i="1" s="1"/>
  <c r="J947" i="1"/>
  <c r="H946" i="1"/>
  <c r="G947" i="1"/>
  <c r="N945" i="1"/>
  <c r="P945" i="1" s="1"/>
  <c r="B945" i="1" s="1"/>
  <c r="O962" i="1"/>
  <c r="E962" i="1"/>
  <c r="A963" i="1"/>
  <c r="D963" i="1" s="1"/>
  <c r="E961" i="1"/>
  <c r="F962" i="1" s="1"/>
  <c r="Q961" i="1"/>
  <c r="R961" i="1" s="1"/>
  <c r="C962" i="1" s="1"/>
  <c r="S962" i="1"/>
  <c r="T962" i="1"/>
  <c r="I960" i="1"/>
  <c r="F963" i="1" l="1"/>
  <c r="N946" i="1"/>
  <c r="P946" i="1" s="1"/>
  <c r="B946" i="1" s="1"/>
  <c r="K947" i="1"/>
  <c r="L947" i="1" s="1"/>
  <c r="M947" i="1" s="1"/>
  <c r="J948" i="1"/>
  <c r="H947" i="1"/>
  <c r="G948" i="1"/>
  <c r="Q962" i="1"/>
  <c r="R962" i="1" s="1"/>
  <c r="S963" i="1"/>
  <c r="T963" i="1"/>
  <c r="A964" i="1"/>
  <c r="D964" i="1" s="1"/>
  <c r="O963" i="1"/>
  <c r="I961" i="1"/>
  <c r="K948" i="1" l="1"/>
  <c r="L948" i="1" s="1"/>
  <c r="M948" i="1" s="1"/>
  <c r="J949" i="1"/>
  <c r="H948" i="1"/>
  <c r="G949" i="1"/>
  <c r="N947" i="1"/>
  <c r="P947" i="1" s="1"/>
  <c r="B947" i="1" s="1"/>
  <c r="E963" i="1"/>
  <c r="F964" i="1" s="1"/>
  <c r="Q963" i="1"/>
  <c r="R963" i="1" s="1"/>
  <c r="S964" i="1"/>
  <c r="T964" i="1"/>
  <c r="C963" i="1"/>
  <c r="O964" i="1"/>
  <c r="E964" i="1"/>
  <c r="A965" i="1"/>
  <c r="D965" i="1" s="1"/>
  <c r="I962" i="1"/>
  <c r="F965" i="1" l="1"/>
  <c r="C964" i="1"/>
  <c r="G950" i="1"/>
  <c r="H949" i="1"/>
  <c r="N948" i="1"/>
  <c r="P948" i="1" s="1"/>
  <c r="B948" i="1" s="1"/>
  <c r="K949" i="1"/>
  <c r="L949" i="1" s="1"/>
  <c r="M949" i="1" s="1"/>
  <c r="J950" i="1"/>
  <c r="Q964" i="1"/>
  <c r="R964" i="1" s="1"/>
  <c r="C965" i="1" s="1"/>
  <c r="S965" i="1"/>
  <c r="T965" i="1"/>
  <c r="E965" i="1"/>
  <c r="F966" i="1" s="1"/>
  <c r="A966" i="1"/>
  <c r="D966" i="1" s="1"/>
  <c r="O965" i="1"/>
  <c r="I963" i="1"/>
  <c r="K950" i="1" l="1"/>
  <c r="L950" i="1" s="1"/>
  <c r="M950" i="1" s="1"/>
  <c r="J951" i="1"/>
  <c r="N949" i="1"/>
  <c r="P949" i="1" s="1"/>
  <c r="B949" i="1" s="1"/>
  <c r="H950" i="1"/>
  <c r="G951" i="1"/>
  <c r="E966" i="1"/>
  <c r="F967" i="1" s="1"/>
  <c r="A967" i="1"/>
  <c r="D967" i="1" s="1"/>
  <c r="O966" i="1"/>
  <c r="Q965" i="1"/>
  <c r="R965" i="1" s="1"/>
  <c r="C966" i="1" s="1"/>
  <c r="S966" i="1"/>
  <c r="T966" i="1"/>
  <c r="I964" i="1"/>
  <c r="N950" i="1" l="1"/>
  <c r="P950" i="1" s="1"/>
  <c r="B950" i="1" s="1"/>
  <c r="H951" i="1"/>
  <c r="G952" i="1"/>
  <c r="K951" i="1"/>
  <c r="L951" i="1" s="1"/>
  <c r="M951" i="1" s="1"/>
  <c r="J952" i="1"/>
  <c r="Q966" i="1"/>
  <c r="R966" i="1" s="1"/>
  <c r="C967" i="1" s="1"/>
  <c r="S967" i="1"/>
  <c r="T967" i="1"/>
  <c r="E967" i="1"/>
  <c r="F968" i="1" s="1"/>
  <c r="A968" i="1"/>
  <c r="D968" i="1" s="1"/>
  <c r="O967" i="1"/>
  <c r="I965" i="1"/>
  <c r="H952" i="1" l="1"/>
  <c r="G953" i="1"/>
  <c r="N951" i="1"/>
  <c r="P951" i="1" s="1"/>
  <c r="B951" i="1" s="1"/>
  <c r="K952" i="1"/>
  <c r="L952" i="1" s="1"/>
  <c r="M952" i="1" s="1"/>
  <c r="J953" i="1"/>
  <c r="Q967" i="1"/>
  <c r="R967" i="1" s="1"/>
  <c r="C968" i="1" s="1"/>
  <c r="S968" i="1"/>
  <c r="T968" i="1"/>
  <c r="O968" i="1"/>
  <c r="E968" i="1"/>
  <c r="F969" i="1" s="1"/>
  <c r="A969" i="1"/>
  <c r="D969" i="1" s="1"/>
  <c r="I966" i="1"/>
  <c r="H953" i="1" l="1"/>
  <c r="G954" i="1"/>
  <c r="K953" i="1"/>
  <c r="L953" i="1" s="1"/>
  <c r="M953" i="1" s="1"/>
  <c r="J954" i="1"/>
  <c r="N952" i="1"/>
  <c r="P952" i="1" s="1"/>
  <c r="B952" i="1" s="1"/>
  <c r="Q968" i="1"/>
  <c r="R968" i="1" s="1"/>
  <c r="C969" i="1" s="1"/>
  <c r="S969" i="1"/>
  <c r="T969" i="1"/>
  <c r="O969" i="1"/>
  <c r="E969" i="1"/>
  <c r="F970" i="1" s="1"/>
  <c r="A970" i="1"/>
  <c r="D970" i="1" s="1"/>
  <c r="I967" i="1"/>
  <c r="K954" i="1" l="1"/>
  <c r="L954" i="1" s="1"/>
  <c r="M954" i="1" s="1"/>
  <c r="J955" i="1"/>
  <c r="H954" i="1"/>
  <c r="G955" i="1"/>
  <c r="N953" i="1"/>
  <c r="P953" i="1" s="1"/>
  <c r="B953" i="1" s="1"/>
  <c r="Q969" i="1"/>
  <c r="R969" i="1" s="1"/>
  <c r="C970" i="1" s="1"/>
  <c r="S970" i="1"/>
  <c r="T970" i="1"/>
  <c r="A971" i="1"/>
  <c r="D971" i="1" s="1"/>
  <c r="O970" i="1"/>
  <c r="E970" i="1"/>
  <c r="F971" i="1" s="1"/>
  <c r="I968" i="1"/>
  <c r="H955" i="1" l="1"/>
  <c r="G956" i="1"/>
  <c r="N954" i="1"/>
  <c r="P954" i="1" s="1"/>
  <c r="B954" i="1" s="1"/>
  <c r="K955" i="1"/>
  <c r="L955" i="1" s="1"/>
  <c r="M955" i="1" s="1"/>
  <c r="J956" i="1"/>
  <c r="Q970" i="1"/>
  <c r="R970" i="1" s="1"/>
  <c r="C971" i="1" s="1"/>
  <c r="S971" i="1"/>
  <c r="T971" i="1"/>
  <c r="A972" i="1"/>
  <c r="D972" i="1" s="1"/>
  <c r="O971" i="1"/>
  <c r="I969" i="1"/>
  <c r="H956" i="1" l="1"/>
  <c r="G957" i="1"/>
  <c r="K956" i="1"/>
  <c r="L956" i="1" s="1"/>
  <c r="M956" i="1" s="1"/>
  <c r="J957" i="1"/>
  <c r="N955" i="1"/>
  <c r="P955" i="1" s="1"/>
  <c r="B955" i="1" s="1"/>
  <c r="E971" i="1"/>
  <c r="F972" i="1" s="1"/>
  <c r="Q971" i="1"/>
  <c r="R971" i="1" s="1"/>
  <c r="C972" i="1" s="1"/>
  <c r="S972" i="1"/>
  <c r="T972" i="1"/>
  <c r="O972" i="1"/>
  <c r="E972" i="1"/>
  <c r="A973" i="1"/>
  <c r="D973" i="1" s="1"/>
  <c r="I970" i="1"/>
  <c r="F973" i="1" l="1"/>
  <c r="K957" i="1"/>
  <c r="L957" i="1" s="1"/>
  <c r="M957" i="1" s="1"/>
  <c r="J958" i="1"/>
  <c r="H957" i="1"/>
  <c r="G958" i="1"/>
  <c r="N956" i="1"/>
  <c r="P956" i="1" s="1"/>
  <c r="B956" i="1" s="1"/>
  <c r="O973" i="1"/>
  <c r="E973" i="1"/>
  <c r="F974" i="1" s="1"/>
  <c r="A974" i="1"/>
  <c r="D974" i="1" s="1"/>
  <c r="Q972" i="1"/>
  <c r="R972" i="1" s="1"/>
  <c r="S973" i="1"/>
  <c r="T973" i="1"/>
  <c r="I971" i="1"/>
  <c r="N957" i="1" l="1"/>
  <c r="P957" i="1" s="1"/>
  <c r="B957" i="1" s="1"/>
  <c r="H958" i="1"/>
  <c r="G959" i="1"/>
  <c r="K958" i="1"/>
  <c r="L958" i="1" s="1"/>
  <c r="M958" i="1" s="1"/>
  <c r="J959" i="1"/>
  <c r="Q973" i="1"/>
  <c r="R973" i="1" s="1"/>
  <c r="S974" i="1"/>
  <c r="T974" i="1"/>
  <c r="O974" i="1"/>
  <c r="E974" i="1"/>
  <c r="F975" i="1" s="1"/>
  <c r="A975" i="1"/>
  <c r="D975" i="1" s="1"/>
  <c r="C973" i="1"/>
  <c r="I972" i="1"/>
  <c r="C974" i="1" l="1"/>
  <c r="H959" i="1"/>
  <c r="G960" i="1"/>
  <c r="N958" i="1"/>
  <c r="P958" i="1" s="1"/>
  <c r="B958" i="1" s="1"/>
  <c r="K959" i="1"/>
  <c r="L959" i="1" s="1"/>
  <c r="M959" i="1" s="1"/>
  <c r="J960" i="1"/>
  <c r="O975" i="1"/>
  <c r="A976" i="1"/>
  <c r="D976" i="1" s="1"/>
  <c r="Q974" i="1"/>
  <c r="R974" i="1" s="1"/>
  <c r="C975" i="1" s="1"/>
  <c r="S975" i="1"/>
  <c r="T975" i="1"/>
  <c r="I973" i="1"/>
  <c r="G961" i="1" l="1"/>
  <c r="H960" i="1"/>
  <c r="K960" i="1"/>
  <c r="L960" i="1" s="1"/>
  <c r="M960" i="1" s="1"/>
  <c r="J961" i="1"/>
  <c r="N959" i="1"/>
  <c r="P959" i="1" s="1"/>
  <c r="B959" i="1" s="1"/>
  <c r="E975" i="1"/>
  <c r="F976" i="1" s="1"/>
  <c r="Q975" i="1"/>
  <c r="R975" i="1" s="1"/>
  <c r="C976" i="1" s="1"/>
  <c r="S976" i="1"/>
  <c r="T976" i="1"/>
  <c r="O976" i="1"/>
  <c r="A977" i="1"/>
  <c r="D977" i="1" s="1"/>
  <c r="I974" i="1"/>
  <c r="K961" i="1" l="1"/>
  <c r="L961" i="1" s="1"/>
  <c r="M961" i="1" s="1"/>
  <c r="J962" i="1"/>
  <c r="N960" i="1"/>
  <c r="P960" i="1" s="1"/>
  <c r="B960" i="1" s="1"/>
  <c r="H961" i="1"/>
  <c r="G962" i="1"/>
  <c r="O977" i="1"/>
  <c r="E977" i="1"/>
  <c r="A978" i="1"/>
  <c r="D978" i="1" s="1"/>
  <c r="E976" i="1"/>
  <c r="F977" i="1" s="1"/>
  <c r="Q976" i="1"/>
  <c r="R976" i="1" s="1"/>
  <c r="C977" i="1" s="1"/>
  <c r="S977" i="1"/>
  <c r="T977" i="1"/>
  <c r="I975" i="1"/>
  <c r="F978" i="1" l="1"/>
  <c r="N961" i="1"/>
  <c r="P961" i="1" s="1"/>
  <c r="B961" i="1" s="1"/>
  <c r="H962" i="1"/>
  <c r="G963" i="1"/>
  <c r="K962" i="1"/>
  <c r="L962" i="1" s="1"/>
  <c r="M962" i="1" s="1"/>
  <c r="J963" i="1"/>
  <c r="Q977" i="1"/>
  <c r="R977" i="1" s="1"/>
  <c r="C978" i="1" s="1"/>
  <c r="S978" i="1"/>
  <c r="T978" i="1"/>
  <c r="O978" i="1"/>
  <c r="A979" i="1"/>
  <c r="D979" i="1" s="1"/>
  <c r="I976" i="1"/>
  <c r="H963" i="1" l="1"/>
  <c r="G964" i="1"/>
  <c r="N962" i="1"/>
  <c r="P962" i="1" s="1"/>
  <c r="B962" i="1" s="1"/>
  <c r="K963" i="1"/>
  <c r="L963" i="1" s="1"/>
  <c r="M963" i="1" s="1"/>
  <c r="J964" i="1"/>
  <c r="O979" i="1"/>
  <c r="E979" i="1"/>
  <c r="A980" i="1"/>
  <c r="D980" i="1" s="1"/>
  <c r="E978" i="1"/>
  <c r="F979" i="1" s="1"/>
  <c r="Q978" i="1"/>
  <c r="R978" i="1" s="1"/>
  <c r="C979" i="1" s="1"/>
  <c r="S979" i="1"/>
  <c r="T979" i="1"/>
  <c r="I977" i="1"/>
  <c r="F980" i="1" l="1"/>
  <c r="G965" i="1"/>
  <c r="H964" i="1"/>
  <c r="K964" i="1"/>
  <c r="L964" i="1" s="1"/>
  <c r="M964" i="1" s="1"/>
  <c r="J965" i="1"/>
  <c r="N963" i="1"/>
  <c r="P963" i="1" s="1"/>
  <c r="B963" i="1" s="1"/>
  <c r="A981" i="1"/>
  <c r="D981" i="1" s="1"/>
  <c r="O980" i="1"/>
  <c r="Q979" i="1"/>
  <c r="R979" i="1" s="1"/>
  <c r="S980" i="1"/>
  <c r="T980" i="1"/>
  <c r="I978" i="1"/>
  <c r="N964" i="1" l="1"/>
  <c r="P964" i="1" s="1"/>
  <c r="B964" i="1" s="1"/>
  <c r="K965" i="1"/>
  <c r="L965" i="1" s="1"/>
  <c r="M965" i="1" s="1"/>
  <c r="J966" i="1"/>
  <c r="H965" i="1"/>
  <c r="G966" i="1"/>
  <c r="E980" i="1"/>
  <c r="F981" i="1" s="1"/>
  <c r="Q980" i="1"/>
  <c r="R980" i="1" s="1"/>
  <c r="S981" i="1"/>
  <c r="T981" i="1"/>
  <c r="C980" i="1"/>
  <c r="A982" i="1"/>
  <c r="D982" i="1" s="1"/>
  <c r="O981" i="1"/>
  <c r="E981" i="1"/>
  <c r="I979" i="1"/>
  <c r="F982" i="1" l="1"/>
  <c r="N965" i="1"/>
  <c r="P965" i="1" s="1"/>
  <c r="B965" i="1" s="1"/>
  <c r="K966" i="1"/>
  <c r="L966" i="1" s="1"/>
  <c r="M966" i="1" s="1"/>
  <c r="J967" i="1"/>
  <c r="H966" i="1"/>
  <c r="G967" i="1"/>
  <c r="C981" i="1"/>
  <c r="Q981" i="1"/>
  <c r="R981" i="1" s="1"/>
  <c r="S982" i="1"/>
  <c r="T982" i="1"/>
  <c r="E982" i="1"/>
  <c r="F983" i="1" s="1"/>
  <c r="A983" i="1"/>
  <c r="D983" i="1" s="1"/>
  <c r="O982" i="1"/>
  <c r="I980" i="1"/>
  <c r="N966" i="1" l="1"/>
  <c r="P966" i="1" s="1"/>
  <c r="B966" i="1" s="1"/>
  <c r="K967" i="1"/>
  <c r="L967" i="1" s="1"/>
  <c r="M967" i="1" s="1"/>
  <c r="J968" i="1"/>
  <c r="H967" i="1"/>
  <c r="G968" i="1"/>
  <c r="E983" i="1"/>
  <c r="F984" i="1" s="1"/>
  <c r="A984" i="1"/>
  <c r="D984" i="1" s="1"/>
  <c r="O983" i="1"/>
  <c r="C982" i="1"/>
  <c r="Q982" i="1"/>
  <c r="R982" i="1" s="1"/>
  <c r="S983" i="1"/>
  <c r="T983" i="1"/>
  <c r="I981" i="1"/>
  <c r="N967" i="1" l="1"/>
  <c r="P967" i="1" s="1"/>
  <c r="B967" i="1" s="1"/>
  <c r="K968" i="1"/>
  <c r="L968" i="1" s="1"/>
  <c r="M968" i="1" s="1"/>
  <c r="J969" i="1"/>
  <c r="H968" i="1"/>
  <c r="G969" i="1"/>
  <c r="C983" i="1"/>
  <c r="A985" i="1"/>
  <c r="D985" i="1" s="1"/>
  <c r="O984" i="1"/>
  <c r="Q983" i="1"/>
  <c r="R983" i="1" s="1"/>
  <c r="S984" i="1"/>
  <c r="T984" i="1"/>
  <c r="I982" i="1"/>
  <c r="N968" i="1" l="1"/>
  <c r="P968" i="1" s="1"/>
  <c r="B968" i="1" s="1"/>
  <c r="K969" i="1"/>
  <c r="L969" i="1" s="1"/>
  <c r="M969" i="1" s="1"/>
  <c r="J970" i="1"/>
  <c r="H969" i="1"/>
  <c r="G970" i="1"/>
  <c r="C984" i="1"/>
  <c r="E985" i="1"/>
  <c r="A986" i="1"/>
  <c r="D986" i="1" s="1"/>
  <c r="O985" i="1"/>
  <c r="E984" i="1"/>
  <c r="F985" i="1" s="1"/>
  <c r="Q984" i="1"/>
  <c r="R984" i="1" s="1"/>
  <c r="S985" i="1"/>
  <c r="T985" i="1"/>
  <c r="I983" i="1"/>
  <c r="F986" i="1" l="1"/>
  <c r="N969" i="1"/>
  <c r="P969" i="1" s="1"/>
  <c r="B969" i="1" s="1"/>
  <c r="K970" i="1"/>
  <c r="L970" i="1" s="1"/>
  <c r="M970" i="1" s="1"/>
  <c r="J971" i="1"/>
  <c r="H970" i="1"/>
  <c r="G971" i="1"/>
  <c r="Q985" i="1"/>
  <c r="R985" i="1" s="1"/>
  <c r="S986" i="1"/>
  <c r="T986" i="1"/>
  <c r="C985" i="1"/>
  <c r="E986" i="1"/>
  <c r="F987" i="1" s="1"/>
  <c r="A987" i="1"/>
  <c r="D987" i="1" s="1"/>
  <c r="O986" i="1"/>
  <c r="I984" i="1"/>
  <c r="C986" i="1" l="1"/>
  <c r="K971" i="1"/>
  <c r="L971" i="1" s="1"/>
  <c r="M971" i="1" s="1"/>
  <c r="J972" i="1"/>
  <c r="H971" i="1"/>
  <c r="G972" i="1"/>
  <c r="N970" i="1"/>
  <c r="P970" i="1" s="1"/>
  <c r="B970" i="1" s="1"/>
  <c r="Q986" i="1"/>
  <c r="R986" i="1" s="1"/>
  <c r="C987" i="1" s="1"/>
  <c r="S987" i="1"/>
  <c r="T987" i="1"/>
  <c r="A988" i="1"/>
  <c r="D988" i="1" s="1"/>
  <c r="O987" i="1"/>
  <c r="I985" i="1"/>
  <c r="G973" i="1" l="1"/>
  <c r="H972" i="1"/>
  <c r="N971" i="1"/>
  <c r="P971" i="1" s="1"/>
  <c r="B971" i="1" s="1"/>
  <c r="K972" i="1"/>
  <c r="L972" i="1" s="1"/>
  <c r="M972" i="1" s="1"/>
  <c r="J973" i="1"/>
  <c r="Q987" i="1"/>
  <c r="R987" i="1" s="1"/>
  <c r="C988" i="1" s="1"/>
  <c r="S988" i="1"/>
  <c r="T988" i="1"/>
  <c r="O988" i="1"/>
  <c r="E988" i="1"/>
  <c r="A989" i="1"/>
  <c r="D989" i="1" s="1"/>
  <c r="E987" i="1"/>
  <c r="F988" i="1" s="1"/>
  <c r="I986" i="1"/>
  <c r="F989" i="1" l="1"/>
  <c r="N972" i="1"/>
  <c r="P972" i="1" s="1"/>
  <c r="B972" i="1" s="1"/>
  <c r="K973" i="1"/>
  <c r="L973" i="1" s="1"/>
  <c r="M973" i="1" s="1"/>
  <c r="J974" i="1"/>
  <c r="H973" i="1"/>
  <c r="G974" i="1"/>
  <c r="Q988" i="1"/>
  <c r="R988" i="1" s="1"/>
  <c r="C989" i="1" s="1"/>
  <c r="S989" i="1"/>
  <c r="T989" i="1"/>
  <c r="O989" i="1"/>
  <c r="A990" i="1"/>
  <c r="D990" i="1" s="1"/>
  <c r="I987" i="1"/>
  <c r="K974" i="1" l="1"/>
  <c r="L974" i="1" s="1"/>
  <c r="M974" i="1" s="1"/>
  <c r="J975" i="1"/>
  <c r="H974" i="1"/>
  <c r="G975" i="1"/>
  <c r="N973" i="1"/>
  <c r="P973" i="1" s="1"/>
  <c r="B973" i="1" s="1"/>
  <c r="O990" i="1"/>
  <c r="E990" i="1"/>
  <c r="A991" i="1"/>
  <c r="D991" i="1" s="1"/>
  <c r="E989" i="1"/>
  <c r="F990" i="1" s="1"/>
  <c r="Q989" i="1"/>
  <c r="R989" i="1" s="1"/>
  <c r="C990" i="1" s="1"/>
  <c r="S990" i="1"/>
  <c r="T990" i="1"/>
  <c r="I988" i="1"/>
  <c r="H975" i="1" l="1"/>
  <c r="G976" i="1"/>
  <c r="N974" i="1"/>
  <c r="P974" i="1" s="1"/>
  <c r="B974" i="1" s="1"/>
  <c r="K975" i="1"/>
  <c r="L975" i="1" s="1"/>
  <c r="M975" i="1" s="1"/>
  <c r="J976" i="1"/>
  <c r="Q990" i="1"/>
  <c r="R990" i="1" s="1"/>
  <c r="C991" i="1" s="1"/>
  <c r="S991" i="1"/>
  <c r="T991" i="1"/>
  <c r="O991" i="1"/>
  <c r="E991" i="1"/>
  <c r="F992" i="1" s="1"/>
  <c r="A992" i="1"/>
  <c r="D992" i="1" s="1"/>
  <c r="F991" i="1"/>
  <c r="I989" i="1"/>
  <c r="G977" i="1" l="1"/>
  <c r="H976" i="1"/>
  <c r="K976" i="1"/>
  <c r="L976" i="1" s="1"/>
  <c r="M976" i="1" s="1"/>
  <c r="J977" i="1"/>
  <c r="N975" i="1"/>
  <c r="P975" i="1" s="1"/>
  <c r="B975" i="1" s="1"/>
  <c r="A993" i="1"/>
  <c r="D993" i="1" s="1"/>
  <c r="O992" i="1"/>
  <c r="E992" i="1"/>
  <c r="F993" i="1" s="1"/>
  <c r="Q991" i="1"/>
  <c r="R991" i="1" s="1"/>
  <c r="C992" i="1" s="1"/>
  <c r="S992" i="1"/>
  <c r="T992" i="1"/>
  <c r="I990" i="1"/>
  <c r="N976" i="1" l="1"/>
  <c r="P976" i="1" s="1"/>
  <c r="B976" i="1" s="1"/>
  <c r="K977" i="1"/>
  <c r="L977" i="1" s="1"/>
  <c r="M977" i="1" s="1"/>
  <c r="J978" i="1"/>
  <c r="H977" i="1"/>
  <c r="G978" i="1"/>
  <c r="Q992" i="1"/>
  <c r="R992" i="1" s="1"/>
  <c r="C993" i="1" s="1"/>
  <c r="S993" i="1"/>
  <c r="T993" i="1"/>
  <c r="E993" i="1"/>
  <c r="F994" i="1" s="1"/>
  <c r="A994" i="1"/>
  <c r="D994" i="1" s="1"/>
  <c r="O993" i="1"/>
  <c r="I991" i="1"/>
  <c r="N977" i="1" l="1"/>
  <c r="P977" i="1" s="1"/>
  <c r="B977" i="1" s="1"/>
  <c r="K978" i="1"/>
  <c r="L978" i="1" s="1"/>
  <c r="M978" i="1" s="1"/>
  <c r="J979" i="1"/>
  <c r="H978" i="1"/>
  <c r="G979" i="1"/>
  <c r="Q993" i="1"/>
  <c r="R993" i="1" s="1"/>
  <c r="C994" i="1" s="1"/>
  <c r="S994" i="1"/>
  <c r="T994" i="1"/>
  <c r="O994" i="1"/>
  <c r="A995" i="1"/>
  <c r="D995" i="1" s="1"/>
  <c r="I992" i="1"/>
  <c r="N978" i="1" l="1"/>
  <c r="P978" i="1" s="1"/>
  <c r="B978" i="1" s="1"/>
  <c r="K979" i="1"/>
  <c r="L979" i="1" s="1"/>
  <c r="M979" i="1" s="1"/>
  <c r="J980" i="1"/>
  <c r="H979" i="1"/>
  <c r="G980" i="1"/>
  <c r="E994" i="1"/>
  <c r="F995" i="1" s="1"/>
  <c r="Q994" i="1"/>
  <c r="R994" i="1" s="1"/>
  <c r="C995" i="1" s="1"/>
  <c r="S995" i="1"/>
  <c r="T995" i="1"/>
  <c r="A996" i="1"/>
  <c r="D996" i="1" s="1"/>
  <c r="O995" i="1"/>
  <c r="I993" i="1"/>
  <c r="N979" i="1" l="1"/>
  <c r="P979" i="1" s="1"/>
  <c r="B979" i="1" s="1"/>
  <c r="K980" i="1"/>
  <c r="L980" i="1" s="1"/>
  <c r="M980" i="1" s="1"/>
  <c r="J981" i="1"/>
  <c r="H980" i="1"/>
  <c r="G981" i="1"/>
  <c r="Q995" i="1"/>
  <c r="R995" i="1" s="1"/>
  <c r="C996" i="1" s="1"/>
  <c r="S996" i="1"/>
  <c r="T996" i="1"/>
  <c r="A997" i="1"/>
  <c r="D997" i="1" s="1"/>
  <c r="O996" i="1"/>
  <c r="E996" i="1"/>
  <c r="E995" i="1"/>
  <c r="F996" i="1" s="1"/>
  <c r="I994" i="1"/>
  <c r="H981" i="1" l="1"/>
  <c r="G982" i="1"/>
  <c r="K981" i="1"/>
  <c r="L981" i="1" s="1"/>
  <c r="M981" i="1" s="1"/>
  <c r="J982" i="1"/>
  <c r="N980" i="1"/>
  <c r="P980" i="1" s="1"/>
  <c r="B980" i="1" s="1"/>
  <c r="A998" i="1"/>
  <c r="D998" i="1" s="1"/>
  <c r="O997" i="1"/>
  <c r="E997" i="1"/>
  <c r="F998" i="1" s="1"/>
  <c r="F997" i="1"/>
  <c r="Q996" i="1"/>
  <c r="R996" i="1" s="1"/>
  <c r="C997" i="1" s="1"/>
  <c r="S997" i="1"/>
  <c r="T997" i="1"/>
  <c r="I995" i="1"/>
  <c r="H982" i="1" l="1"/>
  <c r="G983" i="1"/>
  <c r="K982" i="1"/>
  <c r="L982" i="1" s="1"/>
  <c r="M982" i="1" s="1"/>
  <c r="J983" i="1"/>
  <c r="N981" i="1"/>
  <c r="P981" i="1" s="1"/>
  <c r="B981" i="1" s="1"/>
  <c r="O998" i="1"/>
  <c r="E998" i="1"/>
  <c r="F999" i="1" s="1"/>
  <c r="A999" i="1"/>
  <c r="D999" i="1" s="1"/>
  <c r="Q997" i="1"/>
  <c r="R997" i="1" s="1"/>
  <c r="C998" i="1" s="1"/>
  <c r="S998" i="1"/>
  <c r="T998" i="1"/>
  <c r="I996" i="1"/>
  <c r="H983" i="1" l="1"/>
  <c r="G984" i="1"/>
  <c r="N982" i="1"/>
  <c r="P982" i="1" s="1"/>
  <c r="B982" i="1" s="1"/>
  <c r="K983" i="1"/>
  <c r="L983" i="1" s="1"/>
  <c r="M983" i="1" s="1"/>
  <c r="J984" i="1"/>
  <c r="Q998" i="1"/>
  <c r="R998" i="1" s="1"/>
  <c r="C999" i="1" s="1"/>
  <c r="S999" i="1"/>
  <c r="T999" i="1"/>
  <c r="O999" i="1"/>
  <c r="E999" i="1"/>
  <c r="F1000" i="1" s="1"/>
  <c r="A1000" i="1"/>
  <c r="D1000" i="1" s="1"/>
  <c r="I997" i="1"/>
  <c r="H984" i="1" l="1"/>
  <c r="G985" i="1"/>
  <c r="K984" i="1"/>
  <c r="L984" i="1" s="1"/>
  <c r="M984" i="1" s="1"/>
  <c r="J985" i="1"/>
  <c r="N983" i="1"/>
  <c r="P983" i="1" s="1"/>
  <c r="B983" i="1" s="1"/>
  <c r="A1001" i="1"/>
  <c r="D1001" i="1" s="1"/>
  <c r="O1000" i="1"/>
  <c r="Q999" i="1"/>
  <c r="R999" i="1" s="1"/>
  <c r="C1000" i="1" s="1"/>
  <c r="S1000" i="1"/>
  <c r="T1000" i="1"/>
  <c r="I998" i="1"/>
  <c r="K985" i="1" l="1"/>
  <c r="L985" i="1" s="1"/>
  <c r="M985" i="1" s="1"/>
  <c r="J986" i="1"/>
  <c r="H985" i="1"/>
  <c r="G986" i="1"/>
  <c r="N984" i="1"/>
  <c r="P984" i="1" s="1"/>
  <c r="B984" i="1" s="1"/>
  <c r="Q1000" i="1"/>
  <c r="R1000" i="1" s="1"/>
  <c r="C1001" i="1" s="1"/>
  <c r="S1001" i="1"/>
  <c r="T1001" i="1"/>
  <c r="A1002" i="1"/>
  <c r="D1002" i="1" s="1"/>
  <c r="O1001" i="1"/>
  <c r="E1000" i="1"/>
  <c r="F1001" i="1" s="1"/>
  <c r="I999" i="1"/>
  <c r="H986" i="1" l="1"/>
  <c r="G987" i="1"/>
  <c r="N985" i="1"/>
  <c r="P985" i="1" s="1"/>
  <c r="B985" i="1" s="1"/>
  <c r="K986" i="1"/>
  <c r="L986" i="1" s="1"/>
  <c r="M986" i="1" s="1"/>
  <c r="J987" i="1"/>
  <c r="A1003" i="1"/>
  <c r="D1003" i="1" s="1"/>
  <c r="O1002" i="1"/>
  <c r="E1002" i="1"/>
  <c r="E1001" i="1"/>
  <c r="F1002" i="1" s="1"/>
  <c r="Q1001" i="1"/>
  <c r="R1001" i="1" s="1"/>
  <c r="C1002" i="1" s="1"/>
  <c r="S1002" i="1"/>
  <c r="T1002" i="1"/>
  <c r="I1000" i="1"/>
  <c r="K987" i="1" l="1"/>
  <c r="L987" i="1" s="1"/>
  <c r="M987" i="1" s="1"/>
  <c r="J988" i="1"/>
  <c r="H987" i="1"/>
  <c r="G988" i="1"/>
  <c r="N986" i="1"/>
  <c r="P986" i="1" s="1"/>
  <c r="B986" i="1" s="1"/>
  <c r="O1003" i="1"/>
  <c r="A1004" i="1"/>
  <c r="D1004" i="1" s="1"/>
  <c r="F1003" i="1"/>
  <c r="Q1002" i="1"/>
  <c r="R1002" i="1" s="1"/>
  <c r="C1003" i="1" s="1"/>
  <c r="S1003" i="1"/>
  <c r="T1003" i="1"/>
  <c r="I1001" i="1"/>
  <c r="N987" i="1" l="1"/>
  <c r="P987" i="1" s="1"/>
  <c r="B987" i="1" s="1"/>
  <c r="K988" i="1"/>
  <c r="L988" i="1" s="1"/>
  <c r="M988" i="1" s="1"/>
  <c r="J989" i="1"/>
  <c r="H988" i="1"/>
  <c r="G989" i="1"/>
  <c r="O1004" i="1"/>
  <c r="A1005" i="1"/>
  <c r="D1005" i="1" s="1"/>
  <c r="E1003" i="1"/>
  <c r="F1004" i="1" s="1"/>
  <c r="Q1003" i="1"/>
  <c r="R1003" i="1" s="1"/>
  <c r="C1004" i="1" s="1"/>
  <c r="S1004" i="1"/>
  <c r="T1004" i="1"/>
  <c r="I1002" i="1"/>
  <c r="K989" i="1" l="1"/>
  <c r="L989" i="1" s="1"/>
  <c r="M989" i="1" s="1"/>
  <c r="J990" i="1"/>
  <c r="H989" i="1"/>
  <c r="G990" i="1"/>
  <c r="N988" i="1"/>
  <c r="P988" i="1" s="1"/>
  <c r="B988" i="1" s="1"/>
  <c r="O1005" i="1"/>
  <c r="A1006" i="1"/>
  <c r="D1006" i="1" s="1"/>
  <c r="E1004" i="1"/>
  <c r="F1005" i="1" s="1"/>
  <c r="Q1004" i="1"/>
  <c r="R1004" i="1" s="1"/>
  <c r="C1005" i="1" s="1"/>
  <c r="S1005" i="1"/>
  <c r="T1005" i="1"/>
  <c r="I1003" i="1"/>
  <c r="G991" i="1" l="1"/>
  <c r="H990" i="1"/>
  <c r="N989" i="1"/>
  <c r="P989" i="1" s="1"/>
  <c r="B989" i="1" s="1"/>
  <c r="K990" i="1"/>
  <c r="L990" i="1" s="1"/>
  <c r="M990" i="1" s="1"/>
  <c r="J991" i="1"/>
  <c r="E1006" i="1"/>
  <c r="A1007" i="1"/>
  <c r="D1007" i="1" s="1"/>
  <c r="O1006" i="1"/>
  <c r="E1005" i="1"/>
  <c r="F1006" i="1" s="1"/>
  <c r="Q1005" i="1"/>
  <c r="R1005" i="1" s="1"/>
  <c r="C1006" i="1" s="1"/>
  <c r="S1006" i="1"/>
  <c r="T1006" i="1"/>
  <c r="I1004" i="1"/>
  <c r="F1007" i="1" l="1"/>
  <c r="K991" i="1"/>
  <c r="L991" i="1" s="1"/>
  <c r="M991" i="1" s="1"/>
  <c r="J992" i="1"/>
  <c r="N990" i="1"/>
  <c r="P990" i="1" s="1"/>
  <c r="B990" i="1" s="1"/>
  <c r="G992" i="1"/>
  <c r="H991" i="1"/>
  <c r="O1007" i="1"/>
  <c r="E1007" i="1"/>
  <c r="F1008" i="1" s="1"/>
  <c r="A1008" i="1"/>
  <c r="D1008" i="1" s="1"/>
  <c r="Q1006" i="1"/>
  <c r="R1006" i="1" s="1"/>
  <c r="C1007" i="1" s="1"/>
  <c r="S1007" i="1"/>
  <c r="T1007" i="1"/>
  <c r="I1005" i="1"/>
  <c r="K992" i="1" l="1"/>
  <c r="L992" i="1" s="1"/>
  <c r="M992" i="1" s="1"/>
  <c r="J993" i="1"/>
  <c r="N991" i="1"/>
  <c r="P991" i="1" s="1"/>
  <c r="B991" i="1" s="1"/>
  <c r="H992" i="1"/>
  <c r="G993" i="1"/>
  <c r="Q1007" i="1"/>
  <c r="R1007" i="1" s="1"/>
  <c r="C1008" i="1" s="1"/>
  <c r="S1008" i="1"/>
  <c r="T1008" i="1"/>
  <c r="A1009" i="1"/>
  <c r="D1009" i="1" s="1"/>
  <c r="O1008" i="1"/>
  <c r="I1006" i="1"/>
  <c r="H993" i="1" l="1"/>
  <c r="G994" i="1"/>
  <c r="N992" i="1"/>
  <c r="P992" i="1" s="1"/>
  <c r="B992" i="1" s="1"/>
  <c r="K993" i="1"/>
  <c r="L993" i="1" s="1"/>
  <c r="M993" i="1" s="1"/>
  <c r="J994" i="1"/>
  <c r="E1008" i="1"/>
  <c r="F1009" i="1" s="1"/>
  <c r="Q1008" i="1"/>
  <c r="R1008" i="1" s="1"/>
  <c r="C1009" i="1" s="1"/>
  <c r="S1009" i="1"/>
  <c r="T1009" i="1"/>
  <c r="E1009" i="1"/>
  <c r="A1010" i="1"/>
  <c r="D1010" i="1" s="1"/>
  <c r="O1009" i="1"/>
  <c r="I1007" i="1"/>
  <c r="F1010" i="1" l="1"/>
  <c r="H994" i="1"/>
  <c r="G995" i="1"/>
  <c r="K994" i="1"/>
  <c r="L994" i="1" s="1"/>
  <c r="M994" i="1" s="1"/>
  <c r="J995" i="1"/>
  <c r="N993" i="1"/>
  <c r="P993" i="1" s="1"/>
  <c r="B993" i="1" s="1"/>
  <c r="Q1009" i="1"/>
  <c r="R1009" i="1" s="1"/>
  <c r="C1010" i="1" s="1"/>
  <c r="S1010" i="1"/>
  <c r="T1010" i="1"/>
  <c r="E1010" i="1"/>
  <c r="F1011" i="1" s="1"/>
  <c r="A1011" i="1"/>
  <c r="D1011" i="1" s="1"/>
  <c r="O1010" i="1"/>
  <c r="I1008" i="1"/>
  <c r="K995" i="1" l="1"/>
  <c r="L995" i="1" s="1"/>
  <c r="M995" i="1" s="1"/>
  <c r="J996" i="1"/>
  <c r="G996" i="1"/>
  <c r="H995" i="1"/>
  <c r="N994" i="1"/>
  <c r="P994" i="1" s="1"/>
  <c r="B994" i="1" s="1"/>
  <c r="Q1010" i="1"/>
  <c r="R1010" i="1" s="1"/>
  <c r="C1011" i="1" s="1"/>
  <c r="S1011" i="1"/>
  <c r="T1011" i="1"/>
  <c r="O1011" i="1"/>
  <c r="A1012" i="1"/>
  <c r="D1012" i="1" s="1"/>
  <c r="I1009" i="1"/>
  <c r="N995" i="1" l="1"/>
  <c r="P995" i="1" s="1"/>
  <c r="B995" i="1" s="1"/>
  <c r="H996" i="1"/>
  <c r="G997" i="1"/>
  <c r="K996" i="1"/>
  <c r="L996" i="1" s="1"/>
  <c r="M996" i="1" s="1"/>
  <c r="J997" i="1"/>
  <c r="A1013" i="1"/>
  <c r="D1013" i="1" s="1"/>
  <c r="O1012" i="1"/>
  <c r="E1012" i="1"/>
  <c r="E1011" i="1"/>
  <c r="F1012" i="1" s="1"/>
  <c r="Q1011" i="1"/>
  <c r="R1011" i="1" s="1"/>
  <c r="C1012" i="1" s="1"/>
  <c r="S1012" i="1"/>
  <c r="T1012" i="1"/>
  <c r="I1010" i="1"/>
  <c r="F1013" i="1" l="1"/>
  <c r="H997" i="1"/>
  <c r="G998" i="1"/>
  <c r="N996" i="1"/>
  <c r="P996" i="1" s="1"/>
  <c r="B996" i="1" s="1"/>
  <c r="K997" i="1"/>
  <c r="L997" i="1" s="1"/>
  <c r="M997" i="1" s="1"/>
  <c r="J998" i="1"/>
  <c r="Q1012" i="1"/>
  <c r="R1012" i="1" s="1"/>
  <c r="C1013" i="1" s="1"/>
  <c r="S1013" i="1"/>
  <c r="T1013" i="1"/>
  <c r="O1013" i="1"/>
  <c r="E1013" i="1"/>
  <c r="F1014" i="1" s="1"/>
  <c r="A1014" i="1"/>
  <c r="D1014" i="1" s="1"/>
  <c r="I1011" i="1"/>
  <c r="K998" i="1" l="1"/>
  <c r="L998" i="1" s="1"/>
  <c r="M998" i="1" s="1"/>
  <c r="J999" i="1"/>
  <c r="H998" i="1"/>
  <c r="G999" i="1"/>
  <c r="N997" i="1"/>
  <c r="P997" i="1" s="1"/>
  <c r="B997" i="1" s="1"/>
  <c r="Q1013" i="1"/>
  <c r="R1013" i="1" s="1"/>
  <c r="S1014" i="1"/>
  <c r="T1014" i="1"/>
  <c r="O1014" i="1"/>
  <c r="E1014" i="1"/>
  <c r="F1015" i="1" s="1"/>
  <c r="A1015" i="1"/>
  <c r="D1015" i="1" s="1"/>
  <c r="I1012" i="1"/>
  <c r="H999" i="1" l="1"/>
  <c r="G1000" i="1"/>
  <c r="N998" i="1"/>
  <c r="P998" i="1" s="1"/>
  <c r="B998" i="1" s="1"/>
  <c r="K999" i="1"/>
  <c r="L999" i="1" s="1"/>
  <c r="M999" i="1" s="1"/>
  <c r="J1000" i="1"/>
  <c r="Q1014" i="1"/>
  <c r="R1014" i="1" s="1"/>
  <c r="S1015" i="1"/>
  <c r="T1015" i="1"/>
  <c r="A1016" i="1"/>
  <c r="D1016" i="1" s="1"/>
  <c r="O1015" i="1"/>
  <c r="E1015" i="1"/>
  <c r="F1016" i="1" s="1"/>
  <c r="C1014" i="1"/>
  <c r="I1013" i="1"/>
  <c r="C1015" i="1" l="1"/>
  <c r="H1000" i="1"/>
  <c r="G1001" i="1"/>
  <c r="K1000" i="1"/>
  <c r="L1000" i="1" s="1"/>
  <c r="M1000" i="1" s="1"/>
  <c r="J1001" i="1"/>
  <c r="N999" i="1"/>
  <c r="P999" i="1" s="1"/>
  <c r="B999" i="1" s="1"/>
  <c r="A1017" i="1"/>
  <c r="D1017" i="1" s="1"/>
  <c r="O1016" i="1"/>
  <c r="E1016" i="1"/>
  <c r="F1017" i="1" s="1"/>
  <c r="Q1015" i="1"/>
  <c r="R1015" i="1" s="1"/>
  <c r="C1016" i="1" s="1"/>
  <c r="S1016" i="1"/>
  <c r="T1016" i="1"/>
  <c r="I1014" i="1"/>
  <c r="K1001" i="1" l="1"/>
  <c r="L1001" i="1" s="1"/>
  <c r="M1001" i="1" s="1"/>
  <c r="J1002" i="1"/>
  <c r="G1002" i="1"/>
  <c r="H1001" i="1"/>
  <c r="N1000" i="1"/>
  <c r="P1000" i="1" s="1"/>
  <c r="B1000" i="1" s="1"/>
  <c r="S1017" i="1"/>
  <c r="Q1016" i="1"/>
  <c r="R1016" i="1" s="1"/>
  <c r="T1017" i="1"/>
  <c r="A1018" i="1"/>
  <c r="D1018" i="1" s="1"/>
  <c r="O1017" i="1"/>
  <c r="E1017" i="1"/>
  <c r="F1018" i="1" s="1"/>
  <c r="I1015" i="1"/>
  <c r="N1001" i="1" l="1"/>
  <c r="P1001" i="1" s="1"/>
  <c r="B1001" i="1" s="1"/>
  <c r="H1002" i="1"/>
  <c r="G1003" i="1"/>
  <c r="K1002" i="1"/>
  <c r="L1002" i="1" s="1"/>
  <c r="M1002" i="1" s="1"/>
  <c r="J1003" i="1"/>
  <c r="Q1017" i="1"/>
  <c r="R1017" i="1" s="1"/>
  <c r="S1018" i="1"/>
  <c r="T1018" i="1"/>
  <c r="O1018" i="1"/>
  <c r="E1018" i="1"/>
  <c r="F1019" i="1" s="1"/>
  <c r="A1019" i="1"/>
  <c r="D1019" i="1" s="1"/>
  <c r="C1017" i="1"/>
  <c r="I1016" i="1"/>
  <c r="C1018" i="1" l="1"/>
  <c r="G1004" i="1"/>
  <c r="H1003" i="1"/>
  <c r="N1002" i="1"/>
  <c r="P1002" i="1" s="1"/>
  <c r="B1002" i="1" s="1"/>
  <c r="K1003" i="1"/>
  <c r="L1003" i="1" s="1"/>
  <c r="M1003" i="1" s="1"/>
  <c r="J1004" i="1"/>
  <c r="O1019" i="1"/>
  <c r="A1020" i="1"/>
  <c r="D1020" i="1" s="1"/>
  <c r="Q1018" i="1"/>
  <c r="R1018" i="1" s="1"/>
  <c r="C1019" i="1" s="1"/>
  <c r="S1019" i="1"/>
  <c r="T1019" i="1"/>
  <c r="I1017" i="1"/>
  <c r="N1003" i="1" l="1"/>
  <c r="P1003" i="1" s="1"/>
  <c r="B1003" i="1" s="1"/>
  <c r="K1004" i="1"/>
  <c r="L1004" i="1" s="1"/>
  <c r="M1004" i="1" s="1"/>
  <c r="J1005" i="1"/>
  <c r="G1005" i="1"/>
  <c r="H1004" i="1"/>
  <c r="O1020" i="1"/>
  <c r="E1020" i="1"/>
  <c r="A1021" i="1"/>
  <c r="D1021" i="1" s="1"/>
  <c r="E1019" i="1"/>
  <c r="F1020" i="1" s="1"/>
  <c r="Q1019" i="1"/>
  <c r="R1019" i="1" s="1"/>
  <c r="C1020" i="1" s="1"/>
  <c r="S1020" i="1"/>
  <c r="T1020" i="1"/>
  <c r="I1018" i="1"/>
  <c r="K1005" i="1" l="1"/>
  <c r="L1005" i="1" s="1"/>
  <c r="M1005" i="1" s="1"/>
  <c r="J1006" i="1"/>
  <c r="N1004" i="1"/>
  <c r="P1004" i="1" s="1"/>
  <c r="B1004" i="1" s="1"/>
  <c r="H1005" i="1"/>
  <c r="G1006" i="1"/>
  <c r="Q1020" i="1"/>
  <c r="R1020" i="1" s="1"/>
  <c r="S1021" i="1"/>
  <c r="T1021" i="1"/>
  <c r="A1022" i="1"/>
  <c r="D1022" i="1" s="1"/>
  <c r="O1021" i="1"/>
  <c r="F1021" i="1"/>
  <c r="I1019" i="1"/>
  <c r="H1006" i="1" l="1"/>
  <c r="G1007" i="1"/>
  <c r="K1006" i="1"/>
  <c r="L1006" i="1" s="1"/>
  <c r="M1006" i="1" s="1"/>
  <c r="J1007" i="1"/>
  <c r="N1005" i="1"/>
  <c r="P1005" i="1" s="1"/>
  <c r="B1005" i="1" s="1"/>
  <c r="E1022" i="1"/>
  <c r="A1023" i="1"/>
  <c r="D1023" i="1" s="1"/>
  <c r="O1022" i="1"/>
  <c r="E1021" i="1"/>
  <c r="F1022" i="1" s="1"/>
  <c r="C1021" i="1"/>
  <c r="Q1021" i="1"/>
  <c r="R1021" i="1" s="1"/>
  <c r="S1022" i="1"/>
  <c r="T1022" i="1"/>
  <c r="I1020" i="1"/>
  <c r="F1023" i="1" l="1"/>
  <c r="K1007" i="1"/>
  <c r="L1007" i="1" s="1"/>
  <c r="M1007" i="1" s="1"/>
  <c r="J1008" i="1"/>
  <c r="H1007" i="1"/>
  <c r="G1008" i="1"/>
  <c r="N1006" i="1"/>
  <c r="P1006" i="1" s="1"/>
  <c r="B1006" i="1" s="1"/>
  <c r="A1024" i="1"/>
  <c r="D1024" i="1" s="1"/>
  <c r="O1023" i="1"/>
  <c r="C1022" i="1"/>
  <c r="Q1022" i="1"/>
  <c r="R1022" i="1" s="1"/>
  <c r="S1023" i="1"/>
  <c r="T1023" i="1"/>
  <c r="I1021" i="1"/>
  <c r="H1008" i="1" l="1"/>
  <c r="G1009" i="1"/>
  <c r="N1007" i="1"/>
  <c r="P1007" i="1" s="1"/>
  <c r="B1007" i="1" s="1"/>
  <c r="K1008" i="1"/>
  <c r="L1008" i="1" s="1"/>
  <c r="M1008" i="1" s="1"/>
  <c r="J1009" i="1"/>
  <c r="E1024" i="1"/>
  <c r="A1025" i="1"/>
  <c r="D1025" i="1" s="1"/>
  <c r="O1024" i="1"/>
  <c r="E1023" i="1"/>
  <c r="F1024" i="1" s="1"/>
  <c r="C1023" i="1"/>
  <c r="Q1023" i="1"/>
  <c r="R1023" i="1" s="1"/>
  <c r="S1024" i="1"/>
  <c r="T1024" i="1"/>
  <c r="I1022" i="1"/>
  <c r="F1025" i="1" l="1"/>
  <c r="G1010" i="1"/>
  <c r="H1009" i="1"/>
  <c r="K1009" i="1"/>
  <c r="L1009" i="1" s="1"/>
  <c r="M1009" i="1" s="1"/>
  <c r="J1010" i="1"/>
  <c r="N1008" i="1"/>
  <c r="P1008" i="1" s="1"/>
  <c r="B1008" i="1" s="1"/>
  <c r="C1024" i="1"/>
  <c r="E1025" i="1"/>
  <c r="F1026" i="1" s="1"/>
  <c r="A1026" i="1"/>
  <c r="D1026" i="1" s="1"/>
  <c r="O1025" i="1"/>
  <c r="Q1024" i="1"/>
  <c r="R1024" i="1" s="1"/>
  <c r="S1025" i="1"/>
  <c r="T1025" i="1"/>
  <c r="I1023" i="1"/>
  <c r="K1010" i="1" l="1"/>
  <c r="L1010" i="1" s="1"/>
  <c r="M1010" i="1" s="1"/>
  <c r="J1011" i="1"/>
  <c r="N1009" i="1"/>
  <c r="P1009" i="1" s="1"/>
  <c r="B1009" i="1" s="1"/>
  <c r="C1025" i="1"/>
  <c r="H1010" i="1"/>
  <c r="G1011" i="1"/>
  <c r="Q1025" i="1"/>
  <c r="R1025" i="1" s="1"/>
  <c r="C1026" i="1" s="1"/>
  <c r="S1026" i="1"/>
  <c r="T1026" i="1"/>
  <c r="E1026" i="1"/>
  <c r="F1027" i="1" s="1"/>
  <c r="A1027" i="1"/>
  <c r="D1027" i="1" s="1"/>
  <c r="O1026" i="1"/>
  <c r="I1024" i="1"/>
  <c r="N1010" i="1" l="1"/>
  <c r="P1010" i="1" s="1"/>
  <c r="B1010" i="1" s="1"/>
  <c r="H1011" i="1"/>
  <c r="G1012" i="1"/>
  <c r="K1011" i="1"/>
  <c r="L1011" i="1" s="1"/>
  <c r="M1011" i="1" s="1"/>
  <c r="J1012" i="1"/>
  <c r="Q1026" i="1"/>
  <c r="R1026" i="1" s="1"/>
  <c r="S1027" i="1"/>
  <c r="T1027" i="1"/>
  <c r="A1028" i="1"/>
  <c r="D1028" i="1" s="1"/>
  <c r="O1027" i="1"/>
  <c r="E1027" i="1"/>
  <c r="F1028" i="1" s="1"/>
  <c r="I1025" i="1"/>
  <c r="G1013" i="1" l="1"/>
  <c r="H1012" i="1"/>
  <c r="N1011" i="1"/>
  <c r="P1011" i="1" s="1"/>
  <c r="B1011" i="1" s="1"/>
  <c r="K1012" i="1"/>
  <c r="L1012" i="1" s="1"/>
  <c r="M1012" i="1" s="1"/>
  <c r="J1013" i="1"/>
  <c r="A1029" i="1"/>
  <c r="D1029" i="1" s="1"/>
  <c r="O1028" i="1"/>
  <c r="E1028" i="1"/>
  <c r="F1029" i="1" s="1"/>
  <c r="Q1027" i="1"/>
  <c r="R1027" i="1" s="1"/>
  <c r="S1028" i="1"/>
  <c r="T1028" i="1"/>
  <c r="C1027" i="1"/>
  <c r="I1026" i="1"/>
  <c r="N1012" i="1" l="1"/>
  <c r="P1012" i="1" s="1"/>
  <c r="B1012" i="1" s="1"/>
  <c r="K1013" i="1"/>
  <c r="L1013" i="1" s="1"/>
  <c r="M1013" i="1" s="1"/>
  <c r="J1014" i="1"/>
  <c r="H1013" i="1"/>
  <c r="G1014" i="1"/>
  <c r="C1028" i="1"/>
  <c r="Q1028" i="1"/>
  <c r="R1028" i="1" s="1"/>
  <c r="S1029" i="1"/>
  <c r="T1029" i="1"/>
  <c r="O1029" i="1"/>
  <c r="A1030" i="1"/>
  <c r="D1030" i="1" s="1"/>
  <c r="I1027" i="1"/>
  <c r="C1029" i="1" l="1"/>
  <c r="N1013" i="1"/>
  <c r="P1013" i="1" s="1"/>
  <c r="B1013" i="1" s="1"/>
  <c r="K1014" i="1"/>
  <c r="L1014" i="1" s="1"/>
  <c r="M1014" i="1" s="1"/>
  <c r="J1015" i="1"/>
  <c r="H1014" i="1"/>
  <c r="G1015" i="1"/>
  <c r="Q1029" i="1"/>
  <c r="R1029" i="1" s="1"/>
  <c r="C1030" i="1" s="1"/>
  <c r="S1030" i="1"/>
  <c r="T1030" i="1"/>
  <c r="O1030" i="1"/>
  <c r="A1031" i="1"/>
  <c r="D1031" i="1" s="1"/>
  <c r="E1029" i="1"/>
  <c r="F1030" i="1" s="1"/>
  <c r="I1028" i="1"/>
  <c r="N1014" i="1" l="1"/>
  <c r="P1014" i="1" s="1"/>
  <c r="B1014" i="1" s="1"/>
  <c r="K1015" i="1"/>
  <c r="L1015" i="1" s="1"/>
  <c r="M1015" i="1" s="1"/>
  <c r="J1016" i="1"/>
  <c r="H1015" i="1"/>
  <c r="G1016" i="1"/>
  <c r="Q1030" i="1"/>
  <c r="R1030" i="1" s="1"/>
  <c r="C1031" i="1" s="1"/>
  <c r="S1031" i="1"/>
  <c r="T1031" i="1"/>
  <c r="A1032" i="1"/>
  <c r="D1032" i="1" s="1"/>
  <c r="O1031" i="1"/>
  <c r="E1030" i="1"/>
  <c r="F1031" i="1" s="1"/>
  <c r="I1029" i="1"/>
  <c r="K1016" i="1" l="1"/>
  <c r="L1016" i="1" s="1"/>
  <c r="M1016" i="1" s="1"/>
  <c r="J1017" i="1"/>
  <c r="N1015" i="1"/>
  <c r="P1015" i="1" s="1"/>
  <c r="B1015" i="1" s="1"/>
  <c r="H1016" i="1"/>
  <c r="G1017" i="1"/>
  <c r="Q1031" i="1"/>
  <c r="R1031" i="1" s="1"/>
  <c r="S1032" i="1"/>
  <c r="T1032" i="1"/>
  <c r="A1033" i="1"/>
  <c r="D1033" i="1" s="1"/>
  <c r="O1032" i="1"/>
  <c r="E1031" i="1"/>
  <c r="F1032" i="1" s="1"/>
  <c r="I1030" i="1"/>
  <c r="K1017" i="1" l="1"/>
  <c r="L1017" i="1" s="1"/>
  <c r="M1017" i="1" s="1"/>
  <c r="J1018" i="1"/>
  <c r="H1017" i="1"/>
  <c r="G1018" i="1"/>
  <c r="N1016" i="1"/>
  <c r="P1016" i="1" s="1"/>
  <c r="B1016" i="1" s="1"/>
  <c r="O1033" i="1"/>
  <c r="E1033" i="1"/>
  <c r="A1034" i="1"/>
  <c r="D1034" i="1" s="1"/>
  <c r="E1032" i="1"/>
  <c r="F1033" i="1" s="1"/>
  <c r="Q1032" i="1"/>
  <c r="R1032" i="1" s="1"/>
  <c r="S1033" i="1"/>
  <c r="T1033" i="1"/>
  <c r="C1032" i="1"/>
  <c r="C1033" i="1" s="1"/>
  <c r="I1031" i="1"/>
  <c r="F1034" i="1" l="1"/>
  <c r="K1018" i="1"/>
  <c r="L1018" i="1" s="1"/>
  <c r="M1018" i="1" s="1"/>
  <c r="J1019" i="1"/>
  <c r="H1018" i="1"/>
  <c r="G1019" i="1"/>
  <c r="N1017" i="1"/>
  <c r="P1017" i="1" s="1"/>
  <c r="B1017" i="1" s="1"/>
  <c r="Q1033" i="1"/>
  <c r="R1033" i="1" s="1"/>
  <c r="C1034" i="1" s="1"/>
  <c r="S1034" i="1"/>
  <c r="T1034" i="1"/>
  <c r="A1035" i="1"/>
  <c r="D1035" i="1" s="1"/>
  <c r="O1034" i="1"/>
  <c r="I1032" i="1"/>
  <c r="N1018" i="1" l="1"/>
  <c r="P1018" i="1" s="1"/>
  <c r="B1018" i="1" s="1"/>
  <c r="K1019" i="1"/>
  <c r="L1019" i="1" s="1"/>
  <c r="M1019" i="1" s="1"/>
  <c r="J1020" i="1"/>
  <c r="H1019" i="1"/>
  <c r="G1020" i="1"/>
  <c r="O1035" i="1"/>
  <c r="E1035" i="1"/>
  <c r="A1036" i="1"/>
  <c r="D1036" i="1" s="1"/>
  <c r="E1034" i="1"/>
  <c r="F1035" i="1" s="1"/>
  <c r="Q1034" i="1"/>
  <c r="R1034" i="1" s="1"/>
  <c r="C1035" i="1" s="1"/>
  <c r="S1035" i="1"/>
  <c r="T1035" i="1"/>
  <c r="I1033" i="1"/>
  <c r="F1036" i="1" l="1"/>
  <c r="N1019" i="1"/>
  <c r="P1019" i="1" s="1"/>
  <c r="B1019" i="1" s="1"/>
  <c r="K1020" i="1"/>
  <c r="L1020" i="1" s="1"/>
  <c r="M1020" i="1" s="1"/>
  <c r="J1021" i="1"/>
  <c r="G1021" i="1"/>
  <c r="H1020" i="1"/>
  <c r="O1036" i="1"/>
  <c r="A1037" i="1"/>
  <c r="D1037" i="1" s="1"/>
  <c r="Q1035" i="1"/>
  <c r="R1035" i="1" s="1"/>
  <c r="C1036" i="1" s="1"/>
  <c r="S1036" i="1"/>
  <c r="T1036" i="1"/>
  <c r="I1034" i="1"/>
  <c r="K1021" i="1" l="1"/>
  <c r="L1021" i="1" s="1"/>
  <c r="M1021" i="1" s="1"/>
  <c r="J1022" i="1"/>
  <c r="H1021" i="1"/>
  <c r="G1022" i="1"/>
  <c r="N1020" i="1"/>
  <c r="P1020" i="1" s="1"/>
  <c r="B1020" i="1" s="1"/>
  <c r="E1036" i="1"/>
  <c r="F1037" i="1" s="1"/>
  <c r="Q1036" i="1"/>
  <c r="R1036" i="1" s="1"/>
  <c r="C1037" i="1" s="1"/>
  <c r="S1037" i="1"/>
  <c r="T1037" i="1"/>
  <c r="E1037" i="1"/>
  <c r="A1038" i="1"/>
  <c r="D1038" i="1" s="1"/>
  <c r="O1037" i="1"/>
  <c r="I1035" i="1"/>
  <c r="F1038" i="1" l="1"/>
  <c r="G1023" i="1"/>
  <c r="H1022" i="1"/>
  <c r="N1021" i="1"/>
  <c r="P1021" i="1" s="1"/>
  <c r="B1021" i="1" s="1"/>
  <c r="K1022" i="1"/>
  <c r="L1022" i="1" s="1"/>
  <c r="M1022" i="1" s="1"/>
  <c r="J1023" i="1"/>
  <c r="Q1037" i="1"/>
  <c r="R1037" i="1" s="1"/>
  <c r="S1038" i="1"/>
  <c r="T1038" i="1"/>
  <c r="E1038" i="1"/>
  <c r="F1039" i="1" s="1"/>
  <c r="A1039" i="1"/>
  <c r="D1039" i="1" s="1"/>
  <c r="O1038" i="1"/>
  <c r="I1036" i="1"/>
  <c r="N1022" i="1" l="1"/>
  <c r="P1022" i="1" s="1"/>
  <c r="B1022" i="1" s="1"/>
  <c r="K1023" i="1"/>
  <c r="L1023" i="1" s="1"/>
  <c r="M1023" i="1" s="1"/>
  <c r="J1024" i="1"/>
  <c r="H1023" i="1"/>
  <c r="G1024" i="1"/>
  <c r="Q1038" i="1"/>
  <c r="R1038" i="1" s="1"/>
  <c r="S1039" i="1"/>
  <c r="T1039" i="1"/>
  <c r="A1040" i="1"/>
  <c r="D1040" i="1" s="1"/>
  <c r="O1039" i="1"/>
  <c r="E1039" i="1"/>
  <c r="F1040" i="1" s="1"/>
  <c r="C1038" i="1"/>
  <c r="I1037" i="1"/>
  <c r="C1039" i="1" l="1"/>
  <c r="N1023" i="1"/>
  <c r="P1023" i="1" s="1"/>
  <c r="B1023" i="1" s="1"/>
  <c r="K1024" i="1"/>
  <c r="L1024" i="1" s="1"/>
  <c r="M1024" i="1" s="1"/>
  <c r="J1025" i="1"/>
  <c r="G1025" i="1"/>
  <c r="H1024" i="1"/>
  <c r="A1041" i="1"/>
  <c r="D1041" i="1" s="1"/>
  <c r="O1040" i="1"/>
  <c r="E1040" i="1"/>
  <c r="F1041" i="1" s="1"/>
  <c r="Q1039" i="1"/>
  <c r="R1039" i="1" s="1"/>
  <c r="S1040" i="1"/>
  <c r="T1040" i="1"/>
  <c r="I1038" i="1"/>
  <c r="C1040" i="1" l="1"/>
  <c r="H1025" i="1"/>
  <c r="G1026" i="1"/>
  <c r="K1025" i="1"/>
  <c r="L1025" i="1" s="1"/>
  <c r="M1025" i="1" s="1"/>
  <c r="J1026" i="1"/>
  <c r="N1024" i="1"/>
  <c r="P1024" i="1" s="1"/>
  <c r="B1024" i="1" s="1"/>
  <c r="O1041" i="1"/>
  <c r="E1041" i="1"/>
  <c r="F1042" i="1" s="1"/>
  <c r="A1042" i="1"/>
  <c r="D1042" i="1" s="1"/>
  <c r="Q1040" i="1"/>
  <c r="R1040" i="1" s="1"/>
  <c r="C1041" i="1" s="1"/>
  <c r="S1041" i="1"/>
  <c r="T1041" i="1"/>
  <c r="I1039" i="1"/>
  <c r="K1026" i="1" l="1"/>
  <c r="L1026" i="1" s="1"/>
  <c r="M1026" i="1" s="1"/>
  <c r="J1027" i="1"/>
  <c r="H1026" i="1"/>
  <c r="G1027" i="1"/>
  <c r="N1025" i="1"/>
  <c r="P1025" i="1" s="1"/>
  <c r="B1025" i="1" s="1"/>
  <c r="O1042" i="1"/>
  <c r="E1042" i="1"/>
  <c r="F1043" i="1" s="1"/>
  <c r="A1043" i="1"/>
  <c r="D1043" i="1" s="1"/>
  <c r="Q1041" i="1"/>
  <c r="R1041" i="1" s="1"/>
  <c r="C1042" i="1" s="1"/>
  <c r="S1042" i="1"/>
  <c r="T1042" i="1"/>
  <c r="I1040" i="1"/>
  <c r="G1028" i="1" l="1"/>
  <c r="H1027" i="1"/>
  <c r="N1026" i="1"/>
  <c r="P1026" i="1" s="1"/>
  <c r="B1026" i="1" s="1"/>
  <c r="K1027" i="1"/>
  <c r="L1027" i="1" s="1"/>
  <c r="M1027" i="1" s="1"/>
  <c r="J1028" i="1"/>
  <c r="Q1042" i="1"/>
  <c r="R1042" i="1" s="1"/>
  <c r="C1043" i="1" s="1"/>
  <c r="S1043" i="1"/>
  <c r="T1043" i="1"/>
  <c r="O1043" i="1"/>
  <c r="A1044" i="1"/>
  <c r="D1044" i="1" s="1"/>
  <c r="I1041" i="1"/>
  <c r="K1028" i="1" l="1"/>
  <c r="L1028" i="1" s="1"/>
  <c r="M1028" i="1" s="1"/>
  <c r="J1029" i="1"/>
  <c r="N1027" i="1"/>
  <c r="P1027" i="1" s="1"/>
  <c r="B1027" i="1" s="1"/>
  <c r="G1029" i="1"/>
  <c r="H1028" i="1"/>
  <c r="A1045" i="1"/>
  <c r="D1045" i="1" s="1"/>
  <c r="O1044" i="1"/>
  <c r="E1043" i="1"/>
  <c r="F1044" i="1" s="1"/>
  <c r="Q1043" i="1"/>
  <c r="R1043" i="1" s="1"/>
  <c r="C1044" i="1" s="1"/>
  <c r="S1044" i="1"/>
  <c r="T1044" i="1"/>
  <c r="I1042" i="1"/>
  <c r="K1029" i="1" l="1"/>
  <c r="L1029" i="1" s="1"/>
  <c r="M1029" i="1" s="1"/>
  <c r="J1030" i="1"/>
  <c r="N1028" i="1"/>
  <c r="P1028" i="1" s="1"/>
  <c r="B1028" i="1" s="1"/>
  <c r="H1029" i="1"/>
  <c r="G1030" i="1"/>
  <c r="Q1044" i="1"/>
  <c r="R1044" i="1" s="1"/>
  <c r="C1045" i="1" s="1"/>
  <c r="S1045" i="1"/>
  <c r="T1045" i="1"/>
  <c r="A1046" i="1"/>
  <c r="D1046" i="1" s="1"/>
  <c r="O1045" i="1"/>
  <c r="E1044" i="1"/>
  <c r="F1045" i="1" s="1"/>
  <c r="I1043" i="1"/>
  <c r="K1030" i="1" l="1"/>
  <c r="L1030" i="1" s="1"/>
  <c r="M1030" i="1" s="1"/>
  <c r="J1031" i="1"/>
  <c r="H1030" i="1"/>
  <c r="G1031" i="1"/>
  <c r="N1029" i="1"/>
  <c r="P1029" i="1" s="1"/>
  <c r="B1029" i="1" s="1"/>
  <c r="E1045" i="1"/>
  <c r="F1046" i="1" s="1"/>
  <c r="Q1045" i="1"/>
  <c r="R1045" i="1" s="1"/>
  <c r="C1046" i="1" s="1"/>
  <c r="S1046" i="1"/>
  <c r="T1046" i="1"/>
  <c r="A1047" i="1"/>
  <c r="D1047" i="1" s="1"/>
  <c r="O1046" i="1"/>
  <c r="E1046" i="1"/>
  <c r="I1044" i="1"/>
  <c r="F1047" i="1" l="1"/>
  <c r="H1031" i="1"/>
  <c r="G1032" i="1"/>
  <c r="N1030" i="1"/>
  <c r="P1030" i="1" s="1"/>
  <c r="B1030" i="1" s="1"/>
  <c r="K1031" i="1"/>
  <c r="L1031" i="1" s="1"/>
  <c r="M1031" i="1" s="1"/>
  <c r="J1032" i="1"/>
  <c r="Q1046" i="1"/>
  <c r="R1046" i="1" s="1"/>
  <c r="S1047" i="1"/>
  <c r="T1047" i="1"/>
  <c r="O1047" i="1"/>
  <c r="E1047" i="1"/>
  <c r="F1048" i="1" s="1"/>
  <c r="A1048" i="1"/>
  <c r="D1048" i="1" s="1"/>
  <c r="I1045" i="1"/>
  <c r="K1032" i="1" l="1"/>
  <c r="L1032" i="1" s="1"/>
  <c r="M1032" i="1" s="1"/>
  <c r="J1033" i="1"/>
  <c r="H1032" i="1"/>
  <c r="G1033" i="1"/>
  <c r="N1031" i="1"/>
  <c r="P1031" i="1" s="1"/>
  <c r="B1031" i="1" s="1"/>
  <c r="Q1047" i="1"/>
  <c r="R1047" i="1" s="1"/>
  <c r="S1048" i="1"/>
  <c r="T1048" i="1"/>
  <c r="C1047" i="1"/>
  <c r="O1048" i="1"/>
  <c r="E1048" i="1"/>
  <c r="F1049" i="1" s="1"/>
  <c r="A1049" i="1"/>
  <c r="D1049" i="1" s="1"/>
  <c r="I1046" i="1"/>
  <c r="N1032" i="1" l="1"/>
  <c r="P1032" i="1" s="1"/>
  <c r="B1032" i="1" s="1"/>
  <c r="K1033" i="1"/>
  <c r="L1033" i="1" s="1"/>
  <c r="M1033" i="1" s="1"/>
  <c r="J1034" i="1"/>
  <c r="H1033" i="1"/>
  <c r="G1034" i="1"/>
  <c r="E1049" i="1"/>
  <c r="F1050" i="1" s="1"/>
  <c r="A1050" i="1"/>
  <c r="D1050" i="1" s="1"/>
  <c r="O1049" i="1"/>
  <c r="C1048" i="1"/>
  <c r="Q1048" i="1"/>
  <c r="R1048" i="1" s="1"/>
  <c r="S1049" i="1"/>
  <c r="T1049" i="1"/>
  <c r="I1047" i="1"/>
  <c r="K1034" i="1" l="1"/>
  <c r="L1034" i="1" s="1"/>
  <c r="M1034" i="1" s="1"/>
  <c r="J1035" i="1"/>
  <c r="G1035" i="1"/>
  <c r="H1034" i="1"/>
  <c r="N1033" i="1"/>
  <c r="P1033" i="1" s="1"/>
  <c r="B1033" i="1" s="1"/>
  <c r="Q1049" i="1"/>
  <c r="R1049" i="1" s="1"/>
  <c r="S1050" i="1"/>
  <c r="T1050" i="1"/>
  <c r="C1049" i="1"/>
  <c r="E1050" i="1"/>
  <c r="F1051" i="1" s="1"/>
  <c r="A1051" i="1"/>
  <c r="D1051" i="1" s="1"/>
  <c r="O1050" i="1"/>
  <c r="I1048" i="1"/>
  <c r="C1050" i="1" l="1"/>
  <c r="N1034" i="1"/>
  <c r="P1034" i="1" s="1"/>
  <c r="B1034" i="1" s="1"/>
  <c r="G1036" i="1"/>
  <c r="H1035" i="1"/>
  <c r="K1035" i="1"/>
  <c r="L1035" i="1" s="1"/>
  <c r="M1035" i="1" s="1"/>
  <c r="J1036" i="1"/>
  <c r="Q1050" i="1"/>
  <c r="R1050" i="1" s="1"/>
  <c r="C1051" i="1" s="1"/>
  <c r="S1051" i="1"/>
  <c r="T1051" i="1"/>
  <c r="E1051" i="1"/>
  <c r="F1052" i="1" s="1"/>
  <c r="A1052" i="1"/>
  <c r="D1052" i="1" s="1"/>
  <c r="O1051" i="1"/>
  <c r="I1049" i="1"/>
  <c r="N1035" i="1" l="1"/>
  <c r="P1035" i="1" s="1"/>
  <c r="B1035" i="1" s="1"/>
  <c r="H1036" i="1"/>
  <c r="G1037" i="1"/>
  <c r="K1036" i="1"/>
  <c r="L1036" i="1" s="1"/>
  <c r="M1036" i="1" s="1"/>
  <c r="J1037" i="1"/>
  <c r="A1053" i="1"/>
  <c r="D1053" i="1" s="1"/>
  <c r="O1052" i="1"/>
  <c r="E1052" i="1"/>
  <c r="F1053" i="1" s="1"/>
  <c r="Q1051" i="1"/>
  <c r="R1051" i="1" s="1"/>
  <c r="C1052" i="1" s="1"/>
  <c r="S1052" i="1"/>
  <c r="T1052" i="1"/>
  <c r="I1050" i="1"/>
  <c r="H1037" i="1" l="1"/>
  <c r="G1038" i="1"/>
  <c r="N1036" i="1"/>
  <c r="P1036" i="1" s="1"/>
  <c r="B1036" i="1" s="1"/>
  <c r="K1037" i="1"/>
  <c r="L1037" i="1" s="1"/>
  <c r="M1037" i="1" s="1"/>
  <c r="J1038" i="1"/>
  <c r="Q1052" i="1"/>
  <c r="R1052" i="1" s="1"/>
  <c r="C1053" i="1" s="1"/>
  <c r="S1053" i="1"/>
  <c r="T1053" i="1"/>
  <c r="A1054" i="1"/>
  <c r="D1054" i="1" s="1"/>
  <c r="O1053" i="1"/>
  <c r="I1051" i="1"/>
  <c r="H1038" i="1" l="1"/>
  <c r="G1039" i="1"/>
  <c r="K1038" i="1"/>
  <c r="L1038" i="1" s="1"/>
  <c r="M1038" i="1" s="1"/>
  <c r="J1039" i="1"/>
  <c r="N1037" i="1"/>
  <c r="P1037" i="1" s="1"/>
  <c r="B1037" i="1" s="1"/>
  <c r="O1054" i="1"/>
  <c r="E1054" i="1"/>
  <c r="A1055" i="1"/>
  <c r="D1055" i="1" s="1"/>
  <c r="E1053" i="1"/>
  <c r="F1054" i="1" s="1"/>
  <c r="Q1053" i="1"/>
  <c r="R1053" i="1" s="1"/>
  <c r="C1054" i="1" s="1"/>
  <c r="S1054" i="1"/>
  <c r="T1054" i="1"/>
  <c r="I1052" i="1"/>
  <c r="K1039" i="1" l="1"/>
  <c r="L1039" i="1" s="1"/>
  <c r="M1039" i="1" s="1"/>
  <c r="J1040" i="1"/>
  <c r="H1039" i="1"/>
  <c r="G1040" i="1"/>
  <c r="N1038" i="1"/>
  <c r="P1038" i="1" s="1"/>
  <c r="B1038" i="1" s="1"/>
  <c r="F1055" i="1"/>
  <c r="Q1054" i="1"/>
  <c r="R1054" i="1" s="1"/>
  <c r="C1055" i="1" s="1"/>
  <c r="S1055" i="1"/>
  <c r="T1055" i="1"/>
  <c r="O1055" i="1"/>
  <c r="A1056" i="1"/>
  <c r="D1056" i="1" s="1"/>
  <c r="I1053" i="1"/>
  <c r="H1040" i="1" l="1"/>
  <c r="G1041" i="1"/>
  <c r="N1039" i="1"/>
  <c r="P1039" i="1" s="1"/>
  <c r="B1039" i="1" s="1"/>
  <c r="K1040" i="1"/>
  <c r="L1040" i="1" s="1"/>
  <c r="M1040" i="1" s="1"/>
  <c r="J1041" i="1"/>
  <c r="A1057" i="1"/>
  <c r="D1057" i="1" s="1"/>
  <c r="O1056" i="1"/>
  <c r="E1055" i="1"/>
  <c r="F1056" i="1" s="1"/>
  <c r="Q1055" i="1"/>
  <c r="R1055" i="1" s="1"/>
  <c r="C1056" i="1" s="1"/>
  <c r="S1056" i="1"/>
  <c r="T1056" i="1"/>
  <c r="I1054" i="1"/>
  <c r="K1041" i="1" l="1"/>
  <c r="L1041" i="1" s="1"/>
  <c r="M1041" i="1" s="1"/>
  <c r="J1042" i="1"/>
  <c r="G1042" i="1"/>
  <c r="H1041" i="1"/>
  <c r="N1040" i="1"/>
  <c r="P1040" i="1" s="1"/>
  <c r="B1040" i="1" s="1"/>
  <c r="A1058" i="1"/>
  <c r="D1058" i="1" s="1"/>
  <c r="O1057" i="1"/>
  <c r="E1057" i="1"/>
  <c r="E1056" i="1"/>
  <c r="F1057" i="1" s="1"/>
  <c r="Q1056" i="1"/>
  <c r="R1056" i="1" s="1"/>
  <c r="C1057" i="1" s="1"/>
  <c r="S1057" i="1"/>
  <c r="T1057" i="1"/>
  <c r="I1055" i="1"/>
  <c r="F1058" i="1" l="1"/>
  <c r="N1041" i="1"/>
  <c r="P1041" i="1" s="1"/>
  <c r="B1041" i="1" s="1"/>
  <c r="H1042" i="1"/>
  <c r="G1043" i="1"/>
  <c r="K1042" i="1"/>
  <c r="L1042" i="1" s="1"/>
  <c r="M1042" i="1" s="1"/>
  <c r="J1043" i="1"/>
  <c r="A1059" i="1"/>
  <c r="D1059" i="1" s="1"/>
  <c r="O1058" i="1"/>
  <c r="Q1057" i="1"/>
  <c r="R1057" i="1" s="1"/>
  <c r="C1058" i="1" s="1"/>
  <c r="S1058" i="1"/>
  <c r="T1058" i="1"/>
  <c r="I1056" i="1"/>
  <c r="H1043" i="1" l="1"/>
  <c r="G1044" i="1"/>
  <c r="N1042" i="1"/>
  <c r="P1042" i="1" s="1"/>
  <c r="B1042" i="1" s="1"/>
  <c r="K1043" i="1"/>
  <c r="L1043" i="1" s="1"/>
  <c r="M1043" i="1" s="1"/>
  <c r="J1044" i="1"/>
  <c r="Q1058" i="1"/>
  <c r="R1058" i="1" s="1"/>
  <c r="C1059" i="1" s="1"/>
  <c r="S1059" i="1"/>
  <c r="T1059" i="1"/>
  <c r="A1060" i="1"/>
  <c r="D1060" i="1" s="1"/>
  <c r="O1059" i="1"/>
  <c r="E1059" i="1"/>
  <c r="E1058" i="1"/>
  <c r="F1059" i="1" s="1"/>
  <c r="I1057" i="1"/>
  <c r="H1044" i="1" l="1"/>
  <c r="G1045" i="1"/>
  <c r="K1044" i="1"/>
  <c r="L1044" i="1" s="1"/>
  <c r="M1044" i="1" s="1"/>
  <c r="J1045" i="1"/>
  <c r="N1043" i="1"/>
  <c r="P1043" i="1" s="1"/>
  <c r="B1043" i="1" s="1"/>
  <c r="O1060" i="1"/>
  <c r="E1060" i="1"/>
  <c r="F1061" i="1" s="1"/>
  <c r="A1061" i="1"/>
  <c r="D1061" i="1" s="1"/>
  <c r="F1060" i="1"/>
  <c r="Q1059" i="1"/>
  <c r="R1059" i="1" s="1"/>
  <c r="C1060" i="1" s="1"/>
  <c r="S1060" i="1"/>
  <c r="T1060" i="1"/>
  <c r="I1058" i="1"/>
  <c r="K1045" i="1" l="1"/>
  <c r="L1045" i="1" s="1"/>
  <c r="M1045" i="1" s="1"/>
  <c r="J1046" i="1"/>
  <c r="G1046" i="1"/>
  <c r="H1045" i="1"/>
  <c r="N1044" i="1"/>
  <c r="P1044" i="1" s="1"/>
  <c r="B1044" i="1" s="1"/>
  <c r="O1061" i="1"/>
  <c r="E1061" i="1"/>
  <c r="F1062" i="1" s="1"/>
  <c r="A1062" i="1"/>
  <c r="D1062" i="1" s="1"/>
  <c r="Q1060" i="1"/>
  <c r="R1060" i="1" s="1"/>
  <c r="S1061" i="1"/>
  <c r="T1061" i="1"/>
  <c r="I1059" i="1"/>
  <c r="K1046" i="1" l="1"/>
  <c r="L1046" i="1" s="1"/>
  <c r="M1046" i="1" s="1"/>
  <c r="J1047" i="1"/>
  <c r="N1045" i="1"/>
  <c r="P1045" i="1" s="1"/>
  <c r="B1045" i="1" s="1"/>
  <c r="G1047" i="1"/>
  <c r="H1046" i="1"/>
  <c r="Q1061" i="1"/>
  <c r="R1061" i="1" s="1"/>
  <c r="S1062" i="1"/>
  <c r="T1062" i="1"/>
  <c r="E1062" i="1"/>
  <c r="F1063" i="1" s="1"/>
  <c r="A1063" i="1"/>
  <c r="D1063" i="1" s="1"/>
  <c r="O1062" i="1"/>
  <c r="C1061" i="1"/>
  <c r="I1060" i="1"/>
  <c r="K1047" i="1" l="1"/>
  <c r="L1047" i="1" s="1"/>
  <c r="M1047" i="1" s="1"/>
  <c r="J1048" i="1"/>
  <c r="N1046" i="1"/>
  <c r="P1046" i="1" s="1"/>
  <c r="B1046" i="1" s="1"/>
  <c r="G1048" i="1"/>
  <c r="H1047" i="1"/>
  <c r="C1062" i="1"/>
  <c r="O1063" i="1"/>
  <c r="E1063" i="1"/>
  <c r="F1064" i="1" s="1"/>
  <c r="A1064" i="1"/>
  <c r="D1064" i="1" s="1"/>
  <c r="Q1062" i="1"/>
  <c r="R1062" i="1" s="1"/>
  <c r="S1063" i="1"/>
  <c r="T1063" i="1"/>
  <c r="I1061" i="1"/>
  <c r="H1048" i="1" l="1"/>
  <c r="G1049" i="1"/>
  <c r="N1047" i="1"/>
  <c r="P1047" i="1" s="1"/>
  <c r="B1047" i="1" s="1"/>
  <c r="K1048" i="1"/>
  <c r="L1048" i="1" s="1"/>
  <c r="M1048" i="1" s="1"/>
  <c r="J1049" i="1"/>
  <c r="Q1063" i="1"/>
  <c r="R1063" i="1" s="1"/>
  <c r="S1064" i="1"/>
  <c r="T1064" i="1"/>
  <c r="C1063" i="1"/>
  <c r="E1064" i="1"/>
  <c r="F1065" i="1" s="1"/>
  <c r="A1065" i="1"/>
  <c r="D1065" i="1" s="1"/>
  <c r="O1064" i="1"/>
  <c r="I1062" i="1"/>
  <c r="C1064" i="1" l="1"/>
  <c r="H1049" i="1"/>
  <c r="G1050" i="1"/>
  <c r="K1049" i="1"/>
  <c r="L1049" i="1" s="1"/>
  <c r="M1049" i="1" s="1"/>
  <c r="J1050" i="1"/>
  <c r="N1048" i="1"/>
  <c r="P1048" i="1" s="1"/>
  <c r="B1048" i="1" s="1"/>
  <c r="Q1064" i="1"/>
  <c r="R1064" i="1" s="1"/>
  <c r="C1065" i="1" s="1"/>
  <c r="S1065" i="1"/>
  <c r="T1065" i="1"/>
  <c r="A1066" i="1"/>
  <c r="D1066" i="1" s="1"/>
  <c r="O1065" i="1"/>
  <c r="E1065" i="1"/>
  <c r="F1066" i="1" s="1"/>
  <c r="I1063" i="1"/>
  <c r="H1050" i="1" l="1"/>
  <c r="G1051" i="1"/>
  <c r="N1049" i="1"/>
  <c r="P1049" i="1" s="1"/>
  <c r="B1049" i="1" s="1"/>
  <c r="K1050" i="1"/>
  <c r="L1050" i="1" s="1"/>
  <c r="M1050" i="1" s="1"/>
  <c r="J1051" i="1"/>
  <c r="Q1065" i="1"/>
  <c r="R1065" i="1" s="1"/>
  <c r="C1066" i="1" s="1"/>
  <c r="S1066" i="1"/>
  <c r="T1066" i="1"/>
  <c r="O1066" i="1"/>
  <c r="E1066" i="1"/>
  <c r="F1067" i="1" s="1"/>
  <c r="A1067" i="1"/>
  <c r="D1067" i="1" s="1"/>
  <c r="I1064" i="1"/>
  <c r="H1051" i="1" l="1"/>
  <c r="G1052" i="1"/>
  <c r="K1051" i="1"/>
  <c r="L1051" i="1" s="1"/>
  <c r="M1051" i="1" s="1"/>
  <c r="J1052" i="1"/>
  <c r="N1050" i="1"/>
  <c r="P1050" i="1" s="1"/>
  <c r="B1050" i="1" s="1"/>
  <c r="O1067" i="1"/>
  <c r="E1067" i="1"/>
  <c r="F1068" i="1" s="1"/>
  <c r="A1068" i="1"/>
  <c r="D1068" i="1" s="1"/>
  <c r="Q1066" i="1"/>
  <c r="R1066" i="1" s="1"/>
  <c r="C1067" i="1" s="1"/>
  <c r="S1067" i="1"/>
  <c r="T1067" i="1"/>
  <c r="I1065" i="1"/>
  <c r="K1052" i="1" l="1"/>
  <c r="L1052" i="1" s="1"/>
  <c r="M1052" i="1" s="1"/>
  <c r="J1053" i="1"/>
  <c r="G1053" i="1"/>
  <c r="H1052" i="1"/>
  <c r="N1051" i="1"/>
  <c r="P1051" i="1" s="1"/>
  <c r="B1051" i="1" s="1"/>
  <c r="E1068" i="1"/>
  <c r="F1069" i="1" s="1"/>
  <c r="A1069" i="1"/>
  <c r="D1069" i="1" s="1"/>
  <c r="O1068" i="1"/>
  <c r="Q1067" i="1"/>
  <c r="R1067" i="1" s="1"/>
  <c r="C1068" i="1" s="1"/>
  <c r="S1068" i="1"/>
  <c r="T1068" i="1"/>
  <c r="I1066" i="1"/>
  <c r="N1052" i="1" l="1"/>
  <c r="P1052" i="1" s="1"/>
  <c r="B1052" i="1" s="1"/>
  <c r="H1053" i="1"/>
  <c r="G1054" i="1"/>
  <c r="K1053" i="1"/>
  <c r="L1053" i="1" s="1"/>
  <c r="M1053" i="1" s="1"/>
  <c r="J1054" i="1"/>
  <c r="Q1068" i="1"/>
  <c r="R1068" i="1" s="1"/>
  <c r="C1069" i="1" s="1"/>
  <c r="S1069" i="1"/>
  <c r="T1069" i="1"/>
  <c r="A1070" i="1"/>
  <c r="D1070" i="1" s="1"/>
  <c r="O1069" i="1"/>
  <c r="E1069" i="1"/>
  <c r="F1070" i="1" s="1"/>
  <c r="I1067" i="1"/>
  <c r="G1055" i="1" l="1"/>
  <c r="H1054" i="1"/>
  <c r="N1053" i="1"/>
  <c r="P1053" i="1" s="1"/>
  <c r="B1053" i="1" s="1"/>
  <c r="K1054" i="1"/>
  <c r="L1054" i="1" s="1"/>
  <c r="M1054" i="1" s="1"/>
  <c r="J1055" i="1"/>
  <c r="O1070" i="1"/>
  <c r="E1070" i="1"/>
  <c r="F1071" i="1" s="1"/>
  <c r="A1071" i="1"/>
  <c r="D1071" i="1" s="1"/>
  <c r="Q1069" i="1"/>
  <c r="R1069" i="1" s="1"/>
  <c r="C1070" i="1" s="1"/>
  <c r="S1070" i="1"/>
  <c r="T1070" i="1"/>
  <c r="I1068" i="1"/>
  <c r="N1054" i="1" l="1"/>
  <c r="P1054" i="1" s="1"/>
  <c r="B1054" i="1" s="1"/>
  <c r="K1055" i="1"/>
  <c r="L1055" i="1" s="1"/>
  <c r="M1055" i="1" s="1"/>
  <c r="J1056" i="1"/>
  <c r="G1056" i="1"/>
  <c r="H1055" i="1"/>
  <c r="Q1070" i="1"/>
  <c r="R1070" i="1" s="1"/>
  <c r="S1071" i="1"/>
  <c r="T1071" i="1"/>
  <c r="O1071" i="1"/>
  <c r="E1071" i="1"/>
  <c r="F1072" i="1" s="1"/>
  <c r="A1072" i="1"/>
  <c r="D1072" i="1" s="1"/>
  <c r="I1069" i="1"/>
  <c r="H1056" i="1" l="1"/>
  <c r="G1057" i="1"/>
  <c r="K1056" i="1"/>
  <c r="L1056" i="1" s="1"/>
  <c r="M1056" i="1" s="1"/>
  <c r="J1057" i="1"/>
  <c r="N1055" i="1"/>
  <c r="P1055" i="1" s="1"/>
  <c r="B1055" i="1" s="1"/>
  <c r="Q1071" i="1"/>
  <c r="R1071" i="1" s="1"/>
  <c r="S1072" i="1"/>
  <c r="T1072" i="1"/>
  <c r="C1071" i="1"/>
  <c r="E1072" i="1"/>
  <c r="F1073" i="1" s="1"/>
  <c r="A1073" i="1"/>
  <c r="D1073" i="1" s="1"/>
  <c r="O1072" i="1"/>
  <c r="I1070" i="1"/>
  <c r="C1072" i="1" l="1"/>
  <c r="G1058" i="1"/>
  <c r="H1057" i="1"/>
  <c r="N1056" i="1"/>
  <c r="P1056" i="1" s="1"/>
  <c r="B1056" i="1" s="1"/>
  <c r="K1057" i="1"/>
  <c r="L1057" i="1" s="1"/>
  <c r="M1057" i="1" s="1"/>
  <c r="J1058" i="1"/>
  <c r="Q1072" i="1"/>
  <c r="R1072" i="1" s="1"/>
  <c r="C1073" i="1" s="1"/>
  <c r="S1073" i="1"/>
  <c r="T1073" i="1"/>
  <c r="A1074" i="1"/>
  <c r="D1074" i="1" s="1"/>
  <c r="O1073" i="1"/>
  <c r="E1073" i="1"/>
  <c r="F1074" i="1" s="1"/>
  <c r="I1071" i="1"/>
  <c r="N1057" i="1" l="1"/>
  <c r="P1057" i="1" s="1"/>
  <c r="B1057" i="1" s="1"/>
  <c r="K1058" i="1"/>
  <c r="L1058" i="1" s="1"/>
  <c r="M1058" i="1" s="1"/>
  <c r="J1059" i="1"/>
  <c r="H1058" i="1"/>
  <c r="G1059" i="1"/>
  <c r="Q1073" i="1"/>
  <c r="R1073" i="1" s="1"/>
  <c r="C1074" i="1" s="1"/>
  <c r="S1074" i="1"/>
  <c r="T1074" i="1"/>
  <c r="A1075" i="1"/>
  <c r="D1075" i="1" s="1"/>
  <c r="O1074" i="1"/>
  <c r="E1074" i="1"/>
  <c r="F1075" i="1" s="1"/>
  <c r="I1072" i="1"/>
  <c r="N1058" i="1" l="1"/>
  <c r="P1058" i="1" s="1"/>
  <c r="B1058" i="1" s="1"/>
  <c r="K1059" i="1"/>
  <c r="L1059" i="1" s="1"/>
  <c r="M1059" i="1" s="1"/>
  <c r="J1060" i="1"/>
  <c r="G1060" i="1"/>
  <c r="H1059" i="1"/>
  <c r="A1076" i="1"/>
  <c r="D1076" i="1" s="1"/>
  <c r="O1075" i="1"/>
  <c r="E1075" i="1"/>
  <c r="F1076" i="1" s="1"/>
  <c r="Q1074" i="1"/>
  <c r="R1074" i="1" s="1"/>
  <c r="C1075" i="1" s="1"/>
  <c r="S1075" i="1"/>
  <c r="T1075" i="1"/>
  <c r="I1073" i="1"/>
  <c r="K1060" i="1" l="1"/>
  <c r="L1060" i="1" s="1"/>
  <c r="M1060" i="1" s="1"/>
  <c r="J1061" i="1"/>
  <c r="N1059" i="1"/>
  <c r="P1059" i="1" s="1"/>
  <c r="B1059" i="1" s="1"/>
  <c r="G1061" i="1"/>
  <c r="H1060" i="1"/>
  <c r="Q1075" i="1"/>
  <c r="R1075" i="1" s="1"/>
  <c r="C1076" i="1" s="1"/>
  <c r="S1076" i="1"/>
  <c r="T1076" i="1"/>
  <c r="A1077" i="1"/>
  <c r="D1077" i="1" s="1"/>
  <c r="O1076" i="1"/>
  <c r="E1076" i="1"/>
  <c r="F1077" i="1" s="1"/>
  <c r="I1074" i="1"/>
  <c r="H1061" i="1" l="1"/>
  <c r="G1062" i="1"/>
  <c r="N1060" i="1"/>
  <c r="P1060" i="1" s="1"/>
  <c r="B1060" i="1" s="1"/>
  <c r="K1061" i="1"/>
  <c r="L1061" i="1" s="1"/>
  <c r="M1061" i="1" s="1"/>
  <c r="J1062" i="1"/>
  <c r="Q1076" i="1"/>
  <c r="R1076" i="1" s="1"/>
  <c r="C1077" i="1" s="1"/>
  <c r="S1077" i="1"/>
  <c r="T1077" i="1"/>
  <c r="A1078" i="1"/>
  <c r="D1078" i="1" s="1"/>
  <c r="O1077" i="1"/>
  <c r="E1077" i="1"/>
  <c r="F1078" i="1" s="1"/>
  <c r="I1075" i="1"/>
  <c r="H1062" i="1" l="1"/>
  <c r="G1063" i="1"/>
  <c r="K1062" i="1"/>
  <c r="L1062" i="1" s="1"/>
  <c r="M1062" i="1" s="1"/>
  <c r="J1063" i="1"/>
  <c r="N1061" i="1"/>
  <c r="P1061" i="1" s="1"/>
  <c r="B1061" i="1" s="1"/>
  <c r="O1078" i="1"/>
  <c r="E1078" i="1"/>
  <c r="F1079" i="1" s="1"/>
  <c r="A1079" i="1"/>
  <c r="D1079" i="1" s="1"/>
  <c r="Q1077" i="1"/>
  <c r="R1077" i="1" s="1"/>
  <c r="C1078" i="1" s="1"/>
  <c r="S1078" i="1"/>
  <c r="T1078" i="1"/>
  <c r="I1076" i="1"/>
  <c r="G1064" i="1" l="1"/>
  <c r="H1063" i="1"/>
  <c r="K1063" i="1"/>
  <c r="L1063" i="1" s="1"/>
  <c r="M1063" i="1" s="1"/>
  <c r="J1064" i="1"/>
  <c r="N1062" i="1"/>
  <c r="P1062" i="1" s="1"/>
  <c r="B1062" i="1" s="1"/>
  <c r="O1079" i="1"/>
  <c r="A1080" i="1"/>
  <c r="D1080" i="1" s="1"/>
  <c r="Q1078" i="1"/>
  <c r="R1078" i="1" s="1"/>
  <c r="S1079" i="1"/>
  <c r="T1079" i="1"/>
  <c r="I1077" i="1"/>
  <c r="K1064" i="1" l="1"/>
  <c r="L1064" i="1" s="1"/>
  <c r="M1064" i="1" s="1"/>
  <c r="J1065" i="1"/>
  <c r="N1063" i="1"/>
  <c r="P1063" i="1" s="1"/>
  <c r="B1063" i="1" s="1"/>
  <c r="H1064" i="1"/>
  <c r="G1065" i="1"/>
  <c r="O1080" i="1"/>
  <c r="E1080" i="1"/>
  <c r="A1081" i="1"/>
  <c r="D1081" i="1" s="1"/>
  <c r="E1079" i="1"/>
  <c r="F1080" i="1" s="1"/>
  <c r="C1079" i="1"/>
  <c r="Q1079" i="1"/>
  <c r="R1079" i="1" s="1"/>
  <c r="S1080" i="1"/>
  <c r="T1080" i="1"/>
  <c r="I1078" i="1"/>
  <c r="F1081" i="1" l="1"/>
  <c r="N1064" i="1"/>
  <c r="P1064" i="1" s="1"/>
  <c r="B1064" i="1" s="1"/>
  <c r="G1066" i="1"/>
  <c r="H1065" i="1"/>
  <c r="K1065" i="1"/>
  <c r="L1065" i="1" s="1"/>
  <c r="M1065" i="1" s="1"/>
  <c r="J1066" i="1"/>
  <c r="Q1080" i="1"/>
  <c r="R1080" i="1" s="1"/>
  <c r="S1081" i="1"/>
  <c r="T1081" i="1"/>
  <c r="C1080" i="1"/>
  <c r="E1081" i="1"/>
  <c r="F1082" i="1" s="1"/>
  <c r="A1082" i="1"/>
  <c r="D1082" i="1" s="1"/>
  <c r="O1081" i="1"/>
  <c r="I1079" i="1"/>
  <c r="C1081" i="1" l="1"/>
  <c r="N1065" i="1"/>
  <c r="P1065" i="1" s="1"/>
  <c r="B1065" i="1" s="1"/>
  <c r="K1066" i="1"/>
  <c r="L1066" i="1" s="1"/>
  <c r="M1066" i="1" s="1"/>
  <c r="J1067" i="1"/>
  <c r="G1067" i="1"/>
  <c r="H1066" i="1"/>
  <c r="E1082" i="1"/>
  <c r="F1083" i="1" s="1"/>
  <c r="A1083" i="1"/>
  <c r="D1083" i="1" s="1"/>
  <c r="O1082" i="1"/>
  <c r="Q1081" i="1"/>
  <c r="R1081" i="1" s="1"/>
  <c r="C1082" i="1" s="1"/>
  <c r="S1082" i="1"/>
  <c r="T1082" i="1"/>
  <c r="I1080" i="1"/>
  <c r="G1068" i="1" l="1"/>
  <c r="H1067" i="1"/>
  <c r="K1067" i="1"/>
  <c r="L1067" i="1" s="1"/>
  <c r="M1067" i="1" s="1"/>
  <c r="J1068" i="1"/>
  <c r="N1066" i="1"/>
  <c r="P1066" i="1" s="1"/>
  <c r="B1066" i="1" s="1"/>
  <c r="A1084" i="1"/>
  <c r="D1084" i="1" s="1"/>
  <c r="O1083" i="1"/>
  <c r="E1083" i="1"/>
  <c r="F1084" i="1" s="1"/>
  <c r="Q1082" i="1"/>
  <c r="R1082" i="1" s="1"/>
  <c r="S1083" i="1"/>
  <c r="T1083" i="1"/>
  <c r="I1081" i="1"/>
  <c r="K1068" i="1" l="1"/>
  <c r="L1068" i="1" s="1"/>
  <c r="M1068" i="1" s="1"/>
  <c r="J1069" i="1"/>
  <c r="N1067" i="1"/>
  <c r="P1067" i="1" s="1"/>
  <c r="B1067" i="1" s="1"/>
  <c r="H1068" i="1"/>
  <c r="G1069" i="1"/>
  <c r="O1084" i="1"/>
  <c r="E1084" i="1"/>
  <c r="F1085" i="1" s="1"/>
  <c r="A1085" i="1"/>
  <c r="D1085" i="1" s="1"/>
  <c r="Q1083" i="1"/>
  <c r="R1083" i="1" s="1"/>
  <c r="S1084" i="1"/>
  <c r="T1084" i="1"/>
  <c r="C1083" i="1"/>
  <c r="I1082" i="1"/>
  <c r="N1068" i="1" l="1"/>
  <c r="P1068" i="1" s="1"/>
  <c r="B1068" i="1" s="1"/>
  <c r="H1069" i="1"/>
  <c r="G1070" i="1"/>
  <c r="K1069" i="1"/>
  <c r="L1069" i="1" s="1"/>
  <c r="M1069" i="1" s="1"/>
  <c r="J1070" i="1"/>
  <c r="Q1084" i="1"/>
  <c r="R1084" i="1" s="1"/>
  <c r="S1085" i="1"/>
  <c r="T1085" i="1"/>
  <c r="C1084" i="1"/>
  <c r="O1085" i="1"/>
  <c r="E1085" i="1"/>
  <c r="F1086" i="1" s="1"/>
  <c r="A1086" i="1"/>
  <c r="D1086" i="1" s="1"/>
  <c r="I1083" i="1"/>
  <c r="G1071" i="1" l="1"/>
  <c r="H1070" i="1"/>
  <c r="N1069" i="1"/>
  <c r="P1069" i="1" s="1"/>
  <c r="B1069" i="1" s="1"/>
  <c r="K1070" i="1"/>
  <c r="L1070" i="1" s="1"/>
  <c r="M1070" i="1" s="1"/>
  <c r="J1071" i="1"/>
  <c r="E1086" i="1"/>
  <c r="F1087" i="1" s="1"/>
  <c r="A1087" i="1"/>
  <c r="D1087" i="1" s="1"/>
  <c r="O1086" i="1"/>
  <c r="C1085" i="1"/>
  <c r="Q1085" i="1"/>
  <c r="R1085" i="1" s="1"/>
  <c r="S1086" i="1"/>
  <c r="T1086" i="1"/>
  <c r="I1084" i="1"/>
  <c r="K1071" i="1" l="1"/>
  <c r="L1071" i="1" s="1"/>
  <c r="M1071" i="1" s="1"/>
  <c r="J1072" i="1"/>
  <c r="N1070" i="1"/>
  <c r="P1070" i="1" s="1"/>
  <c r="B1070" i="1" s="1"/>
  <c r="H1071" i="1"/>
  <c r="G1072" i="1"/>
  <c r="Q1086" i="1"/>
  <c r="R1086" i="1" s="1"/>
  <c r="S1087" i="1"/>
  <c r="T1087" i="1"/>
  <c r="C1086" i="1"/>
  <c r="A1088" i="1"/>
  <c r="D1088" i="1" s="1"/>
  <c r="O1087" i="1"/>
  <c r="I1085" i="1"/>
  <c r="C1087" i="1" l="1"/>
  <c r="H1072" i="1"/>
  <c r="G1073" i="1"/>
  <c r="N1071" i="1"/>
  <c r="P1071" i="1" s="1"/>
  <c r="B1071" i="1" s="1"/>
  <c r="K1072" i="1"/>
  <c r="L1072" i="1" s="1"/>
  <c r="M1072" i="1" s="1"/>
  <c r="J1073" i="1"/>
  <c r="Q1087" i="1"/>
  <c r="R1087" i="1" s="1"/>
  <c r="C1088" i="1" s="1"/>
  <c r="S1088" i="1"/>
  <c r="T1088" i="1"/>
  <c r="O1088" i="1"/>
  <c r="E1088" i="1"/>
  <c r="A1089" i="1"/>
  <c r="D1089" i="1" s="1"/>
  <c r="E1087" i="1"/>
  <c r="F1088" i="1" s="1"/>
  <c r="I1086" i="1"/>
  <c r="F1089" i="1" l="1"/>
  <c r="G1074" i="1"/>
  <c r="H1073" i="1"/>
  <c r="K1073" i="1"/>
  <c r="L1073" i="1" s="1"/>
  <c r="M1073" i="1" s="1"/>
  <c r="J1074" i="1"/>
  <c r="N1072" i="1"/>
  <c r="P1072" i="1" s="1"/>
  <c r="B1072" i="1" s="1"/>
  <c r="O1089" i="1"/>
  <c r="E1089" i="1"/>
  <c r="F1090" i="1" s="1"/>
  <c r="A1090" i="1"/>
  <c r="D1090" i="1" s="1"/>
  <c r="Q1088" i="1"/>
  <c r="R1088" i="1" s="1"/>
  <c r="C1089" i="1" s="1"/>
  <c r="S1089" i="1"/>
  <c r="T1089" i="1"/>
  <c r="I1087" i="1"/>
  <c r="N1073" i="1" l="1"/>
  <c r="P1073" i="1" s="1"/>
  <c r="B1073" i="1" s="1"/>
  <c r="K1074" i="1"/>
  <c r="L1074" i="1" s="1"/>
  <c r="M1074" i="1" s="1"/>
  <c r="J1075" i="1"/>
  <c r="H1074" i="1"/>
  <c r="G1075" i="1"/>
  <c r="Q1089" i="1"/>
  <c r="R1089" i="1" s="1"/>
  <c r="C1090" i="1" s="1"/>
  <c r="S1090" i="1"/>
  <c r="T1090" i="1"/>
  <c r="E1090" i="1"/>
  <c r="F1091" i="1" s="1"/>
  <c r="A1091" i="1"/>
  <c r="D1091" i="1" s="1"/>
  <c r="O1090" i="1"/>
  <c r="I1088" i="1"/>
  <c r="K1075" i="1" l="1"/>
  <c r="L1075" i="1" s="1"/>
  <c r="M1075" i="1" s="1"/>
  <c r="J1076" i="1"/>
  <c r="H1075" i="1"/>
  <c r="G1076" i="1"/>
  <c r="N1074" i="1"/>
  <c r="P1074" i="1" s="1"/>
  <c r="B1074" i="1" s="1"/>
  <c r="Q1090" i="1"/>
  <c r="R1090" i="1" s="1"/>
  <c r="C1091" i="1" s="1"/>
  <c r="S1091" i="1"/>
  <c r="T1091" i="1"/>
  <c r="O1091" i="1"/>
  <c r="E1091" i="1"/>
  <c r="F1092" i="1" s="1"/>
  <c r="A1092" i="1"/>
  <c r="D1092" i="1" s="1"/>
  <c r="I1089" i="1"/>
  <c r="G1077" i="1" l="1"/>
  <c r="H1076" i="1"/>
  <c r="N1075" i="1"/>
  <c r="P1075" i="1" s="1"/>
  <c r="B1075" i="1" s="1"/>
  <c r="K1076" i="1"/>
  <c r="L1076" i="1" s="1"/>
  <c r="M1076" i="1" s="1"/>
  <c r="J1077" i="1"/>
  <c r="Q1091" i="1"/>
  <c r="R1091" i="1" s="1"/>
  <c r="C1092" i="1" s="1"/>
  <c r="S1092" i="1"/>
  <c r="T1092" i="1"/>
  <c r="E1092" i="1"/>
  <c r="F1093" i="1" s="1"/>
  <c r="A1093" i="1"/>
  <c r="D1093" i="1" s="1"/>
  <c r="O1092" i="1"/>
  <c r="I1090" i="1"/>
  <c r="N1076" i="1" l="1"/>
  <c r="P1076" i="1" s="1"/>
  <c r="B1076" i="1" s="1"/>
  <c r="K1077" i="1"/>
  <c r="L1077" i="1" s="1"/>
  <c r="M1077" i="1" s="1"/>
  <c r="J1078" i="1"/>
  <c r="H1077" i="1"/>
  <c r="G1078" i="1"/>
  <c r="A1094" i="1"/>
  <c r="D1094" i="1" s="1"/>
  <c r="O1093" i="1"/>
  <c r="E1093" i="1"/>
  <c r="F1094" i="1" s="1"/>
  <c r="Q1092" i="1"/>
  <c r="R1092" i="1" s="1"/>
  <c r="C1093" i="1" s="1"/>
  <c r="S1093" i="1"/>
  <c r="T1093" i="1"/>
  <c r="I1091" i="1"/>
  <c r="N1077" i="1" l="1"/>
  <c r="P1077" i="1" s="1"/>
  <c r="B1077" i="1" s="1"/>
  <c r="K1078" i="1"/>
  <c r="L1078" i="1" s="1"/>
  <c r="M1078" i="1" s="1"/>
  <c r="J1079" i="1"/>
  <c r="H1078" i="1"/>
  <c r="G1079" i="1"/>
  <c r="O1094" i="1"/>
  <c r="E1094" i="1"/>
  <c r="F1095" i="1" s="1"/>
  <c r="A1095" i="1"/>
  <c r="D1095" i="1" s="1"/>
  <c r="Q1093" i="1"/>
  <c r="R1093" i="1" s="1"/>
  <c r="C1094" i="1" s="1"/>
  <c r="S1094" i="1"/>
  <c r="T1094" i="1"/>
  <c r="I1092" i="1"/>
  <c r="N1078" i="1" l="1"/>
  <c r="P1078" i="1" s="1"/>
  <c r="B1078" i="1" s="1"/>
  <c r="K1079" i="1"/>
  <c r="L1079" i="1" s="1"/>
  <c r="M1079" i="1" s="1"/>
  <c r="J1080" i="1"/>
  <c r="G1080" i="1"/>
  <c r="H1079" i="1"/>
  <c r="Q1094" i="1"/>
  <c r="R1094" i="1" s="1"/>
  <c r="C1095" i="1" s="1"/>
  <c r="S1095" i="1"/>
  <c r="T1095" i="1"/>
  <c r="O1095" i="1"/>
  <c r="E1095" i="1"/>
  <c r="F1096" i="1" s="1"/>
  <c r="A1096" i="1"/>
  <c r="D1096" i="1" s="1"/>
  <c r="I1093" i="1"/>
  <c r="K1080" i="1" l="1"/>
  <c r="L1080" i="1" s="1"/>
  <c r="M1080" i="1" s="1"/>
  <c r="J1081" i="1"/>
  <c r="N1079" i="1"/>
  <c r="P1079" i="1" s="1"/>
  <c r="B1079" i="1" s="1"/>
  <c r="G1081" i="1"/>
  <c r="H1080" i="1"/>
  <c r="E1096" i="1"/>
  <c r="F1097" i="1" s="1"/>
  <c r="A1097" i="1"/>
  <c r="D1097" i="1" s="1"/>
  <c r="O1096" i="1"/>
  <c r="Q1095" i="1"/>
  <c r="R1095" i="1" s="1"/>
  <c r="C1096" i="1" s="1"/>
  <c r="S1096" i="1"/>
  <c r="T1096" i="1"/>
  <c r="I1094" i="1"/>
  <c r="K1081" i="1" l="1"/>
  <c r="L1081" i="1" s="1"/>
  <c r="M1081" i="1" s="1"/>
  <c r="J1082" i="1"/>
  <c r="G1082" i="1"/>
  <c r="H1081" i="1"/>
  <c r="N1080" i="1"/>
  <c r="P1080" i="1" s="1"/>
  <c r="B1080" i="1" s="1"/>
  <c r="Q1096" i="1"/>
  <c r="R1096" i="1" s="1"/>
  <c r="S1097" i="1"/>
  <c r="T1097" i="1"/>
  <c r="E1097" i="1"/>
  <c r="F1098" i="1" s="1"/>
  <c r="A1098" i="1"/>
  <c r="D1098" i="1" s="1"/>
  <c r="O1097" i="1"/>
  <c r="I1095" i="1"/>
  <c r="H1082" i="1" l="1"/>
  <c r="G1083" i="1"/>
  <c r="K1082" i="1"/>
  <c r="L1082" i="1" s="1"/>
  <c r="M1082" i="1" s="1"/>
  <c r="J1083" i="1"/>
  <c r="N1081" i="1"/>
  <c r="P1081" i="1" s="1"/>
  <c r="B1081" i="1" s="1"/>
  <c r="Q1097" i="1"/>
  <c r="R1097" i="1" s="1"/>
  <c r="S1098" i="1"/>
  <c r="T1098" i="1"/>
  <c r="C1097" i="1"/>
  <c r="O1098" i="1"/>
  <c r="E1098" i="1"/>
  <c r="F1099" i="1" s="1"/>
  <c r="A1099" i="1"/>
  <c r="D1099" i="1" s="1"/>
  <c r="I1096" i="1"/>
  <c r="C1098" i="1" l="1"/>
  <c r="K1083" i="1"/>
  <c r="L1083" i="1" s="1"/>
  <c r="M1083" i="1" s="1"/>
  <c r="J1084" i="1"/>
  <c r="H1083" i="1"/>
  <c r="G1084" i="1"/>
  <c r="N1082" i="1"/>
  <c r="P1082" i="1" s="1"/>
  <c r="B1082" i="1" s="1"/>
  <c r="A1100" i="1"/>
  <c r="D1100" i="1" s="1"/>
  <c r="O1099" i="1"/>
  <c r="E1099" i="1"/>
  <c r="F1100" i="1" s="1"/>
  <c r="Q1098" i="1"/>
  <c r="R1098" i="1" s="1"/>
  <c r="S1099" i="1"/>
  <c r="T1099" i="1"/>
  <c r="I1097" i="1"/>
  <c r="G1085" i="1" l="1"/>
  <c r="H1084" i="1"/>
  <c r="N1083" i="1"/>
  <c r="P1083" i="1" s="1"/>
  <c r="B1083" i="1" s="1"/>
  <c r="K1084" i="1"/>
  <c r="L1084" i="1" s="1"/>
  <c r="M1084" i="1" s="1"/>
  <c r="J1085" i="1"/>
  <c r="O1100" i="1"/>
  <c r="E1100" i="1"/>
  <c r="F1101" i="1" s="1"/>
  <c r="A1101" i="1"/>
  <c r="D1101" i="1" s="1"/>
  <c r="C1099" i="1"/>
  <c r="Q1099" i="1"/>
  <c r="R1099" i="1" s="1"/>
  <c r="S1100" i="1"/>
  <c r="T1100" i="1"/>
  <c r="I1098" i="1"/>
  <c r="N1084" i="1" l="1"/>
  <c r="P1084" i="1" s="1"/>
  <c r="B1084" i="1" s="1"/>
  <c r="K1085" i="1"/>
  <c r="L1085" i="1" s="1"/>
  <c r="M1085" i="1" s="1"/>
  <c r="J1086" i="1"/>
  <c r="H1085" i="1"/>
  <c r="G1086" i="1"/>
  <c r="C1100" i="1"/>
  <c r="O1101" i="1"/>
  <c r="E1101" i="1"/>
  <c r="F1102" i="1" s="1"/>
  <c r="A1102" i="1"/>
  <c r="D1102" i="1" s="1"/>
  <c r="Q1100" i="1"/>
  <c r="R1100" i="1" s="1"/>
  <c r="S1101" i="1"/>
  <c r="T1101" i="1"/>
  <c r="I1099" i="1"/>
  <c r="N1085" i="1" l="1"/>
  <c r="P1085" i="1" s="1"/>
  <c r="B1085" i="1" s="1"/>
  <c r="C1101" i="1"/>
  <c r="K1086" i="1"/>
  <c r="L1086" i="1" s="1"/>
  <c r="M1086" i="1" s="1"/>
  <c r="J1087" i="1"/>
  <c r="H1086" i="1"/>
  <c r="G1087" i="1"/>
  <c r="O1102" i="1"/>
  <c r="E1102" i="1"/>
  <c r="F1103" i="1" s="1"/>
  <c r="A1103" i="1"/>
  <c r="D1103" i="1" s="1"/>
  <c r="Q1101" i="1"/>
  <c r="R1101" i="1" s="1"/>
  <c r="C1102" i="1" s="1"/>
  <c r="S1102" i="1"/>
  <c r="T1102" i="1"/>
  <c r="I1100" i="1"/>
  <c r="K1087" i="1" l="1"/>
  <c r="L1087" i="1" s="1"/>
  <c r="M1087" i="1" s="1"/>
  <c r="J1088" i="1"/>
  <c r="G1088" i="1"/>
  <c r="H1087" i="1"/>
  <c r="N1086" i="1"/>
  <c r="P1086" i="1" s="1"/>
  <c r="B1086" i="1" s="1"/>
  <c r="E1103" i="1"/>
  <c r="F1104" i="1" s="1"/>
  <c r="A1104" i="1"/>
  <c r="D1104" i="1" s="1"/>
  <c r="O1103" i="1"/>
  <c r="Q1102" i="1"/>
  <c r="R1102" i="1" s="1"/>
  <c r="C1103" i="1" s="1"/>
  <c r="S1103" i="1"/>
  <c r="T1103" i="1"/>
  <c r="I1101" i="1"/>
  <c r="N1087" i="1" l="1"/>
  <c r="P1087" i="1" s="1"/>
  <c r="B1087" i="1" s="1"/>
  <c r="G1089" i="1"/>
  <c r="H1088" i="1"/>
  <c r="K1088" i="1"/>
  <c r="L1088" i="1" s="1"/>
  <c r="M1088" i="1" s="1"/>
  <c r="J1089" i="1"/>
  <c r="Q1103" i="1"/>
  <c r="R1103" i="1" s="1"/>
  <c r="C1104" i="1" s="1"/>
  <c r="S1104" i="1"/>
  <c r="T1104" i="1"/>
  <c r="E1104" i="1"/>
  <c r="F1105" i="1" s="1"/>
  <c r="A1105" i="1"/>
  <c r="D1105" i="1" s="1"/>
  <c r="O1104" i="1"/>
  <c r="I1102" i="1"/>
  <c r="N1088" i="1" l="1"/>
  <c r="P1088" i="1" s="1"/>
  <c r="B1088" i="1" s="1"/>
  <c r="G1090" i="1"/>
  <c r="H1089" i="1"/>
  <c r="K1089" i="1"/>
  <c r="L1089" i="1" s="1"/>
  <c r="M1089" i="1" s="1"/>
  <c r="J1090" i="1"/>
  <c r="E1105" i="1"/>
  <c r="F1106" i="1" s="1"/>
  <c r="A1106" i="1"/>
  <c r="D1106" i="1" s="1"/>
  <c r="O1105" i="1"/>
  <c r="Q1104" i="1"/>
  <c r="R1104" i="1" s="1"/>
  <c r="S1105" i="1"/>
  <c r="T1105" i="1"/>
  <c r="I1103" i="1"/>
  <c r="N1089" i="1" l="1"/>
  <c r="P1089" i="1" s="1"/>
  <c r="B1089" i="1" s="1"/>
  <c r="H1090" i="1"/>
  <c r="G1091" i="1"/>
  <c r="K1090" i="1"/>
  <c r="L1090" i="1" s="1"/>
  <c r="M1090" i="1" s="1"/>
  <c r="J1091" i="1"/>
  <c r="A1107" i="1"/>
  <c r="D1107" i="1" s="1"/>
  <c r="O1106" i="1"/>
  <c r="Q1105" i="1"/>
  <c r="R1105" i="1" s="1"/>
  <c r="S1106" i="1"/>
  <c r="T1106" i="1"/>
  <c r="C1105" i="1"/>
  <c r="I1104" i="1"/>
  <c r="C1106" i="1" l="1"/>
  <c r="G1092" i="1"/>
  <c r="H1091" i="1"/>
  <c r="N1090" i="1"/>
  <c r="P1090" i="1" s="1"/>
  <c r="B1090" i="1" s="1"/>
  <c r="K1091" i="1"/>
  <c r="L1091" i="1" s="1"/>
  <c r="M1091" i="1" s="1"/>
  <c r="J1092" i="1"/>
  <c r="Q1106" i="1"/>
  <c r="R1106" i="1" s="1"/>
  <c r="C1107" i="1" s="1"/>
  <c r="S1107" i="1"/>
  <c r="T1107" i="1"/>
  <c r="O1107" i="1"/>
  <c r="A1108" i="1"/>
  <c r="D1108" i="1" s="1"/>
  <c r="E1106" i="1"/>
  <c r="F1107" i="1" s="1"/>
  <c r="I1105" i="1"/>
  <c r="K1092" i="1" l="1"/>
  <c r="L1092" i="1" s="1"/>
  <c r="M1092" i="1" s="1"/>
  <c r="J1093" i="1"/>
  <c r="N1091" i="1"/>
  <c r="P1091" i="1" s="1"/>
  <c r="B1091" i="1" s="1"/>
  <c r="H1092" i="1"/>
  <c r="G1093" i="1"/>
  <c r="Q1107" i="1"/>
  <c r="R1107" i="1" s="1"/>
  <c r="C1108" i="1" s="1"/>
  <c r="S1108" i="1"/>
  <c r="T1108" i="1"/>
  <c r="E1107" i="1"/>
  <c r="F1108" i="1" s="1"/>
  <c r="O1108" i="1"/>
  <c r="A1109" i="1"/>
  <c r="D1109" i="1" s="1"/>
  <c r="I1106" i="1"/>
  <c r="K1093" i="1" l="1"/>
  <c r="L1093" i="1" s="1"/>
  <c r="M1093" i="1" s="1"/>
  <c r="J1094" i="1"/>
  <c r="G1094" i="1"/>
  <c r="H1093" i="1"/>
  <c r="N1092" i="1"/>
  <c r="P1092" i="1" s="1"/>
  <c r="B1092" i="1" s="1"/>
  <c r="E1109" i="1"/>
  <c r="A1110" i="1"/>
  <c r="D1110" i="1" s="1"/>
  <c r="O1109" i="1"/>
  <c r="E1108" i="1"/>
  <c r="F1109" i="1" s="1"/>
  <c r="T1109" i="1"/>
  <c r="Q1108" i="1"/>
  <c r="R1108" i="1" s="1"/>
  <c r="C1109" i="1" s="1"/>
  <c r="S1109" i="1"/>
  <c r="I1107" i="1"/>
  <c r="F1110" i="1" l="1"/>
  <c r="N1093" i="1"/>
  <c r="P1093" i="1" s="1"/>
  <c r="B1093" i="1" s="1"/>
  <c r="H1094" i="1"/>
  <c r="G1095" i="1"/>
  <c r="K1094" i="1"/>
  <c r="L1094" i="1" s="1"/>
  <c r="M1094" i="1" s="1"/>
  <c r="J1095" i="1"/>
  <c r="Q1109" i="1"/>
  <c r="R1109" i="1" s="1"/>
  <c r="C1110" i="1" s="1"/>
  <c r="S1110" i="1"/>
  <c r="T1110" i="1"/>
  <c r="E1110" i="1"/>
  <c r="F1111" i="1" s="1"/>
  <c r="A1111" i="1"/>
  <c r="D1111" i="1" s="1"/>
  <c r="O1110" i="1"/>
  <c r="I1108" i="1"/>
  <c r="H1095" i="1" l="1"/>
  <c r="G1096" i="1"/>
  <c r="N1094" i="1"/>
  <c r="P1094" i="1" s="1"/>
  <c r="B1094" i="1" s="1"/>
  <c r="K1095" i="1"/>
  <c r="L1095" i="1" s="1"/>
  <c r="M1095" i="1" s="1"/>
  <c r="J1096" i="1"/>
  <c r="E1111" i="1"/>
  <c r="F1112" i="1" s="1"/>
  <c r="A1112" i="1"/>
  <c r="D1112" i="1" s="1"/>
  <c r="O1111" i="1"/>
  <c r="Q1110" i="1"/>
  <c r="R1110" i="1" s="1"/>
  <c r="T1111" i="1"/>
  <c r="S1111" i="1"/>
  <c r="C1111" i="1"/>
  <c r="I1109" i="1"/>
  <c r="K1096" i="1" l="1"/>
  <c r="L1096" i="1" s="1"/>
  <c r="M1096" i="1" s="1"/>
  <c r="J1097" i="1"/>
  <c r="H1096" i="1"/>
  <c r="G1097" i="1"/>
  <c r="N1095" i="1"/>
  <c r="P1095" i="1" s="1"/>
  <c r="B1095" i="1" s="1"/>
  <c r="E1112" i="1"/>
  <c r="F1113" i="1" s="1"/>
  <c r="A1113" i="1"/>
  <c r="D1113" i="1" s="1"/>
  <c r="O1112" i="1"/>
  <c r="Q1111" i="1"/>
  <c r="R1111" i="1" s="1"/>
  <c r="T1112" i="1"/>
  <c r="S1112" i="1"/>
  <c r="I1110" i="1"/>
  <c r="H1097" i="1" l="1"/>
  <c r="G1098" i="1"/>
  <c r="N1096" i="1"/>
  <c r="P1096" i="1" s="1"/>
  <c r="B1096" i="1" s="1"/>
  <c r="K1097" i="1"/>
  <c r="L1097" i="1" s="1"/>
  <c r="M1097" i="1" s="1"/>
  <c r="J1098" i="1"/>
  <c r="C1112" i="1"/>
  <c r="E1113" i="1"/>
  <c r="F1114" i="1" s="1"/>
  <c r="A1114" i="1"/>
  <c r="D1114" i="1" s="1"/>
  <c r="O1113" i="1"/>
  <c r="Q1112" i="1"/>
  <c r="R1112" i="1" s="1"/>
  <c r="S1113" i="1"/>
  <c r="T1113" i="1"/>
  <c r="I1111" i="1"/>
  <c r="H1098" i="1" l="1"/>
  <c r="G1099" i="1"/>
  <c r="K1098" i="1"/>
  <c r="L1098" i="1" s="1"/>
  <c r="M1098" i="1" s="1"/>
  <c r="J1099" i="1"/>
  <c r="N1097" i="1"/>
  <c r="P1097" i="1" s="1"/>
  <c r="B1097" i="1" s="1"/>
  <c r="Q1113" i="1"/>
  <c r="R1113" i="1" s="1"/>
  <c r="T1114" i="1"/>
  <c r="S1114" i="1"/>
  <c r="E1114" i="1"/>
  <c r="F1115" i="1" s="1"/>
  <c r="A1115" i="1"/>
  <c r="D1115" i="1" s="1"/>
  <c r="O1114" i="1"/>
  <c r="C1113" i="1"/>
  <c r="I1112" i="1"/>
  <c r="C1114" i="1" l="1"/>
  <c r="K1099" i="1"/>
  <c r="L1099" i="1" s="1"/>
  <c r="M1099" i="1" s="1"/>
  <c r="J1100" i="1"/>
  <c r="H1099" i="1"/>
  <c r="G1100" i="1"/>
  <c r="N1098" i="1"/>
  <c r="P1098" i="1" s="1"/>
  <c r="B1098" i="1" s="1"/>
  <c r="Q1114" i="1"/>
  <c r="R1114" i="1" s="1"/>
  <c r="C1115" i="1" s="1"/>
  <c r="T1115" i="1"/>
  <c r="S1115" i="1"/>
  <c r="A1116" i="1"/>
  <c r="D1116" i="1" s="1"/>
  <c r="O1115" i="1"/>
  <c r="E1115" i="1"/>
  <c r="F1116" i="1" s="1"/>
  <c r="I1113" i="1"/>
  <c r="H1100" i="1" l="1"/>
  <c r="G1101" i="1"/>
  <c r="N1099" i="1"/>
  <c r="P1099" i="1" s="1"/>
  <c r="B1099" i="1" s="1"/>
  <c r="K1100" i="1"/>
  <c r="L1100" i="1" s="1"/>
  <c r="M1100" i="1" s="1"/>
  <c r="J1101" i="1"/>
  <c r="Q1115" i="1"/>
  <c r="R1115" i="1" s="1"/>
  <c r="S1116" i="1"/>
  <c r="T1116" i="1"/>
  <c r="O1116" i="1"/>
  <c r="E1116" i="1"/>
  <c r="F1117" i="1" s="1"/>
  <c r="A1117" i="1"/>
  <c r="D1117" i="1" s="1"/>
  <c r="I1114" i="1"/>
  <c r="H1101" i="1" l="1"/>
  <c r="G1102" i="1"/>
  <c r="K1101" i="1"/>
  <c r="L1101" i="1" s="1"/>
  <c r="M1101" i="1" s="1"/>
  <c r="J1102" i="1"/>
  <c r="N1100" i="1"/>
  <c r="P1100" i="1" s="1"/>
  <c r="B1100" i="1" s="1"/>
  <c r="Q1116" i="1"/>
  <c r="R1116" i="1" s="1"/>
  <c r="S1117" i="1"/>
  <c r="T1117" i="1"/>
  <c r="O1117" i="1"/>
  <c r="A1118" i="1"/>
  <c r="D1118" i="1" s="1"/>
  <c r="C1116" i="1"/>
  <c r="I1115" i="1"/>
  <c r="C1117" i="1" l="1"/>
  <c r="H1102" i="1"/>
  <c r="G1103" i="1"/>
  <c r="N1101" i="1"/>
  <c r="P1101" i="1" s="1"/>
  <c r="B1101" i="1" s="1"/>
  <c r="K1102" i="1"/>
  <c r="L1102" i="1" s="1"/>
  <c r="M1102" i="1" s="1"/>
  <c r="J1103" i="1"/>
  <c r="E1118" i="1"/>
  <c r="A1119" i="1"/>
  <c r="D1119" i="1" s="1"/>
  <c r="O1118" i="1"/>
  <c r="E1117" i="1"/>
  <c r="F1118" i="1" s="1"/>
  <c r="Q1117" i="1"/>
  <c r="R1117" i="1" s="1"/>
  <c r="S1118" i="1"/>
  <c r="T1118" i="1"/>
  <c r="I1116" i="1"/>
  <c r="H1103" i="1" l="1"/>
  <c r="G1104" i="1"/>
  <c r="K1103" i="1"/>
  <c r="L1103" i="1" s="1"/>
  <c r="M1103" i="1" s="1"/>
  <c r="J1104" i="1"/>
  <c r="N1102" i="1"/>
  <c r="P1102" i="1" s="1"/>
  <c r="B1102" i="1" s="1"/>
  <c r="C1118" i="1"/>
  <c r="A1120" i="1"/>
  <c r="D1120" i="1" s="1"/>
  <c r="O1119" i="1"/>
  <c r="E1119" i="1"/>
  <c r="F1120" i="1" s="1"/>
  <c r="F1119" i="1"/>
  <c r="Q1118" i="1"/>
  <c r="R1118" i="1" s="1"/>
  <c r="S1119" i="1"/>
  <c r="T1119" i="1"/>
  <c r="I1117" i="1"/>
  <c r="H1104" i="1" l="1"/>
  <c r="G1105" i="1"/>
  <c r="K1104" i="1"/>
  <c r="L1104" i="1" s="1"/>
  <c r="M1104" i="1" s="1"/>
  <c r="J1105" i="1"/>
  <c r="N1103" i="1"/>
  <c r="P1103" i="1" s="1"/>
  <c r="B1103" i="1" s="1"/>
  <c r="Q1119" i="1"/>
  <c r="R1119" i="1" s="1"/>
  <c r="S1120" i="1"/>
  <c r="T1120" i="1"/>
  <c r="O1120" i="1"/>
  <c r="E1120" i="1"/>
  <c r="F1121" i="1" s="1"/>
  <c r="A1121" i="1"/>
  <c r="D1121" i="1" s="1"/>
  <c r="C1119" i="1"/>
  <c r="I1118" i="1"/>
  <c r="C1120" i="1" l="1"/>
  <c r="H1105" i="1"/>
  <c r="G1106" i="1"/>
  <c r="K1105" i="1"/>
  <c r="L1105" i="1" s="1"/>
  <c r="M1105" i="1" s="1"/>
  <c r="J1106" i="1"/>
  <c r="N1104" i="1"/>
  <c r="P1104" i="1" s="1"/>
  <c r="B1104" i="1" s="1"/>
  <c r="Q1120" i="1"/>
  <c r="R1120" i="1" s="1"/>
  <c r="C1121" i="1" s="1"/>
  <c r="S1121" i="1"/>
  <c r="T1121" i="1"/>
  <c r="O1121" i="1"/>
  <c r="A1122" i="1"/>
  <c r="D1122" i="1" s="1"/>
  <c r="I1119" i="1"/>
  <c r="K1106" i="1" l="1"/>
  <c r="L1106" i="1" s="1"/>
  <c r="M1106" i="1" s="1"/>
  <c r="J1107" i="1"/>
  <c r="H1106" i="1"/>
  <c r="G1107" i="1"/>
  <c r="N1105" i="1"/>
  <c r="P1105" i="1" s="1"/>
  <c r="B1105" i="1" s="1"/>
  <c r="E1122" i="1"/>
  <c r="A1123" i="1"/>
  <c r="D1123" i="1" s="1"/>
  <c r="O1122" i="1"/>
  <c r="E1121" i="1"/>
  <c r="F1122" i="1" s="1"/>
  <c r="Q1121" i="1"/>
  <c r="R1121" i="1" s="1"/>
  <c r="T1122" i="1"/>
  <c r="S1122" i="1"/>
  <c r="I1120" i="1"/>
  <c r="H1107" i="1" l="1"/>
  <c r="G1108" i="1"/>
  <c r="N1106" i="1"/>
  <c r="P1106" i="1" s="1"/>
  <c r="B1106" i="1" s="1"/>
  <c r="K1107" i="1"/>
  <c r="L1107" i="1" s="1"/>
  <c r="M1107" i="1" s="1"/>
  <c r="J1108" i="1"/>
  <c r="A1124" i="1"/>
  <c r="D1124" i="1" s="1"/>
  <c r="O1123" i="1"/>
  <c r="F1123" i="1"/>
  <c r="Q1122" i="1"/>
  <c r="R1122" i="1" s="1"/>
  <c r="T1123" i="1"/>
  <c r="S1123" i="1"/>
  <c r="C1122" i="1"/>
  <c r="I1121" i="1"/>
  <c r="C1123" i="1" l="1"/>
  <c r="K1108" i="1"/>
  <c r="L1108" i="1" s="1"/>
  <c r="M1108" i="1" s="1"/>
  <c r="J1109" i="1"/>
  <c r="H1108" i="1"/>
  <c r="G1109" i="1"/>
  <c r="N1107" i="1"/>
  <c r="P1107" i="1" s="1"/>
  <c r="B1107" i="1" s="1"/>
  <c r="Q1123" i="1"/>
  <c r="R1123" i="1" s="1"/>
  <c r="C1124" i="1" s="1"/>
  <c r="S1124" i="1"/>
  <c r="T1124" i="1"/>
  <c r="O1124" i="1"/>
  <c r="E1124" i="1"/>
  <c r="A1125" i="1"/>
  <c r="D1125" i="1" s="1"/>
  <c r="E1123" i="1"/>
  <c r="F1124" i="1" s="1"/>
  <c r="I1122" i="1"/>
  <c r="F1125" i="1" l="1"/>
  <c r="N1108" i="1"/>
  <c r="P1108" i="1" s="1"/>
  <c r="B1108" i="1" s="1"/>
  <c r="K1109" i="1"/>
  <c r="L1109" i="1" s="1"/>
  <c r="M1109" i="1" s="1"/>
  <c r="J1110" i="1"/>
  <c r="G1110" i="1"/>
  <c r="H1109" i="1"/>
  <c r="O1125" i="1"/>
  <c r="E1125" i="1"/>
  <c r="F1126" i="1" s="1"/>
  <c r="A1126" i="1"/>
  <c r="D1126" i="1" s="1"/>
  <c r="Q1124" i="1"/>
  <c r="R1124" i="1" s="1"/>
  <c r="C1125" i="1" s="1"/>
  <c r="T1125" i="1"/>
  <c r="S1125" i="1"/>
  <c r="I1123" i="1"/>
  <c r="K1110" i="1" l="1"/>
  <c r="L1110" i="1" s="1"/>
  <c r="M1110" i="1" s="1"/>
  <c r="J1111" i="1"/>
  <c r="N1109" i="1"/>
  <c r="P1109" i="1" s="1"/>
  <c r="B1109" i="1" s="1"/>
  <c r="H1110" i="1"/>
  <c r="G1111" i="1"/>
  <c r="Q1125" i="1"/>
  <c r="R1125" i="1" s="1"/>
  <c r="T1126" i="1"/>
  <c r="S1126" i="1"/>
  <c r="E1126" i="1"/>
  <c r="F1127" i="1" s="1"/>
  <c r="A1127" i="1"/>
  <c r="D1127" i="1" s="1"/>
  <c r="O1126" i="1"/>
  <c r="I1124" i="1"/>
  <c r="H1111" i="1" l="1"/>
  <c r="G1112" i="1"/>
  <c r="N1110" i="1"/>
  <c r="P1110" i="1" s="1"/>
  <c r="B1110" i="1" s="1"/>
  <c r="K1111" i="1"/>
  <c r="L1111" i="1" s="1"/>
  <c r="M1111" i="1" s="1"/>
  <c r="J1112" i="1"/>
  <c r="Q1126" i="1"/>
  <c r="R1126" i="1" s="1"/>
  <c r="S1127" i="1"/>
  <c r="T1127" i="1"/>
  <c r="A1128" i="1"/>
  <c r="D1128" i="1" s="1"/>
  <c r="O1127" i="1"/>
  <c r="E1127" i="1"/>
  <c r="F1128" i="1" s="1"/>
  <c r="C1126" i="1"/>
  <c r="I1125" i="1"/>
  <c r="H1112" i="1" l="1"/>
  <c r="G1113" i="1"/>
  <c r="K1112" i="1"/>
  <c r="L1112" i="1" s="1"/>
  <c r="M1112" i="1" s="1"/>
  <c r="J1113" i="1"/>
  <c r="N1111" i="1"/>
  <c r="P1111" i="1" s="1"/>
  <c r="B1111" i="1" s="1"/>
  <c r="Q1127" i="1"/>
  <c r="R1127" i="1" s="1"/>
  <c r="S1128" i="1"/>
  <c r="T1128" i="1"/>
  <c r="C1127" i="1"/>
  <c r="O1128" i="1"/>
  <c r="E1128" i="1"/>
  <c r="F1129" i="1" s="1"/>
  <c r="A1129" i="1"/>
  <c r="D1129" i="1" s="1"/>
  <c r="I1126" i="1"/>
  <c r="C1128" i="1" l="1"/>
  <c r="H1113" i="1"/>
  <c r="G1114" i="1"/>
  <c r="K1113" i="1"/>
  <c r="L1113" i="1" s="1"/>
  <c r="M1113" i="1" s="1"/>
  <c r="J1114" i="1"/>
  <c r="N1112" i="1"/>
  <c r="P1112" i="1" s="1"/>
  <c r="B1112" i="1" s="1"/>
  <c r="Q1128" i="1"/>
  <c r="R1128" i="1" s="1"/>
  <c r="C1129" i="1" s="1"/>
  <c r="T1129" i="1"/>
  <c r="S1129" i="1"/>
  <c r="O1129" i="1"/>
  <c r="E1129" i="1"/>
  <c r="F1130" i="1" s="1"/>
  <c r="A1130" i="1"/>
  <c r="D1130" i="1" s="1"/>
  <c r="I1127" i="1"/>
  <c r="K1114" i="1" l="1"/>
  <c r="L1114" i="1" s="1"/>
  <c r="M1114" i="1" s="1"/>
  <c r="J1115" i="1"/>
  <c r="H1114" i="1"/>
  <c r="G1115" i="1"/>
  <c r="N1113" i="1"/>
  <c r="P1113" i="1" s="1"/>
  <c r="B1113" i="1" s="1"/>
  <c r="E1130" i="1"/>
  <c r="F1131" i="1" s="1"/>
  <c r="A1131" i="1"/>
  <c r="D1131" i="1" s="1"/>
  <c r="O1130" i="1"/>
  <c r="Q1129" i="1"/>
  <c r="R1129" i="1" s="1"/>
  <c r="S1130" i="1"/>
  <c r="T1130" i="1"/>
  <c r="I1128" i="1"/>
  <c r="H1115" i="1" l="1"/>
  <c r="G1116" i="1"/>
  <c r="N1114" i="1"/>
  <c r="P1114" i="1" s="1"/>
  <c r="B1114" i="1" s="1"/>
  <c r="K1115" i="1"/>
  <c r="L1115" i="1" s="1"/>
  <c r="M1115" i="1" s="1"/>
  <c r="J1116" i="1"/>
  <c r="C1130" i="1"/>
  <c r="E1131" i="1"/>
  <c r="F1132" i="1" s="1"/>
  <c r="A1132" i="1"/>
  <c r="D1132" i="1" s="1"/>
  <c r="O1131" i="1"/>
  <c r="Q1130" i="1"/>
  <c r="R1130" i="1" s="1"/>
  <c r="T1131" i="1"/>
  <c r="S1131" i="1"/>
  <c r="I1129" i="1"/>
  <c r="G1117" i="1" l="1"/>
  <c r="H1116" i="1"/>
  <c r="K1116" i="1"/>
  <c r="L1116" i="1" s="1"/>
  <c r="M1116" i="1" s="1"/>
  <c r="J1117" i="1"/>
  <c r="N1115" i="1"/>
  <c r="P1115" i="1" s="1"/>
  <c r="B1115" i="1" s="1"/>
  <c r="E1132" i="1"/>
  <c r="F1133" i="1" s="1"/>
  <c r="A1133" i="1"/>
  <c r="D1133" i="1" s="1"/>
  <c r="O1132" i="1"/>
  <c r="Q1131" i="1"/>
  <c r="R1131" i="1" s="1"/>
  <c r="T1132" i="1"/>
  <c r="S1132" i="1"/>
  <c r="C1131" i="1"/>
  <c r="I1130" i="1"/>
  <c r="K1117" i="1" l="1"/>
  <c r="L1117" i="1" s="1"/>
  <c r="M1117" i="1" s="1"/>
  <c r="J1118" i="1"/>
  <c r="N1116" i="1"/>
  <c r="P1116" i="1" s="1"/>
  <c r="B1116" i="1" s="1"/>
  <c r="H1117" i="1"/>
  <c r="G1118" i="1"/>
  <c r="C1132" i="1"/>
  <c r="E1133" i="1"/>
  <c r="F1134" i="1" s="1"/>
  <c r="A1134" i="1"/>
  <c r="D1134" i="1" s="1"/>
  <c r="O1133" i="1"/>
  <c r="Q1132" i="1"/>
  <c r="R1132" i="1" s="1"/>
  <c r="T1133" i="1"/>
  <c r="S1133" i="1"/>
  <c r="I1131" i="1"/>
  <c r="N1117" i="1" l="1"/>
  <c r="P1117" i="1" s="1"/>
  <c r="B1117" i="1" s="1"/>
  <c r="H1118" i="1"/>
  <c r="G1119" i="1"/>
  <c r="K1118" i="1"/>
  <c r="L1118" i="1" s="1"/>
  <c r="M1118" i="1" s="1"/>
  <c r="J1119" i="1"/>
  <c r="Q1133" i="1"/>
  <c r="R1133" i="1" s="1"/>
  <c r="T1134" i="1"/>
  <c r="S1134" i="1"/>
  <c r="C1133" i="1"/>
  <c r="O1134" i="1"/>
  <c r="E1134" i="1"/>
  <c r="F1135" i="1" s="1"/>
  <c r="A1135" i="1"/>
  <c r="D1135" i="1" s="1"/>
  <c r="I1132" i="1"/>
  <c r="H1119" i="1" l="1"/>
  <c r="G1120" i="1"/>
  <c r="N1118" i="1"/>
  <c r="P1118" i="1" s="1"/>
  <c r="B1118" i="1" s="1"/>
  <c r="K1119" i="1"/>
  <c r="L1119" i="1" s="1"/>
  <c r="M1119" i="1" s="1"/>
  <c r="J1120" i="1"/>
  <c r="C1134" i="1"/>
  <c r="Q1134" i="1"/>
  <c r="R1134" i="1" s="1"/>
  <c r="S1135" i="1"/>
  <c r="T1135" i="1"/>
  <c r="E1135" i="1"/>
  <c r="F1136" i="1" s="1"/>
  <c r="A1136" i="1"/>
  <c r="D1136" i="1" s="1"/>
  <c r="O1135" i="1"/>
  <c r="I1133" i="1"/>
  <c r="H1120" i="1" l="1"/>
  <c r="G1121" i="1"/>
  <c r="K1120" i="1"/>
  <c r="L1120" i="1" s="1"/>
  <c r="M1120" i="1" s="1"/>
  <c r="J1121" i="1"/>
  <c r="N1119" i="1"/>
  <c r="P1119" i="1" s="1"/>
  <c r="B1119" i="1" s="1"/>
  <c r="E1136" i="1"/>
  <c r="F1137" i="1" s="1"/>
  <c r="A1137" i="1"/>
  <c r="D1137" i="1" s="1"/>
  <c r="O1136" i="1"/>
  <c r="C1135" i="1"/>
  <c r="Q1135" i="1"/>
  <c r="R1135" i="1" s="1"/>
  <c r="T1136" i="1"/>
  <c r="S1136" i="1"/>
  <c r="I1134" i="1"/>
  <c r="K1121" i="1" l="1"/>
  <c r="L1121" i="1" s="1"/>
  <c r="M1121" i="1" s="1"/>
  <c r="J1122" i="1"/>
  <c r="H1121" i="1"/>
  <c r="G1122" i="1"/>
  <c r="N1120" i="1"/>
  <c r="P1120" i="1" s="1"/>
  <c r="B1120" i="1" s="1"/>
  <c r="C1136" i="1"/>
  <c r="Q1136" i="1"/>
  <c r="R1136" i="1" s="1"/>
  <c r="S1137" i="1"/>
  <c r="T1137" i="1"/>
  <c r="A1138" i="1"/>
  <c r="D1138" i="1" s="1"/>
  <c r="O1137" i="1"/>
  <c r="E1137" i="1"/>
  <c r="F1138" i="1" s="1"/>
  <c r="I1135" i="1"/>
  <c r="H1122" i="1" l="1"/>
  <c r="G1123" i="1"/>
  <c r="N1121" i="1"/>
  <c r="P1121" i="1" s="1"/>
  <c r="B1121" i="1" s="1"/>
  <c r="K1122" i="1"/>
  <c r="L1122" i="1" s="1"/>
  <c r="M1122" i="1" s="1"/>
  <c r="J1123" i="1"/>
  <c r="A1139" i="1"/>
  <c r="D1139" i="1" s="1"/>
  <c r="O1138" i="1"/>
  <c r="E1138" i="1"/>
  <c r="F1139" i="1" s="1"/>
  <c r="C1137" i="1"/>
  <c r="Q1137" i="1"/>
  <c r="R1137" i="1" s="1"/>
  <c r="T1138" i="1"/>
  <c r="S1138" i="1"/>
  <c r="I1136" i="1"/>
  <c r="H1123" i="1" l="1"/>
  <c r="G1124" i="1"/>
  <c r="K1123" i="1"/>
  <c r="L1123" i="1" s="1"/>
  <c r="M1123" i="1" s="1"/>
  <c r="J1124" i="1"/>
  <c r="N1122" i="1"/>
  <c r="P1122" i="1" s="1"/>
  <c r="B1122" i="1" s="1"/>
  <c r="C1138" i="1"/>
  <c r="O1139" i="1"/>
  <c r="E1139" i="1"/>
  <c r="F1140" i="1" s="1"/>
  <c r="A1140" i="1"/>
  <c r="D1140" i="1" s="1"/>
  <c r="Q1138" i="1"/>
  <c r="R1138" i="1" s="1"/>
  <c r="S1139" i="1"/>
  <c r="T1139" i="1"/>
  <c r="I1137" i="1"/>
  <c r="K1124" i="1" l="1"/>
  <c r="L1124" i="1" s="1"/>
  <c r="M1124" i="1" s="1"/>
  <c r="J1125" i="1"/>
  <c r="H1124" i="1"/>
  <c r="G1125" i="1"/>
  <c r="N1123" i="1"/>
  <c r="P1123" i="1" s="1"/>
  <c r="B1123" i="1" s="1"/>
  <c r="Q1139" i="1"/>
  <c r="R1139" i="1" s="1"/>
  <c r="S1140" i="1"/>
  <c r="T1140" i="1"/>
  <c r="O1140" i="1"/>
  <c r="E1140" i="1"/>
  <c r="F1141" i="1" s="1"/>
  <c r="A1141" i="1"/>
  <c r="D1141" i="1" s="1"/>
  <c r="C1139" i="1"/>
  <c r="I1138" i="1"/>
  <c r="H1125" i="1" l="1"/>
  <c r="G1126" i="1"/>
  <c r="N1124" i="1"/>
  <c r="P1124" i="1" s="1"/>
  <c r="B1124" i="1" s="1"/>
  <c r="C1140" i="1"/>
  <c r="K1125" i="1"/>
  <c r="L1125" i="1" s="1"/>
  <c r="M1125" i="1" s="1"/>
  <c r="J1126" i="1"/>
  <c r="Q1140" i="1"/>
  <c r="R1140" i="1" s="1"/>
  <c r="T1141" i="1"/>
  <c r="S1141" i="1"/>
  <c r="A1142" i="1"/>
  <c r="D1142" i="1" s="1"/>
  <c r="O1141" i="1"/>
  <c r="E1141" i="1"/>
  <c r="F1142" i="1" s="1"/>
  <c r="I1139" i="1"/>
  <c r="C1141" i="1" l="1"/>
  <c r="K1126" i="1"/>
  <c r="L1126" i="1" s="1"/>
  <c r="M1126" i="1" s="1"/>
  <c r="J1127" i="1"/>
  <c r="H1126" i="1"/>
  <c r="G1127" i="1"/>
  <c r="N1125" i="1"/>
  <c r="P1125" i="1" s="1"/>
  <c r="B1125" i="1" s="1"/>
  <c r="Q1141" i="1"/>
  <c r="R1141" i="1" s="1"/>
  <c r="C1142" i="1" s="1"/>
  <c r="T1142" i="1"/>
  <c r="S1142" i="1"/>
  <c r="A1143" i="1"/>
  <c r="D1143" i="1" s="1"/>
  <c r="O1142" i="1"/>
  <c r="E1142" i="1"/>
  <c r="F1143" i="1" s="1"/>
  <c r="I1140" i="1"/>
  <c r="H1127" i="1" l="1"/>
  <c r="G1128" i="1"/>
  <c r="N1126" i="1"/>
  <c r="P1126" i="1" s="1"/>
  <c r="B1126" i="1" s="1"/>
  <c r="K1127" i="1"/>
  <c r="L1127" i="1" s="1"/>
  <c r="M1127" i="1" s="1"/>
  <c r="J1128" i="1"/>
  <c r="A1144" i="1"/>
  <c r="D1144" i="1" s="1"/>
  <c r="O1143" i="1"/>
  <c r="Q1142" i="1"/>
  <c r="R1142" i="1" s="1"/>
  <c r="C1143" i="1" s="1"/>
  <c r="S1143" i="1"/>
  <c r="T1143" i="1"/>
  <c r="I1141" i="1"/>
  <c r="H1128" i="1" l="1"/>
  <c r="G1129" i="1"/>
  <c r="K1128" i="1"/>
  <c r="L1128" i="1" s="1"/>
  <c r="M1128" i="1" s="1"/>
  <c r="J1129" i="1"/>
  <c r="N1127" i="1"/>
  <c r="P1127" i="1" s="1"/>
  <c r="B1127" i="1" s="1"/>
  <c r="O1144" i="1"/>
  <c r="E1144" i="1"/>
  <c r="A1145" i="1"/>
  <c r="D1145" i="1" s="1"/>
  <c r="E1143" i="1"/>
  <c r="F1144" i="1" s="1"/>
  <c r="Q1143" i="1"/>
  <c r="R1143" i="1" s="1"/>
  <c r="C1144" i="1" s="1"/>
  <c r="T1144" i="1"/>
  <c r="S1144" i="1"/>
  <c r="I1142" i="1"/>
  <c r="F1145" i="1" l="1"/>
  <c r="K1129" i="1"/>
  <c r="L1129" i="1" s="1"/>
  <c r="M1129" i="1" s="1"/>
  <c r="J1130" i="1"/>
  <c r="H1129" i="1"/>
  <c r="G1130" i="1"/>
  <c r="N1128" i="1"/>
  <c r="P1128" i="1" s="1"/>
  <c r="B1128" i="1" s="1"/>
  <c r="Q1144" i="1"/>
  <c r="R1144" i="1" s="1"/>
  <c r="T1145" i="1"/>
  <c r="S1145" i="1"/>
  <c r="O1145" i="1"/>
  <c r="E1145" i="1"/>
  <c r="F1146" i="1" s="1"/>
  <c r="A1146" i="1"/>
  <c r="D1146" i="1" s="1"/>
  <c r="I1143" i="1"/>
  <c r="H1130" i="1" l="1"/>
  <c r="G1131" i="1"/>
  <c r="N1129" i="1"/>
  <c r="P1129" i="1" s="1"/>
  <c r="B1129" i="1" s="1"/>
  <c r="K1130" i="1"/>
  <c r="L1130" i="1" s="1"/>
  <c r="M1130" i="1" s="1"/>
  <c r="J1131" i="1"/>
  <c r="O1146" i="1"/>
  <c r="E1146" i="1"/>
  <c r="F1147" i="1" s="1"/>
  <c r="A1147" i="1"/>
  <c r="D1147" i="1" s="1"/>
  <c r="C1145" i="1"/>
  <c r="Q1145" i="1"/>
  <c r="R1145" i="1" s="1"/>
  <c r="T1146" i="1"/>
  <c r="S1146" i="1"/>
  <c r="I1144" i="1"/>
  <c r="H1131" i="1" l="1"/>
  <c r="G1132" i="1"/>
  <c r="K1131" i="1"/>
  <c r="L1131" i="1" s="1"/>
  <c r="M1131" i="1" s="1"/>
  <c r="J1132" i="1"/>
  <c r="N1130" i="1"/>
  <c r="P1130" i="1" s="1"/>
  <c r="B1130" i="1" s="1"/>
  <c r="C1146" i="1"/>
  <c r="O1147" i="1"/>
  <c r="E1147" i="1"/>
  <c r="F1148" i="1" s="1"/>
  <c r="A1148" i="1"/>
  <c r="D1148" i="1" s="1"/>
  <c r="Q1146" i="1"/>
  <c r="R1146" i="1" s="1"/>
  <c r="S1147" i="1"/>
  <c r="T1147" i="1"/>
  <c r="I1145" i="1"/>
  <c r="C1147" i="1" l="1"/>
  <c r="K1132" i="1"/>
  <c r="L1132" i="1" s="1"/>
  <c r="M1132" i="1" s="1"/>
  <c r="J1133" i="1"/>
  <c r="H1132" i="1"/>
  <c r="G1133" i="1"/>
  <c r="N1131" i="1"/>
  <c r="P1131" i="1" s="1"/>
  <c r="B1131" i="1" s="1"/>
  <c r="Q1147" i="1"/>
  <c r="R1147" i="1" s="1"/>
  <c r="T1148" i="1"/>
  <c r="S1148" i="1"/>
  <c r="A1149" i="1"/>
  <c r="D1149" i="1" s="1"/>
  <c r="O1148" i="1"/>
  <c r="E1148" i="1"/>
  <c r="F1149" i="1" s="1"/>
  <c r="I1146" i="1"/>
  <c r="C1148" i="1" l="1"/>
  <c r="H1133" i="1"/>
  <c r="G1134" i="1"/>
  <c r="N1132" i="1"/>
  <c r="P1132" i="1" s="1"/>
  <c r="B1132" i="1" s="1"/>
  <c r="K1133" i="1"/>
  <c r="L1133" i="1" s="1"/>
  <c r="M1133" i="1" s="1"/>
  <c r="J1134" i="1"/>
  <c r="Q1148" i="1"/>
  <c r="R1148" i="1" s="1"/>
  <c r="T1149" i="1"/>
  <c r="S1149" i="1"/>
  <c r="A1150" i="1"/>
  <c r="D1150" i="1" s="1"/>
  <c r="O1149" i="1"/>
  <c r="E1149" i="1"/>
  <c r="F1150" i="1" s="1"/>
  <c r="I1147" i="1"/>
  <c r="C1149" i="1" l="1"/>
  <c r="H1134" i="1"/>
  <c r="G1135" i="1"/>
  <c r="K1134" i="1"/>
  <c r="L1134" i="1" s="1"/>
  <c r="M1134" i="1" s="1"/>
  <c r="J1135" i="1"/>
  <c r="N1133" i="1"/>
  <c r="P1133" i="1" s="1"/>
  <c r="B1133" i="1" s="1"/>
  <c r="Q1149" i="1"/>
  <c r="R1149" i="1" s="1"/>
  <c r="T1150" i="1"/>
  <c r="S1150" i="1"/>
  <c r="A1151" i="1"/>
  <c r="D1151" i="1" s="1"/>
  <c r="O1150" i="1"/>
  <c r="E1150" i="1"/>
  <c r="F1151" i="1" s="1"/>
  <c r="I1148" i="1"/>
  <c r="C1150" i="1" l="1"/>
  <c r="K1135" i="1"/>
  <c r="L1135" i="1" s="1"/>
  <c r="M1135" i="1" s="1"/>
  <c r="J1136" i="1"/>
  <c r="H1135" i="1"/>
  <c r="G1136" i="1"/>
  <c r="N1134" i="1"/>
  <c r="P1134" i="1" s="1"/>
  <c r="B1134" i="1" s="1"/>
  <c r="O1151" i="1"/>
  <c r="E1151" i="1"/>
  <c r="F1152" i="1" s="1"/>
  <c r="A1152" i="1"/>
  <c r="D1152" i="1" s="1"/>
  <c r="Q1150" i="1"/>
  <c r="R1150" i="1" s="1"/>
  <c r="T1151" i="1"/>
  <c r="S1151" i="1"/>
  <c r="I1149" i="1"/>
  <c r="C1151" i="1" l="1"/>
  <c r="H1136" i="1"/>
  <c r="G1137" i="1"/>
  <c r="N1135" i="1"/>
  <c r="P1135" i="1" s="1"/>
  <c r="B1135" i="1" s="1"/>
  <c r="K1136" i="1"/>
  <c r="L1136" i="1" s="1"/>
  <c r="M1136" i="1" s="1"/>
  <c r="J1137" i="1"/>
  <c r="Q1151" i="1"/>
  <c r="R1151" i="1" s="1"/>
  <c r="S1152" i="1"/>
  <c r="T1152" i="1"/>
  <c r="O1152" i="1"/>
  <c r="E1152" i="1"/>
  <c r="F1153" i="1" s="1"/>
  <c r="A1153" i="1"/>
  <c r="D1153" i="1" s="1"/>
  <c r="I1150" i="1"/>
  <c r="C1152" i="1" l="1"/>
  <c r="H1137" i="1"/>
  <c r="G1138" i="1"/>
  <c r="K1137" i="1"/>
  <c r="L1137" i="1" s="1"/>
  <c r="M1137" i="1" s="1"/>
  <c r="J1138" i="1"/>
  <c r="N1136" i="1"/>
  <c r="P1136" i="1" s="1"/>
  <c r="B1136" i="1" s="1"/>
  <c r="Q1152" i="1"/>
  <c r="R1152" i="1" s="1"/>
  <c r="C1153" i="1" s="1"/>
  <c r="T1153" i="1"/>
  <c r="S1153" i="1"/>
  <c r="E1153" i="1"/>
  <c r="F1154" i="1" s="1"/>
  <c r="A1154" i="1"/>
  <c r="D1154" i="1" s="1"/>
  <c r="O1153" i="1"/>
  <c r="I1151" i="1"/>
  <c r="K1138" i="1" l="1"/>
  <c r="L1138" i="1" s="1"/>
  <c r="M1138" i="1" s="1"/>
  <c r="J1139" i="1"/>
  <c r="H1138" i="1"/>
  <c r="G1139" i="1"/>
  <c r="N1137" i="1"/>
  <c r="P1137" i="1" s="1"/>
  <c r="B1137" i="1" s="1"/>
  <c r="Q1153" i="1"/>
  <c r="R1153" i="1" s="1"/>
  <c r="C1154" i="1" s="1"/>
  <c r="S1154" i="1"/>
  <c r="T1154" i="1"/>
  <c r="E1154" i="1"/>
  <c r="F1155" i="1" s="1"/>
  <c r="A1155" i="1"/>
  <c r="D1155" i="1" s="1"/>
  <c r="O1154" i="1"/>
  <c r="I1152" i="1"/>
  <c r="H1139" i="1" l="1"/>
  <c r="G1140" i="1"/>
  <c r="N1138" i="1"/>
  <c r="P1138" i="1" s="1"/>
  <c r="B1138" i="1" s="1"/>
  <c r="K1139" i="1"/>
  <c r="L1139" i="1" s="1"/>
  <c r="M1139" i="1" s="1"/>
  <c r="J1140" i="1"/>
  <c r="Q1154" i="1"/>
  <c r="R1154" i="1" s="1"/>
  <c r="C1155" i="1" s="1"/>
  <c r="T1155" i="1"/>
  <c r="S1155" i="1"/>
  <c r="A1156" i="1"/>
  <c r="D1156" i="1" s="1"/>
  <c r="O1155" i="1"/>
  <c r="E1155" i="1"/>
  <c r="F1156" i="1" s="1"/>
  <c r="I1153" i="1"/>
  <c r="H1140" i="1" l="1"/>
  <c r="G1141" i="1"/>
  <c r="K1140" i="1"/>
  <c r="L1140" i="1" s="1"/>
  <c r="M1140" i="1" s="1"/>
  <c r="J1141" i="1"/>
  <c r="N1139" i="1"/>
  <c r="P1139" i="1" s="1"/>
  <c r="B1139" i="1" s="1"/>
  <c r="Q1155" i="1"/>
  <c r="R1155" i="1" s="1"/>
  <c r="S1156" i="1"/>
  <c r="T1156" i="1"/>
  <c r="A1157" i="1"/>
  <c r="D1157" i="1" s="1"/>
  <c r="O1156" i="1"/>
  <c r="I1154" i="1"/>
  <c r="K1141" i="1" l="1"/>
  <c r="L1141" i="1" s="1"/>
  <c r="M1141" i="1" s="1"/>
  <c r="J1142" i="1"/>
  <c r="H1141" i="1"/>
  <c r="G1142" i="1"/>
  <c r="N1140" i="1"/>
  <c r="P1140" i="1" s="1"/>
  <c r="B1140" i="1" s="1"/>
  <c r="A1158" i="1"/>
  <c r="D1158" i="1" s="1"/>
  <c r="O1157" i="1"/>
  <c r="E1156" i="1"/>
  <c r="F1157" i="1" s="1"/>
  <c r="Q1156" i="1"/>
  <c r="R1156" i="1" s="1"/>
  <c r="S1157" i="1"/>
  <c r="T1157" i="1"/>
  <c r="C1156" i="1"/>
  <c r="I1155" i="1"/>
  <c r="C1157" i="1" l="1"/>
  <c r="H1142" i="1"/>
  <c r="G1143" i="1"/>
  <c r="N1141" i="1"/>
  <c r="P1141" i="1" s="1"/>
  <c r="B1141" i="1" s="1"/>
  <c r="K1142" i="1"/>
  <c r="L1142" i="1" s="1"/>
  <c r="M1142" i="1" s="1"/>
  <c r="J1143" i="1"/>
  <c r="E1157" i="1"/>
  <c r="F1158" i="1" s="1"/>
  <c r="Q1157" i="1"/>
  <c r="R1157" i="1" s="1"/>
  <c r="C1158" i="1" s="1"/>
  <c r="T1158" i="1"/>
  <c r="S1158" i="1"/>
  <c r="E1158" i="1"/>
  <c r="A1159" i="1"/>
  <c r="D1159" i="1" s="1"/>
  <c r="O1158" i="1"/>
  <c r="I1156" i="1"/>
  <c r="F1159" i="1" l="1"/>
  <c r="K1143" i="1"/>
  <c r="L1143" i="1" s="1"/>
  <c r="M1143" i="1" s="1"/>
  <c r="J1144" i="1"/>
  <c r="H1143" i="1"/>
  <c r="G1144" i="1"/>
  <c r="N1142" i="1"/>
  <c r="P1142" i="1" s="1"/>
  <c r="B1142" i="1" s="1"/>
  <c r="Q1158" i="1"/>
  <c r="R1158" i="1" s="1"/>
  <c r="C1159" i="1" s="1"/>
  <c r="T1159" i="1"/>
  <c r="S1159" i="1"/>
  <c r="E1159" i="1"/>
  <c r="F1160" i="1" s="1"/>
  <c r="A1160" i="1"/>
  <c r="D1160" i="1" s="1"/>
  <c r="O1159" i="1"/>
  <c r="I1157" i="1"/>
  <c r="N1143" i="1" l="1"/>
  <c r="P1143" i="1" s="1"/>
  <c r="B1143" i="1" s="1"/>
  <c r="K1144" i="1"/>
  <c r="L1144" i="1" s="1"/>
  <c r="M1144" i="1" s="1"/>
  <c r="J1145" i="1"/>
  <c r="H1144" i="1"/>
  <c r="G1145" i="1"/>
  <c r="Q1159" i="1"/>
  <c r="R1159" i="1" s="1"/>
  <c r="C1160" i="1" s="1"/>
  <c r="T1160" i="1"/>
  <c r="S1160" i="1"/>
  <c r="O1160" i="1"/>
  <c r="E1160" i="1"/>
  <c r="F1161" i="1" s="1"/>
  <c r="A1161" i="1"/>
  <c r="D1161" i="1" s="1"/>
  <c r="I1158" i="1"/>
  <c r="N1144" i="1" l="1"/>
  <c r="P1144" i="1" s="1"/>
  <c r="B1144" i="1" s="1"/>
  <c r="K1145" i="1"/>
  <c r="L1145" i="1" s="1"/>
  <c r="M1145" i="1" s="1"/>
  <c r="J1146" i="1"/>
  <c r="H1145" i="1"/>
  <c r="G1146" i="1"/>
  <c r="A1162" i="1"/>
  <c r="D1162" i="1" s="1"/>
  <c r="O1161" i="1"/>
  <c r="Q1160" i="1"/>
  <c r="R1160" i="1" s="1"/>
  <c r="C1161" i="1" s="1"/>
  <c r="T1161" i="1"/>
  <c r="S1161" i="1"/>
  <c r="I1159" i="1"/>
  <c r="N1145" i="1" l="1"/>
  <c r="P1145" i="1" s="1"/>
  <c r="B1145" i="1" s="1"/>
  <c r="K1146" i="1"/>
  <c r="L1146" i="1" s="1"/>
  <c r="M1146" i="1" s="1"/>
  <c r="J1147" i="1"/>
  <c r="H1146" i="1"/>
  <c r="G1147" i="1"/>
  <c r="A1163" i="1"/>
  <c r="D1163" i="1" s="1"/>
  <c r="O1162" i="1"/>
  <c r="E1161" i="1"/>
  <c r="F1162" i="1" s="1"/>
  <c r="Q1161" i="1"/>
  <c r="R1161" i="1" s="1"/>
  <c r="S1162" i="1"/>
  <c r="T1162" i="1"/>
  <c r="I1160" i="1"/>
  <c r="N1146" i="1" l="1"/>
  <c r="P1146" i="1" s="1"/>
  <c r="B1146" i="1" s="1"/>
  <c r="K1147" i="1"/>
  <c r="L1147" i="1" s="1"/>
  <c r="M1147" i="1" s="1"/>
  <c r="J1148" i="1"/>
  <c r="H1147" i="1"/>
  <c r="G1148" i="1"/>
  <c r="Q1162" i="1"/>
  <c r="R1162" i="1" s="1"/>
  <c r="S1163" i="1"/>
  <c r="T1163" i="1"/>
  <c r="E1163" i="1"/>
  <c r="A1164" i="1"/>
  <c r="D1164" i="1" s="1"/>
  <c r="O1163" i="1"/>
  <c r="C1162" i="1"/>
  <c r="E1162" i="1"/>
  <c r="F1163" i="1" s="1"/>
  <c r="I1161" i="1"/>
  <c r="F1164" i="1" l="1"/>
  <c r="C1163" i="1"/>
  <c r="K1148" i="1"/>
  <c r="L1148" i="1" s="1"/>
  <c r="M1148" i="1" s="1"/>
  <c r="J1149" i="1"/>
  <c r="H1148" i="1"/>
  <c r="G1149" i="1"/>
  <c r="N1147" i="1"/>
  <c r="P1147" i="1" s="1"/>
  <c r="B1147" i="1" s="1"/>
  <c r="A1165" i="1"/>
  <c r="D1165" i="1" s="1"/>
  <c r="O1164" i="1"/>
  <c r="Q1163" i="1"/>
  <c r="R1163" i="1" s="1"/>
  <c r="C1164" i="1" s="1"/>
  <c r="S1164" i="1"/>
  <c r="T1164" i="1"/>
  <c r="I1162" i="1"/>
  <c r="N1148" i="1" l="1"/>
  <c r="P1148" i="1" s="1"/>
  <c r="B1148" i="1" s="1"/>
  <c r="K1149" i="1"/>
  <c r="L1149" i="1" s="1"/>
  <c r="M1149" i="1" s="1"/>
  <c r="J1150" i="1"/>
  <c r="H1149" i="1"/>
  <c r="G1150" i="1"/>
  <c r="E1164" i="1"/>
  <c r="F1165" i="1" s="1"/>
  <c r="Q1164" i="1"/>
  <c r="R1164" i="1" s="1"/>
  <c r="C1165" i="1" s="1"/>
  <c r="T1165" i="1"/>
  <c r="S1165" i="1"/>
  <c r="O1165" i="1"/>
  <c r="E1165" i="1"/>
  <c r="A1166" i="1"/>
  <c r="D1166" i="1" s="1"/>
  <c r="I1163" i="1"/>
  <c r="F1166" i="1" l="1"/>
  <c r="N1149" i="1"/>
  <c r="P1149" i="1" s="1"/>
  <c r="B1149" i="1" s="1"/>
  <c r="K1150" i="1"/>
  <c r="L1150" i="1" s="1"/>
  <c r="M1150" i="1" s="1"/>
  <c r="J1151" i="1"/>
  <c r="H1150" i="1"/>
  <c r="G1151" i="1"/>
  <c r="Q1165" i="1"/>
  <c r="R1165" i="1" s="1"/>
  <c r="C1166" i="1" s="1"/>
  <c r="S1166" i="1"/>
  <c r="T1166" i="1"/>
  <c r="O1166" i="1"/>
  <c r="E1166" i="1"/>
  <c r="F1167" i="1" s="1"/>
  <c r="A1167" i="1"/>
  <c r="D1167" i="1" s="1"/>
  <c r="I1164" i="1"/>
  <c r="H1151" i="1" l="1"/>
  <c r="G1152" i="1"/>
  <c r="K1151" i="1"/>
  <c r="L1151" i="1" s="1"/>
  <c r="M1151" i="1" s="1"/>
  <c r="J1152" i="1"/>
  <c r="N1150" i="1"/>
  <c r="P1150" i="1" s="1"/>
  <c r="B1150" i="1" s="1"/>
  <c r="O1167" i="1"/>
  <c r="A1168" i="1"/>
  <c r="D1168" i="1" s="1"/>
  <c r="Q1166" i="1"/>
  <c r="R1166" i="1" s="1"/>
  <c r="C1167" i="1" s="1"/>
  <c r="T1167" i="1"/>
  <c r="S1167" i="1"/>
  <c r="I1165" i="1"/>
  <c r="K1152" i="1" l="1"/>
  <c r="L1152" i="1" s="1"/>
  <c r="M1152" i="1" s="1"/>
  <c r="J1153" i="1"/>
  <c r="H1152" i="1"/>
  <c r="G1153" i="1"/>
  <c r="N1151" i="1"/>
  <c r="P1151" i="1" s="1"/>
  <c r="B1151" i="1" s="1"/>
  <c r="E1167" i="1"/>
  <c r="F1168" i="1" s="1"/>
  <c r="Q1167" i="1"/>
  <c r="R1167" i="1" s="1"/>
  <c r="C1168" i="1" s="1"/>
  <c r="S1168" i="1"/>
  <c r="T1168" i="1"/>
  <c r="O1168" i="1"/>
  <c r="E1168" i="1"/>
  <c r="A1169" i="1"/>
  <c r="D1169" i="1" s="1"/>
  <c r="I1166" i="1"/>
  <c r="F1169" i="1" l="1"/>
  <c r="H1153" i="1"/>
  <c r="G1154" i="1"/>
  <c r="N1152" i="1"/>
  <c r="P1152" i="1" s="1"/>
  <c r="B1152" i="1" s="1"/>
  <c r="K1153" i="1"/>
  <c r="L1153" i="1" s="1"/>
  <c r="M1153" i="1" s="1"/>
  <c r="J1154" i="1"/>
  <c r="Q1168" i="1"/>
  <c r="R1168" i="1" s="1"/>
  <c r="C1169" i="1" s="1"/>
  <c r="S1169" i="1"/>
  <c r="T1169" i="1"/>
  <c r="O1169" i="1"/>
  <c r="E1169" i="1"/>
  <c r="F1170" i="1" s="1"/>
  <c r="A1170" i="1"/>
  <c r="D1170" i="1" s="1"/>
  <c r="I1167" i="1"/>
  <c r="K1154" i="1" l="1"/>
  <c r="L1154" i="1" s="1"/>
  <c r="M1154" i="1" s="1"/>
  <c r="J1155" i="1"/>
  <c r="H1154" i="1"/>
  <c r="G1155" i="1"/>
  <c r="N1153" i="1"/>
  <c r="P1153" i="1" s="1"/>
  <c r="B1153" i="1" s="1"/>
  <c r="Q1169" i="1"/>
  <c r="R1169" i="1" s="1"/>
  <c r="C1170" i="1" s="1"/>
  <c r="S1170" i="1"/>
  <c r="T1170" i="1"/>
  <c r="A1171" i="1"/>
  <c r="D1171" i="1" s="1"/>
  <c r="O1170" i="1"/>
  <c r="E1170" i="1"/>
  <c r="F1171" i="1" s="1"/>
  <c r="I1168" i="1"/>
  <c r="H1155" i="1" l="1"/>
  <c r="G1156" i="1"/>
  <c r="N1154" i="1"/>
  <c r="P1154" i="1" s="1"/>
  <c r="B1154" i="1" s="1"/>
  <c r="K1155" i="1"/>
  <c r="L1155" i="1" s="1"/>
  <c r="M1155" i="1" s="1"/>
  <c r="J1156" i="1"/>
  <c r="Q1170" i="1"/>
  <c r="R1170" i="1" s="1"/>
  <c r="C1171" i="1" s="1"/>
  <c r="S1171" i="1"/>
  <c r="T1171" i="1"/>
  <c r="A1172" i="1"/>
  <c r="D1172" i="1" s="1"/>
  <c r="O1171" i="1"/>
  <c r="I1169" i="1"/>
  <c r="H1156" i="1" l="1"/>
  <c r="G1157" i="1"/>
  <c r="K1156" i="1"/>
  <c r="L1156" i="1" s="1"/>
  <c r="M1156" i="1" s="1"/>
  <c r="J1157" i="1"/>
  <c r="N1155" i="1"/>
  <c r="P1155" i="1" s="1"/>
  <c r="B1155" i="1" s="1"/>
  <c r="A1173" i="1"/>
  <c r="D1173" i="1" s="1"/>
  <c r="O1172" i="1"/>
  <c r="E1172" i="1"/>
  <c r="E1171" i="1"/>
  <c r="F1172" i="1" s="1"/>
  <c r="Q1171" i="1"/>
  <c r="R1171" i="1" s="1"/>
  <c r="C1172" i="1" s="1"/>
  <c r="S1172" i="1"/>
  <c r="T1172" i="1"/>
  <c r="I1170" i="1"/>
  <c r="F1173" i="1" l="1"/>
  <c r="K1157" i="1"/>
  <c r="L1157" i="1" s="1"/>
  <c r="M1157" i="1" s="1"/>
  <c r="J1158" i="1"/>
  <c r="G1158" i="1"/>
  <c r="H1157" i="1"/>
  <c r="N1156" i="1"/>
  <c r="P1156" i="1" s="1"/>
  <c r="B1156" i="1" s="1"/>
  <c r="Q1172" i="1"/>
  <c r="R1172" i="1" s="1"/>
  <c r="C1173" i="1" s="1"/>
  <c r="T1173" i="1"/>
  <c r="S1173" i="1"/>
  <c r="O1173" i="1"/>
  <c r="E1173" i="1"/>
  <c r="F1174" i="1" s="1"/>
  <c r="A1174" i="1"/>
  <c r="D1174" i="1" s="1"/>
  <c r="I1171" i="1"/>
  <c r="N1157" i="1" l="1"/>
  <c r="P1157" i="1" s="1"/>
  <c r="B1157" i="1" s="1"/>
  <c r="H1158" i="1"/>
  <c r="G1159" i="1"/>
  <c r="K1158" i="1"/>
  <c r="L1158" i="1" s="1"/>
  <c r="M1158" i="1" s="1"/>
  <c r="J1159" i="1"/>
  <c r="Q1173" i="1"/>
  <c r="R1173" i="1" s="1"/>
  <c r="C1174" i="1" s="1"/>
  <c r="T1174" i="1"/>
  <c r="S1174" i="1"/>
  <c r="O1174" i="1"/>
  <c r="E1174" i="1"/>
  <c r="F1175" i="1" s="1"/>
  <c r="A1175" i="1"/>
  <c r="D1175" i="1" s="1"/>
  <c r="I1172" i="1"/>
  <c r="H1159" i="1" l="1"/>
  <c r="G1160" i="1"/>
  <c r="N1158" i="1"/>
  <c r="P1158" i="1" s="1"/>
  <c r="B1158" i="1" s="1"/>
  <c r="K1159" i="1"/>
  <c r="L1159" i="1" s="1"/>
  <c r="M1159" i="1" s="1"/>
  <c r="J1160" i="1"/>
  <c r="E1175" i="1"/>
  <c r="F1176" i="1" s="1"/>
  <c r="A1176" i="1"/>
  <c r="D1176" i="1" s="1"/>
  <c r="O1175" i="1"/>
  <c r="Q1174" i="1"/>
  <c r="R1174" i="1" s="1"/>
  <c r="C1175" i="1" s="1"/>
  <c r="T1175" i="1"/>
  <c r="S1175" i="1"/>
  <c r="I1173" i="1"/>
  <c r="H1160" i="1" l="1"/>
  <c r="G1161" i="1"/>
  <c r="K1160" i="1"/>
  <c r="L1160" i="1" s="1"/>
  <c r="M1160" i="1" s="1"/>
  <c r="J1161" i="1"/>
  <c r="N1159" i="1"/>
  <c r="P1159" i="1" s="1"/>
  <c r="B1159" i="1" s="1"/>
  <c r="A1177" i="1"/>
  <c r="D1177" i="1" s="1"/>
  <c r="O1176" i="1"/>
  <c r="Q1175" i="1"/>
  <c r="R1175" i="1" s="1"/>
  <c r="C1176" i="1" s="1"/>
  <c r="S1176" i="1"/>
  <c r="T1176" i="1"/>
  <c r="I1174" i="1"/>
  <c r="K1161" i="1" l="1"/>
  <c r="L1161" i="1" s="1"/>
  <c r="M1161" i="1" s="1"/>
  <c r="J1162" i="1"/>
  <c r="H1161" i="1"/>
  <c r="G1162" i="1"/>
  <c r="N1160" i="1"/>
  <c r="P1160" i="1" s="1"/>
  <c r="B1160" i="1" s="1"/>
  <c r="O1177" i="1"/>
  <c r="E1177" i="1"/>
  <c r="A1178" i="1"/>
  <c r="D1178" i="1" s="1"/>
  <c r="E1176" i="1"/>
  <c r="F1177" i="1" s="1"/>
  <c r="Q1176" i="1"/>
  <c r="R1176" i="1" s="1"/>
  <c r="C1177" i="1" s="1"/>
  <c r="T1177" i="1"/>
  <c r="S1177" i="1"/>
  <c r="I1175" i="1"/>
  <c r="H1162" i="1" l="1"/>
  <c r="G1163" i="1"/>
  <c r="N1161" i="1"/>
  <c r="P1161" i="1" s="1"/>
  <c r="B1161" i="1" s="1"/>
  <c r="K1162" i="1"/>
  <c r="L1162" i="1" s="1"/>
  <c r="M1162" i="1" s="1"/>
  <c r="J1163" i="1"/>
  <c r="Q1177" i="1"/>
  <c r="R1177" i="1" s="1"/>
  <c r="C1178" i="1" s="1"/>
  <c r="S1178" i="1"/>
  <c r="T1178" i="1"/>
  <c r="O1178" i="1"/>
  <c r="E1178" i="1"/>
  <c r="F1179" i="1" s="1"/>
  <c r="A1179" i="1"/>
  <c r="D1179" i="1" s="1"/>
  <c r="F1178" i="1"/>
  <c r="I1176" i="1"/>
  <c r="K1163" i="1" l="1"/>
  <c r="L1163" i="1" s="1"/>
  <c r="M1163" i="1" s="1"/>
  <c r="J1164" i="1"/>
  <c r="H1163" i="1"/>
  <c r="G1164" i="1"/>
  <c r="N1162" i="1"/>
  <c r="P1162" i="1" s="1"/>
  <c r="B1162" i="1" s="1"/>
  <c r="A1180" i="1"/>
  <c r="D1180" i="1" s="1"/>
  <c r="O1179" i="1"/>
  <c r="Q1178" i="1"/>
  <c r="R1178" i="1" s="1"/>
  <c r="C1179" i="1" s="1"/>
  <c r="T1179" i="1"/>
  <c r="S1179" i="1"/>
  <c r="I1177" i="1"/>
  <c r="N1163" i="1" l="1"/>
  <c r="P1163" i="1" s="1"/>
  <c r="B1163" i="1" s="1"/>
  <c r="K1164" i="1"/>
  <c r="L1164" i="1" s="1"/>
  <c r="M1164" i="1" s="1"/>
  <c r="J1165" i="1"/>
  <c r="H1164" i="1"/>
  <c r="G1165" i="1"/>
  <c r="E1179" i="1"/>
  <c r="F1180" i="1" s="1"/>
  <c r="Q1179" i="1"/>
  <c r="R1179" i="1" s="1"/>
  <c r="C1180" i="1" s="1"/>
  <c r="S1180" i="1"/>
  <c r="T1180" i="1"/>
  <c r="A1181" i="1"/>
  <c r="D1181" i="1" s="1"/>
  <c r="O1180" i="1"/>
  <c r="E1180" i="1"/>
  <c r="I1178" i="1"/>
  <c r="F1181" i="1" l="1"/>
  <c r="N1164" i="1"/>
  <c r="P1164" i="1" s="1"/>
  <c r="B1164" i="1" s="1"/>
  <c r="K1165" i="1"/>
  <c r="L1165" i="1" s="1"/>
  <c r="M1165" i="1" s="1"/>
  <c r="J1166" i="1"/>
  <c r="H1165" i="1"/>
  <c r="G1166" i="1"/>
  <c r="Q1180" i="1"/>
  <c r="R1180" i="1" s="1"/>
  <c r="T1181" i="1"/>
  <c r="S1181" i="1"/>
  <c r="A1182" i="1"/>
  <c r="D1182" i="1" s="1"/>
  <c r="O1181" i="1"/>
  <c r="E1181" i="1"/>
  <c r="F1182" i="1" s="1"/>
  <c r="I1179" i="1"/>
  <c r="K1166" i="1" l="1"/>
  <c r="L1166" i="1" s="1"/>
  <c r="M1166" i="1" s="1"/>
  <c r="J1167" i="1"/>
  <c r="H1166" i="1"/>
  <c r="G1167" i="1"/>
  <c r="N1165" i="1"/>
  <c r="P1165" i="1" s="1"/>
  <c r="B1165" i="1" s="1"/>
  <c r="O1182" i="1"/>
  <c r="E1182" i="1"/>
  <c r="F1183" i="1" s="1"/>
  <c r="A1183" i="1"/>
  <c r="D1183" i="1" s="1"/>
  <c r="Q1181" i="1"/>
  <c r="R1181" i="1" s="1"/>
  <c r="S1182" i="1"/>
  <c r="T1182" i="1"/>
  <c r="C1181" i="1"/>
  <c r="I1180" i="1"/>
  <c r="H1167" i="1" l="1"/>
  <c r="G1168" i="1"/>
  <c r="N1166" i="1"/>
  <c r="P1166" i="1" s="1"/>
  <c r="B1166" i="1" s="1"/>
  <c r="K1167" i="1"/>
  <c r="L1167" i="1" s="1"/>
  <c r="M1167" i="1" s="1"/>
  <c r="J1168" i="1"/>
  <c r="C1182" i="1"/>
  <c r="Q1182" i="1"/>
  <c r="R1182" i="1" s="1"/>
  <c r="T1183" i="1"/>
  <c r="S1183" i="1"/>
  <c r="O1183" i="1"/>
  <c r="A1184" i="1"/>
  <c r="D1184" i="1" s="1"/>
  <c r="I1181" i="1"/>
  <c r="G1169" i="1" l="1"/>
  <c r="H1168" i="1"/>
  <c r="K1168" i="1"/>
  <c r="L1168" i="1" s="1"/>
  <c r="M1168" i="1" s="1"/>
  <c r="J1169" i="1"/>
  <c r="N1167" i="1"/>
  <c r="P1167" i="1" s="1"/>
  <c r="B1167" i="1" s="1"/>
  <c r="E1184" i="1"/>
  <c r="A1185" i="1"/>
  <c r="D1185" i="1" s="1"/>
  <c r="O1184" i="1"/>
  <c r="E1183" i="1"/>
  <c r="F1184" i="1" s="1"/>
  <c r="C1183" i="1"/>
  <c r="Q1183" i="1"/>
  <c r="R1183" i="1" s="1"/>
  <c r="S1184" i="1"/>
  <c r="T1184" i="1"/>
  <c r="I1182" i="1"/>
  <c r="F1185" i="1" l="1"/>
  <c r="K1169" i="1"/>
  <c r="L1169" i="1" s="1"/>
  <c r="M1169" i="1" s="1"/>
  <c r="J1170" i="1"/>
  <c r="N1168" i="1"/>
  <c r="P1168" i="1" s="1"/>
  <c r="B1168" i="1" s="1"/>
  <c r="H1169" i="1"/>
  <c r="G1170" i="1"/>
  <c r="C1184" i="1"/>
  <c r="E1185" i="1"/>
  <c r="F1186" i="1" s="1"/>
  <c r="A1186" i="1"/>
  <c r="D1186" i="1" s="1"/>
  <c r="O1185" i="1"/>
  <c r="Q1184" i="1"/>
  <c r="R1184" i="1" s="1"/>
  <c r="S1185" i="1"/>
  <c r="T1185" i="1"/>
  <c r="I1183" i="1"/>
  <c r="C1185" i="1" l="1"/>
  <c r="N1169" i="1"/>
  <c r="P1169" i="1" s="1"/>
  <c r="B1169" i="1" s="1"/>
  <c r="H1170" i="1"/>
  <c r="G1171" i="1"/>
  <c r="K1170" i="1"/>
  <c r="L1170" i="1" s="1"/>
  <c r="M1170" i="1" s="1"/>
  <c r="J1171" i="1"/>
  <c r="Q1185" i="1"/>
  <c r="R1185" i="1" s="1"/>
  <c r="S1186" i="1"/>
  <c r="T1186" i="1"/>
  <c r="E1186" i="1"/>
  <c r="F1187" i="1" s="1"/>
  <c r="A1187" i="1"/>
  <c r="D1187" i="1" s="1"/>
  <c r="O1186" i="1"/>
  <c r="I1184" i="1"/>
  <c r="H1171" i="1" l="1"/>
  <c r="G1172" i="1"/>
  <c r="N1170" i="1"/>
  <c r="P1170" i="1" s="1"/>
  <c r="B1170" i="1" s="1"/>
  <c r="K1171" i="1"/>
  <c r="L1171" i="1" s="1"/>
  <c r="M1171" i="1" s="1"/>
  <c r="J1172" i="1"/>
  <c r="A1188" i="1"/>
  <c r="D1188" i="1" s="1"/>
  <c r="O1187" i="1"/>
  <c r="E1187" i="1"/>
  <c r="F1188" i="1" s="1"/>
  <c r="C1186" i="1"/>
  <c r="Q1186" i="1"/>
  <c r="R1186" i="1" s="1"/>
  <c r="S1187" i="1"/>
  <c r="T1187" i="1"/>
  <c r="I1185" i="1"/>
  <c r="H1172" i="1" l="1"/>
  <c r="G1173" i="1"/>
  <c r="K1172" i="1"/>
  <c r="L1172" i="1" s="1"/>
  <c r="M1172" i="1" s="1"/>
  <c r="J1173" i="1"/>
  <c r="N1171" i="1"/>
  <c r="P1171" i="1" s="1"/>
  <c r="B1171" i="1" s="1"/>
  <c r="Q1187" i="1"/>
  <c r="R1187" i="1" s="1"/>
  <c r="T1188" i="1"/>
  <c r="S1188" i="1"/>
  <c r="C1187" i="1"/>
  <c r="A1189" i="1"/>
  <c r="D1189" i="1" s="1"/>
  <c r="O1188" i="1"/>
  <c r="E1188" i="1"/>
  <c r="F1189" i="1" s="1"/>
  <c r="I1186" i="1"/>
  <c r="C1188" i="1" l="1"/>
  <c r="K1173" i="1"/>
  <c r="L1173" i="1" s="1"/>
  <c r="M1173" i="1" s="1"/>
  <c r="J1174" i="1"/>
  <c r="H1173" i="1"/>
  <c r="G1174" i="1"/>
  <c r="N1172" i="1"/>
  <c r="P1172" i="1" s="1"/>
  <c r="B1172" i="1" s="1"/>
  <c r="E1189" i="1"/>
  <c r="F1190" i="1" s="1"/>
  <c r="A1190" i="1"/>
  <c r="D1190" i="1" s="1"/>
  <c r="O1189" i="1"/>
  <c r="Q1188" i="1"/>
  <c r="R1188" i="1" s="1"/>
  <c r="C1189" i="1" s="1"/>
  <c r="T1189" i="1"/>
  <c r="S1189" i="1"/>
  <c r="I1187" i="1"/>
  <c r="H1174" i="1" l="1"/>
  <c r="G1175" i="1"/>
  <c r="N1173" i="1"/>
  <c r="P1173" i="1" s="1"/>
  <c r="B1173" i="1" s="1"/>
  <c r="K1174" i="1"/>
  <c r="L1174" i="1" s="1"/>
  <c r="M1174" i="1" s="1"/>
  <c r="J1175" i="1"/>
  <c r="Q1189" i="1"/>
  <c r="R1189" i="1" s="1"/>
  <c r="S1190" i="1"/>
  <c r="T1190" i="1"/>
  <c r="E1190" i="1"/>
  <c r="F1191" i="1" s="1"/>
  <c r="A1191" i="1"/>
  <c r="D1191" i="1" s="1"/>
  <c r="O1190" i="1"/>
  <c r="I1188" i="1"/>
  <c r="H1175" i="1" l="1"/>
  <c r="G1176" i="1"/>
  <c r="K1175" i="1"/>
  <c r="L1175" i="1" s="1"/>
  <c r="M1175" i="1" s="1"/>
  <c r="J1176" i="1"/>
  <c r="N1174" i="1"/>
  <c r="P1174" i="1" s="1"/>
  <c r="B1174" i="1" s="1"/>
  <c r="Q1190" i="1"/>
  <c r="R1190" i="1" s="1"/>
  <c r="S1191" i="1"/>
  <c r="T1191" i="1"/>
  <c r="A1192" i="1"/>
  <c r="D1192" i="1" s="1"/>
  <c r="O1191" i="1"/>
  <c r="C1190" i="1"/>
  <c r="I1189" i="1"/>
  <c r="C1191" i="1" l="1"/>
  <c r="K1176" i="1"/>
  <c r="L1176" i="1" s="1"/>
  <c r="M1176" i="1" s="1"/>
  <c r="J1177" i="1"/>
  <c r="H1176" i="1"/>
  <c r="G1177" i="1"/>
  <c r="N1175" i="1"/>
  <c r="P1175" i="1" s="1"/>
  <c r="B1175" i="1" s="1"/>
  <c r="A1193" i="1"/>
  <c r="D1193" i="1" s="1"/>
  <c r="O1192" i="1"/>
  <c r="E1191" i="1"/>
  <c r="F1192" i="1" s="1"/>
  <c r="Q1191" i="1"/>
  <c r="R1191" i="1" s="1"/>
  <c r="C1192" i="1" s="1"/>
  <c r="T1192" i="1"/>
  <c r="S1192" i="1"/>
  <c r="I1190" i="1"/>
  <c r="G1178" i="1" l="1"/>
  <c r="H1177" i="1"/>
  <c r="N1176" i="1"/>
  <c r="P1176" i="1" s="1"/>
  <c r="B1176" i="1" s="1"/>
  <c r="K1177" i="1"/>
  <c r="L1177" i="1" s="1"/>
  <c r="M1177" i="1" s="1"/>
  <c r="J1178" i="1"/>
  <c r="Q1192" i="1"/>
  <c r="R1192" i="1" s="1"/>
  <c r="C1193" i="1" s="1"/>
  <c r="S1193" i="1"/>
  <c r="T1193" i="1"/>
  <c r="O1193" i="1"/>
  <c r="A1194" i="1"/>
  <c r="D1194" i="1" s="1"/>
  <c r="E1192" i="1"/>
  <c r="F1193" i="1" s="1"/>
  <c r="I1191" i="1"/>
  <c r="K1178" i="1" l="1"/>
  <c r="L1178" i="1" s="1"/>
  <c r="M1178" i="1" s="1"/>
  <c r="J1179" i="1"/>
  <c r="N1177" i="1"/>
  <c r="P1177" i="1" s="1"/>
  <c r="B1177" i="1" s="1"/>
  <c r="H1178" i="1"/>
  <c r="G1179" i="1"/>
  <c r="Q1193" i="1"/>
  <c r="R1193" i="1" s="1"/>
  <c r="C1194" i="1" s="1"/>
  <c r="T1194" i="1"/>
  <c r="S1194" i="1"/>
  <c r="O1194" i="1"/>
  <c r="E1194" i="1"/>
  <c r="A1195" i="1"/>
  <c r="D1195" i="1" s="1"/>
  <c r="E1193" i="1"/>
  <c r="F1194" i="1" s="1"/>
  <c r="I1192" i="1"/>
  <c r="K1179" i="1" l="1"/>
  <c r="L1179" i="1" s="1"/>
  <c r="M1179" i="1" s="1"/>
  <c r="J1180" i="1"/>
  <c r="H1179" i="1"/>
  <c r="G1180" i="1"/>
  <c r="N1178" i="1"/>
  <c r="P1178" i="1" s="1"/>
  <c r="B1178" i="1" s="1"/>
  <c r="Q1194" i="1"/>
  <c r="R1194" i="1" s="1"/>
  <c r="C1195" i="1" s="1"/>
  <c r="S1195" i="1"/>
  <c r="T1195" i="1"/>
  <c r="O1195" i="1"/>
  <c r="E1195" i="1"/>
  <c r="F1196" i="1" s="1"/>
  <c r="A1196" i="1"/>
  <c r="D1196" i="1" s="1"/>
  <c r="F1195" i="1"/>
  <c r="I1193" i="1"/>
  <c r="N1179" i="1" l="1"/>
  <c r="P1179" i="1" s="1"/>
  <c r="B1179" i="1" s="1"/>
  <c r="K1180" i="1"/>
  <c r="L1180" i="1" s="1"/>
  <c r="M1180" i="1" s="1"/>
  <c r="J1181" i="1"/>
  <c r="H1180" i="1"/>
  <c r="G1181" i="1"/>
  <c r="O1196" i="1"/>
  <c r="A1197" i="1"/>
  <c r="D1197" i="1" s="1"/>
  <c r="Q1195" i="1"/>
  <c r="R1195" i="1" s="1"/>
  <c r="C1196" i="1" s="1"/>
  <c r="T1196" i="1"/>
  <c r="S1196" i="1"/>
  <c r="I1194" i="1"/>
  <c r="K1181" i="1" l="1"/>
  <c r="L1181" i="1" s="1"/>
  <c r="M1181" i="1" s="1"/>
  <c r="J1182" i="1"/>
  <c r="H1181" i="1"/>
  <c r="G1182" i="1"/>
  <c r="N1180" i="1"/>
  <c r="P1180" i="1" s="1"/>
  <c r="B1180" i="1" s="1"/>
  <c r="Q1196" i="1"/>
  <c r="R1196" i="1" s="1"/>
  <c r="C1197" i="1" s="1"/>
  <c r="T1197" i="1"/>
  <c r="S1197" i="1"/>
  <c r="O1197" i="1"/>
  <c r="E1197" i="1"/>
  <c r="A1198" i="1"/>
  <c r="D1198" i="1" s="1"/>
  <c r="E1196" i="1"/>
  <c r="F1197" i="1" s="1"/>
  <c r="I1195" i="1"/>
  <c r="H1182" i="1" l="1"/>
  <c r="G1183" i="1"/>
  <c r="N1181" i="1"/>
  <c r="P1181" i="1" s="1"/>
  <c r="B1181" i="1" s="1"/>
  <c r="K1182" i="1"/>
  <c r="L1182" i="1" s="1"/>
  <c r="M1182" i="1" s="1"/>
  <c r="J1183" i="1"/>
  <c r="Q1197" i="1"/>
  <c r="R1197" i="1" s="1"/>
  <c r="C1198" i="1" s="1"/>
  <c r="S1198" i="1"/>
  <c r="T1198" i="1"/>
  <c r="E1198" i="1"/>
  <c r="F1199" i="1" s="1"/>
  <c r="A1199" i="1"/>
  <c r="D1199" i="1" s="1"/>
  <c r="O1198" i="1"/>
  <c r="F1198" i="1"/>
  <c r="I1196" i="1"/>
  <c r="K1183" i="1" l="1"/>
  <c r="L1183" i="1" s="1"/>
  <c r="M1183" i="1" s="1"/>
  <c r="J1184" i="1"/>
  <c r="H1183" i="1"/>
  <c r="G1184" i="1"/>
  <c r="N1182" i="1"/>
  <c r="P1182" i="1" s="1"/>
  <c r="B1182" i="1" s="1"/>
  <c r="Q1198" i="1"/>
  <c r="R1198" i="1" s="1"/>
  <c r="C1199" i="1" s="1"/>
  <c r="S1199" i="1"/>
  <c r="T1199" i="1"/>
  <c r="E1199" i="1"/>
  <c r="F1200" i="1" s="1"/>
  <c r="A1200" i="1"/>
  <c r="D1200" i="1" s="1"/>
  <c r="O1199" i="1"/>
  <c r="I1197" i="1"/>
  <c r="N1183" i="1" l="1"/>
  <c r="P1183" i="1" s="1"/>
  <c r="B1183" i="1" s="1"/>
  <c r="K1184" i="1"/>
  <c r="L1184" i="1" s="1"/>
  <c r="M1184" i="1" s="1"/>
  <c r="J1185" i="1"/>
  <c r="G1185" i="1"/>
  <c r="H1184" i="1"/>
  <c r="Q1199" i="1"/>
  <c r="R1199" i="1" s="1"/>
  <c r="C1200" i="1" s="1"/>
  <c r="S1200" i="1"/>
  <c r="T1200" i="1"/>
  <c r="E1200" i="1"/>
  <c r="F1201" i="1" s="1"/>
  <c r="A1201" i="1"/>
  <c r="D1201" i="1" s="1"/>
  <c r="O1200" i="1"/>
  <c r="I1198" i="1"/>
  <c r="H1185" i="1" l="1"/>
  <c r="G1186" i="1"/>
  <c r="K1185" i="1"/>
  <c r="L1185" i="1" s="1"/>
  <c r="M1185" i="1" s="1"/>
  <c r="J1186" i="1"/>
  <c r="N1184" i="1"/>
  <c r="P1184" i="1" s="1"/>
  <c r="B1184" i="1" s="1"/>
  <c r="Q1200" i="1"/>
  <c r="R1200" i="1" s="1"/>
  <c r="C1201" i="1" s="1"/>
  <c r="S1201" i="1"/>
  <c r="T1201" i="1"/>
  <c r="E1201" i="1"/>
  <c r="F1202" i="1" s="1"/>
  <c r="O1201" i="1"/>
  <c r="A1202" i="1"/>
  <c r="D1202" i="1" s="1"/>
  <c r="I1199" i="1"/>
  <c r="K1186" i="1" l="1"/>
  <c r="L1186" i="1" s="1"/>
  <c r="M1186" i="1" s="1"/>
  <c r="J1187" i="1"/>
  <c r="H1186" i="1"/>
  <c r="G1187" i="1"/>
  <c r="N1185" i="1"/>
  <c r="P1185" i="1" s="1"/>
  <c r="B1185" i="1" s="1"/>
  <c r="A1203" i="1"/>
  <c r="D1203" i="1" s="1"/>
  <c r="O1202" i="1"/>
  <c r="E1202" i="1"/>
  <c r="F1203" i="1" s="1"/>
  <c r="T1202" i="1"/>
  <c r="Q1201" i="1"/>
  <c r="R1201" i="1" s="1"/>
  <c r="C1202" i="1" s="1"/>
  <c r="S1202" i="1"/>
  <c r="I1200" i="1"/>
  <c r="H1187" i="1" l="1"/>
  <c r="G1188" i="1"/>
  <c r="N1186" i="1"/>
  <c r="P1186" i="1" s="1"/>
  <c r="B1186" i="1" s="1"/>
  <c r="K1187" i="1"/>
  <c r="L1187" i="1" s="1"/>
  <c r="M1187" i="1" s="1"/>
  <c r="J1188" i="1"/>
  <c r="A1204" i="1"/>
  <c r="D1204" i="1" s="1"/>
  <c r="O1203" i="1"/>
  <c r="T1203" i="1"/>
  <c r="S1203" i="1"/>
  <c r="Q1202" i="1"/>
  <c r="R1202" i="1" s="1"/>
  <c r="I1201" i="1"/>
  <c r="H1188" i="1" l="1"/>
  <c r="G1189" i="1"/>
  <c r="K1188" i="1"/>
  <c r="L1188" i="1" s="1"/>
  <c r="M1188" i="1" s="1"/>
  <c r="J1189" i="1"/>
  <c r="N1187" i="1"/>
  <c r="P1187" i="1" s="1"/>
  <c r="B1187" i="1" s="1"/>
  <c r="T1204" i="1"/>
  <c r="Q1203" i="1"/>
  <c r="R1203" i="1" s="1"/>
  <c r="S1204" i="1"/>
  <c r="C1203" i="1"/>
  <c r="E1204" i="1"/>
  <c r="A1205" i="1"/>
  <c r="D1205" i="1" s="1"/>
  <c r="O1204" i="1"/>
  <c r="E1203" i="1"/>
  <c r="F1204" i="1" s="1"/>
  <c r="I1202" i="1"/>
  <c r="C1204" i="1" l="1"/>
  <c r="K1189" i="1"/>
  <c r="L1189" i="1" s="1"/>
  <c r="M1189" i="1" s="1"/>
  <c r="J1190" i="1"/>
  <c r="H1189" i="1"/>
  <c r="G1190" i="1"/>
  <c r="N1188" i="1"/>
  <c r="P1188" i="1" s="1"/>
  <c r="B1188" i="1" s="1"/>
  <c r="E1205" i="1"/>
  <c r="F1206" i="1" s="1"/>
  <c r="A1206" i="1"/>
  <c r="D1206" i="1" s="1"/>
  <c r="O1205" i="1"/>
  <c r="F1205" i="1"/>
  <c r="Q1204" i="1"/>
  <c r="R1204" i="1" s="1"/>
  <c r="C1205" i="1" s="1"/>
  <c r="T1205" i="1"/>
  <c r="S1205" i="1"/>
  <c r="I1203" i="1"/>
  <c r="H1190" i="1" l="1"/>
  <c r="G1191" i="1"/>
  <c r="N1189" i="1"/>
  <c r="P1189" i="1" s="1"/>
  <c r="B1189" i="1" s="1"/>
  <c r="K1190" i="1"/>
  <c r="L1190" i="1" s="1"/>
  <c r="M1190" i="1" s="1"/>
  <c r="J1191" i="1"/>
  <c r="Q1205" i="1"/>
  <c r="R1205" i="1" s="1"/>
  <c r="C1206" i="1" s="1"/>
  <c r="T1206" i="1"/>
  <c r="S1206" i="1"/>
  <c r="O1206" i="1"/>
  <c r="E1206" i="1"/>
  <c r="F1207" i="1" s="1"/>
  <c r="A1207" i="1"/>
  <c r="D1207" i="1" s="1"/>
  <c r="I1204" i="1"/>
  <c r="K1191" i="1" l="1"/>
  <c r="L1191" i="1" s="1"/>
  <c r="M1191" i="1" s="1"/>
  <c r="J1192" i="1"/>
  <c r="H1191" i="1"/>
  <c r="G1192" i="1"/>
  <c r="N1190" i="1"/>
  <c r="P1190" i="1" s="1"/>
  <c r="B1190" i="1" s="1"/>
  <c r="Q1206" i="1"/>
  <c r="R1206" i="1" s="1"/>
  <c r="C1207" i="1" s="1"/>
  <c r="T1207" i="1"/>
  <c r="S1207" i="1"/>
  <c r="O1207" i="1"/>
  <c r="E1207" i="1"/>
  <c r="F1208" i="1" s="1"/>
  <c r="A1208" i="1"/>
  <c r="D1208" i="1" s="1"/>
  <c r="I1205" i="1"/>
  <c r="G1193" i="1" l="1"/>
  <c r="H1192" i="1"/>
  <c r="N1191" i="1"/>
  <c r="P1191" i="1" s="1"/>
  <c r="B1191" i="1" s="1"/>
  <c r="K1192" i="1"/>
  <c r="L1192" i="1" s="1"/>
  <c r="M1192" i="1" s="1"/>
  <c r="J1193" i="1"/>
  <c r="Q1207" i="1"/>
  <c r="R1207" i="1" s="1"/>
  <c r="C1208" i="1" s="1"/>
  <c r="T1208" i="1"/>
  <c r="S1208" i="1"/>
  <c r="E1208" i="1"/>
  <c r="F1209" i="1" s="1"/>
  <c r="A1209" i="1"/>
  <c r="D1209" i="1" s="1"/>
  <c r="O1208" i="1"/>
  <c r="I1206" i="1"/>
  <c r="K1193" i="1" l="1"/>
  <c r="L1193" i="1" s="1"/>
  <c r="M1193" i="1" s="1"/>
  <c r="J1194" i="1"/>
  <c r="N1192" i="1"/>
  <c r="P1192" i="1" s="1"/>
  <c r="B1192" i="1" s="1"/>
  <c r="H1193" i="1"/>
  <c r="G1194" i="1"/>
  <c r="Q1208" i="1"/>
  <c r="R1208" i="1" s="1"/>
  <c r="C1209" i="1" s="1"/>
  <c r="T1209" i="1"/>
  <c r="S1209" i="1"/>
  <c r="A1210" i="1"/>
  <c r="D1210" i="1" s="1"/>
  <c r="O1209" i="1"/>
  <c r="E1209" i="1"/>
  <c r="F1210" i="1" s="1"/>
  <c r="I1207" i="1"/>
  <c r="K1194" i="1" l="1"/>
  <c r="L1194" i="1" s="1"/>
  <c r="M1194" i="1" s="1"/>
  <c r="J1195" i="1"/>
  <c r="H1194" i="1"/>
  <c r="G1195" i="1"/>
  <c r="N1193" i="1"/>
  <c r="P1193" i="1" s="1"/>
  <c r="B1193" i="1" s="1"/>
  <c r="Q1209" i="1"/>
  <c r="R1209" i="1" s="1"/>
  <c r="C1210" i="1" s="1"/>
  <c r="T1210" i="1"/>
  <c r="S1210" i="1"/>
  <c r="O1210" i="1"/>
  <c r="E1210" i="1"/>
  <c r="F1211" i="1" s="1"/>
  <c r="A1211" i="1"/>
  <c r="D1211" i="1" s="1"/>
  <c r="I1208" i="1"/>
  <c r="G1196" i="1" l="1"/>
  <c r="H1195" i="1"/>
  <c r="N1194" i="1"/>
  <c r="P1194" i="1" s="1"/>
  <c r="B1194" i="1" s="1"/>
  <c r="K1195" i="1"/>
  <c r="L1195" i="1" s="1"/>
  <c r="M1195" i="1" s="1"/>
  <c r="J1196" i="1"/>
  <c r="O1211" i="1"/>
  <c r="E1211" i="1"/>
  <c r="F1212" i="1" s="1"/>
  <c r="A1212" i="1"/>
  <c r="D1212" i="1" s="1"/>
  <c r="Q1210" i="1"/>
  <c r="R1210" i="1" s="1"/>
  <c r="C1211" i="1" s="1"/>
  <c r="T1211" i="1"/>
  <c r="S1211" i="1"/>
  <c r="I1209" i="1"/>
  <c r="N1195" i="1" l="1"/>
  <c r="P1195" i="1" s="1"/>
  <c r="B1195" i="1" s="1"/>
  <c r="K1196" i="1"/>
  <c r="L1196" i="1" s="1"/>
  <c r="M1196" i="1" s="1"/>
  <c r="J1197" i="1"/>
  <c r="H1196" i="1"/>
  <c r="G1197" i="1"/>
  <c r="Q1211" i="1"/>
  <c r="R1211" i="1" s="1"/>
  <c r="T1212" i="1"/>
  <c r="S1212" i="1"/>
  <c r="E1212" i="1"/>
  <c r="F1213" i="1" s="1"/>
  <c r="A1213" i="1"/>
  <c r="D1213" i="1" s="1"/>
  <c r="O1212" i="1"/>
  <c r="I1210" i="1"/>
  <c r="N1196" i="1" l="1"/>
  <c r="P1196" i="1" s="1"/>
  <c r="B1196" i="1" s="1"/>
  <c r="K1197" i="1"/>
  <c r="L1197" i="1" s="1"/>
  <c r="M1197" i="1" s="1"/>
  <c r="J1198" i="1"/>
  <c r="H1197" i="1"/>
  <c r="G1198" i="1"/>
  <c r="O1213" i="1"/>
  <c r="E1213" i="1"/>
  <c r="F1214" i="1" s="1"/>
  <c r="A1214" i="1"/>
  <c r="D1214" i="1" s="1"/>
  <c r="Q1212" i="1"/>
  <c r="R1212" i="1" s="1"/>
  <c r="T1213" i="1"/>
  <c r="S1213" i="1"/>
  <c r="C1212" i="1"/>
  <c r="I1211" i="1"/>
  <c r="C1213" i="1" l="1"/>
  <c r="N1197" i="1"/>
  <c r="P1197" i="1" s="1"/>
  <c r="B1197" i="1" s="1"/>
  <c r="K1198" i="1"/>
  <c r="L1198" i="1" s="1"/>
  <c r="M1198" i="1" s="1"/>
  <c r="J1199" i="1"/>
  <c r="H1198" i="1"/>
  <c r="G1199" i="1"/>
  <c r="O1214" i="1"/>
  <c r="E1214" i="1"/>
  <c r="F1215" i="1" s="1"/>
  <c r="A1215" i="1"/>
  <c r="D1215" i="1" s="1"/>
  <c r="Q1213" i="1"/>
  <c r="R1213" i="1" s="1"/>
  <c r="C1214" i="1" s="1"/>
  <c r="T1214" i="1"/>
  <c r="S1214" i="1"/>
  <c r="I1212" i="1"/>
  <c r="N1198" i="1" l="1"/>
  <c r="P1198" i="1" s="1"/>
  <c r="B1198" i="1" s="1"/>
  <c r="K1199" i="1"/>
  <c r="L1199" i="1" s="1"/>
  <c r="M1199" i="1" s="1"/>
  <c r="J1200" i="1"/>
  <c r="H1199" i="1"/>
  <c r="G1200" i="1"/>
  <c r="E1215" i="1"/>
  <c r="F1216" i="1" s="1"/>
  <c r="A1216" i="1"/>
  <c r="D1216" i="1" s="1"/>
  <c r="O1215" i="1"/>
  <c r="Q1214" i="1"/>
  <c r="R1214" i="1" s="1"/>
  <c r="T1215" i="1"/>
  <c r="S1215" i="1"/>
  <c r="I1213" i="1"/>
  <c r="H1200" i="1" l="1"/>
  <c r="G1201" i="1"/>
  <c r="N1199" i="1"/>
  <c r="P1199" i="1" s="1"/>
  <c r="B1199" i="1" s="1"/>
  <c r="K1200" i="1"/>
  <c r="L1200" i="1" s="1"/>
  <c r="M1200" i="1" s="1"/>
  <c r="J1201" i="1"/>
  <c r="E1216" i="1"/>
  <c r="F1217" i="1" s="1"/>
  <c r="A1217" i="1"/>
  <c r="D1217" i="1" s="1"/>
  <c r="O1216" i="1"/>
  <c r="Q1215" i="1"/>
  <c r="R1215" i="1" s="1"/>
  <c r="T1216" i="1"/>
  <c r="S1216" i="1"/>
  <c r="C1215" i="1"/>
  <c r="I1214" i="1"/>
  <c r="C1216" i="1" l="1"/>
  <c r="G1202" i="1"/>
  <c r="H1201" i="1"/>
  <c r="K1201" i="1"/>
  <c r="L1201" i="1" s="1"/>
  <c r="M1201" i="1" s="1"/>
  <c r="J1202" i="1"/>
  <c r="N1200" i="1"/>
  <c r="P1200" i="1" s="1"/>
  <c r="B1200" i="1" s="1"/>
  <c r="A1218" i="1"/>
  <c r="D1218" i="1" s="1"/>
  <c r="O1217" i="1"/>
  <c r="Q1216" i="1"/>
  <c r="R1216" i="1" s="1"/>
  <c r="C1217" i="1" s="1"/>
  <c r="T1217" i="1"/>
  <c r="S1217" i="1"/>
  <c r="I1215" i="1"/>
  <c r="K1202" i="1" l="1"/>
  <c r="L1202" i="1" s="1"/>
  <c r="M1202" i="1" s="1"/>
  <c r="J1203" i="1"/>
  <c r="N1201" i="1"/>
  <c r="P1201" i="1" s="1"/>
  <c r="B1201" i="1" s="1"/>
  <c r="H1202" i="1"/>
  <c r="G1203" i="1"/>
  <c r="E1217" i="1"/>
  <c r="F1218" i="1" s="1"/>
  <c r="Q1217" i="1"/>
  <c r="R1217" i="1" s="1"/>
  <c r="C1218" i="1" s="1"/>
  <c r="T1218" i="1"/>
  <c r="S1218" i="1"/>
  <c r="E1218" i="1"/>
  <c r="A1219" i="1"/>
  <c r="D1219" i="1" s="1"/>
  <c r="O1218" i="1"/>
  <c r="I1216" i="1"/>
  <c r="F1219" i="1" l="1"/>
  <c r="K1203" i="1"/>
  <c r="L1203" i="1" s="1"/>
  <c r="M1203" i="1" s="1"/>
  <c r="J1204" i="1"/>
  <c r="H1203" i="1"/>
  <c r="G1204" i="1"/>
  <c r="N1202" i="1"/>
  <c r="P1202" i="1" s="1"/>
  <c r="B1202" i="1" s="1"/>
  <c r="E1219" i="1"/>
  <c r="F1220" i="1" s="1"/>
  <c r="A1220" i="1"/>
  <c r="D1220" i="1" s="1"/>
  <c r="O1219" i="1"/>
  <c r="Q1218" i="1"/>
  <c r="R1218" i="1" s="1"/>
  <c r="C1219" i="1" s="1"/>
  <c r="T1219" i="1"/>
  <c r="S1219" i="1"/>
  <c r="I1217" i="1"/>
  <c r="N1203" i="1" l="1"/>
  <c r="P1203" i="1" s="1"/>
  <c r="B1203" i="1" s="1"/>
  <c r="K1204" i="1"/>
  <c r="L1204" i="1" s="1"/>
  <c r="M1204" i="1" s="1"/>
  <c r="J1205" i="1"/>
  <c r="G1205" i="1"/>
  <c r="H1204" i="1"/>
  <c r="A1221" i="1"/>
  <c r="D1221" i="1" s="1"/>
  <c r="O1220" i="1"/>
  <c r="E1220" i="1"/>
  <c r="F1221" i="1" s="1"/>
  <c r="Q1219" i="1"/>
  <c r="R1219" i="1" s="1"/>
  <c r="C1220" i="1" s="1"/>
  <c r="T1220" i="1"/>
  <c r="S1220" i="1"/>
  <c r="I1218" i="1"/>
  <c r="G1206" i="1" l="1"/>
  <c r="H1205" i="1"/>
  <c r="K1205" i="1"/>
  <c r="L1205" i="1" s="1"/>
  <c r="M1205" i="1" s="1"/>
  <c r="J1206" i="1"/>
  <c r="N1204" i="1"/>
  <c r="P1204" i="1" s="1"/>
  <c r="B1204" i="1" s="1"/>
  <c r="Q1220" i="1"/>
  <c r="R1220" i="1" s="1"/>
  <c r="C1221" i="1" s="1"/>
  <c r="T1221" i="1"/>
  <c r="S1221" i="1"/>
  <c r="O1221" i="1"/>
  <c r="E1221" i="1"/>
  <c r="F1222" i="1" s="1"/>
  <c r="A1222" i="1"/>
  <c r="D1222" i="1" s="1"/>
  <c r="I1219" i="1"/>
  <c r="N1205" i="1" l="1"/>
  <c r="P1205" i="1" s="1"/>
  <c r="B1205" i="1" s="1"/>
  <c r="K1206" i="1"/>
  <c r="L1206" i="1" s="1"/>
  <c r="M1206" i="1" s="1"/>
  <c r="J1207" i="1"/>
  <c r="G1207" i="1"/>
  <c r="H1206" i="1"/>
  <c r="O1222" i="1"/>
  <c r="E1222" i="1"/>
  <c r="F1223" i="1" s="1"/>
  <c r="A1223" i="1"/>
  <c r="D1223" i="1" s="1"/>
  <c r="Q1221" i="1"/>
  <c r="R1221" i="1" s="1"/>
  <c r="C1222" i="1" s="1"/>
  <c r="T1222" i="1"/>
  <c r="S1222" i="1"/>
  <c r="I1220" i="1"/>
  <c r="K1207" i="1" l="1"/>
  <c r="L1207" i="1" s="1"/>
  <c r="M1207" i="1" s="1"/>
  <c r="J1208" i="1"/>
  <c r="N1206" i="1"/>
  <c r="P1206" i="1" s="1"/>
  <c r="B1206" i="1" s="1"/>
  <c r="G1208" i="1"/>
  <c r="H1207" i="1"/>
  <c r="Q1222" i="1"/>
  <c r="R1222" i="1" s="1"/>
  <c r="C1223" i="1" s="1"/>
  <c r="T1223" i="1"/>
  <c r="S1223" i="1"/>
  <c r="O1223" i="1"/>
  <c r="E1223" i="1"/>
  <c r="F1224" i="1" s="1"/>
  <c r="A1224" i="1"/>
  <c r="D1224" i="1" s="1"/>
  <c r="I1221" i="1"/>
  <c r="N1207" i="1" l="1"/>
  <c r="P1207" i="1" s="1"/>
  <c r="B1207" i="1" s="1"/>
  <c r="K1208" i="1"/>
  <c r="L1208" i="1" s="1"/>
  <c r="M1208" i="1" s="1"/>
  <c r="J1209" i="1"/>
  <c r="H1208" i="1"/>
  <c r="G1209" i="1"/>
  <c r="O1224" i="1"/>
  <c r="E1224" i="1"/>
  <c r="F1225" i="1" s="1"/>
  <c r="A1225" i="1"/>
  <c r="D1225" i="1" s="1"/>
  <c r="Q1223" i="1"/>
  <c r="R1223" i="1" s="1"/>
  <c r="C1224" i="1" s="1"/>
  <c r="T1224" i="1"/>
  <c r="S1224" i="1"/>
  <c r="I1222" i="1"/>
  <c r="K1209" i="1" l="1"/>
  <c r="L1209" i="1" s="1"/>
  <c r="M1209" i="1" s="1"/>
  <c r="J1210" i="1"/>
  <c r="H1209" i="1"/>
  <c r="G1210" i="1"/>
  <c r="N1208" i="1"/>
  <c r="P1208" i="1" s="1"/>
  <c r="B1208" i="1" s="1"/>
  <c r="O1225" i="1"/>
  <c r="E1225" i="1"/>
  <c r="F1226" i="1" s="1"/>
  <c r="A1226" i="1"/>
  <c r="D1226" i="1" s="1"/>
  <c r="Q1224" i="1"/>
  <c r="R1224" i="1" s="1"/>
  <c r="C1225" i="1" s="1"/>
  <c r="T1225" i="1"/>
  <c r="S1225" i="1"/>
  <c r="I1223" i="1"/>
  <c r="N1209" i="1" l="1"/>
  <c r="P1209" i="1" s="1"/>
  <c r="B1209" i="1" s="1"/>
  <c r="K1210" i="1"/>
  <c r="L1210" i="1" s="1"/>
  <c r="M1210" i="1" s="1"/>
  <c r="J1211" i="1"/>
  <c r="H1210" i="1"/>
  <c r="G1211" i="1"/>
  <c r="O1226" i="1"/>
  <c r="E1226" i="1"/>
  <c r="F1227" i="1" s="1"/>
  <c r="A1227" i="1"/>
  <c r="D1227" i="1" s="1"/>
  <c r="Q1225" i="1"/>
  <c r="R1225" i="1" s="1"/>
  <c r="C1226" i="1" s="1"/>
  <c r="T1226" i="1"/>
  <c r="S1226" i="1"/>
  <c r="I1224" i="1"/>
  <c r="N1210" i="1" l="1"/>
  <c r="P1210" i="1" s="1"/>
  <c r="B1210" i="1" s="1"/>
  <c r="K1211" i="1"/>
  <c r="L1211" i="1" s="1"/>
  <c r="M1211" i="1" s="1"/>
  <c r="J1212" i="1"/>
  <c r="H1211" i="1"/>
  <c r="G1212" i="1"/>
  <c r="E1227" i="1"/>
  <c r="F1228" i="1" s="1"/>
  <c r="A1228" i="1"/>
  <c r="D1228" i="1" s="1"/>
  <c r="O1227" i="1"/>
  <c r="Q1226" i="1"/>
  <c r="R1226" i="1" s="1"/>
  <c r="C1227" i="1" s="1"/>
  <c r="T1227" i="1"/>
  <c r="S1227" i="1"/>
  <c r="I1225" i="1"/>
  <c r="K1212" i="1" l="1"/>
  <c r="L1212" i="1" s="1"/>
  <c r="M1212" i="1" s="1"/>
  <c r="J1213" i="1"/>
  <c r="N1211" i="1"/>
  <c r="P1211" i="1" s="1"/>
  <c r="B1211" i="1" s="1"/>
  <c r="H1212" i="1"/>
  <c r="G1213" i="1"/>
  <c r="Q1227" i="1"/>
  <c r="R1227" i="1" s="1"/>
  <c r="C1228" i="1" s="1"/>
  <c r="T1228" i="1"/>
  <c r="S1228" i="1"/>
  <c r="A1229" i="1"/>
  <c r="D1229" i="1" s="1"/>
  <c r="O1228" i="1"/>
  <c r="E1228" i="1"/>
  <c r="F1229" i="1" s="1"/>
  <c r="I1226" i="1"/>
  <c r="N1212" i="1" l="1"/>
  <c r="P1212" i="1" s="1"/>
  <c r="B1212" i="1" s="1"/>
  <c r="G1214" i="1"/>
  <c r="H1213" i="1"/>
  <c r="K1213" i="1"/>
  <c r="L1213" i="1" s="1"/>
  <c r="M1213" i="1" s="1"/>
  <c r="J1214" i="1"/>
  <c r="A1230" i="1"/>
  <c r="D1230" i="1" s="1"/>
  <c r="O1229" i="1"/>
  <c r="Q1228" i="1"/>
  <c r="R1228" i="1" s="1"/>
  <c r="T1229" i="1"/>
  <c r="S1229" i="1"/>
  <c r="I1227" i="1"/>
  <c r="N1213" i="1" l="1"/>
  <c r="P1213" i="1" s="1"/>
  <c r="B1213" i="1" s="1"/>
  <c r="H1214" i="1"/>
  <c r="G1215" i="1"/>
  <c r="K1214" i="1"/>
  <c r="L1214" i="1" s="1"/>
  <c r="M1214" i="1" s="1"/>
  <c r="J1215" i="1"/>
  <c r="E1230" i="1"/>
  <c r="A1231" i="1"/>
  <c r="D1231" i="1" s="1"/>
  <c r="O1230" i="1"/>
  <c r="E1229" i="1"/>
  <c r="F1230" i="1" s="1"/>
  <c r="Q1229" i="1"/>
  <c r="R1229" i="1" s="1"/>
  <c r="T1230" i="1"/>
  <c r="S1230" i="1"/>
  <c r="C1229" i="1"/>
  <c r="I1228" i="1"/>
  <c r="C1230" i="1" l="1"/>
  <c r="F1231" i="1"/>
  <c r="H1215" i="1"/>
  <c r="G1216" i="1"/>
  <c r="N1214" i="1"/>
  <c r="P1214" i="1" s="1"/>
  <c r="B1214" i="1" s="1"/>
  <c r="K1215" i="1"/>
  <c r="L1215" i="1" s="1"/>
  <c r="M1215" i="1" s="1"/>
  <c r="J1216" i="1"/>
  <c r="Q1230" i="1"/>
  <c r="R1230" i="1" s="1"/>
  <c r="C1231" i="1" s="1"/>
  <c r="T1231" i="1"/>
  <c r="S1231" i="1"/>
  <c r="E1231" i="1"/>
  <c r="F1232" i="1" s="1"/>
  <c r="A1232" i="1"/>
  <c r="D1232" i="1" s="1"/>
  <c r="O1231" i="1"/>
  <c r="I1229" i="1"/>
  <c r="K1216" i="1" l="1"/>
  <c r="L1216" i="1" s="1"/>
  <c r="M1216" i="1" s="1"/>
  <c r="J1217" i="1"/>
  <c r="G1217" i="1"/>
  <c r="H1216" i="1"/>
  <c r="N1215" i="1"/>
  <c r="P1215" i="1" s="1"/>
  <c r="B1215" i="1" s="1"/>
  <c r="E1232" i="1"/>
  <c r="F1233" i="1" s="1"/>
  <c r="A1233" i="1"/>
  <c r="D1233" i="1" s="1"/>
  <c r="O1232" i="1"/>
  <c r="Q1231" i="1"/>
  <c r="R1231" i="1" s="1"/>
  <c r="C1232" i="1" s="1"/>
  <c r="T1232" i="1"/>
  <c r="S1232" i="1"/>
  <c r="I1230" i="1"/>
  <c r="H1217" i="1" l="1"/>
  <c r="G1218" i="1"/>
  <c r="K1217" i="1"/>
  <c r="L1217" i="1" s="1"/>
  <c r="M1217" i="1" s="1"/>
  <c r="J1218" i="1"/>
  <c r="N1216" i="1"/>
  <c r="P1216" i="1" s="1"/>
  <c r="B1216" i="1" s="1"/>
  <c r="Q1232" i="1"/>
  <c r="R1232" i="1" s="1"/>
  <c r="C1233" i="1" s="1"/>
  <c r="T1233" i="1"/>
  <c r="S1233" i="1"/>
  <c r="E1233" i="1"/>
  <c r="F1234" i="1" s="1"/>
  <c r="A1234" i="1"/>
  <c r="D1234" i="1" s="1"/>
  <c r="O1233" i="1"/>
  <c r="I1231" i="1"/>
  <c r="K1218" i="1" l="1"/>
  <c r="L1218" i="1" s="1"/>
  <c r="M1218" i="1" s="1"/>
  <c r="J1219" i="1"/>
  <c r="H1218" i="1"/>
  <c r="G1219" i="1"/>
  <c r="N1217" i="1"/>
  <c r="P1217" i="1" s="1"/>
  <c r="B1217" i="1" s="1"/>
  <c r="Q1233" i="1"/>
  <c r="R1233" i="1" s="1"/>
  <c r="T1234" i="1"/>
  <c r="S1234" i="1"/>
  <c r="A1235" i="1"/>
  <c r="D1235" i="1" s="1"/>
  <c r="O1234" i="1"/>
  <c r="E1234" i="1"/>
  <c r="F1235" i="1" s="1"/>
  <c r="I1232" i="1"/>
  <c r="H1219" i="1" l="1"/>
  <c r="G1220" i="1"/>
  <c r="N1218" i="1"/>
  <c r="P1218" i="1" s="1"/>
  <c r="B1218" i="1" s="1"/>
  <c r="K1219" i="1"/>
  <c r="L1219" i="1" s="1"/>
  <c r="M1219" i="1" s="1"/>
  <c r="J1220" i="1"/>
  <c r="Q1234" i="1"/>
  <c r="R1234" i="1" s="1"/>
  <c r="T1235" i="1"/>
  <c r="S1235" i="1"/>
  <c r="O1235" i="1"/>
  <c r="E1235" i="1"/>
  <c r="F1236" i="1" s="1"/>
  <c r="A1236" i="1"/>
  <c r="D1236" i="1" s="1"/>
  <c r="C1234" i="1"/>
  <c r="I1233" i="1"/>
  <c r="C1235" i="1" l="1"/>
  <c r="H1220" i="1"/>
  <c r="G1221" i="1"/>
  <c r="K1220" i="1"/>
  <c r="L1220" i="1" s="1"/>
  <c r="M1220" i="1" s="1"/>
  <c r="J1221" i="1"/>
  <c r="N1219" i="1"/>
  <c r="P1219" i="1" s="1"/>
  <c r="B1219" i="1" s="1"/>
  <c r="Q1235" i="1"/>
  <c r="R1235" i="1" s="1"/>
  <c r="C1236" i="1" s="1"/>
  <c r="T1236" i="1"/>
  <c r="S1236" i="1"/>
  <c r="O1236" i="1"/>
  <c r="E1236" i="1"/>
  <c r="F1237" i="1" s="1"/>
  <c r="A1237" i="1"/>
  <c r="D1237" i="1" s="1"/>
  <c r="I1234" i="1"/>
  <c r="H1221" i="1" l="1"/>
  <c r="G1222" i="1"/>
  <c r="N1220" i="1"/>
  <c r="P1220" i="1" s="1"/>
  <c r="B1220" i="1" s="1"/>
  <c r="K1221" i="1"/>
  <c r="L1221" i="1" s="1"/>
  <c r="M1221" i="1" s="1"/>
  <c r="J1222" i="1"/>
  <c r="Q1236" i="1"/>
  <c r="R1236" i="1" s="1"/>
  <c r="C1237" i="1" s="1"/>
  <c r="T1237" i="1"/>
  <c r="S1237" i="1"/>
  <c r="O1237" i="1"/>
  <c r="E1237" i="1"/>
  <c r="F1238" i="1" s="1"/>
  <c r="A1238" i="1"/>
  <c r="D1238" i="1" s="1"/>
  <c r="I1235" i="1"/>
  <c r="H1222" i="1" l="1"/>
  <c r="G1223" i="1"/>
  <c r="K1222" i="1"/>
  <c r="L1222" i="1" s="1"/>
  <c r="M1222" i="1" s="1"/>
  <c r="J1223" i="1"/>
  <c r="N1221" i="1"/>
  <c r="P1221" i="1" s="1"/>
  <c r="B1221" i="1" s="1"/>
  <c r="Q1237" i="1"/>
  <c r="R1237" i="1" s="1"/>
  <c r="C1238" i="1" s="1"/>
  <c r="T1238" i="1"/>
  <c r="S1238" i="1"/>
  <c r="E1238" i="1"/>
  <c r="F1239" i="1" s="1"/>
  <c r="A1239" i="1"/>
  <c r="D1239" i="1" s="1"/>
  <c r="O1238" i="1"/>
  <c r="I1236" i="1"/>
  <c r="K1223" i="1" l="1"/>
  <c r="L1223" i="1" s="1"/>
  <c r="M1223" i="1" s="1"/>
  <c r="J1224" i="1"/>
  <c r="H1223" i="1"/>
  <c r="G1224" i="1"/>
  <c r="N1222" i="1"/>
  <c r="P1222" i="1" s="1"/>
  <c r="B1222" i="1" s="1"/>
  <c r="A1240" i="1"/>
  <c r="D1240" i="1" s="1"/>
  <c r="O1239" i="1"/>
  <c r="Q1238" i="1"/>
  <c r="R1238" i="1" s="1"/>
  <c r="C1239" i="1" s="1"/>
  <c r="T1239" i="1"/>
  <c r="S1239" i="1"/>
  <c r="I1237" i="1"/>
  <c r="H1224" i="1" l="1"/>
  <c r="G1225" i="1"/>
  <c r="N1223" i="1"/>
  <c r="P1223" i="1" s="1"/>
  <c r="B1223" i="1" s="1"/>
  <c r="K1224" i="1"/>
  <c r="L1224" i="1" s="1"/>
  <c r="M1224" i="1" s="1"/>
  <c r="J1225" i="1"/>
  <c r="E1239" i="1"/>
  <c r="F1240" i="1" s="1"/>
  <c r="Q1239" i="1"/>
  <c r="R1239" i="1" s="1"/>
  <c r="C1240" i="1" s="1"/>
  <c r="T1240" i="1"/>
  <c r="S1240" i="1"/>
  <c r="A1241" i="1"/>
  <c r="D1241" i="1" s="1"/>
  <c r="O1240" i="1"/>
  <c r="E1240" i="1"/>
  <c r="I1238" i="1"/>
  <c r="F1241" i="1" l="1"/>
  <c r="H1225" i="1"/>
  <c r="G1226" i="1"/>
  <c r="K1225" i="1"/>
  <c r="L1225" i="1" s="1"/>
  <c r="M1225" i="1" s="1"/>
  <c r="J1226" i="1"/>
  <c r="N1224" i="1"/>
  <c r="P1224" i="1" s="1"/>
  <c r="B1224" i="1" s="1"/>
  <c r="A1242" i="1"/>
  <c r="D1242" i="1" s="1"/>
  <c r="O1241" i="1"/>
  <c r="E1241" i="1"/>
  <c r="F1242" i="1" s="1"/>
  <c r="Q1240" i="1"/>
  <c r="R1240" i="1" s="1"/>
  <c r="C1241" i="1" s="1"/>
  <c r="T1241" i="1"/>
  <c r="S1241" i="1"/>
  <c r="I1239" i="1"/>
  <c r="G1227" i="1" l="1"/>
  <c r="H1226" i="1"/>
  <c r="K1226" i="1"/>
  <c r="L1226" i="1" s="1"/>
  <c r="M1226" i="1" s="1"/>
  <c r="J1227" i="1"/>
  <c r="N1225" i="1"/>
  <c r="P1225" i="1" s="1"/>
  <c r="B1225" i="1" s="1"/>
  <c r="E1242" i="1"/>
  <c r="F1243" i="1" s="1"/>
  <c r="A1243" i="1"/>
  <c r="D1243" i="1" s="1"/>
  <c r="O1242" i="1"/>
  <c r="Q1241" i="1"/>
  <c r="R1241" i="1" s="1"/>
  <c r="C1242" i="1" s="1"/>
  <c r="T1242" i="1"/>
  <c r="S1242" i="1"/>
  <c r="I1240" i="1"/>
  <c r="N1226" i="1" l="1"/>
  <c r="P1226" i="1" s="1"/>
  <c r="B1226" i="1" s="1"/>
  <c r="K1227" i="1"/>
  <c r="L1227" i="1" s="1"/>
  <c r="M1227" i="1" s="1"/>
  <c r="J1228" i="1"/>
  <c r="H1227" i="1"/>
  <c r="G1228" i="1"/>
  <c r="Q1242" i="1"/>
  <c r="R1242" i="1" s="1"/>
  <c r="C1243" i="1" s="1"/>
  <c r="T1243" i="1"/>
  <c r="S1243" i="1"/>
  <c r="E1243" i="1"/>
  <c r="F1244" i="1" s="1"/>
  <c r="A1244" i="1"/>
  <c r="D1244" i="1" s="1"/>
  <c r="O1243" i="1"/>
  <c r="I1241" i="1"/>
  <c r="N1227" i="1" l="1"/>
  <c r="P1227" i="1" s="1"/>
  <c r="B1227" i="1" s="1"/>
  <c r="K1228" i="1"/>
  <c r="L1228" i="1" s="1"/>
  <c r="M1228" i="1" s="1"/>
  <c r="J1229" i="1"/>
  <c r="H1228" i="1"/>
  <c r="G1229" i="1"/>
  <c r="E1244" i="1"/>
  <c r="F1245" i="1" s="1"/>
  <c r="A1245" i="1"/>
  <c r="D1245" i="1" s="1"/>
  <c r="O1244" i="1"/>
  <c r="Q1243" i="1"/>
  <c r="R1243" i="1" s="1"/>
  <c r="C1244" i="1" s="1"/>
  <c r="T1244" i="1"/>
  <c r="S1244" i="1"/>
  <c r="I1242" i="1"/>
  <c r="N1228" i="1" l="1"/>
  <c r="P1228" i="1" s="1"/>
  <c r="B1228" i="1" s="1"/>
  <c r="K1229" i="1"/>
  <c r="L1229" i="1" s="1"/>
  <c r="M1229" i="1" s="1"/>
  <c r="J1230" i="1"/>
  <c r="G1230" i="1"/>
  <c r="H1229" i="1"/>
  <c r="E1245" i="1"/>
  <c r="F1246" i="1" s="1"/>
  <c r="A1246" i="1"/>
  <c r="D1246" i="1" s="1"/>
  <c r="O1245" i="1"/>
  <c r="Q1244" i="1"/>
  <c r="R1244" i="1" s="1"/>
  <c r="T1245" i="1"/>
  <c r="S1245" i="1"/>
  <c r="I1243" i="1"/>
  <c r="G1231" i="1" l="1"/>
  <c r="H1230" i="1"/>
  <c r="K1230" i="1"/>
  <c r="L1230" i="1" s="1"/>
  <c r="M1230" i="1" s="1"/>
  <c r="J1231" i="1"/>
  <c r="N1229" i="1"/>
  <c r="P1229" i="1" s="1"/>
  <c r="B1229" i="1" s="1"/>
  <c r="Q1245" i="1"/>
  <c r="R1245" i="1" s="1"/>
  <c r="T1246" i="1"/>
  <c r="S1246" i="1"/>
  <c r="E1246" i="1"/>
  <c r="F1247" i="1" s="1"/>
  <c r="A1247" i="1"/>
  <c r="D1247" i="1" s="1"/>
  <c r="O1246" i="1"/>
  <c r="C1245" i="1"/>
  <c r="I1244" i="1"/>
  <c r="C1246" i="1" l="1"/>
  <c r="K1231" i="1"/>
  <c r="L1231" i="1" s="1"/>
  <c r="M1231" i="1" s="1"/>
  <c r="J1232" i="1"/>
  <c r="N1230" i="1"/>
  <c r="P1230" i="1" s="1"/>
  <c r="B1230" i="1" s="1"/>
  <c r="H1231" i="1"/>
  <c r="G1232" i="1"/>
  <c r="Q1246" i="1"/>
  <c r="R1246" i="1" s="1"/>
  <c r="C1247" i="1" s="1"/>
  <c r="T1247" i="1"/>
  <c r="S1247" i="1"/>
  <c r="E1247" i="1"/>
  <c r="F1248" i="1" s="1"/>
  <c r="A1248" i="1"/>
  <c r="D1248" i="1" s="1"/>
  <c r="O1247" i="1"/>
  <c r="I1245" i="1"/>
  <c r="K1232" i="1" l="1"/>
  <c r="L1232" i="1" s="1"/>
  <c r="M1232" i="1" s="1"/>
  <c r="J1233" i="1"/>
  <c r="H1232" i="1"/>
  <c r="G1233" i="1"/>
  <c r="N1231" i="1"/>
  <c r="P1231" i="1" s="1"/>
  <c r="B1231" i="1" s="1"/>
  <c r="O1248" i="1"/>
  <c r="E1248" i="1"/>
  <c r="F1249" i="1" s="1"/>
  <c r="A1249" i="1"/>
  <c r="D1249" i="1" s="1"/>
  <c r="Q1247" i="1"/>
  <c r="R1247" i="1" s="1"/>
  <c r="C1248" i="1" s="1"/>
  <c r="T1248" i="1"/>
  <c r="S1248" i="1"/>
  <c r="I1246" i="1"/>
  <c r="G1234" i="1" l="1"/>
  <c r="H1233" i="1"/>
  <c r="N1232" i="1"/>
  <c r="P1232" i="1" s="1"/>
  <c r="B1232" i="1" s="1"/>
  <c r="K1233" i="1"/>
  <c r="L1233" i="1" s="1"/>
  <c r="M1233" i="1" s="1"/>
  <c r="J1234" i="1"/>
  <c r="O1249" i="1"/>
  <c r="E1249" i="1"/>
  <c r="F1250" i="1" s="1"/>
  <c r="A1250" i="1"/>
  <c r="D1250" i="1" s="1"/>
  <c r="Q1248" i="1"/>
  <c r="R1248" i="1" s="1"/>
  <c r="C1249" i="1" s="1"/>
  <c r="T1249" i="1"/>
  <c r="S1249" i="1"/>
  <c r="I1247" i="1"/>
  <c r="N1233" i="1" l="1"/>
  <c r="P1233" i="1" s="1"/>
  <c r="B1233" i="1" s="1"/>
  <c r="K1234" i="1"/>
  <c r="L1234" i="1" s="1"/>
  <c r="M1234" i="1" s="1"/>
  <c r="J1235" i="1"/>
  <c r="H1234" i="1"/>
  <c r="G1235" i="1"/>
  <c r="A1251" i="1"/>
  <c r="D1251" i="1" s="1"/>
  <c r="O1250" i="1"/>
  <c r="Q1249" i="1"/>
  <c r="R1249" i="1" s="1"/>
  <c r="T1250" i="1"/>
  <c r="S1250" i="1"/>
  <c r="I1248" i="1"/>
  <c r="N1234" i="1" l="1"/>
  <c r="P1234" i="1" s="1"/>
  <c r="B1234" i="1" s="1"/>
  <c r="K1235" i="1"/>
  <c r="L1235" i="1" s="1"/>
  <c r="M1235" i="1" s="1"/>
  <c r="J1236" i="1"/>
  <c r="H1235" i="1"/>
  <c r="G1236" i="1"/>
  <c r="E1250" i="1"/>
  <c r="F1251" i="1" s="1"/>
  <c r="Q1250" i="1"/>
  <c r="R1250" i="1" s="1"/>
  <c r="T1251" i="1"/>
  <c r="S1251" i="1"/>
  <c r="C1250" i="1"/>
  <c r="A1252" i="1"/>
  <c r="D1252" i="1" s="1"/>
  <c r="O1251" i="1"/>
  <c r="E1251" i="1"/>
  <c r="I1249" i="1"/>
  <c r="C1251" i="1" l="1"/>
  <c r="F1252" i="1"/>
  <c r="N1235" i="1"/>
  <c r="P1235" i="1" s="1"/>
  <c r="B1235" i="1" s="1"/>
  <c r="K1236" i="1"/>
  <c r="L1236" i="1" s="1"/>
  <c r="M1236" i="1" s="1"/>
  <c r="J1237" i="1"/>
  <c r="H1236" i="1"/>
  <c r="G1237" i="1"/>
  <c r="Q1251" i="1"/>
  <c r="R1251" i="1" s="1"/>
  <c r="C1252" i="1" s="1"/>
  <c r="T1252" i="1"/>
  <c r="S1252" i="1"/>
  <c r="O1252" i="1"/>
  <c r="E1252" i="1"/>
  <c r="F1253" i="1" s="1"/>
  <c r="A1253" i="1"/>
  <c r="D1253" i="1" s="1"/>
  <c r="I1250" i="1"/>
  <c r="K1237" i="1" l="1"/>
  <c r="L1237" i="1" s="1"/>
  <c r="M1237" i="1" s="1"/>
  <c r="J1238" i="1"/>
  <c r="G1238" i="1"/>
  <c r="H1237" i="1"/>
  <c r="N1236" i="1"/>
  <c r="P1236" i="1" s="1"/>
  <c r="B1236" i="1" s="1"/>
  <c r="O1253" i="1"/>
  <c r="E1253" i="1"/>
  <c r="F1254" i="1" s="1"/>
  <c r="A1254" i="1"/>
  <c r="Q1252" i="1"/>
  <c r="R1252" i="1" s="1"/>
  <c r="C1253" i="1" s="1"/>
  <c r="T1253" i="1"/>
  <c r="S1253" i="1"/>
  <c r="I1251" i="1"/>
  <c r="D1254" i="1" l="1"/>
  <c r="E1254" i="1" s="1"/>
  <c r="F1255" i="1" s="1"/>
  <c r="N1237" i="1"/>
  <c r="P1237" i="1" s="1"/>
  <c r="B1237" i="1" s="1"/>
  <c r="H1238" i="1"/>
  <c r="G1239" i="1"/>
  <c r="K1238" i="1"/>
  <c r="L1238" i="1" s="1"/>
  <c r="M1238" i="1" s="1"/>
  <c r="J1239" i="1"/>
  <c r="Q1253" i="1"/>
  <c r="R1253" i="1" s="1"/>
  <c r="C1254" i="1" s="1"/>
  <c r="T1254" i="1"/>
  <c r="S1254" i="1"/>
  <c r="A1255" i="1"/>
  <c r="D1255" i="1" s="1"/>
  <c r="O1254" i="1"/>
  <c r="I1252" i="1"/>
  <c r="H1239" i="1" l="1"/>
  <c r="G1240" i="1"/>
  <c r="N1238" i="1"/>
  <c r="P1238" i="1" s="1"/>
  <c r="B1238" i="1" s="1"/>
  <c r="K1239" i="1"/>
  <c r="L1239" i="1" s="1"/>
  <c r="M1239" i="1" s="1"/>
  <c r="J1240" i="1"/>
  <c r="Q1254" i="1"/>
  <c r="R1254" i="1" s="1"/>
  <c r="C1255" i="1" s="1"/>
  <c r="T1255" i="1"/>
  <c r="S1255" i="1"/>
  <c r="A1256" i="1"/>
  <c r="O1255" i="1"/>
  <c r="E1255" i="1"/>
  <c r="F1256" i="1" s="1"/>
  <c r="I1253" i="1"/>
  <c r="A1257" i="1" l="1"/>
  <c r="D1256" i="1"/>
  <c r="E1256" i="1" s="1"/>
  <c r="A4" i="1"/>
  <c r="A6" i="1" s="1"/>
  <c r="G1241" i="1"/>
  <c r="H1240" i="1"/>
  <c r="K1240" i="1"/>
  <c r="L1240" i="1" s="1"/>
  <c r="M1240" i="1" s="1"/>
  <c r="J1241" i="1"/>
  <c r="N1239" i="1"/>
  <c r="P1239" i="1" s="1"/>
  <c r="B1239" i="1" s="1"/>
  <c r="Q1255" i="1"/>
  <c r="R1255" i="1" s="1"/>
  <c r="C1256" i="1" s="1"/>
  <c r="T1256" i="1"/>
  <c r="S1256" i="1"/>
  <c r="O1256" i="1"/>
  <c r="I1254" i="1"/>
  <c r="K1241" i="1" l="1"/>
  <c r="L1241" i="1" s="1"/>
  <c r="M1241" i="1" s="1"/>
  <c r="J1242" i="1"/>
  <c r="N1240" i="1"/>
  <c r="P1240" i="1" s="1"/>
  <c r="B1240" i="1" s="1"/>
  <c r="H1241" i="1"/>
  <c r="G1242" i="1"/>
  <c r="Q1256" i="1"/>
  <c r="R1256" i="1" s="1"/>
  <c r="C1257" i="1" s="1"/>
  <c r="I1255" i="1"/>
  <c r="N1241" i="1" l="1"/>
  <c r="P1241" i="1" s="1"/>
  <c r="B1241" i="1" s="1"/>
  <c r="K1242" i="1"/>
  <c r="L1242" i="1" s="1"/>
  <c r="M1242" i="1" s="1"/>
  <c r="J1243" i="1"/>
  <c r="H1242" i="1"/>
  <c r="G1243" i="1"/>
  <c r="I1256" i="1"/>
  <c r="N1242" i="1" l="1"/>
  <c r="K1243" i="1"/>
  <c r="L1243" i="1" s="1"/>
  <c r="J1244" i="1"/>
  <c r="G1244" i="1"/>
  <c r="H1243" i="1"/>
  <c r="H1244" i="1" l="1"/>
  <c r="G1245" i="1"/>
  <c r="K1244" i="1"/>
  <c r="L1244" i="1" s="1"/>
  <c r="J1245" i="1"/>
  <c r="M1243" i="1"/>
  <c r="P1242" i="1"/>
  <c r="B1242" i="1" l="1"/>
  <c r="N1243" i="1"/>
  <c r="M1244" i="1"/>
  <c r="H1245" i="1"/>
  <c r="G1246" i="1"/>
  <c r="K1245" i="1"/>
  <c r="L1245" i="1" s="1"/>
  <c r="J1246" i="1"/>
  <c r="P1243" i="1" l="1"/>
  <c r="N1244" i="1"/>
  <c r="K1246" i="1"/>
  <c r="L1246" i="1" s="1"/>
  <c r="J1247" i="1"/>
  <c r="H1246" i="1"/>
  <c r="G1247" i="1"/>
  <c r="M1245" i="1"/>
  <c r="P1244" i="1" l="1"/>
  <c r="B1243" i="1"/>
  <c r="K1247" i="1"/>
  <c r="L1247" i="1" s="1"/>
  <c r="J1248" i="1"/>
  <c r="M1246" i="1"/>
  <c r="H1247" i="1"/>
  <c r="G1248" i="1"/>
  <c r="N1245" i="1"/>
  <c r="B1244" i="1" l="1"/>
  <c r="N1246" i="1"/>
  <c r="P1245" i="1"/>
  <c r="H1248" i="1"/>
  <c r="G1249" i="1"/>
  <c r="K1248" i="1"/>
  <c r="L1248" i="1" s="1"/>
  <c r="J1249" i="1"/>
  <c r="M1247" i="1"/>
  <c r="P1246" i="1" l="1"/>
  <c r="B1245" i="1"/>
  <c r="H1249" i="1"/>
  <c r="G1250" i="1"/>
  <c r="N1247" i="1"/>
  <c r="K1249" i="1"/>
  <c r="L1249" i="1" s="1"/>
  <c r="J1250" i="1"/>
  <c r="M1248" i="1"/>
  <c r="B1246" i="1" l="1"/>
  <c r="K1250" i="1"/>
  <c r="L1250" i="1" s="1"/>
  <c r="J1251" i="1"/>
  <c r="N1248" i="1"/>
  <c r="M1249" i="1"/>
  <c r="H1250" i="1"/>
  <c r="G1251" i="1"/>
  <c r="P1247" i="1"/>
  <c r="B1247" i="1" l="1"/>
  <c r="H1251" i="1"/>
  <c r="G1252" i="1"/>
  <c r="P1248" i="1"/>
  <c r="N1249" i="1"/>
  <c r="K1251" i="1"/>
  <c r="L1251" i="1" s="1"/>
  <c r="J1252" i="1"/>
  <c r="M1250" i="1"/>
  <c r="B1248" i="1" l="1"/>
  <c r="M1251" i="1"/>
  <c r="N1250" i="1"/>
  <c r="H1252" i="1"/>
  <c r="G1253" i="1"/>
  <c r="K1252" i="1"/>
  <c r="L1252" i="1" s="1"/>
  <c r="J1253" i="1"/>
  <c r="P1249" i="1"/>
  <c r="B1249" i="1" l="1"/>
  <c r="N1251" i="1"/>
  <c r="K1253" i="1"/>
  <c r="L1253" i="1" s="1"/>
  <c r="J1254" i="1"/>
  <c r="P1250" i="1"/>
  <c r="M1252" i="1"/>
  <c r="H1253" i="1"/>
  <c r="G1254" i="1"/>
  <c r="P1251" i="1" l="1"/>
  <c r="B1250" i="1"/>
  <c r="H1254" i="1"/>
  <c r="G1255" i="1"/>
  <c r="K1254" i="1"/>
  <c r="L1254" i="1" s="1"/>
  <c r="J1255" i="1"/>
  <c r="M1253" i="1"/>
  <c r="N1252" i="1"/>
  <c r="B1251" i="1" l="1"/>
  <c r="H1255" i="1"/>
  <c r="G1256" i="1"/>
  <c r="P1252" i="1"/>
  <c r="K1255" i="1"/>
  <c r="L1255" i="1" s="1"/>
  <c r="J1256" i="1"/>
  <c r="M1254" i="1"/>
  <c r="N1253" i="1"/>
  <c r="B1252" i="1" l="1"/>
  <c r="K1256" i="1"/>
  <c r="L1256" i="1" s="1"/>
  <c r="M1255" i="1"/>
  <c r="P1253" i="1"/>
  <c r="N1254" i="1"/>
  <c r="H1256" i="1"/>
  <c r="B1253" i="1" l="1"/>
  <c r="N1255" i="1"/>
  <c r="P1254" i="1"/>
  <c r="M1256" i="1"/>
  <c r="P1255" i="1" l="1"/>
  <c r="B1254" i="1"/>
  <c r="N1256" i="1"/>
  <c r="B1255" i="1" l="1"/>
  <c r="P1256" i="1"/>
  <c r="B1256" i="1" l="1"/>
  <c r="A5" i="1"/>
</calcChain>
</file>

<file path=xl/sharedStrings.xml><?xml version="1.0" encoding="utf-8"?>
<sst xmlns="http://schemas.openxmlformats.org/spreadsheetml/2006/main" count="408" uniqueCount="81">
  <si>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</si>
  <si>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</si>
  <si>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</si>
  <si>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</si>
  <si>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</si>
  <si>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</si>
  <si>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</si>
  <si>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</si>
  <si>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</si>
  <si>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</si>
  <si>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</si>
  <si>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</si>
  <si>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</si>
  <si>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</si>
  <si>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</si>
  <si>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</si>
  <si>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</si>
  <si>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</si>
  <si>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</si>
  <si>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</si>
  <si>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</si>
  <si>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</si>
  <si>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</si>
  <si>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</si>
  <si>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</si>
  <si>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</si>
  <si>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</si>
  <si>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</si>
  <si>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</si>
  <si>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</si>
  <si>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</si>
  <si>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</si>
  <si>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</si>
  <si>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</si>
  <si>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</si>
  <si>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</si>
  <si>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</si>
  <si>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</si>
  <si>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</si>
  <si>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</si>
  <si>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</si>
  <si>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</si>
  <si>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</si>
  <si>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</si>
  <si>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</si>
  <si>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</si>
  <si>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</si>
  <si>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</si>
  <si>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</si>
  <si>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</si>
  <si>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</si>
  <si>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</si>
  <si>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</si>
  <si>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ATÉ W436</t>
  </si>
  <si>
    <t>Data Base -1</t>
  </si>
  <si>
    <t>Data Base</t>
  </si>
  <si>
    <t>Prox DU</t>
  </si>
  <si>
    <t>Carnaval</t>
  </si>
  <si>
    <t>Tiradentes</t>
  </si>
  <si>
    <t>NOSSA SRA APARECIDA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</si>
  <si>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</si>
  <si>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</si>
  <si>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</si>
  <si>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</si>
  <si>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</si>
  <si>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</si>
  <si>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</si>
  <si>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</si>
  <si>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</si>
  <si>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</si>
  <si>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</si>
  <si>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</si>
  <si>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DATA EMISSÃO</t>
  </si>
  <si>
    <t>DATA INTEGRAL</t>
  </si>
  <si>
    <t>AI2:AX1989</t>
  </si>
  <si>
    <t>BC8:BM32</t>
  </si>
  <si>
    <t>DI + 5,00%</t>
  </si>
  <si>
    <t>GIRASSOL AGRIC</t>
  </si>
  <si>
    <t>GIRASSOL AGRÍCOLA LTDA. - 1ª Emissão de Notas Promissórias Comerciais - 7ª Série - R$ 2.400.000,00</t>
  </si>
  <si>
    <t>1ªEMI/7ªSER</t>
  </si>
  <si>
    <t>NC0019000MG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</si>
</sst>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6" formatCode="#,##0.0000"/>
    <numFmt numFmtId="177" formatCode="_-* #,##0.0000_-;\-* #,##0.0000_-;_-* &quot;-&quot;??_-;_-@_-"/>
    <numFmt numFmtId="178" formatCode="0.00000"/>
    <numFmt numFmtId="179" formatCode="0.000000000"/>
  </numFmts>
  <fonts count="14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10"/>
      <color rgb="FFFF0000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sz val="12"/>
      <name val="Verdana"/>
      <family val="2"/>
    </font>
    <font>
      <b/>
      <sz val="12"/>
      <color rgb="FF0070C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1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10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right"/>
    </xf>
    <xf numFmtId="3" fontId="1" fillId="2" borderId="0" xfId="0" applyNumberFormat="1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3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172" fontId="1" fillId="0" borderId="0" xfId="0" applyNumberFormat="1" applyFont="1" applyAlignment="1">
      <alignment horizontal="center"/>
    </xf>
    <xf numFmtId="166" fontId="1" fillId="2" borderId="0" xfId="0" applyNumberFormat="1" applyFont="1" applyFill="1" applyAlignment="1">
      <alignment horizontal="center"/>
    </xf>
    <xf numFmtId="0" fontId="3" fillId="2" borderId="0" xfId="0" applyFont="1" applyFill="1"/>
    <xf numFmtId="172" fontId="3" fillId="2" borderId="0" xfId="0" applyNumberFormat="1" applyFont="1" applyFill="1" applyAlignment="1">
      <alignment horizontal="center"/>
    </xf>
    <xf numFmtId="176" fontId="3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167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9" fontId="7" fillId="0" borderId="0" xfId="0" applyNumberFormat="1" applyFont="1" applyAlignment="1">
      <alignment horizontal="center"/>
    </xf>
    <xf numFmtId="0" fontId="7" fillId="0" borderId="0" xfId="0" applyFont="1"/>
    <xf numFmtId="4" fontId="1" fillId="3" borderId="0" xfId="0" applyNumberFormat="1" applyFont="1" applyFill="1" applyAlignment="1">
      <alignment horizontal="center"/>
    </xf>
    <xf numFmtId="0" fontId="1" fillId="3" borderId="0" xfId="0" applyFont="1" applyFill="1"/>
    <xf numFmtId="4" fontId="1" fillId="3" borderId="0" xfId="0" applyNumberFormat="1" applyFont="1" applyFill="1"/>
    <xf numFmtId="4" fontId="7" fillId="2" borderId="0" xfId="0" applyNumberFormat="1" applyFont="1" applyFill="1" applyAlignment="1">
      <alignment horizontal="center"/>
    </xf>
    <xf numFmtId="0" fontId="7" fillId="0" borderId="0" xfId="0" applyFont="1" applyAlignment="1">
      <alignment horizontal="right"/>
    </xf>
    <xf numFmtId="4" fontId="7" fillId="0" borderId="0" xfId="0" applyNumberFormat="1" applyFont="1"/>
    <xf numFmtId="166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/>
    </xf>
    <xf numFmtId="172" fontId="7" fillId="0" borderId="0" xfId="0" applyNumberFormat="1" applyFont="1" applyAlignment="1">
      <alignment horizontal="center"/>
    </xf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1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14" fontId="1" fillId="2" borderId="0" xfId="0" applyNumberFormat="1" applyFont="1" applyFill="1" applyAlignment="1">
      <alignment horizontal="left"/>
    </xf>
    <xf numFmtId="14" fontId="3" fillId="2" borderId="0" xfId="0" applyNumberFormat="1" applyFont="1" applyFill="1" applyAlignment="1">
      <alignment horizontal="left"/>
    </xf>
    <xf numFmtId="14" fontId="7" fillId="0" borderId="0" xfId="0" applyNumberFormat="1" applyFont="1"/>
    <xf numFmtId="0" fontId="1" fillId="4" borderId="0" xfId="0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right"/>
    </xf>
    <xf numFmtId="165" fontId="1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0" fontId="3" fillId="4" borderId="0" xfId="0" applyFont="1" applyFill="1"/>
    <xf numFmtId="0" fontId="4" fillId="4" borderId="0" xfId="0" applyFont="1" applyFill="1"/>
    <xf numFmtId="0" fontId="1" fillId="4" borderId="0" xfId="0" applyFont="1" applyFill="1"/>
    <xf numFmtId="167" fontId="1" fillId="4" borderId="0" xfId="0" applyNumberFormat="1" applyFont="1" applyFill="1"/>
    <xf numFmtId="168" fontId="1" fillId="4" borderId="0" xfId="0" applyNumberFormat="1" applyFont="1" applyFill="1"/>
    <xf numFmtId="10" fontId="1" fillId="4" borderId="0" xfId="0" applyNumberFormat="1" applyFont="1" applyFill="1"/>
    <xf numFmtId="1" fontId="1" fillId="4" borderId="0" xfId="0" applyNumberFormat="1" applyFont="1" applyFill="1"/>
    <xf numFmtId="4" fontId="1" fillId="4" borderId="0" xfId="0" applyNumberFormat="1" applyFont="1" applyFill="1"/>
    <xf numFmtId="4" fontId="2" fillId="4" borderId="0" xfId="0" applyNumberFormat="1" applyFont="1" applyFill="1"/>
    <xf numFmtId="14" fontId="1" fillId="4" borderId="0" xfId="0" applyNumberFormat="1" applyFont="1" applyFill="1"/>
    <xf numFmtId="4" fontId="1" fillId="4" borderId="0" xfId="0" applyNumberFormat="1" applyFont="1" applyFill="1" applyAlignment="1">
      <alignment horizontal="right"/>
    </xf>
    <xf numFmtId="14" fontId="2" fillId="4" borderId="0" xfId="0" applyNumberFormat="1" applyFont="1" applyFill="1"/>
    <xf numFmtId="0" fontId="5" fillId="4" borderId="0" xfId="0" applyFont="1" applyFill="1" applyAlignment="1">
      <alignment horizontal="centerContinuous"/>
    </xf>
    <xf numFmtId="167" fontId="5" fillId="4" borderId="0" xfId="0" applyNumberFormat="1" applyFont="1" applyFill="1" applyAlignment="1">
      <alignment horizontal="centerContinuous"/>
    </xf>
    <xf numFmtId="168" fontId="5" fillId="4" borderId="0" xfId="0" applyNumberFormat="1" applyFont="1" applyFill="1" applyAlignment="1">
      <alignment horizontal="centerContinuous"/>
    </xf>
    <xf numFmtId="10" fontId="5" fillId="4" borderId="0" xfId="0" applyNumberFormat="1" applyFont="1" applyFill="1" applyAlignment="1">
      <alignment horizontal="centerContinuous"/>
    </xf>
    <xf numFmtId="10" fontId="1" fillId="4" borderId="0" xfId="0" applyNumberFormat="1" applyFont="1" applyFill="1" applyAlignment="1">
      <alignment horizontal="centerContinuous"/>
    </xf>
    <xf numFmtId="167" fontId="1" fillId="4" borderId="0" xfId="0" applyNumberFormat="1" applyFont="1" applyFill="1" applyAlignment="1">
      <alignment horizontal="centerContinuous"/>
    </xf>
    <xf numFmtId="169" fontId="1" fillId="4" borderId="0" xfId="0" applyNumberFormat="1" applyFont="1" applyFill="1" applyAlignment="1">
      <alignment horizontal="centerContinuous"/>
    </xf>
    <xf numFmtId="1" fontId="1" fillId="4" borderId="0" xfId="0" applyNumberFormat="1" applyFont="1" applyFill="1" applyAlignment="1">
      <alignment horizontal="centerContinuous"/>
    </xf>
    <xf numFmtId="166" fontId="1" fillId="4" borderId="0" xfId="0" applyNumberFormat="1" applyFont="1" applyFill="1" applyAlignment="1">
      <alignment horizontal="centerContinuous"/>
    </xf>
    <xf numFmtId="4" fontId="1" fillId="4" borderId="0" xfId="0" applyNumberFormat="1" applyFont="1" applyFill="1" applyAlignment="1">
      <alignment horizontal="centerContinuous"/>
    </xf>
    <xf numFmtId="0" fontId="1" fillId="4" borderId="0" xfId="0" applyFont="1" applyFill="1" applyAlignment="1">
      <alignment horizontal="centerContinuous"/>
    </xf>
    <xf numFmtId="165" fontId="1" fillId="4" borderId="0" xfId="0" applyNumberFormat="1" applyFont="1" applyFill="1" applyAlignment="1">
      <alignment horizontal="centerContinuous"/>
    </xf>
    <xf numFmtId="14" fontId="1" fillId="4" borderId="0" xfId="0" applyNumberFormat="1" applyFont="1" applyFill="1" applyAlignment="1">
      <alignment horizontal="centerContinuous"/>
    </xf>
    <xf numFmtId="14" fontId="2" fillId="4" borderId="0" xfId="0" applyNumberFormat="1" applyFont="1" applyFill="1" applyAlignment="1">
      <alignment horizontal="center"/>
    </xf>
    <xf numFmtId="3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Continuous"/>
    </xf>
    <xf numFmtId="167" fontId="2" fillId="4" borderId="0" xfId="0" applyNumberFormat="1" applyFont="1" applyFill="1" applyAlignment="1">
      <alignment horizontal="centerContinuous"/>
    </xf>
    <xf numFmtId="1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65" fontId="2" fillId="4" borderId="0" xfId="0" applyNumberFormat="1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171" fontId="2" fillId="4" borderId="0" xfId="0" applyNumberFormat="1" applyFont="1" applyFill="1" applyAlignment="1">
      <alignment horizontal="center"/>
    </xf>
    <xf numFmtId="168" fontId="2" fillId="4" borderId="0" xfId="0" applyNumberFormat="1" applyFont="1" applyFill="1" applyAlignment="1">
      <alignment horizontal="center"/>
    </xf>
    <xf numFmtId="169" fontId="2" fillId="4" borderId="0" xfId="0" applyNumberFormat="1" applyFont="1" applyFill="1" applyAlignment="1">
      <alignment horizontal="center"/>
    </xf>
    <xf numFmtId="14" fontId="7" fillId="4" borderId="0" xfId="0" applyNumberFormat="1" applyFont="1" applyFill="1" applyAlignment="1">
      <alignment horizontal="center"/>
    </xf>
    <xf numFmtId="14" fontId="3" fillId="4" borderId="0" xfId="0" applyNumberFormat="1" applyFont="1" applyFill="1"/>
    <xf numFmtId="0" fontId="2" fillId="5" borderId="0" xfId="0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72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77" fontId="5" fillId="4" borderId="1" xfId="1" applyNumberFormat="1" applyFont="1" applyFill="1" applyBorder="1" applyAlignment="1">
      <alignment horizontal="left"/>
    </xf>
    <xf numFmtId="0" fontId="11" fillId="4" borderId="0" xfId="0" applyFont="1" applyFill="1" applyAlignment="1">
      <alignment horizontal="center" vertical="center"/>
    </xf>
    <xf numFmtId="14" fontId="11" fillId="4" borderId="0" xfId="0" applyNumberFormat="1" applyFont="1" applyFill="1" applyAlignment="1">
      <alignment horizontal="center" vertical="center"/>
    </xf>
    <xf numFmtId="14" fontId="3" fillId="2" borderId="0" xfId="0" applyNumberFormat="1" applyFont="1" applyFill="1" applyAlignment="1">
      <alignment horizontal="right"/>
    </xf>
    <xf numFmtId="0" fontId="3" fillId="0" borderId="0" xfId="0" applyFont="1" applyAlignment="1">
      <alignment horizontal="center"/>
    </xf>
    <xf numFmtId="166" fontId="3" fillId="0" borderId="0" xfId="0" applyNumberFormat="1" applyFont="1" applyAlignment="1">
      <alignment horizontal="center"/>
    </xf>
    <xf numFmtId="14" fontId="10" fillId="4" borderId="0" xfId="0" applyNumberFormat="1" applyFont="1" applyFill="1" applyAlignment="1">
      <alignment horizontal="center"/>
    </xf>
    <xf numFmtId="166" fontId="8" fillId="4" borderId="0" xfId="0" applyNumberFormat="1" applyFont="1" applyFill="1" applyAlignment="1">
      <alignment horizontal="center"/>
    </xf>
    <xf numFmtId="14" fontId="3" fillId="0" borderId="0" xfId="0" applyNumberFormat="1" applyFont="1" applyAlignment="1">
      <alignment horizontal="center"/>
    </xf>
    <xf numFmtId="14" fontId="10" fillId="2" borderId="0" xfId="0" applyNumberFormat="1" applyFont="1" applyFill="1" applyAlignment="1">
      <alignment horizontal="center"/>
    </xf>
    <xf numFmtId="172" fontId="10" fillId="2" borderId="0" xfId="0" applyNumberFormat="1" applyFont="1" applyFill="1" applyAlignment="1">
      <alignment horizontal="center"/>
    </xf>
    <xf numFmtId="14" fontId="3" fillId="2" borderId="0" xfId="0" applyNumberFormat="1" applyFont="1" applyFill="1" applyAlignment="1">
      <alignment horizontal="center"/>
    </xf>
    <xf numFmtId="14" fontId="6" fillId="4" borderId="0" xfId="0" applyNumberFormat="1" applyFont="1" applyFill="1" applyAlignment="1">
      <alignment horizontal="center"/>
    </xf>
    <xf numFmtId="167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/>
    </xf>
    <xf numFmtId="167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169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right"/>
    </xf>
    <xf numFmtId="14" fontId="3" fillId="4" borderId="0" xfId="0" applyNumberFormat="1" applyFont="1" applyFill="1" applyAlignment="1">
      <alignment horizontal="center"/>
    </xf>
    <xf numFmtId="17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6" fillId="4" borderId="0" xfId="0" applyFont="1" applyFill="1" applyAlignment="1">
      <alignment horizontal="center"/>
    </xf>
    <xf numFmtId="178" fontId="1" fillId="2" borderId="0" xfId="0" applyNumberFormat="1" applyFont="1" applyFill="1" applyAlignment="1">
      <alignment horizontal="center"/>
    </xf>
    <xf numFmtId="179" fontId="1" fillId="2" borderId="0" xfId="0" applyNumberFormat="1" applyFont="1" applyFill="1" applyAlignment="1">
      <alignment horizontal="center"/>
    </xf>
    <xf numFmtId="10" fontId="12" fillId="0" borderId="0" xfId="0" applyNumberFormat="1" applyFont="1" applyAlignment="1">
      <alignment horizontal="center"/>
    </xf>
    <xf numFmtId="10" fontId="13" fillId="0" borderId="0" xfId="0" applyNumberFormat="1" applyFont="1" applyAlignment="1">
      <alignment horizontal="center"/>
    </xf>
    <xf numFmtId="14" fontId="13" fillId="4" borderId="0" xfId="0" applyNumberFormat="1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left" vertical="center"/>
    </xf>
    <xf numFmtId="0" fontId="13" fillId="4" borderId="0" xfId="0" applyFont="1" applyFill="1" applyAlignment="1">
      <alignment horizontal="left" vertical="top"/>
    </xf>
    <xf numFmtId="14" fontId="13" fillId="0" borderId="0" xfId="0" applyNumberFormat="1" applyFont="1" applyAlignment="1">
      <alignment horizontal="center"/>
    </xf>
    <xf numFmtId="10" fontId="13" fillId="5" borderId="0" xfId="0" applyNumberFormat="1" applyFont="1" applyFill="1" applyAlignment="1">
      <alignment horizontal="center"/>
    </xf>
    <xf numFmtId="166" fontId="12" fillId="0" borderId="0" xfId="0" applyNumberFormat="1" applyFont="1" applyAlignment="1">
      <alignment horizontal="center"/>
    </xf>
    <xf numFmtId="166" fontId="13" fillId="0" borderId="0" xfId="0" applyNumberFormat="1" applyFont="1" applyAlignment="1">
      <alignment horizontal="center"/>
    </xf>
    <xf numFmtId="0" fontId="13" fillId="4" borderId="0" xfId="0" applyFont="1" applyFill="1" applyAlignment="1">
      <alignment horizontal="center"/>
    </xf>
    <xf numFmtId="14" fontId="12" fillId="4" borderId="0" xfId="0" applyNumberFormat="1" applyFont="1" applyFill="1" applyAlignment="1">
      <alignment horizontal="center"/>
    </xf>
    <xf numFmtId="167" fontId="12" fillId="0" borderId="0" xfId="0" applyNumberFormat="1" applyFont="1" applyAlignment="1">
      <alignment horizontal="center" vertical="center"/>
    </xf>
    <xf numFmtId="167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9" fontId="12" fillId="0" borderId="0" xfId="0" applyNumberFormat="1" applyFont="1" applyAlignment="1">
      <alignment horizontal="center"/>
    </xf>
    <xf numFmtId="17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</cellXfs>
  <cellStyles count="2">
    <cellStyle name="Normal" xfId="0" builtinId="0"/>
    <cellStyle name="Vírgula" xfId="1" builtinId="3"/>
  </cellStyles>
  <dxfs count="1">
    <dxf>
      <font>
        <b/>
        <i val="0"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0</xdr:colOff>
      <xdr:row>1</xdr:row>
      <xdr:rowOff>57150</xdr:rowOff>
    </xdr:from>
    <xdr:to>
      <xdr:col>35</xdr:col>
      <xdr:colOff>135732</xdr:colOff>
      <xdr:row>2</xdr:row>
      <xdr:rowOff>85725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57025" y="219075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34</xdr:col>
      <xdr:colOff>0</xdr:colOff>
      <xdr:row>1</xdr:row>
      <xdr:rowOff>28575</xdr:rowOff>
    </xdr:from>
    <xdr:to>
      <xdr:col>34</xdr:col>
      <xdr:colOff>660952</xdr:colOff>
      <xdr:row>2</xdr:row>
      <xdr:rowOff>85725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04700" y="171450"/>
          <a:ext cx="660952" cy="2476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Y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109" customWidth="1"/>
    <col min="2" max="2" width="23.7109375" style="8" customWidth="1"/>
    <col min="3" max="3" width="24.85546875" style="8" bestFit="1" customWidth="1"/>
    <col min="4" max="4" width="13.7109375" style="8" customWidth="1"/>
    <col min="5" max="5" width="16.42578125" style="8" bestFit="1" customWidth="1"/>
    <col min="6" max="8" width="17.5703125" style="8" customWidth="1"/>
    <col min="9" max="9" width="16.28515625" style="8" customWidth="1"/>
    <col min="10" max="10" width="17.28515625" style="8" bestFit="1" customWidth="1"/>
    <col min="11" max="12" width="12.42578125" style="8" customWidth="1"/>
    <col min="13" max="14" width="17.5703125" style="8" customWidth="1"/>
    <col min="15" max="15" width="7.28515625" style="8" customWidth="1"/>
    <col min="16" max="16" width="25.42578125" style="8" bestFit="1" customWidth="1"/>
    <col min="17" max="17" width="17.5703125" style="8" customWidth="1"/>
    <col min="18" max="18" width="28" style="8" bestFit="1" customWidth="1"/>
    <col min="19" max="19" width="16.28515625" style="8" customWidth="1"/>
    <col min="20" max="20" width="17.5703125" style="8" customWidth="1"/>
    <col min="21" max="21" width="6" style="8" customWidth="1"/>
    <col min="22" max="23" width="18.85546875" style="8" customWidth="1"/>
    <col min="24" max="24" width="20.140625" style="53" customWidth="1"/>
    <col min="25" max="25" width="20.140625" style="8" customWidth="1"/>
    <col min="26" max="26" width="6" style="8" customWidth="1"/>
    <col min="27" max="27" width="19" style="8" bestFit="1" customWidth="1"/>
    <col min="28" max="28" width="18.85546875" style="8" customWidth="1"/>
    <col min="29" max="30" width="15" style="8" customWidth="1"/>
    <col min="31" max="31" width="7.28515625" style="8" customWidth="1"/>
    <col min="32" max="32" width="11.140625" style="8" customWidth="1"/>
    <col min="33" max="33" width="13.7109375" style="8" customWidth="1"/>
    <col min="34" max="34" width="18.85546875" style="8" customWidth="1"/>
    <col min="35" max="167" width="20.140625" style="8" customWidth="1"/>
    <col min="168" max="207" width="12.42578125" style="8" customWidth="1"/>
    <col min="208" max="208" width="20.140625" style="9" customWidth="1"/>
    <col min="209" max="209" width="21.42578125" style="9" customWidth="1"/>
    <col min="210" max="210" width="22.7109375" style="9" customWidth="1"/>
    <col min="211" max="211" width="13.7109375" style="9" customWidth="1"/>
    <col min="212" max="212" width="15" style="9" customWidth="1"/>
    <col min="213" max="215" width="17.5703125" style="9" customWidth="1"/>
    <col min="216" max="216" width="16.28515625" style="9" customWidth="1"/>
    <col min="217" max="217" width="15" style="9" customWidth="1"/>
    <col min="218" max="219" width="12.42578125" style="9" customWidth="1"/>
    <col min="220" max="221" width="17.5703125" style="9" customWidth="1"/>
    <col min="222" max="222" width="7.28515625" style="9" customWidth="1"/>
    <col min="223" max="223" width="21.42578125" style="9" customWidth="1"/>
    <col min="224" max="224" width="17.5703125" style="9" customWidth="1"/>
    <col min="225" max="225" width="20.140625" style="9" customWidth="1"/>
    <col min="226" max="226" width="16.28515625" style="9" customWidth="1"/>
    <col min="227" max="227" width="17.5703125" style="9" customWidth="1"/>
    <col min="228" max="228" width="6" style="9" customWidth="1"/>
    <col min="229" max="230" width="18.85546875" style="9" customWidth="1"/>
    <col min="231" max="232" width="20.140625" style="9" customWidth="1"/>
    <col min="233" max="233" width="6" style="9" customWidth="1"/>
    <col min="234" max="234" width="12.42578125" style="9" customWidth="1"/>
    <col min="235" max="235" width="18.85546875" style="9" customWidth="1"/>
    <col min="236" max="237" width="15" style="9" customWidth="1"/>
    <col min="238" max="238" width="7.28515625" style="9" customWidth="1"/>
    <col min="239" max="239" width="11.140625" style="9" customWidth="1"/>
    <col min="240" max="240" width="13.7109375" style="9" customWidth="1"/>
    <col min="241" max="241" width="18.85546875" style="9" customWidth="1"/>
    <col min="242" max="242" width="17.5703125" style="9" customWidth="1"/>
    <col min="243" max="243" width="25.28515625" style="9" customWidth="1"/>
    <col min="244" max="244" width="20.140625" style="9" customWidth="1"/>
    <col min="245" max="245" width="15" style="9" customWidth="1"/>
    <col min="246" max="246" width="17.5703125" style="9" customWidth="1"/>
    <col min="247" max="247" width="16.28515625" style="9" customWidth="1"/>
    <col min="248" max="249" width="15" style="9" customWidth="1"/>
    <col min="250" max="250" width="17.5703125" style="9" customWidth="1"/>
    <col min="251" max="251" width="20.140625" style="9" customWidth="1"/>
    <col min="252" max="252" width="16.28515625" style="9" customWidth="1"/>
    <col min="253" max="254" width="25.28515625" style="9" customWidth="1"/>
    <col min="255" max="255" width="18.85546875" style="9" customWidth="1"/>
    <col min="256" max="257" width="20.140625" style="9" customWidth="1"/>
    <col min="258" max="258" width="11.140625" style="9" customWidth="1"/>
    <col min="259" max="259" width="29.140625" style="9" customWidth="1"/>
    <col min="260" max="260" width="34.28515625" style="9" customWidth="1"/>
    <col min="261" max="262" width="9.85546875" style="9" customWidth="1"/>
    <col min="263" max="263" width="17.5703125" style="9" customWidth="1"/>
    <col min="264" max="264" width="18.85546875" style="9" customWidth="1"/>
    <col min="265" max="265" width="9.85546875" style="9" customWidth="1"/>
    <col min="266" max="267" width="6" style="9" customWidth="1"/>
    <col min="268" max="268" width="13.7109375" style="9" customWidth="1"/>
    <col min="269" max="270" width="15" style="9" customWidth="1"/>
    <col min="271" max="271" width="17.5703125" style="9" customWidth="1"/>
    <col min="272" max="272" width="9.85546875" style="9" customWidth="1"/>
    <col min="273" max="273" width="7.28515625" style="9" customWidth="1"/>
    <col min="274" max="274" width="6" style="9" customWidth="1"/>
    <col min="275" max="280" width="17.5703125" style="9" customWidth="1"/>
    <col min="281" max="423" width="20.140625" style="9" customWidth="1"/>
    <col min="424" max="463" width="12.42578125" style="9" customWidth="1"/>
    <col min="464" max="464" width="20.140625" style="9" customWidth="1"/>
    <col min="465" max="465" width="21.42578125" style="9" customWidth="1"/>
    <col min="466" max="466" width="22.7109375" style="9" customWidth="1"/>
    <col min="467" max="467" width="13.7109375" style="9" customWidth="1"/>
    <col min="468" max="468" width="15" style="9" customWidth="1"/>
    <col min="469" max="471" width="17.5703125" style="9" customWidth="1"/>
    <col min="472" max="472" width="16.28515625" style="9" customWidth="1"/>
    <col min="473" max="473" width="15" style="9" customWidth="1"/>
    <col min="474" max="475" width="12.42578125" style="9" customWidth="1"/>
    <col min="476" max="477" width="17.5703125" style="9" customWidth="1"/>
    <col min="478" max="478" width="7.28515625" style="9" customWidth="1"/>
    <col min="479" max="479" width="21.42578125" style="9" customWidth="1"/>
    <col min="480" max="480" width="17.5703125" style="9" customWidth="1"/>
    <col min="481" max="481" width="20.140625" style="9" customWidth="1"/>
    <col min="482" max="482" width="16.28515625" style="9" customWidth="1"/>
    <col min="483" max="483" width="17.5703125" style="9" customWidth="1"/>
    <col min="484" max="484" width="6" style="9" customWidth="1"/>
    <col min="485" max="486" width="18.85546875" style="9" customWidth="1"/>
    <col min="487" max="488" width="20.140625" style="9" customWidth="1"/>
    <col min="489" max="489" width="6" style="9" customWidth="1"/>
    <col min="490" max="490" width="12.42578125" style="9" customWidth="1"/>
    <col min="491" max="491" width="18.85546875" style="9" customWidth="1"/>
    <col min="492" max="493" width="15" style="9" customWidth="1"/>
    <col min="494" max="494" width="7.28515625" style="9" customWidth="1"/>
    <col min="495" max="495" width="11.140625" style="9" customWidth="1"/>
    <col min="496" max="496" width="13.7109375" style="9" customWidth="1"/>
    <col min="497" max="497" width="18.85546875" style="9" customWidth="1"/>
    <col min="498" max="498" width="17.5703125" style="9" customWidth="1"/>
    <col min="499" max="499" width="25.28515625" style="9" customWidth="1"/>
    <col min="500" max="500" width="20.140625" style="9" customWidth="1"/>
    <col min="501" max="501" width="15" style="9" customWidth="1"/>
    <col min="502" max="502" width="17.5703125" style="9" customWidth="1"/>
    <col min="503" max="503" width="16.28515625" style="9" customWidth="1"/>
    <col min="504" max="505" width="15" style="9" customWidth="1"/>
    <col min="506" max="506" width="17.5703125" style="9" customWidth="1"/>
    <col min="507" max="507" width="20.140625" style="9" customWidth="1"/>
    <col min="508" max="508" width="16.28515625" style="9" customWidth="1"/>
    <col min="509" max="510" width="25.28515625" style="9" customWidth="1"/>
    <col min="511" max="511" width="18.85546875" style="9" customWidth="1"/>
    <col min="512" max="513" width="20.140625" style="9" customWidth="1"/>
    <col min="514" max="514" width="11.140625" style="9" customWidth="1"/>
    <col min="515" max="515" width="29.140625" style="9" customWidth="1"/>
    <col min="516" max="516" width="34.28515625" style="9" customWidth="1"/>
    <col min="517" max="518" width="9.85546875" style="9" customWidth="1"/>
    <col min="519" max="519" width="17.5703125" style="9" customWidth="1"/>
    <col min="520" max="520" width="18.85546875" style="9" customWidth="1"/>
    <col min="521" max="521" width="9.85546875" style="9" customWidth="1"/>
    <col min="522" max="523" width="6" style="9" customWidth="1"/>
    <col min="524" max="524" width="13.7109375" style="9" customWidth="1"/>
    <col min="525" max="526" width="15" style="9" customWidth="1"/>
    <col min="527" max="527" width="17.5703125" style="9" customWidth="1"/>
    <col min="528" max="528" width="9.85546875" style="9" customWidth="1"/>
    <col min="529" max="529" width="7.28515625" style="9" customWidth="1"/>
    <col min="530" max="530" width="6" style="9" customWidth="1"/>
    <col min="531" max="536" width="17.5703125" style="9" customWidth="1"/>
    <col min="537" max="679" width="20.140625" style="9" customWidth="1"/>
    <col min="680" max="719" width="12.42578125" style="9" customWidth="1"/>
    <col min="720" max="720" width="20.140625" style="9" customWidth="1"/>
    <col min="721" max="721" width="21.42578125" style="9" customWidth="1"/>
    <col min="722" max="722" width="22.7109375" style="9" customWidth="1"/>
    <col min="723" max="723" width="13.7109375" style="9" customWidth="1"/>
    <col min="724" max="724" width="15" style="9" customWidth="1"/>
    <col min="725" max="727" width="17.5703125" style="9" customWidth="1"/>
    <col min="728" max="728" width="16.28515625" style="9" customWidth="1"/>
    <col min="729" max="729" width="15" style="9" customWidth="1"/>
    <col min="730" max="731" width="12.42578125" style="9" customWidth="1"/>
    <col min="732" max="733" width="17.5703125" style="9" customWidth="1"/>
    <col min="734" max="734" width="7.28515625" style="9" customWidth="1"/>
    <col min="735" max="735" width="21.42578125" style="9" customWidth="1"/>
    <col min="736" max="736" width="17.5703125" style="9" customWidth="1"/>
    <col min="737" max="737" width="20.140625" style="9" customWidth="1"/>
    <col min="738" max="738" width="16.28515625" style="9" customWidth="1"/>
    <col min="739" max="739" width="17.5703125" style="9" customWidth="1"/>
    <col min="740" max="740" width="6" style="9" customWidth="1"/>
    <col min="741" max="742" width="18.85546875" style="9" customWidth="1"/>
    <col min="743" max="744" width="20.140625" style="9" customWidth="1"/>
    <col min="745" max="745" width="6" style="9" customWidth="1"/>
    <col min="746" max="746" width="12.42578125" style="9" customWidth="1"/>
    <col min="747" max="747" width="18.85546875" style="9" customWidth="1"/>
    <col min="748" max="749" width="15" style="9" customWidth="1"/>
    <col min="750" max="750" width="7.28515625" style="9" customWidth="1"/>
    <col min="751" max="751" width="11.140625" style="9" customWidth="1"/>
    <col min="752" max="752" width="13.7109375" style="9" customWidth="1"/>
    <col min="753" max="753" width="18.85546875" style="9" customWidth="1"/>
    <col min="754" max="754" width="17.5703125" style="9" customWidth="1"/>
    <col min="755" max="755" width="25.28515625" style="9" customWidth="1"/>
    <col min="756" max="756" width="20.140625" style="9" customWidth="1"/>
    <col min="757" max="757" width="15" style="9" customWidth="1"/>
    <col min="758" max="758" width="17.5703125" style="9" customWidth="1"/>
    <col min="759" max="759" width="16.28515625" style="9" customWidth="1"/>
    <col min="760" max="761" width="15" style="9" customWidth="1"/>
    <col min="762" max="762" width="17.5703125" style="9" customWidth="1"/>
    <col min="763" max="763" width="20.140625" style="9" customWidth="1"/>
    <col min="764" max="764" width="16.28515625" style="9" customWidth="1"/>
    <col min="765" max="766" width="25.28515625" style="9" customWidth="1"/>
    <col min="767" max="767" width="18.85546875" style="9" customWidth="1"/>
    <col min="768" max="769" width="20.140625" style="9" customWidth="1"/>
    <col min="770" max="770" width="11.140625" style="9" customWidth="1"/>
    <col min="771" max="771" width="29.140625" style="9" customWidth="1"/>
    <col min="772" max="772" width="34.28515625" style="9" customWidth="1"/>
    <col min="773" max="774" width="9.85546875" style="9" customWidth="1"/>
    <col min="775" max="775" width="17.5703125" style="9" customWidth="1"/>
    <col min="776" max="776" width="18.85546875" style="9" customWidth="1"/>
    <col min="777" max="777" width="9.85546875" style="9" customWidth="1"/>
    <col min="778" max="779" width="6" style="9" customWidth="1"/>
    <col min="780" max="780" width="13.7109375" style="9" customWidth="1"/>
    <col min="781" max="782" width="15" style="9" customWidth="1"/>
    <col min="783" max="783" width="17.5703125" style="9" customWidth="1"/>
    <col min="784" max="784" width="9.85546875" style="9" customWidth="1"/>
    <col min="785" max="785" width="7.28515625" style="9" customWidth="1"/>
    <col min="786" max="786" width="6" style="9" customWidth="1"/>
    <col min="787" max="792" width="17.5703125" style="9" customWidth="1"/>
    <col min="793" max="935" width="20.140625" style="9" customWidth="1"/>
    <col min="936" max="975" width="12.42578125" style="9" customWidth="1"/>
    <col min="976" max="976" width="20.140625" style="9" customWidth="1"/>
    <col min="977" max="977" width="21.42578125" style="9" customWidth="1"/>
    <col min="978" max="978" width="22.7109375" style="9" customWidth="1"/>
    <col min="979" max="979" width="13.7109375" style="9" customWidth="1"/>
    <col min="980" max="980" width="15" style="9" customWidth="1"/>
    <col min="981" max="983" width="17.5703125" style="9" customWidth="1"/>
    <col min="984" max="984" width="16.28515625" style="9" customWidth="1"/>
    <col min="985" max="985" width="15" style="9" customWidth="1"/>
    <col min="986" max="987" width="12.42578125" style="9" customWidth="1"/>
    <col min="988" max="989" width="17.5703125" style="9" customWidth="1"/>
    <col min="990" max="990" width="7.28515625" style="9" customWidth="1"/>
    <col min="991" max="991" width="21.42578125" style="9" customWidth="1"/>
    <col min="992" max="992" width="17.5703125" style="9" customWidth="1"/>
    <col min="993" max="993" width="20.140625" style="9" customWidth="1"/>
    <col min="994" max="994" width="16.28515625" style="9" customWidth="1"/>
    <col min="995" max="995" width="17.5703125" style="9" customWidth="1"/>
    <col min="996" max="996" width="6" style="9" customWidth="1"/>
    <col min="997" max="998" width="18.85546875" style="9" customWidth="1"/>
    <col min="999" max="1000" width="20.140625" style="9" customWidth="1"/>
    <col min="1001" max="1001" width="6" style="9" customWidth="1"/>
    <col min="1002" max="1002" width="12.42578125" style="9" customWidth="1"/>
    <col min="1003" max="1003" width="18.85546875" style="9" customWidth="1"/>
    <col min="1004" max="1005" width="15" style="9" customWidth="1"/>
    <col min="1006" max="1006" width="7.28515625" style="9" customWidth="1"/>
    <col min="1007" max="1007" width="11.140625" style="9" customWidth="1"/>
    <col min="1008" max="1008" width="13.7109375" style="9" customWidth="1"/>
    <col min="1009" max="1009" width="18.85546875" style="9" customWidth="1"/>
    <col min="1010" max="1010" width="17.5703125" style="9" customWidth="1"/>
    <col min="1011" max="1011" width="25.28515625" style="9" customWidth="1"/>
    <col min="1012" max="1012" width="20.140625" style="9" customWidth="1"/>
    <col min="1013" max="1013" width="15" style="9" customWidth="1"/>
    <col min="1014" max="1014" width="17.5703125" style="9" customWidth="1"/>
    <col min="1015" max="1015" width="16.28515625" style="9" customWidth="1"/>
    <col min="1016" max="1017" width="15" style="9" customWidth="1"/>
    <col min="1018" max="1018" width="17.5703125" style="9" customWidth="1"/>
    <col min="1019" max="1019" width="20.140625" style="9" customWidth="1"/>
    <col min="1020" max="1020" width="16.28515625" style="9" customWidth="1"/>
    <col min="1021" max="1022" width="25.28515625" style="9" customWidth="1"/>
    <col min="1023" max="1023" width="18.85546875" style="9" customWidth="1"/>
    <col min="1024" max="1025" width="20.140625" style="9" customWidth="1"/>
    <col min="1026" max="1026" width="11.140625" style="9" customWidth="1"/>
    <col min="1027" max="1027" width="29.140625" style="9" customWidth="1"/>
    <col min="1028" max="1028" width="34.28515625" style="9" customWidth="1"/>
    <col min="1029" max="1030" width="9.85546875" style="9" customWidth="1"/>
    <col min="1031" max="1031" width="17.5703125" style="9" customWidth="1"/>
    <col min="1032" max="1032" width="18.85546875" style="9" customWidth="1"/>
    <col min="1033" max="1033" width="9.85546875" style="9" customWidth="1"/>
    <col min="1034" max="1035" width="6" style="9" customWidth="1"/>
    <col min="1036" max="1036" width="13.7109375" style="9" customWidth="1"/>
    <col min="1037" max="1038" width="15" style="9" customWidth="1"/>
    <col min="1039" max="1039" width="17.5703125" style="9" customWidth="1"/>
    <col min="1040" max="1040" width="9.85546875" style="9" customWidth="1"/>
    <col min="1041" max="1041" width="7.28515625" style="9" customWidth="1"/>
    <col min="1042" max="1042" width="6" style="9" customWidth="1"/>
    <col min="1043" max="1048" width="17.5703125" style="9" customWidth="1"/>
    <col min="1049" max="1191" width="20.140625" style="9" customWidth="1"/>
    <col min="1192" max="1231" width="12.42578125" style="9" customWidth="1"/>
    <col min="1232" max="1232" width="20.140625" style="9" customWidth="1"/>
    <col min="1233" max="1233" width="21.42578125" style="9" customWidth="1"/>
    <col min="1234" max="1234" width="22.7109375" style="9" customWidth="1"/>
    <col min="1235" max="1235" width="13.7109375" style="9" customWidth="1"/>
    <col min="1236" max="1236" width="15" style="9" customWidth="1"/>
    <col min="1237" max="1239" width="17.5703125" style="9" customWidth="1"/>
    <col min="1240" max="1240" width="16.28515625" style="9" customWidth="1"/>
    <col min="1241" max="1241" width="15" style="9" customWidth="1"/>
    <col min="1242" max="1243" width="12.42578125" style="9" customWidth="1"/>
    <col min="1244" max="1245" width="17.5703125" style="9" customWidth="1"/>
    <col min="1246" max="1246" width="7.28515625" style="9" customWidth="1"/>
    <col min="1247" max="1247" width="21.42578125" style="9" customWidth="1"/>
    <col min="1248" max="1248" width="17.5703125" style="9" customWidth="1"/>
    <col min="1249" max="1249" width="20.140625" style="9" customWidth="1"/>
    <col min="1250" max="1250" width="16.28515625" style="9" customWidth="1"/>
    <col min="1251" max="1251" width="17.5703125" style="9" customWidth="1"/>
    <col min="1252" max="1252" width="6" style="9" customWidth="1"/>
    <col min="1253" max="1254" width="18.85546875" style="9" customWidth="1"/>
    <col min="1255" max="1256" width="20.140625" style="9" customWidth="1"/>
    <col min="1257" max="1257" width="6" style="9" customWidth="1"/>
    <col min="1258" max="1258" width="12.42578125" style="9" customWidth="1"/>
    <col min="1259" max="1259" width="18.85546875" style="9" customWidth="1"/>
    <col min="1260" max="1261" width="15" style="9" customWidth="1"/>
    <col min="1262" max="1262" width="7.28515625" style="9" customWidth="1"/>
    <col min="1263" max="1263" width="11.140625" style="9" customWidth="1"/>
    <col min="1264" max="1264" width="13.7109375" style="9" customWidth="1"/>
    <col min="1265" max="1265" width="18.85546875" style="9" customWidth="1"/>
    <col min="1266" max="1266" width="17.5703125" style="9" customWidth="1"/>
    <col min="1267" max="1267" width="25.28515625" style="9" customWidth="1"/>
    <col min="1268" max="1268" width="20.140625" style="9" customWidth="1"/>
    <col min="1269" max="1269" width="15" style="9" customWidth="1"/>
    <col min="1270" max="1270" width="17.5703125" style="9" customWidth="1"/>
    <col min="1271" max="1271" width="16.28515625" style="9" customWidth="1"/>
    <col min="1272" max="1273" width="15" style="9" customWidth="1"/>
    <col min="1274" max="1274" width="17.5703125" style="9" customWidth="1"/>
    <col min="1275" max="1275" width="20.140625" style="9" customWidth="1"/>
    <col min="1276" max="1276" width="16.28515625" style="9" customWidth="1"/>
    <col min="1277" max="1278" width="25.28515625" style="9" customWidth="1"/>
    <col min="1279" max="1279" width="18.85546875" style="9" customWidth="1"/>
    <col min="1280" max="1281" width="20.140625" style="9" customWidth="1"/>
    <col min="1282" max="1282" width="11.140625" style="9" customWidth="1"/>
    <col min="1283" max="1283" width="29.140625" style="9" customWidth="1"/>
    <col min="1284" max="1284" width="34.28515625" style="9" customWidth="1"/>
    <col min="1285" max="1286" width="9.85546875" style="9" customWidth="1"/>
    <col min="1287" max="1287" width="17.5703125" style="9" customWidth="1"/>
    <col min="1288" max="1288" width="18.85546875" style="9" customWidth="1"/>
    <col min="1289" max="1289" width="9.85546875" style="9" customWidth="1"/>
    <col min="1290" max="1291" width="6" style="9" customWidth="1"/>
    <col min="1292" max="1292" width="13.7109375" style="9" customWidth="1"/>
    <col min="1293" max="1294" width="15" style="9" customWidth="1"/>
    <col min="1295" max="1295" width="17.5703125" style="9" customWidth="1"/>
    <col min="1296" max="1296" width="9.85546875" style="9" customWidth="1"/>
    <col min="1297" max="1297" width="7.28515625" style="9" customWidth="1"/>
    <col min="1298" max="1298" width="6" style="9" customWidth="1"/>
    <col min="1299" max="1304" width="17.5703125" style="9" customWidth="1"/>
    <col min="1305" max="1447" width="20.140625" style="9" customWidth="1"/>
    <col min="1448" max="1487" width="12.42578125" style="9" customWidth="1"/>
    <col min="1488" max="1488" width="20.140625" style="9" customWidth="1"/>
    <col min="1489" max="1489" width="21.42578125" style="9" customWidth="1"/>
    <col min="1490" max="1490" width="22.7109375" style="9" customWidth="1"/>
    <col min="1491" max="1491" width="13.7109375" style="9" customWidth="1"/>
    <col min="1492" max="1492" width="15" style="9" customWidth="1"/>
    <col min="1493" max="1495" width="17.5703125" style="9" customWidth="1"/>
    <col min="1496" max="1496" width="16.28515625" style="9" customWidth="1"/>
    <col min="1497" max="1497" width="15" style="9" customWidth="1"/>
    <col min="1498" max="1499" width="12.42578125" style="9" customWidth="1"/>
    <col min="1500" max="1501" width="17.5703125" style="9" customWidth="1"/>
    <col min="1502" max="1502" width="7.28515625" style="9" customWidth="1"/>
    <col min="1503" max="1503" width="21.42578125" style="9" customWidth="1"/>
    <col min="1504" max="1504" width="17.5703125" style="9" customWidth="1"/>
    <col min="1505" max="1505" width="20.140625" style="9" customWidth="1"/>
    <col min="1506" max="1506" width="16.28515625" style="9" customWidth="1"/>
    <col min="1507" max="1507" width="17.5703125" style="9" customWidth="1"/>
    <col min="1508" max="1508" width="6" style="9" customWidth="1"/>
    <col min="1509" max="1510" width="18.85546875" style="9" customWidth="1"/>
    <col min="1511" max="1512" width="20.140625" style="9" customWidth="1"/>
    <col min="1513" max="1513" width="6" style="9" customWidth="1"/>
    <col min="1514" max="1514" width="12.42578125" style="9" customWidth="1"/>
    <col min="1515" max="1515" width="18.85546875" style="9" customWidth="1"/>
    <col min="1516" max="1517" width="15" style="9" customWidth="1"/>
    <col min="1518" max="1518" width="7.28515625" style="9" customWidth="1"/>
    <col min="1519" max="1519" width="11.140625" style="9" customWidth="1"/>
    <col min="1520" max="1520" width="13.7109375" style="9" customWidth="1"/>
    <col min="1521" max="1521" width="18.85546875" style="9" customWidth="1"/>
    <col min="1522" max="1522" width="17.5703125" style="9" customWidth="1"/>
    <col min="1523" max="1523" width="25.28515625" style="9" customWidth="1"/>
    <col min="1524" max="1524" width="20.140625" style="9" customWidth="1"/>
    <col min="1525" max="1525" width="15" style="9" customWidth="1"/>
    <col min="1526" max="1526" width="17.5703125" style="9" customWidth="1"/>
    <col min="1527" max="1527" width="16.28515625" style="9" customWidth="1"/>
    <col min="1528" max="1529" width="15" style="9" customWidth="1"/>
    <col min="1530" max="1530" width="17.5703125" style="9" customWidth="1"/>
    <col min="1531" max="1531" width="20.140625" style="9" customWidth="1"/>
    <col min="1532" max="1532" width="16.28515625" style="9" customWidth="1"/>
    <col min="1533" max="1534" width="25.28515625" style="9" customWidth="1"/>
    <col min="1535" max="1535" width="18.85546875" style="9" customWidth="1"/>
    <col min="1536" max="1537" width="20.140625" style="9" customWidth="1"/>
    <col min="1538" max="1538" width="11.140625" style="9" customWidth="1"/>
    <col min="1539" max="1539" width="29.140625" style="9" customWidth="1"/>
    <col min="1540" max="1540" width="34.28515625" style="9" customWidth="1"/>
    <col min="1541" max="1542" width="9.85546875" style="9" customWidth="1"/>
    <col min="1543" max="1543" width="17.5703125" style="9" customWidth="1"/>
    <col min="1544" max="1544" width="18.85546875" style="9" customWidth="1"/>
    <col min="1545" max="1545" width="9.85546875" style="9" customWidth="1"/>
    <col min="1546" max="1547" width="6" style="9" customWidth="1"/>
    <col min="1548" max="1548" width="13.7109375" style="9" customWidth="1"/>
    <col min="1549" max="1550" width="15" style="9" customWidth="1"/>
    <col min="1551" max="1551" width="17.5703125" style="9" customWidth="1"/>
    <col min="1552" max="1552" width="9.85546875" style="9" customWidth="1"/>
    <col min="1553" max="1553" width="7.28515625" style="9" customWidth="1"/>
    <col min="1554" max="1554" width="6" style="9" customWidth="1"/>
    <col min="1555" max="1560" width="17.5703125" style="9" customWidth="1"/>
    <col min="1561" max="1703" width="20.140625" style="9" customWidth="1"/>
    <col min="1704" max="1743" width="12.42578125" style="9" customWidth="1"/>
    <col min="1744" max="1744" width="20.140625" style="9" customWidth="1"/>
    <col min="1745" max="1745" width="21.42578125" style="9" customWidth="1"/>
    <col min="1746" max="1746" width="22.7109375" style="9" customWidth="1"/>
    <col min="1747" max="1747" width="13.7109375" style="9" customWidth="1"/>
    <col min="1748" max="1748" width="15" style="9" customWidth="1"/>
    <col min="1749" max="1751" width="17.5703125" style="9" customWidth="1"/>
    <col min="1752" max="1752" width="16.28515625" style="9" customWidth="1"/>
    <col min="1753" max="1753" width="15" style="9" customWidth="1"/>
    <col min="1754" max="1755" width="12.42578125" style="9" customWidth="1"/>
    <col min="1756" max="1757" width="17.5703125" style="9" customWidth="1"/>
    <col min="1758" max="1758" width="7.28515625" style="9" customWidth="1"/>
    <col min="1759" max="1759" width="21.42578125" style="9" customWidth="1"/>
    <col min="1760" max="1760" width="17.5703125" style="9" customWidth="1"/>
    <col min="1761" max="1761" width="20.140625" style="9" customWidth="1"/>
    <col min="1762" max="1762" width="16.28515625" style="9" customWidth="1"/>
    <col min="1763" max="1763" width="17.5703125" style="9" customWidth="1"/>
    <col min="1764" max="1764" width="6" style="9" customWidth="1"/>
    <col min="1765" max="1766" width="18.85546875" style="9" customWidth="1"/>
    <col min="1767" max="1768" width="20.140625" style="9" customWidth="1"/>
    <col min="1769" max="1769" width="6" style="9" customWidth="1"/>
    <col min="1770" max="1770" width="12.42578125" style="9" customWidth="1"/>
    <col min="1771" max="1771" width="18.85546875" style="9" customWidth="1"/>
    <col min="1772" max="1773" width="15" style="9" customWidth="1"/>
    <col min="1774" max="1774" width="7.28515625" style="9" customWidth="1"/>
    <col min="1775" max="1775" width="11.140625" style="9" customWidth="1"/>
    <col min="1776" max="1776" width="13.7109375" style="9" customWidth="1"/>
    <col min="1777" max="1777" width="18.85546875" style="9" customWidth="1"/>
    <col min="1778" max="1778" width="17.5703125" style="9" customWidth="1"/>
    <col min="1779" max="1779" width="25.28515625" style="9" customWidth="1"/>
    <col min="1780" max="1780" width="20.140625" style="9" customWidth="1"/>
    <col min="1781" max="1781" width="15" style="9" customWidth="1"/>
    <col min="1782" max="1782" width="17.5703125" style="9" customWidth="1"/>
    <col min="1783" max="1783" width="16.28515625" style="9" customWidth="1"/>
    <col min="1784" max="1785" width="15" style="9" customWidth="1"/>
    <col min="1786" max="1786" width="17.5703125" style="9" customWidth="1"/>
    <col min="1787" max="1787" width="20.140625" style="9" customWidth="1"/>
    <col min="1788" max="1788" width="16.28515625" style="9" customWidth="1"/>
    <col min="1789" max="1790" width="25.28515625" style="9" customWidth="1"/>
    <col min="1791" max="1791" width="18.85546875" style="9" customWidth="1"/>
    <col min="1792" max="1793" width="20.140625" style="9" customWidth="1"/>
    <col min="1794" max="1794" width="11.140625" style="9" customWidth="1"/>
    <col min="1795" max="1795" width="29.140625" style="9" customWidth="1"/>
    <col min="1796" max="1796" width="34.28515625" style="9" customWidth="1"/>
    <col min="1797" max="1798" width="9.85546875" style="9" customWidth="1"/>
    <col min="1799" max="1799" width="17.5703125" style="9" customWidth="1"/>
    <col min="1800" max="1800" width="18.85546875" style="9" customWidth="1"/>
    <col min="1801" max="1801" width="9.85546875" style="9" customWidth="1"/>
    <col min="1802" max="1803" width="6" style="9" customWidth="1"/>
    <col min="1804" max="1804" width="13.7109375" style="9" customWidth="1"/>
    <col min="1805" max="1806" width="15" style="9" customWidth="1"/>
    <col min="1807" max="1807" width="17.5703125" style="9" customWidth="1"/>
    <col min="1808" max="1808" width="9.85546875" style="9" customWidth="1"/>
    <col min="1809" max="1809" width="7.28515625" style="9" customWidth="1"/>
    <col min="1810" max="1810" width="6" style="9" customWidth="1"/>
    <col min="1811" max="1816" width="17.5703125" style="9" customWidth="1"/>
    <col min="1817" max="1959" width="20.140625" style="9" customWidth="1"/>
    <col min="1960" max="1999" width="12.42578125" style="9" customWidth="1"/>
    <col min="2000" max="2000" width="20.140625" style="9" customWidth="1"/>
    <col min="2001" max="2001" width="21.42578125" style="9" customWidth="1"/>
    <col min="2002" max="2002" width="22.7109375" style="9" customWidth="1"/>
    <col min="2003" max="2003" width="13.7109375" style="9" customWidth="1"/>
    <col min="2004" max="2004" width="15" style="9" customWidth="1"/>
    <col min="2005" max="2007" width="17.5703125" style="9" customWidth="1"/>
    <col min="2008" max="2008" width="16.28515625" style="9" customWidth="1"/>
    <col min="2009" max="2009" width="15" style="9" customWidth="1"/>
    <col min="2010" max="2011" width="12.42578125" style="9" customWidth="1"/>
    <col min="2012" max="2013" width="17.5703125" style="9" customWidth="1"/>
    <col min="2014" max="2014" width="7.28515625" style="9" customWidth="1"/>
    <col min="2015" max="2015" width="21.42578125" style="9" customWidth="1"/>
    <col min="2016" max="2016" width="17.5703125" style="9" customWidth="1"/>
    <col min="2017" max="2017" width="20.140625" style="9" customWidth="1"/>
    <col min="2018" max="2018" width="16.28515625" style="9" customWidth="1"/>
    <col min="2019" max="2019" width="17.5703125" style="9" customWidth="1"/>
    <col min="2020" max="2020" width="6" style="9" customWidth="1"/>
    <col min="2021" max="2022" width="18.85546875" style="9" customWidth="1"/>
    <col min="2023" max="2024" width="20.140625" style="9" customWidth="1"/>
    <col min="2025" max="2025" width="6" style="9" customWidth="1"/>
    <col min="2026" max="2026" width="12.42578125" style="9" customWidth="1"/>
    <col min="2027" max="2027" width="18.85546875" style="9" customWidth="1"/>
    <col min="2028" max="2029" width="15" style="9" customWidth="1"/>
    <col min="2030" max="2030" width="7.28515625" style="9" customWidth="1"/>
    <col min="2031" max="2031" width="11.140625" style="9" customWidth="1"/>
    <col min="2032" max="2032" width="13.7109375" style="9" customWidth="1"/>
    <col min="2033" max="2033" width="18.85546875" style="9" customWidth="1"/>
    <col min="2034" max="2034" width="17.5703125" style="9" customWidth="1"/>
    <col min="2035" max="2035" width="25.28515625" style="9" customWidth="1"/>
    <col min="2036" max="2036" width="20.140625" style="9" customWidth="1"/>
    <col min="2037" max="2037" width="15" style="9" customWidth="1"/>
    <col min="2038" max="2038" width="17.5703125" style="9" customWidth="1"/>
    <col min="2039" max="2039" width="16.28515625" style="9" customWidth="1"/>
    <col min="2040" max="2041" width="15" style="9" customWidth="1"/>
    <col min="2042" max="2042" width="17.5703125" style="9" customWidth="1"/>
    <col min="2043" max="2043" width="20.140625" style="9" customWidth="1"/>
    <col min="2044" max="2044" width="16.28515625" style="9" customWidth="1"/>
    <col min="2045" max="2046" width="25.28515625" style="9" customWidth="1"/>
    <col min="2047" max="2047" width="18.85546875" style="9" customWidth="1"/>
    <col min="2048" max="2049" width="20.140625" style="9" customWidth="1"/>
    <col min="2050" max="2050" width="11.140625" style="9" customWidth="1"/>
    <col min="2051" max="2051" width="29.140625" style="9" customWidth="1"/>
    <col min="2052" max="2052" width="34.28515625" style="9" customWidth="1"/>
    <col min="2053" max="2054" width="9.85546875" style="9" customWidth="1"/>
    <col min="2055" max="2055" width="17.5703125" style="9" customWidth="1"/>
    <col min="2056" max="2056" width="18.85546875" style="9" customWidth="1"/>
    <col min="2057" max="2057" width="9.85546875" style="9" customWidth="1"/>
    <col min="2058" max="2059" width="6" style="9" customWidth="1"/>
    <col min="2060" max="2060" width="13.7109375" style="9" customWidth="1"/>
    <col min="2061" max="2062" width="15" style="9" customWidth="1"/>
    <col min="2063" max="2063" width="17.5703125" style="9" customWidth="1"/>
    <col min="2064" max="2064" width="9.85546875" style="9" customWidth="1"/>
    <col min="2065" max="2065" width="7.28515625" style="9" customWidth="1"/>
    <col min="2066" max="2066" width="6" style="9" customWidth="1"/>
    <col min="2067" max="2072" width="17.5703125" style="9" customWidth="1"/>
    <col min="2073" max="2215" width="20.140625" style="9" customWidth="1"/>
    <col min="2216" max="2255" width="12.42578125" style="9" customWidth="1"/>
    <col min="2256" max="2256" width="20.140625" style="9" customWidth="1"/>
    <col min="2257" max="2257" width="21.42578125" style="9" customWidth="1"/>
    <col min="2258" max="2258" width="22.7109375" style="9" customWidth="1"/>
    <col min="2259" max="2259" width="13.7109375" style="9" customWidth="1"/>
    <col min="2260" max="2260" width="15" style="9" customWidth="1"/>
    <col min="2261" max="2263" width="17.5703125" style="9" customWidth="1"/>
    <col min="2264" max="2264" width="16.28515625" style="9" customWidth="1"/>
    <col min="2265" max="2265" width="15" style="9" customWidth="1"/>
    <col min="2266" max="2267" width="12.42578125" style="9" customWidth="1"/>
    <col min="2268" max="2269" width="17.5703125" style="9" customWidth="1"/>
    <col min="2270" max="2270" width="7.28515625" style="9" customWidth="1"/>
    <col min="2271" max="2271" width="21.42578125" style="9" customWidth="1"/>
    <col min="2272" max="2272" width="17.5703125" style="9" customWidth="1"/>
    <col min="2273" max="2273" width="20.140625" style="9" customWidth="1"/>
    <col min="2274" max="2274" width="16.28515625" style="9" customWidth="1"/>
    <col min="2275" max="2275" width="17.5703125" style="9" customWidth="1"/>
    <col min="2276" max="2276" width="6" style="9" customWidth="1"/>
    <col min="2277" max="2278" width="18.85546875" style="9" customWidth="1"/>
    <col min="2279" max="2280" width="20.140625" style="9" customWidth="1"/>
    <col min="2281" max="2281" width="6" style="9" customWidth="1"/>
    <col min="2282" max="2282" width="12.42578125" style="9" customWidth="1"/>
    <col min="2283" max="2283" width="18.85546875" style="9" customWidth="1"/>
    <col min="2284" max="2285" width="15" style="9" customWidth="1"/>
    <col min="2286" max="2286" width="7.28515625" style="9" customWidth="1"/>
    <col min="2287" max="2287" width="11.140625" style="9" customWidth="1"/>
    <col min="2288" max="2288" width="13.7109375" style="9" customWidth="1"/>
    <col min="2289" max="2289" width="18.85546875" style="9" customWidth="1"/>
    <col min="2290" max="2290" width="17.5703125" style="9" customWidth="1"/>
    <col min="2291" max="2291" width="25.28515625" style="9" customWidth="1"/>
    <col min="2292" max="2292" width="20.140625" style="9" customWidth="1"/>
    <col min="2293" max="2293" width="15" style="9" customWidth="1"/>
    <col min="2294" max="2294" width="17.5703125" style="9" customWidth="1"/>
    <col min="2295" max="2295" width="16.28515625" style="9" customWidth="1"/>
    <col min="2296" max="2297" width="15" style="9" customWidth="1"/>
    <col min="2298" max="2298" width="17.5703125" style="9" customWidth="1"/>
    <col min="2299" max="2299" width="20.140625" style="9" customWidth="1"/>
    <col min="2300" max="2300" width="16.28515625" style="9" customWidth="1"/>
    <col min="2301" max="2302" width="25.28515625" style="9" customWidth="1"/>
    <col min="2303" max="2303" width="18.85546875" style="9" customWidth="1"/>
    <col min="2304" max="2305" width="20.140625" style="9" customWidth="1"/>
    <col min="2306" max="2306" width="11.140625" style="9" customWidth="1"/>
    <col min="2307" max="2307" width="29.140625" style="9" customWidth="1"/>
    <col min="2308" max="2308" width="34.28515625" style="9" customWidth="1"/>
    <col min="2309" max="2310" width="9.85546875" style="9" customWidth="1"/>
    <col min="2311" max="2311" width="17.5703125" style="9" customWidth="1"/>
    <col min="2312" max="2312" width="18.85546875" style="9" customWidth="1"/>
    <col min="2313" max="2313" width="9.85546875" style="9" customWidth="1"/>
    <col min="2314" max="2315" width="6" style="9" customWidth="1"/>
    <col min="2316" max="2316" width="13.7109375" style="9" customWidth="1"/>
    <col min="2317" max="2318" width="15" style="9" customWidth="1"/>
    <col min="2319" max="2319" width="17.5703125" style="9" customWidth="1"/>
    <col min="2320" max="2320" width="9.85546875" style="9" customWidth="1"/>
    <col min="2321" max="2321" width="7.28515625" style="9" customWidth="1"/>
    <col min="2322" max="2322" width="6" style="9" customWidth="1"/>
    <col min="2323" max="2328" width="17.5703125" style="9" customWidth="1"/>
    <col min="2329" max="2471" width="20.140625" style="9" customWidth="1"/>
    <col min="2472" max="2511" width="12.42578125" style="9" customWidth="1"/>
    <col min="2512" max="2512" width="20.140625" style="9" customWidth="1"/>
    <col min="2513" max="2513" width="21.42578125" style="9" customWidth="1"/>
    <col min="2514" max="2514" width="22.7109375" style="9" customWidth="1"/>
    <col min="2515" max="2515" width="13.7109375" style="9" customWidth="1"/>
    <col min="2516" max="2516" width="15" style="9" customWidth="1"/>
    <col min="2517" max="2519" width="17.5703125" style="9" customWidth="1"/>
    <col min="2520" max="2520" width="16.28515625" style="9" customWidth="1"/>
    <col min="2521" max="2521" width="15" style="9" customWidth="1"/>
    <col min="2522" max="2523" width="12.42578125" style="9" customWidth="1"/>
    <col min="2524" max="2525" width="17.5703125" style="9" customWidth="1"/>
    <col min="2526" max="2526" width="7.28515625" style="9" customWidth="1"/>
    <col min="2527" max="2527" width="21.42578125" style="9" customWidth="1"/>
    <col min="2528" max="2528" width="17.5703125" style="9" customWidth="1"/>
    <col min="2529" max="2529" width="20.140625" style="9" customWidth="1"/>
    <col min="2530" max="2530" width="16.28515625" style="9" customWidth="1"/>
    <col min="2531" max="2531" width="17.5703125" style="9" customWidth="1"/>
    <col min="2532" max="2532" width="6" style="9" customWidth="1"/>
    <col min="2533" max="2534" width="18.85546875" style="9" customWidth="1"/>
    <col min="2535" max="2536" width="20.140625" style="9" customWidth="1"/>
    <col min="2537" max="2537" width="6" style="9" customWidth="1"/>
    <col min="2538" max="2538" width="12.42578125" style="9" customWidth="1"/>
    <col min="2539" max="2539" width="18.85546875" style="9" customWidth="1"/>
    <col min="2540" max="2541" width="15" style="9" customWidth="1"/>
    <col min="2542" max="2542" width="7.28515625" style="9" customWidth="1"/>
    <col min="2543" max="2543" width="11.140625" style="9" customWidth="1"/>
    <col min="2544" max="2544" width="13.7109375" style="9" customWidth="1"/>
    <col min="2545" max="2545" width="18.85546875" style="9" customWidth="1"/>
    <col min="2546" max="2546" width="17.5703125" style="9" customWidth="1"/>
    <col min="2547" max="2547" width="25.28515625" style="9" customWidth="1"/>
    <col min="2548" max="2548" width="20.140625" style="9" customWidth="1"/>
    <col min="2549" max="2549" width="15" style="9" customWidth="1"/>
    <col min="2550" max="2550" width="17.5703125" style="9" customWidth="1"/>
    <col min="2551" max="2551" width="16.28515625" style="9" customWidth="1"/>
    <col min="2552" max="2553" width="15" style="9" customWidth="1"/>
    <col min="2554" max="2554" width="17.5703125" style="9" customWidth="1"/>
    <col min="2555" max="2555" width="20.140625" style="9" customWidth="1"/>
    <col min="2556" max="2556" width="16.28515625" style="9" customWidth="1"/>
    <col min="2557" max="2558" width="25.28515625" style="9" customWidth="1"/>
    <col min="2559" max="2559" width="18.85546875" style="9" customWidth="1"/>
    <col min="2560" max="2561" width="20.140625" style="9" customWidth="1"/>
    <col min="2562" max="2562" width="11.140625" style="9" customWidth="1"/>
    <col min="2563" max="2563" width="29.140625" style="9" customWidth="1"/>
    <col min="2564" max="2564" width="34.28515625" style="9" customWidth="1"/>
    <col min="2565" max="2566" width="9.85546875" style="9" customWidth="1"/>
    <col min="2567" max="2567" width="17.5703125" style="9" customWidth="1"/>
    <col min="2568" max="2568" width="18.85546875" style="9" customWidth="1"/>
    <col min="2569" max="2569" width="9.85546875" style="9" customWidth="1"/>
    <col min="2570" max="2571" width="6" style="9" customWidth="1"/>
    <col min="2572" max="2572" width="13.7109375" style="9" customWidth="1"/>
    <col min="2573" max="2574" width="15" style="9" customWidth="1"/>
    <col min="2575" max="2575" width="17.5703125" style="9" customWidth="1"/>
    <col min="2576" max="2576" width="9.85546875" style="9" customWidth="1"/>
    <col min="2577" max="2577" width="7.28515625" style="9" customWidth="1"/>
    <col min="2578" max="2578" width="6" style="9" customWidth="1"/>
    <col min="2579" max="2584" width="17.5703125" style="9" customWidth="1"/>
    <col min="2585" max="2727" width="20.140625" style="9" customWidth="1"/>
    <col min="2728" max="2767" width="12.42578125" style="9" customWidth="1"/>
    <col min="2768" max="2768" width="20.140625" style="9" customWidth="1"/>
    <col min="2769" max="2769" width="21.42578125" style="9" customWidth="1"/>
    <col min="2770" max="2770" width="22.7109375" style="9" customWidth="1"/>
    <col min="2771" max="2771" width="13.7109375" style="9" customWidth="1"/>
    <col min="2772" max="2772" width="15" style="9" customWidth="1"/>
    <col min="2773" max="2775" width="17.5703125" style="9" customWidth="1"/>
    <col min="2776" max="2776" width="16.28515625" style="9" customWidth="1"/>
    <col min="2777" max="2777" width="15" style="9" customWidth="1"/>
    <col min="2778" max="2779" width="12.42578125" style="9" customWidth="1"/>
    <col min="2780" max="2781" width="17.5703125" style="9" customWidth="1"/>
    <col min="2782" max="2782" width="7.28515625" style="9" customWidth="1"/>
    <col min="2783" max="2783" width="21.42578125" style="9" customWidth="1"/>
    <col min="2784" max="2784" width="17.5703125" style="9" customWidth="1"/>
    <col min="2785" max="2785" width="20.140625" style="9" customWidth="1"/>
    <col min="2786" max="2786" width="16.28515625" style="9" customWidth="1"/>
    <col min="2787" max="2787" width="17.5703125" style="9" customWidth="1"/>
    <col min="2788" max="2788" width="6" style="9" customWidth="1"/>
    <col min="2789" max="2790" width="18.85546875" style="9" customWidth="1"/>
    <col min="2791" max="2792" width="20.140625" style="9" customWidth="1"/>
    <col min="2793" max="2793" width="6" style="9" customWidth="1"/>
    <col min="2794" max="2794" width="12.42578125" style="9" customWidth="1"/>
    <col min="2795" max="2795" width="18.85546875" style="9" customWidth="1"/>
    <col min="2796" max="2797" width="15" style="9" customWidth="1"/>
    <col min="2798" max="2798" width="7.28515625" style="9" customWidth="1"/>
    <col min="2799" max="2799" width="11.140625" style="9" customWidth="1"/>
    <col min="2800" max="2800" width="13.7109375" style="9" customWidth="1"/>
    <col min="2801" max="2801" width="18.85546875" style="9" customWidth="1"/>
    <col min="2802" max="2802" width="17.5703125" style="9" customWidth="1"/>
    <col min="2803" max="2803" width="25.28515625" style="9" customWidth="1"/>
    <col min="2804" max="2804" width="20.140625" style="9" customWidth="1"/>
    <col min="2805" max="2805" width="15" style="9" customWidth="1"/>
    <col min="2806" max="2806" width="17.5703125" style="9" customWidth="1"/>
    <col min="2807" max="2807" width="16.28515625" style="9" customWidth="1"/>
    <col min="2808" max="2809" width="15" style="9" customWidth="1"/>
    <col min="2810" max="2810" width="17.5703125" style="9" customWidth="1"/>
    <col min="2811" max="2811" width="20.140625" style="9" customWidth="1"/>
    <col min="2812" max="2812" width="16.28515625" style="9" customWidth="1"/>
    <col min="2813" max="2814" width="25.28515625" style="9" customWidth="1"/>
    <col min="2815" max="2815" width="18.85546875" style="9" customWidth="1"/>
    <col min="2816" max="2817" width="20.140625" style="9" customWidth="1"/>
    <col min="2818" max="2818" width="11.140625" style="9" customWidth="1"/>
    <col min="2819" max="2819" width="29.140625" style="9" customWidth="1"/>
    <col min="2820" max="2820" width="34.28515625" style="9" customWidth="1"/>
    <col min="2821" max="2822" width="9.85546875" style="9" customWidth="1"/>
    <col min="2823" max="2823" width="17.5703125" style="9" customWidth="1"/>
    <col min="2824" max="2824" width="18.85546875" style="9" customWidth="1"/>
    <col min="2825" max="2825" width="9.85546875" style="9" customWidth="1"/>
    <col min="2826" max="2827" width="6" style="9" customWidth="1"/>
    <col min="2828" max="2828" width="13.7109375" style="9" customWidth="1"/>
    <col min="2829" max="2830" width="15" style="9" customWidth="1"/>
    <col min="2831" max="2831" width="17.5703125" style="9" customWidth="1"/>
    <col min="2832" max="2832" width="9.85546875" style="9" customWidth="1"/>
    <col min="2833" max="2833" width="7.28515625" style="9" customWidth="1"/>
    <col min="2834" max="2834" width="6" style="9" customWidth="1"/>
    <col min="2835" max="2840" width="17.5703125" style="9" customWidth="1"/>
    <col min="2841" max="2983" width="20.140625" style="9" customWidth="1"/>
    <col min="2984" max="3023" width="12.42578125" style="9" customWidth="1"/>
    <col min="3024" max="3024" width="20.140625" style="9" customWidth="1"/>
    <col min="3025" max="3025" width="21.42578125" style="9" customWidth="1"/>
    <col min="3026" max="3026" width="22.7109375" style="9" customWidth="1"/>
    <col min="3027" max="3027" width="13.7109375" style="9" customWidth="1"/>
    <col min="3028" max="3028" width="15" style="9" customWidth="1"/>
    <col min="3029" max="3031" width="17.5703125" style="9" customWidth="1"/>
    <col min="3032" max="3032" width="16.28515625" style="9" customWidth="1"/>
    <col min="3033" max="3033" width="15" style="9" customWidth="1"/>
    <col min="3034" max="3035" width="12.42578125" style="9" customWidth="1"/>
    <col min="3036" max="3037" width="17.5703125" style="9" customWidth="1"/>
    <col min="3038" max="3038" width="7.28515625" style="9" customWidth="1"/>
    <col min="3039" max="3039" width="21.42578125" style="9" customWidth="1"/>
    <col min="3040" max="3040" width="17.5703125" style="9" customWidth="1"/>
    <col min="3041" max="3041" width="20.140625" style="9" customWidth="1"/>
    <col min="3042" max="3042" width="16.28515625" style="9" customWidth="1"/>
    <col min="3043" max="3043" width="17.5703125" style="9" customWidth="1"/>
    <col min="3044" max="3044" width="6" style="9" customWidth="1"/>
    <col min="3045" max="3046" width="18.85546875" style="9" customWidth="1"/>
    <col min="3047" max="3048" width="20.140625" style="9" customWidth="1"/>
    <col min="3049" max="3049" width="6" style="9" customWidth="1"/>
    <col min="3050" max="3050" width="12.42578125" style="9" customWidth="1"/>
    <col min="3051" max="3051" width="18.85546875" style="9" customWidth="1"/>
    <col min="3052" max="3053" width="15" style="9" customWidth="1"/>
    <col min="3054" max="3054" width="7.28515625" style="9" customWidth="1"/>
    <col min="3055" max="3055" width="11.140625" style="9" customWidth="1"/>
    <col min="3056" max="3056" width="13.7109375" style="9" customWidth="1"/>
    <col min="3057" max="3057" width="18.85546875" style="9" customWidth="1"/>
    <col min="3058" max="3058" width="17.5703125" style="9" customWidth="1"/>
    <col min="3059" max="3059" width="25.28515625" style="9" customWidth="1"/>
    <col min="3060" max="3060" width="20.140625" style="9" customWidth="1"/>
    <col min="3061" max="3061" width="15" style="9" customWidth="1"/>
    <col min="3062" max="3062" width="17.5703125" style="9" customWidth="1"/>
    <col min="3063" max="3063" width="16.28515625" style="9" customWidth="1"/>
    <col min="3064" max="3065" width="15" style="9" customWidth="1"/>
    <col min="3066" max="3066" width="17.5703125" style="9" customWidth="1"/>
    <col min="3067" max="3067" width="20.140625" style="9" customWidth="1"/>
    <col min="3068" max="3068" width="16.28515625" style="9" customWidth="1"/>
    <col min="3069" max="3070" width="25.28515625" style="9" customWidth="1"/>
    <col min="3071" max="3071" width="18.85546875" style="9" customWidth="1"/>
    <col min="3072" max="3073" width="20.140625" style="9" customWidth="1"/>
    <col min="3074" max="3074" width="11.140625" style="9" customWidth="1"/>
    <col min="3075" max="3075" width="29.140625" style="9" customWidth="1"/>
    <col min="3076" max="3076" width="34.28515625" style="9" customWidth="1"/>
    <col min="3077" max="3078" width="9.85546875" style="9" customWidth="1"/>
    <col min="3079" max="3079" width="17.5703125" style="9" customWidth="1"/>
    <col min="3080" max="3080" width="18.85546875" style="9" customWidth="1"/>
    <col min="3081" max="3081" width="9.85546875" style="9" customWidth="1"/>
    <col min="3082" max="3083" width="6" style="9" customWidth="1"/>
    <col min="3084" max="3084" width="13.7109375" style="9" customWidth="1"/>
    <col min="3085" max="3086" width="15" style="9" customWidth="1"/>
    <col min="3087" max="3087" width="17.5703125" style="9" customWidth="1"/>
    <col min="3088" max="3088" width="9.85546875" style="9" customWidth="1"/>
    <col min="3089" max="3089" width="7.28515625" style="9" customWidth="1"/>
    <col min="3090" max="3090" width="6" style="9" customWidth="1"/>
    <col min="3091" max="3096" width="17.5703125" style="9" customWidth="1"/>
    <col min="3097" max="3239" width="20.140625" style="9" customWidth="1"/>
    <col min="3240" max="3279" width="12.42578125" style="9" customWidth="1"/>
    <col min="3280" max="3280" width="20.140625" style="9" customWidth="1"/>
    <col min="3281" max="3281" width="21.42578125" style="9" customWidth="1"/>
    <col min="3282" max="3282" width="22.7109375" style="9" customWidth="1"/>
    <col min="3283" max="3283" width="13.7109375" style="9" customWidth="1"/>
    <col min="3284" max="3284" width="15" style="9" customWidth="1"/>
    <col min="3285" max="3287" width="17.5703125" style="9" customWidth="1"/>
    <col min="3288" max="3288" width="16.28515625" style="9" customWidth="1"/>
    <col min="3289" max="3289" width="15" style="9" customWidth="1"/>
    <col min="3290" max="3291" width="12.42578125" style="9" customWidth="1"/>
    <col min="3292" max="3293" width="17.5703125" style="9" customWidth="1"/>
    <col min="3294" max="3294" width="7.28515625" style="9" customWidth="1"/>
    <col min="3295" max="3295" width="21.42578125" style="9" customWidth="1"/>
    <col min="3296" max="3296" width="17.5703125" style="9" customWidth="1"/>
    <col min="3297" max="3297" width="20.140625" style="9" customWidth="1"/>
    <col min="3298" max="3298" width="16.28515625" style="9" customWidth="1"/>
    <col min="3299" max="3299" width="17.5703125" style="9" customWidth="1"/>
    <col min="3300" max="3300" width="6" style="9" customWidth="1"/>
    <col min="3301" max="3302" width="18.85546875" style="9" customWidth="1"/>
    <col min="3303" max="3304" width="20.140625" style="9" customWidth="1"/>
    <col min="3305" max="3305" width="6" style="9" customWidth="1"/>
    <col min="3306" max="3306" width="12.42578125" style="9" customWidth="1"/>
    <col min="3307" max="3307" width="18.85546875" style="9" customWidth="1"/>
    <col min="3308" max="3309" width="15" style="9" customWidth="1"/>
    <col min="3310" max="3310" width="7.28515625" style="9" customWidth="1"/>
    <col min="3311" max="3311" width="11.140625" style="9" customWidth="1"/>
    <col min="3312" max="3312" width="13.7109375" style="9" customWidth="1"/>
    <col min="3313" max="3313" width="18.85546875" style="9" customWidth="1"/>
    <col min="3314" max="3314" width="17.5703125" style="9" customWidth="1"/>
    <col min="3315" max="3315" width="25.28515625" style="9" customWidth="1"/>
    <col min="3316" max="3316" width="20.140625" style="9" customWidth="1"/>
    <col min="3317" max="3317" width="15" style="9" customWidth="1"/>
    <col min="3318" max="3318" width="17.5703125" style="9" customWidth="1"/>
    <col min="3319" max="3319" width="16.28515625" style="9" customWidth="1"/>
    <col min="3320" max="3321" width="15" style="9" customWidth="1"/>
    <col min="3322" max="3322" width="17.5703125" style="9" customWidth="1"/>
    <col min="3323" max="3323" width="20.140625" style="9" customWidth="1"/>
    <col min="3324" max="3324" width="16.28515625" style="9" customWidth="1"/>
    <col min="3325" max="3326" width="25.28515625" style="9" customWidth="1"/>
    <col min="3327" max="3327" width="18.85546875" style="9" customWidth="1"/>
    <col min="3328" max="3329" width="20.140625" style="9" customWidth="1"/>
    <col min="3330" max="3330" width="11.140625" style="9" customWidth="1"/>
    <col min="3331" max="3331" width="29.140625" style="9" customWidth="1"/>
    <col min="3332" max="3332" width="34.28515625" style="9" customWidth="1"/>
    <col min="3333" max="3334" width="9.85546875" style="9" customWidth="1"/>
    <col min="3335" max="3335" width="17.5703125" style="9" customWidth="1"/>
    <col min="3336" max="3336" width="18.85546875" style="9" customWidth="1"/>
    <col min="3337" max="3337" width="9.85546875" style="9" customWidth="1"/>
    <col min="3338" max="3339" width="6" style="9" customWidth="1"/>
    <col min="3340" max="3340" width="13.7109375" style="9" customWidth="1"/>
    <col min="3341" max="3342" width="15" style="9" customWidth="1"/>
    <col min="3343" max="3343" width="17.5703125" style="9" customWidth="1"/>
    <col min="3344" max="3344" width="9.85546875" style="9" customWidth="1"/>
    <col min="3345" max="3345" width="7.28515625" style="9" customWidth="1"/>
    <col min="3346" max="3346" width="6" style="9" customWidth="1"/>
    <col min="3347" max="3352" width="17.5703125" style="9" customWidth="1"/>
    <col min="3353" max="3495" width="20.140625" style="9" customWidth="1"/>
    <col min="3496" max="3535" width="12.42578125" style="9" customWidth="1"/>
    <col min="3536" max="3536" width="20.140625" style="9" customWidth="1"/>
    <col min="3537" max="3537" width="21.42578125" style="9" customWidth="1"/>
    <col min="3538" max="3538" width="22.7109375" style="9" customWidth="1"/>
    <col min="3539" max="3539" width="13.7109375" style="9" customWidth="1"/>
    <col min="3540" max="3540" width="15" style="9" customWidth="1"/>
    <col min="3541" max="3543" width="17.5703125" style="9" customWidth="1"/>
    <col min="3544" max="3544" width="16.28515625" style="9" customWidth="1"/>
    <col min="3545" max="3545" width="15" style="9" customWidth="1"/>
    <col min="3546" max="3547" width="12.42578125" style="9" customWidth="1"/>
    <col min="3548" max="3549" width="17.5703125" style="9" customWidth="1"/>
    <col min="3550" max="3550" width="7.28515625" style="9" customWidth="1"/>
    <col min="3551" max="3551" width="21.42578125" style="9" customWidth="1"/>
    <col min="3552" max="3552" width="17.5703125" style="9" customWidth="1"/>
    <col min="3553" max="3553" width="20.140625" style="9" customWidth="1"/>
    <col min="3554" max="3554" width="16.28515625" style="9" customWidth="1"/>
    <col min="3555" max="3555" width="17.5703125" style="9" customWidth="1"/>
    <col min="3556" max="3556" width="6" style="9" customWidth="1"/>
    <col min="3557" max="3558" width="18.85546875" style="9" customWidth="1"/>
    <col min="3559" max="3560" width="20.140625" style="9" customWidth="1"/>
    <col min="3561" max="3561" width="6" style="9" customWidth="1"/>
    <col min="3562" max="3562" width="12.42578125" style="9" customWidth="1"/>
    <col min="3563" max="3563" width="18.85546875" style="9" customWidth="1"/>
    <col min="3564" max="3565" width="15" style="9" customWidth="1"/>
    <col min="3566" max="3566" width="7.28515625" style="9" customWidth="1"/>
    <col min="3567" max="3567" width="11.140625" style="9" customWidth="1"/>
    <col min="3568" max="3568" width="13.7109375" style="9" customWidth="1"/>
    <col min="3569" max="3569" width="18.85546875" style="9" customWidth="1"/>
    <col min="3570" max="3570" width="17.5703125" style="9" customWidth="1"/>
    <col min="3571" max="3571" width="25.28515625" style="9" customWidth="1"/>
    <col min="3572" max="3572" width="20.140625" style="9" customWidth="1"/>
    <col min="3573" max="3573" width="15" style="9" customWidth="1"/>
    <col min="3574" max="3574" width="17.5703125" style="9" customWidth="1"/>
    <col min="3575" max="3575" width="16.28515625" style="9" customWidth="1"/>
    <col min="3576" max="3577" width="15" style="9" customWidth="1"/>
    <col min="3578" max="3578" width="17.5703125" style="9" customWidth="1"/>
    <col min="3579" max="3579" width="20.140625" style="9" customWidth="1"/>
    <col min="3580" max="3580" width="16.28515625" style="9" customWidth="1"/>
    <col min="3581" max="3582" width="25.28515625" style="9" customWidth="1"/>
    <col min="3583" max="3583" width="18.85546875" style="9" customWidth="1"/>
    <col min="3584" max="3585" width="20.140625" style="9" customWidth="1"/>
    <col min="3586" max="3586" width="11.140625" style="9" customWidth="1"/>
    <col min="3587" max="3587" width="29.140625" style="9" customWidth="1"/>
    <col min="3588" max="3588" width="34.28515625" style="9" customWidth="1"/>
    <col min="3589" max="3590" width="9.85546875" style="9" customWidth="1"/>
    <col min="3591" max="3591" width="17.5703125" style="9" customWidth="1"/>
    <col min="3592" max="3592" width="18.85546875" style="9" customWidth="1"/>
    <col min="3593" max="3593" width="9.85546875" style="9" customWidth="1"/>
    <col min="3594" max="3595" width="6" style="9" customWidth="1"/>
    <col min="3596" max="3596" width="13.7109375" style="9" customWidth="1"/>
    <col min="3597" max="3598" width="15" style="9" customWidth="1"/>
    <col min="3599" max="3599" width="17.5703125" style="9" customWidth="1"/>
    <col min="3600" max="3600" width="9.85546875" style="9" customWidth="1"/>
    <col min="3601" max="3601" width="7.28515625" style="9" customWidth="1"/>
    <col min="3602" max="3602" width="6" style="9" customWidth="1"/>
    <col min="3603" max="3608" width="17.5703125" style="9" customWidth="1"/>
    <col min="3609" max="3751" width="20.140625" style="9" customWidth="1"/>
    <col min="3752" max="3791" width="12.42578125" style="9" customWidth="1"/>
    <col min="3792" max="3792" width="20.140625" style="9" customWidth="1"/>
    <col min="3793" max="3793" width="21.42578125" style="9" customWidth="1"/>
    <col min="3794" max="3794" width="22.7109375" style="9" customWidth="1"/>
    <col min="3795" max="3795" width="13.7109375" style="9" customWidth="1"/>
    <col min="3796" max="3796" width="15" style="9" customWidth="1"/>
    <col min="3797" max="3799" width="17.5703125" style="9" customWidth="1"/>
    <col min="3800" max="3800" width="16.28515625" style="9" customWidth="1"/>
    <col min="3801" max="3801" width="15" style="9" customWidth="1"/>
    <col min="3802" max="3803" width="12.42578125" style="9" customWidth="1"/>
    <col min="3804" max="3805" width="17.5703125" style="9" customWidth="1"/>
    <col min="3806" max="3806" width="7.28515625" style="9" customWidth="1"/>
    <col min="3807" max="3807" width="21.42578125" style="9" customWidth="1"/>
    <col min="3808" max="3808" width="17.5703125" style="9" customWidth="1"/>
    <col min="3809" max="3809" width="20.140625" style="9" customWidth="1"/>
    <col min="3810" max="3810" width="16.28515625" style="9" customWidth="1"/>
    <col min="3811" max="3811" width="17.5703125" style="9" customWidth="1"/>
    <col min="3812" max="3812" width="6" style="9" customWidth="1"/>
    <col min="3813" max="3814" width="18.85546875" style="9" customWidth="1"/>
    <col min="3815" max="3816" width="20.140625" style="9" customWidth="1"/>
    <col min="3817" max="3817" width="6" style="9" customWidth="1"/>
    <col min="3818" max="3818" width="12.42578125" style="9" customWidth="1"/>
    <col min="3819" max="3819" width="18.85546875" style="9" customWidth="1"/>
    <col min="3820" max="3821" width="15" style="9" customWidth="1"/>
    <col min="3822" max="3822" width="7.28515625" style="9" customWidth="1"/>
    <col min="3823" max="3823" width="11.140625" style="9" customWidth="1"/>
    <col min="3824" max="3824" width="13.7109375" style="9" customWidth="1"/>
    <col min="3825" max="3825" width="18.85546875" style="9" customWidth="1"/>
    <col min="3826" max="3826" width="17.5703125" style="9" customWidth="1"/>
    <col min="3827" max="3827" width="25.28515625" style="9" customWidth="1"/>
    <col min="3828" max="3828" width="20.140625" style="9" customWidth="1"/>
    <col min="3829" max="3829" width="15" style="9" customWidth="1"/>
    <col min="3830" max="3830" width="17.5703125" style="9" customWidth="1"/>
    <col min="3831" max="3831" width="16.28515625" style="9" customWidth="1"/>
    <col min="3832" max="3833" width="15" style="9" customWidth="1"/>
    <col min="3834" max="3834" width="17.5703125" style="9" customWidth="1"/>
    <col min="3835" max="3835" width="20.140625" style="9" customWidth="1"/>
    <col min="3836" max="3836" width="16.28515625" style="9" customWidth="1"/>
    <col min="3837" max="3838" width="25.28515625" style="9" customWidth="1"/>
    <col min="3839" max="3839" width="18.85546875" style="9" customWidth="1"/>
    <col min="3840" max="3841" width="20.140625" style="9" customWidth="1"/>
    <col min="3842" max="3842" width="11.140625" style="9" customWidth="1"/>
    <col min="3843" max="3843" width="29.140625" style="9" customWidth="1"/>
    <col min="3844" max="3844" width="34.28515625" style="9" customWidth="1"/>
    <col min="3845" max="3846" width="9.85546875" style="9" customWidth="1"/>
    <col min="3847" max="3847" width="17.5703125" style="9" customWidth="1"/>
    <col min="3848" max="3848" width="18.85546875" style="9" customWidth="1"/>
    <col min="3849" max="3849" width="9.85546875" style="9" customWidth="1"/>
    <col min="3850" max="3851" width="6" style="9" customWidth="1"/>
    <col min="3852" max="3852" width="13.7109375" style="9" customWidth="1"/>
    <col min="3853" max="3854" width="15" style="9" customWidth="1"/>
    <col min="3855" max="3855" width="17.5703125" style="9" customWidth="1"/>
    <col min="3856" max="3856" width="9.85546875" style="9" customWidth="1"/>
    <col min="3857" max="3857" width="7.28515625" style="9" customWidth="1"/>
    <col min="3858" max="3858" width="6" style="9" customWidth="1"/>
    <col min="3859" max="3864" width="17.5703125" style="9" customWidth="1"/>
    <col min="3865" max="4007" width="20.140625" style="9" customWidth="1"/>
    <col min="4008" max="4047" width="12.42578125" style="9" customWidth="1"/>
    <col min="4048" max="4048" width="20.140625" style="9" customWidth="1"/>
    <col min="4049" max="4049" width="21.42578125" style="9" customWidth="1"/>
    <col min="4050" max="4050" width="22.7109375" style="9" customWidth="1"/>
    <col min="4051" max="4051" width="13.7109375" style="9" customWidth="1"/>
    <col min="4052" max="4052" width="15" style="9" customWidth="1"/>
    <col min="4053" max="4055" width="17.5703125" style="9" customWidth="1"/>
    <col min="4056" max="4056" width="16.28515625" style="9" customWidth="1"/>
    <col min="4057" max="4057" width="15" style="9" customWidth="1"/>
    <col min="4058" max="4059" width="12.42578125" style="9" customWidth="1"/>
    <col min="4060" max="4061" width="17.5703125" style="9" customWidth="1"/>
    <col min="4062" max="4062" width="7.28515625" style="9" customWidth="1"/>
    <col min="4063" max="4063" width="21.42578125" style="9" customWidth="1"/>
    <col min="4064" max="4064" width="17.5703125" style="9" customWidth="1"/>
    <col min="4065" max="4065" width="20.140625" style="9" customWidth="1"/>
    <col min="4066" max="4066" width="16.28515625" style="9" customWidth="1"/>
    <col min="4067" max="4067" width="17.5703125" style="9" customWidth="1"/>
    <col min="4068" max="4068" width="6" style="9" customWidth="1"/>
    <col min="4069" max="4070" width="18.85546875" style="9" customWidth="1"/>
    <col min="4071" max="4072" width="20.140625" style="9" customWidth="1"/>
    <col min="4073" max="4073" width="6" style="9" customWidth="1"/>
    <col min="4074" max="4074" width="12.42578125" style="9" customWidth="1"/>
    <col min="4075" max="4075" width="18.85546875" style="9" customWidth="1"/>
    <col min="4076" max="4077" width="15" style="9" customWidth="1"/>
    <col min="4078" max="4078" width="7.28515625" style="9" customWidth="1"/>
    <col min="4079" max="4079" width="11.140625" style="9" customWidth="1"/>
    <col min="4080" max="4080" width="13.7109375" style="9" customWidth="1"/>
    <col min="4081" max="4081" width="18.85546875" style="9" customWidth="1"/>
    <col min="4082" max="4082" width="17.5703125" style="9" customWidth="1"/>
    <col min="4083" max="4083" width="25.28515625" style="9" customWidth="1"/>
    <col min="4084" max="4084" width="20.140625" style="9" customWidth="1"/>
    <col min="4085" max="4085" width="15" style="9" customWidth="1"/>
    <col min="4086" max="4086" width="17.5703125" style="9" customWidth="1"/>
    <col min="4087" max="4087" width="16.28515625" style="9" customWidth="1"/>
    <col min="4088" max="4089" width="15" style="9" customWidth="1"/>
    <col min="4090" max="4090" width="17.5703125" style="9" customWidth="1"/>
    <col min="4091" max="4091" width="20.140625" style="9" customWidth="1"/>
    <col min="4092" max="4092" width="16.28515625" style="9" customWidth="1"/>
    <col min="4093" max="4094" width="25.28515625" style="9" customWidth="1"/>
    <col min="4095" max="4095" width="18.85546875" style="9" customWidth="1"/>
    <col min="4096" max="4097" width="20.140625" style="9" customWidth="1"/>
    <col min="4098" max="4098" width="11.140625" style="9" customWidth="1"/>
    <col min="4099" max="4099" width="29.140625" style="9" customWidth="1"/>
    <col min="4100" max="4100" width="34.28515625" style="9" customWidth="1"/>
    <col min="4101" max="4102" width="9.85546875" style="9" customWidth="1"/>
    <col min="4103" max="4103" width="17.5703125" style="9" customWidth="1"/>
    <col min="4104" max="4104" width="18.85546875" style="9" customWidth="1"/>
    <col min="4105" max="4105" width="9.85546875" style="9" customWidth="1"/>
    <col min="4106" max="4107" width="6" style="9" customWidth="1"/>
    <col min="4108" max="4108" width="13.7109375" style="9" customWidth="1"/>
    <col min="4109" max="4110" width="15" style="9" customWidth="1"/>
    <col min="4111" max="4111" width="17.5703125" style="9" customWidth="1"/>
    <col min="4112" max="4112" width="9.85546875" style="9" customWidth="1"/>
    <col min="4113" max="4113" width="7.28515625" style="9" customWidth="1"/>
    <col min="4114" max="4114" width="6" style="9" customWidth="1"/>
    <col min="4115" max="4120" width="17.5703125" style="9" customWidth="1"/>
    <col min="4121" max="4263" width="20.140625" style="9" customWidth="1"/>
    <col min="4264" max="4303" width="12.42578125" style="9" customWidth="1"/>
    <col min="4304" max="4304" width="20.140625" style="9" customWidth="1"/>
    <col min="4305" max="4305" width="21.42578125" style="9" customWidth="1"/>
    <col min="4306" max="4306" width="22.7109375" style="9" customWidth="1"/>
    <col min="4307" max="4307" width="13.7109375" style="9" customWidth="1"/>
    <col min="4308" max="4308" width="15" style="9" customWidth="1"/>
    <col min="4309" max="4311" width="17.5703125" style="9" customWidth="1"/>
    <col min="4312" max="4312" width="16.28515625" style="9" customWidth="1"/>
    <col min="4313" max="4313" width="15" style="9" customWidth="1"/>
    <col min="4314" max="4315" width="12.42578125" style="9" customWidth="1"/>
    <col min="4316" max="4317" width="17.5703125" style="9" customWidth="1"/>
    <col min="4318" max="4318" width="7.28515625" style="9" customWidth="1"/>
    <col min="4319" max="4319" width="21.42578125" style="9" customWidth="1"/>
    <col min="4320" max="4320" width="17.5703125" style="9" customWidth="1"/>
    <col min="4321" max="4321" width="20.140625" style="9" customWidth="1"/>
    <col min="4322" max="4322" width="16.28515625" style="9" customWidth="1"/>
    <col min="4323" max="4323" width="17.5703125" style="9" customWidth="1"/>
    <col min="4324" max="4324" width="6" style="9" customWidth="1"/>
    <col min="4325" max="4326" width="18.85546875" style="9" customWidth="1"/>
    <col min="4327" max="4328" width="20.140625" style="9" customWidth="1"/>
    <col min="4329" max="4329" width="6" style="9" customWidth="1"/>
    <col min="4330" max="4330" width="12.42578125" style="9" customWidth="1"/>
    <col min="4331" max="4331" width="18.85546875" style="9" customWidth="1"/>
    <col min="4332" max="4333" width="15" style="9" customWidth="1"/>
    <col min="4334" max="4334" width="7.28515625" style="9" customWidth="1"/>
    <col min="4335" max="4335" width="11.140625" style="9" customWidth="1"/>
    <col min="4336" max="4336" width="13.7109375" style="9" customWidth="1"/>
    <col min="4337" max="4337" width="18.85546875" style="9" customWidth="1"/>
    <col min="4338" max="4338" width="17.5703125" style="9" customWidth="1"/>
    <col min="4339" max="4339" width="25.28515625" style="9" customWidth="1"/>
    <col min="4340" max="4340" width="20.140625" style="9" customWidth="1"/>
    <col min="4341" max="4341" width="15" style="9" customWidth="1"/>
    <col min="4342" max="4342" width="17.5703125" style="9" customWidth="1"/>
    <col min="4343" max="4343" width="16.28515625" style="9" customWidth="1"/>
    <col min="4344" max="4345" width="15" style="9" customWidth="1"/>
    <col min="4346" max="4346" width="17.5703125" style="9" customWidth="1"/>
    <col min="4347" max="4347" width="20.140625" style="9" customWidth="1"/>
    <col min="4348" max="4348" width="16.28515625" style="9" customWidth="1"/>
    <col min="4349" max="4350" width="25.28515625" style="9" customWidth="1"/>
    <col min="4351" max="4351" width="18.85546875" style="9" customWidth="1"/>
    <col min="4352" max="4353" width="20.140625" style="9" customWidth="1"/>
    <col min="4354" max="4354" width="11.140625" style="9" customWidth="1"/>
    <col min="4355" max="4355" width="29.140625" style="9" customWidth="1"/>
    <col min="4356" max="4356" width="34.28515625" style="9" customWidth="1"/>
    <col min="4357" max="4358" width="9.85546875" style="9" customWidth="1"/>
    <col min="4359" max="4359" width="17.5703125" style="9" customWidth="1"/>
    <col min="4360" max="4360" width="18.85546875" style="9" customWidth="1"/>
    <col min="4361" max="4361" width="9.85546875" style="9" customWidth="1"/>
    <col min="4362" max="4363" width="6" style="9" customWidth="1"/>
    <col min="4364" max="4364" width="13.7109375" style="9" customWidth="1"/>
    <col min="4365" max="4366" width="15" style="9" customWidth="1"/>
    <col min="4367" max="4367" width="17.5703125" style="9" customWidth="1"/>
    <col min="4368" max="4368" width="9.85546875" style="9" customWidth="1"/>
    <col min="4369" max="4369" width="7.28515625" style="9" customWidth="1"/>
    <col min="4370" max="4370" width="6" style="9" customWidth="1"/>
    <col min="4371" max="4376" width="17.5703125" style="9" customWidth="1"/>
    <col min="4377" max="4519" width="20.140625" style="9" customWidth="1"/>
    <col min="4520" max="4559" width="12.42578125" style="9" customWidth="1"/>
    <col min="4560" max="4560" width="20.140625" style="9" customWidth="1"/>
    <col min="4561" max="4561" width="21.42578125" style="9" customWidth="1"/>
    <col min="4562" max="4562" width="22.7109375" style="9" customWidth="1"/>
    <col min="4563" max="4563" width="13.7109375" style="9" customWidth="1"/>
    <col min="4564" max="4564" width="15" style="9" customWidth="1"/>
    <col min="4565" max="4567" width="17.5703125" style="9" customWidth="1"/>
    <col min="4568" max="4568" width="16.28515625" style="9" customWidth="1"/>
    <col min="4569" max="4569" width="15" style="9" customWidth="1"/>
    <col min="4570" max="4571" width="12.42578125" style="9" customWidth="1"/>
    <col min="4572" max="4573" width="17.5703125" style="9" customWidth="1"/>
    <col min="4574" max="4574" width="7.28515625" style="9" customWidth="1"/>
    <col min="4575" max="4575" width="21.42578125" style="9" customWidth="1"/>
    <col min="4576" max="4576" width="17.5703125" style="9" customWidth="1"/>
    <col min="4577" max="4577" width="20.140625" style="9" customWidth="1"/>
    <col min="4578" max="4578" width="16.28515625" style="9" customWidth="1"/>
    <col min="4579" max="4579" width="17.5703125" style="9" customWidth="1"/>
    <col min="4580" max="4580" width="6" style="9" customWidth="1"/>
    <col min="4581" max="4582" width="18.85546875" style="9" customWidth="1"/>
    <col min="4583" max="4584" width="20.140625" style="9" customWidth="1"/>
    <col min="4585" max="4585" width="6" style="9" customWidth="1"/>
    <col min="4586" max="4586" width="12.42578125" style="9" customWidth="1"/>
    <col min="4587" max="4587" width="18.85546875" style="9" customWidth="1"/>
    <col min="4588" max="4589" width="15" style="9" customWidth="1"/>
    <col min="4590" max="4590" width="7.28515625" style="9" customWidth="1"/>
    <col min="4591" max="4591" width="11.140625" style="9" customWidth="1"/>
    <col min="4592" max="4592" width="13.7109375" style="9" customWidth="1"/>
    <col min="4593" max="4593" width="18.85546875" style="9" customWidth="1"/>
    <col min="4594" max="4594" width="17.5703125" style="9" customWidth="1"/>
    <col min="4595" max="4595" width="25.28515625" style="9" customWidth="1"/>
    <col min="4596" max="4596" width="20.140625" style="9" customWidth="1"/>
    <col min="4597" max="4597" width="15" style="9" customWidth="1"/>
    <col min="4598" max="4598" width="17.5703125" style="9" customWidth="1"/>
    <col min="4599" max="4599" width="16.28515625" style="9" customWidth="1"/>
    <col min="4600" max="4601" width="15" style="9" customWidth="1"/>
    <col min="4602" max="4602" width="17.5703125" style="9" customWidth="1"/>
    <col min="4603" max="4603" width="20.140625" style="9" customWidth="1"/>
    <col min="4604" max="4604" width="16.28515625" style="9" customWidth="1"/>
    <col min="4605" max="4606" width="25.28515625" style="9" customWidth="1"/>
    <col min="4607" max="4607" width="18.85546875" style="9" customWidth="1"/>
    <col min="4608" max="4609" width="20.140625" style="9" customWidth="1"/>
    <col min="4610" max="4610" width="11.140625" style="9" customWidth="1"/>
    <col min="4611" max="4611" width="29.140625" style="9" customWidth="1"/>
    <col min="4612" max="4612" width="34.28515625" style="9" customWidth="1"/>
    <col min="4613" max="4614" width="9.85546875" style="9" customWidth="1"/>
    <col min="4615" max="4615" width="17.5703125" style="9" customWidth="1"/>
    <col min="4616" max="4616" width="18.85546875" style="9" customWidth="1"/>
    <col min="4617" max="4617" width="9.85546875" style="9" customWidth="1"/>
    <col min="4618" max="4619" width="6" style="9" customWidth="1"/>
    <col min="4620" max="4620" width="13.7109375" style="9" customWidth="1"/>
    <col min="4621" max="4622" width="15" style="9" customWidth="1"/>
    <col min="4623" max="4623" width="17.5703125" style="9" customWidth="1"/>
    <col min="4624" max="4624" width="9.85546875" style="9" customWidth="1"/>
    <col min="4625" max="4625" width="7.28515625" style="9" customWidth="1"/>
    <col min="4626" max="4626" width="6" style="9" customWidth="1"/>
    <col min="4627" max="4632" width="17.5703125" style="9" customWidth="1"/>
    <col min="4633" max="4775" width="20.140625" style="9" customWidth="1"/>
    <col min="4776" max="4815" width="12.42578125" style="9" customWidth="1"/>
    <col min="4816" max="4816" width="20.140625" style="9" customWidth="1"/>
    <col min="4817" max="4817" width="21.42578125" style="9" customWidth="1"/>
    <col min="4818" max="4818" width="22.7109375" style="9" customWidth="1"/>
    <col min="4819" max="4819" width="13.7109375" style="9" customWidth="1"/>
    <col min="4820" max="4820" width="15" style="9" customWidth="1"/>
    <col min="4821" max="4823" width="17.5703125" style="9" customWidth="1"/>
    <col min="4824" max="4824" width="16.28515625" style="9" customWidth="1"/>
    <col min="4825" max="4825" width="15" style="9" customWidth="1"/>
    <col min="4826" max="4827" width="12.42578125" style="9" customWidth="1"/>
    <col min="4828" max="4829" width="17.5703125" style="9" customWidth="1"/>
    <col min="4830" max="4830" width="7.28515625" style="9" customWidth="1"/>
    <col min="4831" max="4831" width="21.42578125" style="9" customWidth="1"/>
    <col min="4832" max="4832" width="17.5703125" style="9" customWidth="1"/>
    <col min="4833" max="4833" width="20.140625" style="9" customWidth="1"/>
    <col min="4834" max="4834" width="16.28515625" style="9" customWidth="1"/>
    <col min="4835" max="4835" width="17.5703125" style="9" customWidth="1"/>
    <col min="4836" max="4836" width="6" style="9" customWidth="1"/>
    <col min="4837" max="4838" width="18.85546875" style="9" customWidth="1"/>
    <col min="4839" max="4840" width="20.140625" style="9" customWidth="1"/>
    <col min="4841" max="4841" width="6" style="9" customWidth="1"/>
    <col min="4842" max="4842" width="12.42578125" style="9" customWidth="1"/>
    <col min="4843" max="4843" width="18.85546875" style="9" customWidth="1"/>
    <col min="4844" max="4845" width="15" style="9" customWidth="1"/>
    <col min="4846" max="4846" width="7.28515625" style="9" customWidth="1"/>
    <col min="4847" max="4847" width="11.140625" style="9" customWidth="1"/>
    <col min="4848" max="4848" width="13.7109375" style="9" customWidth="1"/>
    <col min="4849" max="4849" width="18.85546875" style="9" customWidth="1"/>
    <col min="4850" max="4850" width="17.5703125" style="9" customWidth="1"/>
    <col min="4851" max="4851" width="25.28515625" style="9" customWidth="1"/>
    <col min="4852" max="4852" width="20.140625" style="9" customWidth="1"/>
    <col min="4853" max="4853" width="15" style="9" customWidth="1"/>
    <col min="4854" max="4854" width="17.5703125" style="9" customWidth="1"/>
    <col min="4855" max="4855" width="16.28515625" style="9" customWidth="1"/>
    <col min="4856" max="4857" width="15" style="9" customWidth="1"/>
    <col min="4858" max="4858" width="17.5703125" style="9" customWidth="1"/>
    <col min="4859" max="4859" width="20.140625" style="9" customWidth="1"/>
    <col min="4860" max="4860" width="16.28515625" style="9" customWidth="1"/>
    <col min="4861" max="4862" width="25.28515625" style="9" customWidth="1"/>
    <col min="4863" max="4863" width="18.85546875" style="9" customWidth="1"/>
    <col min="4864" max="4865" width="20.140625" style="9" customWidth="1"/>
    <col min="4866" max="4866" width="11.140625" style="9" customWidth="1"/>
    <col min="4867" max="4867" width="29.140625" style="9" customWidth="1"/>
    <col min="4868" max="4868" width="34.28515625" style="9" customWidth="1"/>
    <col min="4869" max="4870" width="9.85546875" style="9" customWidth="1"/>
    <col min="4871" max="4871" width="17.5703125" style="9" customWidth="1"/>
    <col min="4872" max="4872" width="18.85546875" style="9" customWidth="1"/>
    <col min="4873" max="4873" width="9.85546875" style="9" customWidth="1"/>
    <col min="4874" max="4875" width="6" style="9" customWidth="1"/>
    <col min="4876" max="4876" width="13.7109375" style="9" customWidth="1"/>
    <col min="4877" max="4878" width="15" style="9" customWidth="1"/>
    <col min="4879" max="4879" width="17.5703125" style="9" customWidth="1"/>
    <col min="4880" max="4880" width="9.85546875" style="9" customWidth="1"/>
    <col min="4881" max="4881" width="7.28515625" style="9" customWidth="1"/>
    <col min="4882" max="4882" width="6" style="9" customWidth="1"/>
    <col min="4883" max="4888" width="17.5703125" style="9" customWidth="1"/>
    <col min="4889" max="5031" width="20.140625" style="9" customWidth="1"/>
    <col min="5032" max="5071" width="12.42578125" style="9" customWidth="1"/>
    <col min="5072" max="5072" width="20.140625" style="9" customWidth="1"/>
    <col min="5073" max="5073" width="21.42578125" style="9" customWidth="1"/>
    <col min="5074" max="5074" width="22.7109375" style="9" customWidth="1"/>
    <col min="5075" max="5075" width="13.7109375" style="9" customWidth="1"/>
    <col min="5076" max="5076" width="15" style="9" customWidth="1"/>
    <col min="5077" max="5079" width="17.5703125" style="9" customWidth="1"/>
    <col min="5080" max="5080" width="16.28515625" style="9" customWidth="1"/>
    <col min="5081" max="5081" width="15" style="9" customWidth="1"/>
    <col min="5082" max="5083" width="12.42578125" style="9" customWidth="1"/>
    <col min="5084" max="5085" width="17.5703125" style="9" customWidth="1"/>
    <col min="5086" max="5086" width="7.28515625" style="9" customWidth="1"/>
    <col min="5087" max="5087" width="21.42578125" style="9" customWidth="1"/>
    <col min="5088" max="5088" width="17.5703125" style="9" customWidth="1"/>
    <col min="5089" max="5089" width="20.140625" style="9" customWidth="1"/>
    <col min="5090" max="5090" width="16.28515625" style="9" customWidth="1"/>
    <col min="5091" max="5091" width="17.5703125" style="9" customWidth="1"/>
    <col min="5092" max="5092" width="6" style="9" customWidth="1"/>
    <col min="5093" max="5094" width="18.85546875" style="9" customWidth="1"/>
    <col min="5095" max="5096" width="20.140625" style="9" customWidth="1"/>
    <col min="5097" max="5097" width="6" style="9" customWidth="1"/>
    <col min="5098" max="5098" width="12.42578125" style="9" customWidth="1"/>
    <col min="5099" max="5099" width="18.85546875" style="9" customWidth="1"/>
    <col min="5100" max="5101" width="15" style="9" customWidth="1"/>
    <col min="5102" max="5102" width="7.28515625" style="9" customWidth="1"/>
    <col min="5103" max="5103" width="11.140625" style="9" customWidth="1"/>
    <col min="5104" max="5104" width="13.7109375" style="9" customWidth="1"/>
    <col min="5105" max="5105" width="18.85546875" style="9" customWidth="1"/>
    <col min="5106" max="5106" width="17.5703125" style="9" customWidth="1"/>
    <col min="5107" max="5107" width="25.28515625" style="9" customWidth="1"/>
    <col min="5108" max="5108" width="20.140625" style="9" customWidth="1"/>
    <col min="5109" max="5109" width="15" style="9" customWidth="1"/>
    <col min="5110" max="5110" width="17.5703125" style="9" customWidth="1"/>
    <col min="5111" max="5111" width="16.28515625" style="9" customWidth="1"/>
    <col min="5112" max="5113" width="15" style="9" customWidth="1"/>
    <col min="5114" max="5114" width="17.5703125" style="9" customWidth="1"/>
    <col min="5115" max="5115" width="20.140625" style="9" customWidth="1"/>
    <col min="5116" max="5116" width="16.28515625" style="9" customWidth="1"/>
    <col min="5117" max="5118" width="25.28515625" style="9" customWidth="1"/>
    <col min="5119" max="5119" width="18.85546875" style="9" customWidth="1"/>
    <col min="5120" max="5121" width="20.140625" style="9" customWidth="1"/>
    <col min="5122" max="5122" width="11.140625" style="9" customWidth="1"/>
    <col min="5123" max="5123" width="29.140625" style="9" customWidth="1"/>
    <col min="5124" max="5124" width="34.28515625" style="9" customWidth="1"/>
    <col min="5125" max="5126" width="9.85546875" style="9" customWidth="1"/>
    <col min="5127" max="5127" width="17.5703125" style="9" customWidth="1"/>
    <col min="5128" max="5128" width="18.85546875" style="9" customWidth="1"/>
    <col min="5129" max="5129" width="9.85546875" style="9" customWidth="1"/>
    <col min="5130" max="5131" width="6" style="9" customWidth="1"/>
    <col min="5132" max="5132" width="13.7109375" style="9" customWidth="1"/>
    <col min="5133" max="5134" width="15" style="9" customWidth="1"/>
    <col min="5135" max="5135" width="17.5703125" style="9" customWidth="1"/>
    <col min="5136" max="5136" width="9.85546875" style="9" customWidth="1"/>
    <col min="5137" max="5137" width="7.28515625" style="9" customWidth="1"/>
    <col min="5138" max="5138" width="6" style="9" customWidth="1"/>
    <col min="5139" max="5144" width="17.5703125" style="9" customWidth="1"/>
    <col min="5145" max="5287" width="20.140625" style="9" customWidth="1"/>
    <col min="5288" max="5327" width="12.42578125" style="9" customWidth="1"/>
    <col min="5328" max="5328" width="20.140625" style="9" customWidth="1"/>
    <col min="5329" max="5329" width="21.42578125" style="9" customWidth="1"/>
    <col min="5330" max="5330" width="22.7109375" style="9" customWidth="1"/>
    <col min="5331" max="5331" width="13.7109375" style="9" customWidth="1"/>
    <col min="5332" max="5332" width="15" style="9" customWidth="1"/>
    <col min="5333" max="5335" width="17.5703125" style="9" customWidth="1"/>
    <col min="5336" max="5336" width="16.28515625" style="9" customWidth="1"/>
    <col min="5337" max="5337" width="15" style="9" customWidth="1"/>
    <col min="5338" max="5339" width="12.42578125" style="9" customWidth="1"/>
    <col min="5340" max="5341" width="17.5703125" style="9" customWidth="1"/>
    <col min="5342" max="5342" width="7.28515625" style="9" customWidth="1"/>
    <col min="5343" max="5343" width="21.42578125" style="9" customWidth="1"/>
    <col min="5344" max="5344" width="17.5703125" style="9" customWidth="1"/>
    <col min="5345" max="5345" width="20.140625" style="9" customWidth="1"/>
    <col min="5346" max="5346" width="16.28515625" style="9" customWidth="1"/>
    <col min="5347" max="5347" width="17.5703125" style="9" customWidth="1"/>
    <col min="5348" max="5348" width="6" style="9" customWidth="1"/>
    <col min="5349" max="5350" width="18.85546875" style="9" customWidth="1"/>
    <col min="5351" max="5352" width="20.140625" style="9" customWidth="1"/>
    <col min="5353" max="5353" width="6" style="9" customWidth="1"/>
    <col min="5354" max="5354" width="12.42578125" style="9" customWidth="1"/>
    <col min="5355" max="5355" width="18.85546875" style="9" customWidth="1"/>
    <col min="5356" max="5357" width="15" style="9" customWidth="1"/>
    <col min="5358" max="5358" width="7.28515625" style="9" customWidth="1"/>
    <col min="5359" max="5359" width="11.140625" style="9" customWidth="1"/>
    <col min="5360" max="5360" width="13.7109375" style="9" customWidth="1"/>
    <col min="5361" max="5361" width="18.85546875" style="9" customWidth="1"/>
    <col min="5362" max="5362" width="17.5703125" style="9" customWidth="1"/>
    <col min="5363" max="5363" width="25.28515625" style="9" customWidth="1"/>
    <col min="5364" max="5364" width="20.140625" style="9" customWidth="1"/>
    <col min="5365" max="5365" width="15" style="9" customWidth="1"/>
    <col min="5366" max="5366" width="17.5703125" style="9" customWidth="1"/>
    <col min="5367" max="5367" width="16.28515625" style="9" customWidth="1"/>
    <col min="5368" max="5369" width="15" style="9" customWidth="1"/>
    <col min="5370" max="5370" width="17.5703125" style="9" customWidth="1"/>
    <col min="5371" max="5371" width="20.140625" style="9" customWidth="1"/>
    <col min="5372" max="5372" width="16.28515625" style="9" customWidth="1"/>
    <col min="5373" max="5374" width="25.28515625" style="9" customWidth="1"/>
    <col min="5375" max="5375" width="18.85546875" style="9" customWidth="1"/>
    <col min="5376" max="5377" width="20.140625" style="9" customWidth="1"/>
    <col min="5378" max="5378" width="11.140625" style="9" customWidth="1"/>
    <col min="5379" max="5379" width="29.140625" style="9" customWidth="1"/>
    <col min="5380" max="5380" width="34.28515625" style="9" customWidth="1"/>
    <col min="5381" max="5382" width="9.85546875" style="9" customWidth="1"/>
    <col min="5383" max="5383" width="17.5703125" style="9" customWidth="1"/>
    <col min="5384" max="5384" width="18.85546875" style="9" customWidth="1"/>
    <col min="5385" max="5385" width="9.85546875" style="9" customWidth="1"/>
    <col min="5386" max="5387" width="6" style="9" customWidth="1"/>
    <col min="5388" max="5388" width="13.7109375" style="9" customWidth="1"/>
    <col min="5389" max="5390" width="15" style="9" customWidth="1"/>
    <col min="5391" max="5391" width="17.5703125" style="9" customWidth="1"/>
    <col min="5392" max="5392" width="9.85546875" style="9" customWidth="1"/>
    <col min="5393" max="5393" width="7.28515625" style="9" customWidth="1"/>
    <col min="5394" max="5394" width="6" style="9" customWidth="1"/>
    <col min="5395" max="5400" width="17.5703125" style="9" customWidth="1"/>
    <col min="5401" max="5543" width="20.140625" style="9" customWidth="1"/>
    <col min="5544" max="5583" width="12.42578125" style="9" customWidth="1"/>
    <col min="5584" max="5584" width="20.140625" style="9" customWidth="1"/>
    <col min="5585" max="5585" width="21.42578125" style="9" customWidth="1"/>
    <col min="5586" max="5586" width="22.7109375" style="9" customWidth="1"/>
    <col min="5587" max="5587" width="13.7109375" style="9" customWidth="1"/>
    <col min="5588" max="5588" width="15" style="9" customWidth="1"/>
    <col min="5589" max="5591" width="17.5703125" style="9" customWidth="1"/>
    <col min="5592" max="5592" width="16.28515625" style="9" customWidth="1"/>
    <col min="5593" max="5593" width="15" style="9" customWidth="1"/>
    <col min="5594" max="5595" width="12.42578125" style="9" customWidth="1"/>
    <col min="5596" max="5597" width="17.5703125" style="9" customWidth="1"/>
    <col min="5598" max="5598" width="7.28515625" style="9" customWidth="1"/>
    <col min="5599" max="5599" width="21.42578125" style="9" customWidth="1"/>
    <col min="5600" max="5600" width="17.5703125" style="9" customWidth="1"/>
    <col min="5601" max="5601" width="20.140625" style="9" customWidth="1"/>
    <col min="5602" max="5602" width="16.28515625" style="9" customWidth="1"/>
    <col min="5603" max="5603" width="17.5703125" style="9" customWidth="1"/>
    <col min="5604" max="5604" width="6" style="9" customWidth="1"/>
    <col min="5605" max="5606" width="18.85546875" style="9" customWidth="1"/>
    <col min="5607" max="5608" width="20.140625" style="9" customWidth="1"/>
    <col min="5609" max="5609" width="6" style="9" customWidth="1"/>
    <col min="5610" max="5610" width="12.42578125" style="9" customWidth="1"/>
    <col min="5611" max="5611" width="18.85546875" style="9" customWidth="1"/>
    <col min="5612" max="5613" width="15" style="9" customWidth="1"/>
    <col min="5614" max="5614" width="7.28515625" style="9" customWidth="1"/>
    <col min="5615" max="5615" width="11.140625" style="9" customWidth="1"/>
    <col min="5616" max="5616" width="13.7109375" style="9" customWidth="1"/>
    <col min="5617" max="5617" width="18.85546875" style="9" customWidth="1"/>
    <col min="5618" max="5618" width="17.5703125" style="9" customWidth="1"/>
    <col min="5619" max="5619" width="25.28515625" style="9" customWidth="1"/>
    <col min="5620" max="5620" width="20.140625" style="9" customWidth="1"/>
    <col min="5621" max="5621" width="15" style="9" customWidth="1"/>
    <col min="5622" max="5622" width="17.5703125" style="9" customWidth="1"/>
    <col min="5623" max="5623" width="16.28515625" style="9" customWidth="1"/>
    <col min="5624" max="5625" width="15" style="9" customWidth="1"/>
    <col min="5626" max="5626" width="17.5703125" style="9" customWidth="1"/>
    <col min="5627" max="5627" width="20.140625" style="9" customWidth="1"/>
    <col min="5628" max="5628" width="16.28515625" style="9" customWidth="1"/>
    <col min="5629" max="5630" width="25.28515625" style="9" customWidth="1"/>
    <col min="5631" max="5631" width="18.85546875" style="9" customWidth="1"/>
    <col min="5632" max="5633" width="20.140625" style="9" customWidth="1"/>
    <col min="5634" max="5634" width="11.140625" style="9" customWidth="1"/>
    <col min="5635" max="5635" width="29.140625" style="9" customWidth="1"/>
    <col min="5636" max="5636" width="34.28515625" style="9" customWidth="1"/>
    <col min="5637" max="5638" width="9.85546875" style="9" customWidth="1"/>
    <col min="5639" max="5639" width="17.5703125" style="9" customWidth="1"/>
    <col min="5640" max="5640" width="18.85546875" style="9" customWidth="1"/>
    <col min="5641" max="5641" width="9.85546875" style="9" customWidth="1"/>
    <col min="5642" max="5643" width="6" style="9" customWidth="1"/>
    <col min="5644" max="5644" width="13.7109375" style="9" customWidth="1"/>
    <col min="5645" max="5646" width="15" style="9" customWidth="1"/>
    <col min="5647" max="5647" width="17.5703125" style="9" customWidth="1"/>
    <col min="5648" max="5648" width="9.85546875" style="9" customWidth="1"/>
    <col min="5649" max="5649" width="7.28515625" style="9" customWidth="1"/>
    <col min="5650" max="5650" width="6" style="9" customWidth="1"/>
    <col min="5651" max="5656" width="17.5703125" style="9" customWidth="1"/>
    <col min="5657" max="5799" width="20.140625" style="9" customWidth="1"/>
    <col min="5800" max="5839" width="12.42578125" style="9" customWidth="1"/>
    <col min="5840" max="5840" width="20.140625" style="9" customWidth="1"/>
    <col min="5841" max="5841" width="21.42578125" style="9" customWidth="1"/>
    <col min="5842" max="5842" width="22.7109375" style="9" customWidth="1"/>
    <col min="5843" max="5843" width="13.7109375" style="9" customWidth="1"/>
    <col min="5844" max="5844" width="15" style="9" customWidth="1"/>
    <col min="5845" max="5847" width="17.5703125" style="9" customWidth="1"/>
    <col min="5848" max="5848" width="16.28515625" style="9" customWidth="1"/>
    <col min="5849" max="5849" width="15" style="9" customWidth="1"/>
    <col min="5850" max="5851" width="12.42578125" style="9" customWidth="1"/>
    <col min="5852" max="5853" width="17.5703125" style="9" customWidth="1"/>
    <col min="5854" max="5854" width="7.28515625" style="9" customWidth="1"/>
    <col min="5855" max="5855" width="21.42578125" style="9" customWidth="1"/>
    <col min="5856" max="5856" width="17.5703125" style="9" customWidth="1"/>
    <col min="5857" max="5857" width="20.140625" style="9" customWidth="1"/>
    <col min="5858" max="5858" width="16.28515625" style="9" customWidth="1"/>
    <col min="5859" max="5859" width="17.5703125" style="9" customWidth="1"/>
    <col min="5860" max="5860" width="6" style="9" customWidth="1"/>
    <col min="5861" max="5862" width="18.85546875" style="9" customWidth="1"/>
    <col min="5863" max="5864" width="20.140625" style="9" customWidth="1"/>
    <col min="5865" max="5865" width="6" style="9" customWidth="1"/>
    <col min="5866" max="5866" width="12.42578125" style="9" customWidth="1"/>
    <col min="5867" max="5867" width="18.85546875" style="9" customWidth="1"/>
    <col min="5868" max="5869" width="15" style="9" customWidth="1"/>
    <col min="5870" max="5870" width="7.28515625" style="9" customWidth="1"/>
    <col min="5871" max="5871" width="11.140625" style="9" customWidth="1"/>
    <col min="5872" max="5872" width="13.7109375" style="9" customWidth="1"/>
    <col min="5873" max="5873" width="18.85546875" style="9" customWidth="1"/>
    <col min="5874" max="5874" width="17.5703125" style="9" customWidth="1"/>
    <col min="5875" max="5875" width="25.28515625" style="9" customWidth="1"/>
    <col min="5876" max="5876" width="20.140625" style="9" customWidth="1"/>
    <col min="5877" max="5877" width="15" style="9" customWidth="1"/>
    <col min="5878" max="5878" width="17.5703125" style="9" customWidth="1"/>
    <col min="5879" max="5879" width="16.28515625" style="9" customWidth="1"/>
    <col min="5880" max="5881" width="15" style="9" customWidth="1"/>
    <col min="5882" max="5882" width="17.5703125" style="9" customWidth="1"/>
    <col min="5883" max="5883" width="20.140625" style="9" customWidth="1"/>
    <col min="5884" max="5884" width="16.28515625" style="9" customWidth="1"/>
    <col min="5885" max="5886" width="25.28515625" style="9" customWidth="1"/>
    <col min="5887" max="5887" width="18.85546875" style="9" customWidth="1"/>
    <col min="5888" max="5889" width="20.140625" style="9" customWidth="1"/>
    <col min="5890" max="5890" width="11.140625" style="9" customWidth="1"/>
    <col min="5891" max="5891" width="29.140625" style="9" customWidth="1"/>
    <col min="5892" max="5892" width="34.28515625" style="9" customWidth="1"/>
    <col min="5893" max="5894" width="9.85546875" style="9" customWidth="1"/>
    <col min="5895" max="5895" width="17.5703125" style="9" customWidth="1"/>
    <col min="5896" max="5896" width="18.85546875" style="9" customWidth="1"/>
    <col min="5897" max="5897" width="9.85546875" style="9" customWidth="1"/>
    <col min="5898" max="5899" width="6" style="9" customWidth="1"/>
    <col min="5900" max="5900" width="13.7109375" style="9" customWidth="1"/>
    <col min="5901" max="5902" width="15" style="9" customWidth="1"/>
    <col min="5903" max="5903" width="17.5703125" style="9" customWidth="1"/>
    <col min="5904" max="5904" width="9.85546875" style="9" customWidth="1"/>
    <col min="5905" max="5905" width="7.28515625" style="9" customWidth="1"/>
    <col min="5906" max="5906" width="6" style="9" customWidth="1"/>
    <col min="5907" max="5912" width="17.5703125" style="9" customWidth="1"/>
    <col min="5913" max="6055" width="20.140625" style="9" customWidth="1"/>
    <col min="6056" max="6095" width="12.42578125" style="9" customWidth="1"/>
    <col min="6096" max="6096" width="20.140625" style="9" customWidth="1"/>
    <col min="6097" max="6097" width="21.42578125" style="9" customWidth="1"/>
    <col min="6098" max="6098" width="22.7109375" style="9" customWidth="1"/>
    <col min="6099" max="6099" width="13.7109375" style="9" customWidth="1"/>
    <col min="6100" max="6100" width="15" style="9" customWidth="1"/>
    <col min="6101" max="6103" width="17.5703125" style="9" customWidth="1"/>
    <col min="6104" max="6104" width="16.28515625" style="9" customWidth="1"/>
    <col min="6105" max="6105" width="15" style="9" customWidth="1"/>
    <col min="6106" max="6107" width="12.42578125" style="9" customWidth="1"/>
    <col min="6108" max="6109" width="17.5703125" style="9" customWidth="1"/>
    <col min="6110" max="6110" width="7.28515625" style="9" customWidth="1"/>
    <col min="6111" max="6111" width="21.42578125" style="9" customWidth="1"/>
    <col min="6112" max="6112" width="17.5703125" style="9" customWidth="1"/>
    <col min="6113" max="6113" width="20.140625" style="9" customWidth="1"/>
    <col min="6114" max="6114" width="16.28515625" style="9" customWidth="1"/>
    <col min="6115" max="6115" width="17.5703125" style="9" customWidth="1"/>
    <col min="6116" max="6116" width="6" style="9" customWidth="1"/>
    <col min="6117" max="6118" width="18.85546875" style="9" customWidth="1"/>
    <col min="6119" max="6120" width="20.140625" style="9" customWidth="1"/>
    <col min="6121" max="6121" width="6" style="9" customWidth="1"/>
    <col min="6122" max="6122" width="12.42578125" style="9" customWidth="1"/>
    <col min="6123" max="6123" width="18.85546875" style="9" customWidth="1"/>
    <col min="6124" max="6125" width="15" style="9" customWidth="1"/>
    <col min="6126" max="6126" width="7.28515625" style="9" customWidth="1"/>
    <col min="6127" max="6127" width="11.140625" style="9" customWidth="1"/>
    <col min="6128" max="6128" width="13.7109375" style="9" customWidth="1"/>
    <col min="6129" max="6129" width="18.85546875" style="9" customWidth="1"/>
    <col min="6130" max="6130" width="17.5703125" style="9" customWidth="1"/>
    <col min="6131" max="6131" width="25.28515625" style="9" customWidth="1"/>
    <col min="6132" max="6132" width="20.140625" style="9" customWidth="1"/>
    <col min="6133" max="6133" width="15" style="9" customWidth="1"/>
    <col min="6134" max="6134" width="17.5703125" style="9" customWidth="1"/>
    <col min="6135" max="6135" width="16.28515625" style="9" customWidth="1"/>
    <col min="6136" max="6137" width="15" style="9" customWidth="1"/>
    <col min="6138" max="6138" width="17.5703125" style="9" customWidth="1"/>
    <col min="6139" max="6139" width="20.140625" style="9" customWidth="1"/>
    <col min="6140" max="6140" width="16.28515625" style="9" customWidth="1"/>
    <col min="6141" max="6142" width="25.28515625" style="9" customWidth="1"/>
    <col min="6143" max="6143" width="18.85546875" style="9" customWidth="1"/>
    <col min="6144" max="6145" width="20.140625" style="9" customWidth="1"/>
    <col min="6146" max="6146" width="11.140625" style="9" customWidth="1"/>
    <col min="6147" max="6147" width="29.140625" style="9" customWidth="1"/>
    <col min="6148" max="6148" width="34.28515625" style="9" customWidth="1"/>
    <col min="6149" max="6150" width="9.85546875" style="9" customWidth="1"/>
    <col min="6151" max="6151" width="17.5703125" style="9" customWidth="1"/>
    <col min="6152" max="6152" width="18.85546875" style="9" customWidth="1"/>
    <col min="6153" max="6153" width="9.85546875" style="9" customWidth="1"/>
    <col min="6154" max="6155" width="6" style="9" customWidth="1"/>
    <col min="6156" max="6156" width="13.7109375" style="9" customWidth="1"/>
    <col min="6157" max="6158" width="15" style="9" customWidth="1"/>
    <col min="6159" max="6159" width="17.5703125" style="9" customWidth="1"/>
    <col min="6160" max="6160" width="9.85546875" style="9" customWidth="1"/>
    <col min="6161" max="6161" width="7.28515625" style="9" customWidth="1"/>
    <col min="6162" max="6162" width="6" style="9" customWidth="1"/>
    <col min="6163" max="6168" width="17.5703125" style="9" customWidth="1"/>
    <col min="6169" max="6311" width="20.140625" style="9" customWidth="1"/>
    <col min="6312" max="6351" width="12.42578125" style="9" customWidth="1"/>
    <col min="6352" max="6352" width="20.140625" style="9" customWidth="1"/>
    <col min="6353" max="6353" width="21.42578125" style="9" customWidth="1"/>
    <col min="6354" max="6354" width="22.7109375" style="9" customWidth="1"/>
    <col min="6355" max="6355" width="13.7109375" style="9" customWidth="1"/>
    <col min="6356" max="6356" width="15" style="9" customWidth="1"/>
    <col min="6357" max="6359" width="17.5703125" style="9" customWidth="1"/>
    <col min="6360" max="6360" width="16.28515625" style="9" customWidth="1"/>
    <col min="6361" max="6361" width="15" style="9" customWidth="1"/>
    <col min="6362" max="6363" width="12.42578125" style="9" customWidth="1"/>
    <col min="6364" max="6365" width="17.5703125" style="9" customWidth="1"/>
    <col min="6366" max="6366" width="7.28515625" style="9" customWidth="1"/>
    <col min="6367" max="6367" width="21.42578125" style="9" customWidth="1"/>
    <col min="6368" max="6368" width="17.5703125" style="9" customWidth="1"/>
    <col min="6369" max="6369" width="20.140625" style="9" customWidth="1"/>
    <col min="6370" max="6370" width="16.28515625" style="9" customWidth="1"/>
    <col min="6371" max="6371" width="17.5703125" style="9" customWidth="1"/>
    <col min="6372" max="6372" width="6" style="9" customWidth="1"/>
    <col min="6373" max="6374" width="18.85546875" style="9" customWidth="1"/>
    <col min="6375" max="6376" width="20.140625" style="9" customWidth="1"/>
    <col min="6377" max="6377" width="6" style="9" customWidth="1"/>
    <col min="6378" max="6378" width="12.42578125" style="9" customWidth="1"/>
    <col min="6379" max="6379" width="18.85546875" style="9" customWidth="1"/>
    <col min="6380" max="6381" width="15" style="9" customWidth="1"/>
    <col min="6382" max="6382" width="7.28515625" style="9" customWidth="1"/>
    <col min="6383" max="6383" width="11.140625" style="9" customWidth="1"/>
    <col min="6384" max="6384" width="13.7109375" style="9" customWidth="1"/>
    <col min="6385" max="6385" width="18.85546875" style="9" customWidth="1"/>
    <col min="6386" max="6386" width="17.5703125" style="9" customWidth="1"/>
    <col min="6387" max="6387" width="25.28515625" style="9" customWidth="1"/>
    <col min="6388" max="6388" width="20.140625" style="9" customWidth="1"/>
    <col min="6389" max="6389" width="15" style="9" customWidth="1"/>
    <col min="6390" max="6390" width="17.5703125" style="9" customWidth="1"/>
    <col min="6391" max="6391" width="16.28515625" style="9" customWidth="1"/>
    <col min="6392" max="6393" width="15" style="9" customWidth="1"/>
    <col min="6394" max="6394" width="17.5703125" style="9" customWidth="1"/>
    <col min="6395" max="6395" width="20.140625" style="9" customWidth="1"/>
    <col min="6396" max="6396" width="16.28515625" style="9" customWidth="1"/>
    <col min="6397" max="6398" width="25.28515625" style="9" customWidth="1"/>
    <col min="6399" max="6399" width="18.85546875" style="9" customWidth="1"/>
    <col min="6400" max="6401" width="20.140625" style="9" customWidth="1"/>
    <col min="6402" max="6402" width="11.140625" style="9" customWidth="1"/>
    <col min="6403" max="6403" width="29.140625" style="9" customWidth="1"/>
    <col min="6404" max="6404" width="34.28515625" style="9" customWidth="1"/>
    <col min="6405" max="6406" width="9.85546875" style="9" customWidth="1"/>
    <col min="6407" max="6407" width="17.5703125" style="9" customWidth="1"/>
    <col min="6408" max="6408" width="18.85546875" style="9" customWidth="1"/>
    <col min="6409" max="6409" width="9.85546875" style="9" customWidth="1"/>
    <col min="6410" max="6411" width="6" style="9" customWidth="1"/>
    <col min="6412" max="6412" width="13.7109375" style="9" customWidth="1"/>
    <col min="6413" max="6414" width="15" style="9" customWidth="1"/>
    <col min="6415" max="6415" width="17.5703125" style="9" customWidth="1"/>
    <col min="6416" max="6416" width="9.85546875" style="9" customWidth="1"/>
    <col min="6417" max="6417" width="7.28515625" style="9" customWidth="1"/>
    <col min="6418" max="6418" width="6" style="9" customWidth="1"/>
    <col min="6419" max="6424" width="17.5703125" style="9" customWidth="1"/>
    <col min="6425" max="6567" width="20.140625" style="9" customWidth="1"/>
    <col min="6568" max="6607" width="12.42578125" style="9" customWidth="1"/>
    <col min="6608" max="6608" width="20.140625" style="9" customWidth="1"/>
    <col min="6609" max="6609" width="21.42578125" style="9" customWidth="1"/>
    <col min="6610" max="6610" width="22.7109375" style="9" customWidth="1"/>
    <col min="6611" max="6611" width="13.7109375" style="9" customWidth="1"/>
    <col min="6612" max="6612" width="15" style="9" customWidth="1"/>
    <col min="6613" max="6615" width="17.5703125" style="9" customWidth="1"/>
    <col min="6616" max="6616" width="16.28515625" style="9" customWidth="1"/>
    <col min="6617" max="6617" width="15" style="9" customWidth="1"/>
    <col min="6618" max="6619" width="12.42578125" style="9" customWidth="1"/>
    <col min="6620" max="6621" width="17.5703125" style="9" customWidth="1"/>
    <col min="6622" max="6622" width="7.28515625" style="9" customWidth="1"/>
    <col min="6623" max="6623" width="21.42578125" style="9" customWidth="1"/>
    <col min="6624" max="6624" width="17.5703125" style="9" customWidth="1"/>
    <col min="6625" max="6625" width="20.140625" style="9" customWidth="1"/>
    <col min="6626" max="6626" width="16.28515625" style="9" customWidth="1"/>
    <col min="6627" max="6627" width="17.5703125" style="9" customWidth="1"/>
    <col min="6628" max="6628" width="6" style="9" customWidth="1"/>
    <col min="6629" max="6630" width="18.85546875" style="9" customWidth="1"/>
    <col min="6631" max="6632" width="20.140625" style="9" customWidth="1"/>
    <col min="6633" max="6633" width="6" style="9" customWidth="1"/>
    <col min="6634" max="6634" width="12.42578125" style="9" customWidth="1"/>
    <col min="6635" max="6635" width="18.85546875" style="9" customWidth="1"/>
    <col min="6636" max="6637" width="15" style="9" customWidth="1"/>
    <col min="6638" max="6638" width="7.28515625" style="9" customWidth="1"/>
    <col min="6639" max="6639" width="11.140625" style="9" customWidth="1"/>
    <col min="6640" max="6640" width="13.7109375" style="9" customWidth="1"/>
    <col min="6641" max="6641" width="18.85546875" style="9" customWidth="1"/>
    <col min="6642" max="6642" width="17.5703125" style="9" customWidth="1"/>
    <col min="6643" max="6643" width="25.28515625" style="9" customWidth="1"/>
    <col min="6644" max="6644" width="20.140625" style="9" customWidth="1"/>
    <col min="6645" max="6645" width="15" style="9" customWidth="1"/>
    <col min="6646" max="6646" width="17.5703125" style="9" customWidth="1"/>
    <col min="6647" max="6647" width="16.28515625" style="9" customWidth="1"/>
    <col min="6648" max="6649" width="15" style="9" customWidth="1"/>
    <col min="6650" max="6650" width="17.5703125" style="9" customWidth="1"/>
    <col min="6651" max="6651" width="20.140625" style="9" customWidth="1"/>
    <col min="6652" max="6652" width="16.28515625" style="9" customWidth="1"/>
    <col min="6653" max="6654" width="25.28515625" style="9" customWidth="1"/>
    <col min="6655" max="6655" width="18.85546875" style="9" customWidth="1"/>
    <col min="6656" max="6657" width="20.140625" style="9" customWidth="1"/>
    <col min="6658" max="6658" width="11.140625" style="9" customWidth="1"/>
    <col min="6659" max="6659" width="29.140625" style="9" customWidth="1"/>
    <col min="6660" max="6660" width="34.28515625" style="9" customWidth="1"/>
    <col min="6661" max="6662" width="9.85546875" style="9" customWidth="1"/>
    <col min="6663" max="6663" width="17.5703125" style="9" customWidth="1"/>
    <col min="6664" max="6664" width="18.85546875" style="9" customWidth="1"/>
    <col min="6665" max="6665" width="9.85546875" style="9" customWidth="1"/>
    <col min="6666" max="6667" width="6" style="9" customWidth="1"/>
    <col min="6668" max="6668" width="13.7109375" style="9" customWidth="1"/>
    <col min="6669" max="6670" width="15" style="9" customWidth="1"/>
    <col min="6671" max="6671" width="17.5703125" style="9" customWidth="1"/>
    <col min="6672" max="6672" width="9.85546875" style="9" customWidth="1"/>
    <col min="6673" max="6673" width="7.28515625" style="9" customWidth="1"/>
    <col min="6674" max="6674" width="6" style="9" customWidth="1"/>
    <col min="6675" max="6680" width="17.5703125" style="9" customWidth="1"/>
    <col min="6681" max="6823" width="20.140625" style="9" customWidth="1"/>
    <col min="6824" max="6863" width="12.42578125" style="9" customWidth="1"/>
    <col min="6864" max="6864" width="20.140625" style="9" customWidth="1"/>
    <col min="6865" max="6865" width="21.42578125" style="9" customWidth="1"/>
    <col min="6866" max="6866" width="22.7109375" style="9" customWidth="1"/>
    <col min="6867" max="6867" width="13.7109375" style="9" customWidth="1"/>
    <col min="6868" max="6868" width="15" style="9" customWidth="1"/>
    <col min="6869" max="6871" width="17.5703125" style="9" customWidth="1"/>
    <col min="6872" max="6872" width="16.28515625" style="9" customWidth="1"/>
    <col min="6873" max="6873" width="15" style="9" customWidth="1"/>
    <col min="6874" max="6875" width="12.42578125" style="9" customWidth="1"/>
    <col min="6876" max="6877" width="17.5703125" style="9" customWidth="1"/>
    <col min="6878" max="6878" width="7.28515625" style="9" customWidth="1"/>
    <col min="6879" max="6879" width="21.42578125" style="9" customWidth="1"/>
    <col min="6880" max="6880" width="17.5703125" style="9" customWidth="1"/>
    <col min="6881" max="6881" width="20.140625" style="9" customWidth="1"/>
    <col min="6882" max="6882" width="16.28515625" style="9" customWidth="1"/>
    <col min="6883" max="6883" width="17.5703125" style="9" customWidth="1"/>
    <col min="6884" max="6884" width="6" style="9" customWidth="1"/>
    <col min="6885" max="6886" width="18.85546875" style="9" customWidth="1"/>
    <col min="6887" max="6888" width="20.140625" style="9" customWidth="1"/>
    <col min="6889" max="6889" width="6" style="9" customWidth="1"/>
    <col min="6890" max="6890" width="12.42578125" style="9" customWidth="1"/>
    <col min="6891" max="6891" width="18.85546875" style="9" customWidth="1"/>
    <col min="6892" max="6893" width="15" style="9" customWidth="1"/>
    <col min="6894" max="6894" width="7.28515625" style="9" customWidth="1"/>
    <col min="6895" max="6895" width="11.140625" style="9" customWidth="1"/>
    <col min="6896" max="6896" width="13.7109375" style="9" customWidth="1"/>
    <col min="6897" max="6897" width="18.85546875" style="9" customWidth="1"/>
    <col min="6898" max="6898" width="17.5703125" style="9" customWidth="1"/>
    <col min="6899" max="6899" width="25.28515625" style="9" customWidth="1"/>
    <col min="6900" max="6900" width="20.140625" style="9" customWidth="1"/>
    <col min="6901" max="6901" width="15" style="9" customWidth="1"/>
    <col min="6902" max="6902" width="17.5703125" style="9" customWidth="1"/>
    <col min="6903" max="6903" width="16.28515625" style="9" customWidth="1"/>
    <col min="6904" max="6905" width="15" style="9" customWidth="1"/>
    <col min="6906" max="6906" width="17.5703125" style="9" customWidth="1"/>
    <col min="6907" max="6907" width="20.140625" style="9" customWidth="1"/>
    <col min="6908" max="6908" width="16.28515625" style="9" customWidth="1"/>
    <col min="6909" max="6910" width="25.28515625" style="9" customWidth="1"/>
    <col min="6911" max="6911" width="18.85546875" style="9" customWidth="1"/>
    <col min="6912" max="6913" width="20.140625" style="9" customWidth="1"/>
    <col min="6914" max="6914" width="11.140625" style="9" customWidth="1"/>
    <col min="6915" max="6915" width="29.140625" style="9" customWidth="1"/>
    <col min="6916" max="6916" width="34.28515625" style="9" customWidth="1"/>
    <col min="6917" max="6918" width="9.85546875" style="9" customWidth="1"/>
    <col min="6919" max="6919" width="17.5703125" style="9" customWidth="1"/>
    <col min="6920" max="6920" width="18.85546875" style="9" customWidth="1"/>
    <col min="6921" max="6921" width="9.85546875" style="9" customWidth="1"/>
    <col min="6922" max="6923" width="6" style="9" customWidth="1"/>
    <col min="6924" max="6924" width="13.7109375" style="9" customWidth="1"/>
    <col min="6925" max="6926" width="15" style="9" customWidth="1"/>
    <col min="6927" max="6927" width="17.5703125" style="9" customWidth="1"/>
    <col min="6928" max="6928" width="9.85546875" style="9" customWidth="1"/>
    <col min="6929" max="6929" width="7.28515625" style="9" customWidth="1"/>
    <col min="6930" max="6930" width="6" style="9" customWidth="1"/>
    <col min="6931" max="6936" width="17.5703125" style="9" customWidth="1"/>
    <col min="6937" max="7079" width="20.140625" style="9" customWidth="1"/>
    <col min="7080" max="7119" width="12.42578125" style="9" customWidth="1"/>
    <col min="7120" max="7120" width="20.140625" style="9" customWidth="1"/>
    <col min="7121" max="7121" width="21.42578125" style="9" customWidth="1"/>
    <col min="7122" max="7122" width="22.7109375" style="9" customWidth="1"/>
    <col min="7123" max="7123" width="13.7109375" style="9" customWidth="1"/>
    <col min="7124" max="7124" width="15" style="9" customWidth="1"/>
    <col min="7125" max="7127" width="17.5703125" style="9" customWidth="1"/>
    <col min="7128" max="7128" width="16.28515625" style="9" customWidth="1"/>
    <col min="7129" max="7129" width="15" style="9" customWidth="1"/>
    <col min="7130" max="7131" width="12.42578125" style="9" customWidth="1"/>
    <col min="7132" max="7133" width="17.5703125" style="9" customWidth="1"/>
    <col min="7134" max="7134" width="7.28515625" style="9" customWidth="1"/>
    <col min="7135" max="7135" width="21.42578125" style="9" customWidth="1"/>
    <col min="7136" max="7136" width="17.5703125" style="9" customWidth="1"/>
    <col min="7137" max="7137" width="20.140625" style="9" customWidth="1"/>
    <col min="7138" max="7138" width="16.28515625" style="9" customWidth="1"/>
    <col min="7139" max="7139" width="17.5703125" style="9" customWidth="1"/>
    <col min="7140" max="7140" width="6" style="9" customWidth="1"/>
    <col min="7141" max="7142" width="18.85546875" style="9" customWidth="1"/>
    <col min="7143" max="7144" width="20.140625" style="9" customWidth="1"/>
    <col min="7145" max="7145" width="6" style="9" customWidth="1"/>
    <col min="7146" max="7146" width="12.42578125" style="9" customWidth="1"/>
    <col min="7147" max="7147" width="18.85546875" style="9" customWidth="1"/>
    <col min="7148" max="7149" width="15" style="9" customWidth="1"/>
    <col min="7150" max="7150" width="7.28515625" style="9" customWidth="1"/>
    <col min="7151" max="7151" width="11.140625" style="9" customWidth="1"/>
    <col min="7152" max="7152" width="13.7109375" style="9" customWidth="1"/>
    <col min="7153" max="7153" width="18.85546875" style="9" customWidth="1"/>
    <col min="7154" max="7154" width="17.5703125" style="9" customWidth="1"/>
    <col min="7155" max="7155" width="25.28515625" style="9" customWidth="1"/>
    <col min="7156" max="7156" width="20.140625" style="9" customWidth="1"/>
    <col min="7157" max="7157" width="15" style="9" customWidth="1"/>
    <col min="7158" max="7158" width="17.5703125" style="9" customWidth="1"/>
    <col min="7159" max="7159" width="16.28515625" style="9" customWidth="1"/>
    <col min="7160" max="7161" width="15" style="9" customWidth="1"/>
    <col min="7162" max="7162" width="17.5703125" style="9" customWidth="1"/>
    <col min="7163" max="7163" width="20.140625" style="9" customWidth="1"/>
    <col min="7164" max="7164" width="16.28515625" style="9" customWidth="1"/>
    <col min="7165" max="7166" width="25.28515625" style="9" customWidth="1"/>
    <col min="7167" max="7167" width="18.85546875" style="9" customWidth="1"/>
    <col min="7168" max="7169" width="20.140625" style="9" customWidth="1"/>
    <col min="7170" max="7170" width="11.140625" style="9" customWidth="1"/>
    <col min="7171" max="7171" width="29.140625" style="9" customWidth="1"/>
    <col min="7172" max="7172" width="34.28515625" style="9" customWidth="1"/>
    <col min="7173" max="7174" width="9.85546875" style="9" customWidth="1"/>
    <col min="7175" max="7175" width="17.5703125" style="9" customWidth="1"/>
    <col min="7176" max="7176" width="18.85546875" style="9" customWidth="1"/>
    <col min="7177" max="7177" width="9.85546875" style="9" customWidth="1"/>
    <col min="7178" max="7179" width="6" style="9" customWidth="1"/>
    <col min="7180" max="7180" width="13.7109375" style="9" customWidth="1"/>
    <col min="7181" max="7182" width="15" style="9" customWidth="1"/>
    <col min="7183" max="7183" width="17.5703125" style="9" customWidth="1"/>
    <col min="7184" max="7184" width="9.85546875" style="9" customWidth="1"/>
    <col min="7185" max="7185" width="7.28515625" style="9" customWidth="1"/>
    <col min="7186" max="7186" width="6" style="9" customWidth="1"/>
    <col min="7187" max="7192" width="17.5703125" style="9" customWidth="1"/>
    <col min="7193" max="7335" width="20.140625" style="9" customWidth="1"/>
    <col min="7336" max="7375" width="12.42578125" style="9" customWidth="1"/>
    <col min="7376" max="7376" width="20.140625" style="9" customWidth="1"/>
    <col min="7377" max="7377" width="21.42578125" style="9" customWidth="1"/>
    <col min="7378" max="7378" width="22.7109375" style="9" customWidth="1"/>
    <col min="7379" max="7379" width="13.7109375" style="9" customWidth="1"/>
    <col min="7380" max="7380" width="15" style="9" customWidth="1"/>
    <col min="7381" max="7383" width="17.5703125" style="9" customWidth="1"/>
    <col min="7384" max="7384" width="16.28515625" style="9" customWidth="1"/>
    <col min="7385" max="7385" width="15" style="9" customWidth="1"/>
    <col min="7386" max="7387" width="12.42578125" style="9" customWidth="1"/>
    <col min="7388" max="7389" width="17.5703125" style="9" customWidth="1"/>
    <col min="7390" max="7390" width="7.28515625" style="9" customWidth="1"/>
    <col min="7391" max="7391" width="21.42578125" style="9" customWidth="1"/>
    <col min="7392" max="7392" width="17.5703125" style="9" customWidth="1"/>
    <col min="7393" max="7393" width="20.140625" style="9" customWidth="1"/>
    <col min="7394" max="7394" width="16.28515625" style="9" customWidth="1"/>
    <col min="7395" max="7395" width="17.5703125" style="9" customWidth="1"/>
    <col min="7396" max="7396" width="6" style="9" customWidth="1"/>
    <col min="7397" max="7398" width="18.85546875" style="9" customWidth="1"/>
    <col min="7399" max="7400" width="20.140625" style="9" customWidth="1"/>
    <col min="7401" max="7401" width="6" style="9" customWidth="1"/>
    <col min="7402" max="7402" width="12.42578125" style="9" customWidth="1"/>
    <col min="7403" max="7403" width="18.85546875" style="9" customWidth="1"/>
    <col min="7404" max="7405" width="15" style="9" customWidth="1"/>
    <col min="7406" max="7406" width="7.28515625" style="9" customWidth="1"/>
    <col min="7407" max="7407" width="11.140625" style="9" customWidth="1"/>
    <col min="7408" max="7408" width="13.7109375" style="9" customWidth="1"/>
    <col min="7409" max="7409" width="18.85546875" style="9" customWidth="1"/>
    <col min="7410" max="7410" width="17.5703125" style="9" customWidth="1"/>
    <col min="7411" max="7411" width="25.28515625" style="9" customWidth="1"/>
    <col min="7412" max="7412" width="20.140625" style="9" customWidth="1"/>
    <col min="7413" max="7413" width="15" style="9" customWidth="1"/>
    <col min="7414" max="7414" width="17.5703125" style="9" customWidth="1"/>
    <col min="7415" max="7415" width="16.28515625" style="9" customWidth="1"/>
    <col min="7416" max="7417" width="15" style="9" customWidth="1"/>
    <col min="7418" max="7418" width="17.5703125" style="9" customWidth="1"/>
    <col min="7419" max="7419" width="20.140625" style="9" customWidth="1"/>
    <col min="7420" max="7420" width="16.28515625" style="9" customWidth="1"/>
    <col min="7421" max="7422" width="25.28515625" style="9" customWidth="1"/>
    <col min="7423" max="7423" width="18.85546875" style="9" customWidth="1"/>
    <col min="7424" max="7425" width="20.140625" style="9" customWidth="1"/>
    <col min="7426" max="7426" width="11.140625" style="9" customWidth="1"/>
    <col min="7427" max="7427" width="29.140625" style="9" customWidth="1"/>
    <col min="7428" max="7428" width="34.28515625" style="9" customWidth="1"/>
    <col min="7429" max="7430" width="9.85546875" style="9" customWidth="1"/>
    <col min="7431" max="7431" width="17.5703125" style="9" customWidth="1"/>
    <col min="7432" max="7432" width="18.85546875" style="9" customWidth="1"/>
    <col min="7433" max="7433" width="9.85546875" style="9" customWidth="1"/>
    <col min="7434" max="7435" width="6" style="9" customWidth="1"/>
    <col min="7436" max="7436" width="13.7109375" style="9" customWidth="1"/>
    <col min="7437" max="7438" width="15" style="9" customWidth="1"/>
    <col min="7439" max="7439" width="17.5703125" style="9" customWidth="1"/>
    <col min="7440" max="7440" width="9.85546875" style="9" customWidth="1"/>
    <col min="7441" max="7441" width="7.28515625" style="9" customWidth="1"/>
    <col min="7442" max="7442" width="6" style="9" customWidth="1"/>
    <col min="7443" max="7448" width="17.5703125" style="9" customWidth="1"/>
    <col min="7449" max="7591" width="20.140625" style="9" customWidth="1"/>
    <col min="7592" max="7631" width="12.42578125" style="9" customWidth="1"/>
    <col min="7632" max="7632" width="20.140625" style="9" customWidth="1"/>
    <col min="7633" max="7633" width="21.42578125" style="9" customWidth="1"/>
    <col min="7634" max="7634" width="22.7109375" style="9" customWidth="1"/>
    <col min="7635" max="7635" width="13.7109375" style="9" customWidth="1"/>
    <col min="7636" max="7636" width="15" style="9" customWidth="1"/>
    <col min="7637" max="7639" width="17.5703125" style="9" customWidth="1"/>
    <col min="7640" max="7640" width="16.28515625" style="9" customWidth="1"/>
    <col min="7641" max="7641" width="15" style="9" customWidth="1"/>
    <col min="7642" max="7643" width="12.42578125" style="9" customWidth="1"/>
    <col min="7644" max="7645" width="17.5703125" style="9" customWidth="1"/>
    <col min="7646" max="7646" width="7.28515625" style="9" customWidth="1"/>
    <col min="7647" max="7647" width="21.42578125" style="9" customWidth="1"/>
    <col min="7648" max="7648" width="17.5703125" style="9" customWidth="1"/>
    <col min="7649" max="7649" width="20.140625" style="9" customWidth="1"/>
    <col min="7650" max="7650" width="16.28515625" style="9" customWidth="1"/>
    <col min="7651" max="7651" width="17.5703125" style="9" customWidth="1"/>
    <col min="7652" max="7652" width="6" style="9" customWidth="1"/>
    <col min="7653" max="7654" width="18.85546875" style="9" customWidth="1"/>
    <col min="7655" max="7656" width="20.140625" style="9" customWidth="1"/>
    <col min="7657" max="7657" width="6" style="9" customWidth="1"/>
    <col min="7658" max="7658" width="12.42578125" style="9" customWidth="1"/>
    <col min="7659" max="7659" width="18.85546875" style="9" customWidth="1"/>
    <col min="7660" max="7661" width="15" style="9" customWidth="1"/>
    <col min="7662" max="7662" width="7.28515625" style="9" customWidth="1"/>
    <col min="7663" max="7663" width="11.140625" style="9" customWidth="1"/>
    <col min="7664" max="7664" width="13.7109375" style="9" customWidth="1"/>
    <col min="7665" max="7665" width="18.85546875" style="9" customWidth="1"/>
    <col min="7666" max="7666" width="17.5703125" style="9" customWidth="1"/>
    <col min="7667" max="7667" width="25.28515625" style="9" customWidth="1"/>
    <col min="7668" max="7668" width="20.140625" style="9" customWidth="1"/>
    <col min="7669" max="7669" width="15" style="9" customWidth="1"/>
    <col min="7670" max="7670" width="17.5703125" style="9" customWidth="1"/>
    <col min="7671" max="7671" width="16.28515625" style="9" customWidth="1"/>
    <col min="7672" max="7673" width="15" style="9" customWidth="1"/>
    <col min="7674" max="7674" width="17.5703125" style="9" customWidth="1"/>
    <col min="7675" max="7675" width="20.140625" style="9" customWidth="1"/>
    <col min="7676" max="7676" width="16.28515625" style="9" customWidth="1"/>
    <col min="7677" max="7678" width="25.28515625" style="9" customWidth="1"/>
    <col min="7679" max="7679" width="18.85546875" style="9" customWidth="1"/>
    <col min="7680" max="7681" width="20.140625" style="9" customWidth="1"/>
    <col min="7682" max="7682" width="11.140625" style="9" customWidth="1"/>
    <col min="7683" max="7683" width="29.140625" style="9" customWidth="1"/>
    <col min="7684" max="7684" width="34.28515625" style="9" customWidth="1"/>
    <col min="7685" max="7686" width="9.85546875" style="9" customWidth="1"/>
    <col min="7687" max="7687" width="17.5703125" style="9" customWidth="1"/>
    <col min="7688" max="7688" width="18.85546875" style="9" customWidth="1"/>
    <col min="7689" max="7689" width="9.85546875" style="9" customWidth="1"/>
    <col min="7690" max="7691" width="6" style="9" customWidth="1"/>
    <col min="7692" max="7692" width="13.7109375" style="9" customWidth="1"/>
    <col min="7693" max="7694" width="15" style="9" customWidth="1"/>
    <col min="7695" max="7695" width="17.5703125" style="9" customWidth="1"/>
    <col min="7696" max="7696" width="9.85546875" style="9" customWidth="1"/>
    <col min="7697" max="7697" width="7.28515625" style="9" customWidth="1"/>
    <col min="7698" max="7698" width="6" style="9" customWidth="1"/>
    <col min="7699" max="7704" width="17.5703125" style="9" customWidth="1"/>
    <col min="7705" max="7847" width="20.140625" style="9" customWidth="1"/>
    <col min="7848" max="7887" width="12.42578125" style="9" customWidth="1"/>
    <col min="7888" max="7888" width="20.140625" style="9" customWidth="1"/>
    <col min="7889" max="7889" width="21.42578125" style="9" customWidth="1"/>
    <col min="7890" max="7890" width="22.7109375" style="9" customWidth="1"/>
    <col min="7891" max="7891" width="13.7109375" style="9" customWidth="1"/>
    <col min="7892" max="7892" width="15" style="9" customWidth="1"/>
    <col min="7893" max="7895" width="17.5703125" style="9" customWidth="1"/>
    <col min="7896" max="7896" width="16.28515625" style="9" customWidth="1"/>
    <col min="7897" max="7897" width="15" style="9" customWidth="1"/>
    <col min="7898" max="7899" width="12.42578125" style="9" customWidth="1"/>
    <col min="7900" max="7901" width="17.5703125" style="9" customWidth="1"/>
    <col min="7902" max="7902" width="7.28515625" style="9" customWidth="1"/>
    <col min="7903" max="7903" width="21.42578125" style="9" customWidth="1"/>
    <col min="7904" max="7904" width="17.5703125" style="9" customWidth="1"/>
    <col min="7905" max="7905" width="20.140625" style="9" customWidth="1"/>
    <col min="7906" max="7906" width="16.28515625" style="9" customWidth="1"/>
    <col min="7907" max="7907" width="17.5703125" style="9" customWidth="1"/>
    <col min="7908" max="7908" width="6" style="9" customWidth="1"/>
    <col min="7909" max="7910" width="18.85546875" style="9" customWidth="1"/>
    <col min="7911" max="7912" width="20.140625" style="9" customWidth="1"/>
    <col min="7913" max="7913" width="6" style="9" customWidth="1"/>
    <col min="7914" max="7914" width="12.42578125" style="9" customWidth="1"/>
    <col min="7915" max="7915" width="18.85546875" style="9" customWidth="1"/>
    <col min="7916" max="7917" width="15" style="9" customWidth="1"/>
    <col min="7918" max="7918" width="7.28515625" style="9" customWidth="1"/>
    <col min="7919" max="7919" width="11.140625" style="9" customWidth="1"/>
    <col min="7920" max="7920" width="13.7109375" style="9" customWidth="1"/>
    <col min="7921" max="7921" width="18.85546875" style="9" customWidth="1"/>
    <col min="7922" max="7922" width="17.5703125" style="9" customWidth="1"/>
    <col min="7923" max="7923" width="25.28515625" style="9" customWidth="1"/>
    <col min="7924" max="7924" width="20.140625" style="9" customWidth="1"/>
    <col min="7925" max="7925" width="15" style="9" customWidth="1"/>
    <col min="7926" max="7926" width="17.5703125" style="9" customWidth="1"/>
    <col min="7927" max="7927" width="16.28515625" style="9" customWidth="1"/>
    <col min="7928" max="7929" width="15" style="9" customWidth="1"/>
    <col min="7930" max="7930" width="17.5703125" style="9" customWidth="1"/>
    <col min="7931" max="7931" width="20.140625" style="9" customWidth="1"/>
    <col min="7932" max="7932" width="16.28515625" style="9" customWidth="1"/>
    <col min="7933" max="7934" width="25.28515625" style="9" customWidth="1"/>
    <col min="7935" max="7935" width="18.85546875" style="9" customWidth="1"/>
    <col min="7936" max="7937" width="20.140625" style="9" customWidth="1"/>
    <col min="7938" max="7938" width="11.140625" style="9" customWidth="1"/>
    <col min="7939" max="7939" width="29.140625" style="9" customWidth="1"/>
    <col min="7940" max="7940" width="34.28515625" style="9" customWidth="1"/>
    <col min="7941" max="7942" width="9.85546875" style="9" customWidth="1"/>
    <col min="7943" max="7943" width="17.5703125" style="9" customWidth="1"/>
    <col min="7944" max="7944" width="18.85546875" style="9" customWidth="1"/>
    <col min="7945" max="7945" width="9.85546875" style="9" customWidth="1"/>
    <col min="7946" max="7947" width="6" style="9" customWidth="1"/>
    <col min="7948" max="7948" width="13.7109375" style="9" customWidth="1"/>
    <col min="7949" max="7950" width="15" style="9" customWidth="1"/>
    <col min="7951" max="7951" width="17.5703125" style="9" customWidth="1"/>
    <col min="7952" max="7952" width="9.85546875" style="9" customWidth="1"/>
    <col min="7953" max="7953" width="7.28515625" style="9" customWidth="1"/>
    <col min="7954" max="7954" width="6" style="9" customWidth="1"/>
    <col min="7955" max="7960" width="17.5703125" style="9" customWidth="1"/>
    <col min="7961" max="8103" width="20.140625" style="9" customWidth="1"/>
    <col min="8104" max="8143" width="12.42578125" style="9" customWidth="1"/>
    <col min="8144" max="8144" width="20.140625" style="9" customWidth="1"/>
    <col min="8145" max="8145" width="21.42578125" style="9" customWidth="1"/>
    <col min="8146" max="8146" width="22.7109375" style="9" customWidth="1"/>
    <col min="8147" max="8147" width="13.7109375" style="9" customWidth="1"/>
    <col min="8148" max="8148" width="15" style="9" customWidth="1"/>
    <col min="8149" max="8151" width="17.5703125" style="9" customWidth="1"/>
    <col min="8152" max="8152" width="16.28515625" style="9" customWidth="1"/>
    <col min="8153" max="8153" width="15" style="9" customWidth="1"/>
    <col min="8154" max="8155" width="12.42578125" style="9" customWidth="1"/>
    <col min="8156" max="8157" width="17.5703125" style="9" customWidth="1"/>
    <col min="8158" max="8158" width="7.28515625" style="9" customWidth="1"/>
    <col min="8159" max="8159" width="21.42578125" style="9" customWidth="1"/>
    <col min="8160" max="8160" width="17.5703125" style="9" customWidth="1"/>
    <col min="8161" max="8161" width="20.140625" style="9" customWidth="1"/>
    <col min="8162" max="8162" width="16.28515625" style="9" customWidth="1"/>
    <col min="8163" max="8163" width="17.5703125" style="9" customWidth="1"/>
    <col min="8164" max="8164" width="6" style="9" customWidth="1"/>
    <col min="8165" max="8166" width="18.85546875" style="9" customWidth="1"/>
    <col min="8167" max="8168" width="20.140625" style="9" customWidth="1"/>
    <col min="8169" max="8169" width="6" style="9" customWidth="1"/>
    <col min="8170" max="8170" width="12.42578125" style="9" customWidth="1"/>
    <col min="8171" max="8171" width="18.85546875" style="9" customWidth="1"/>
    <col min="8172" max="8173" width="15" style="9" customWidth="1"/>
    <col min="8174" max="8174" width="7.28515625" style="9" customWidth="1"/>
    <col min="8175" max="8175" width="11.140625" style="9" customWidth="1"/>
    <col min="8176" max="8176" width="13.7109375" style="9" customWidth="1"/>
    <col min="8177" max="8177" width="18.85546875" style="9" customWidth="1"/>
    <col min="8178" max="8178" width="17.5703125" style="9" customWidth="1"/>
    <col min="8179" max="8179" width="25.28515625" style="9" customWidth="1"/>
    <col min="8180" max="8180" width="20.140625" style="9" customWidth="1"/>
    <col min="8181" max="8181" width="15" style="9" customWidth="1"/>
    <col min="8182" max="8182" width="17.5703125" style="9" customWidth="1"/>
    <col min="8183" max="8183" width="16.28515625" style="9" customWidth="1"/>
    <col min="8184" max="8185" width="15" style="9" customWidth="1"/>
    <col min="8186" max="8186" width="17.5703125" style="9" customWidth="1"/>
    <col min="8187" max="8187" width="20.140625" style="9" customWidth="1"/>
    <col min="8188" max="8188" width="16.28515625" style="9" customWidth="1"/>
    <col min="8189" max="8190" width="25.28515625" style="9" customWidth="1"/>
    <col min="8191" max="8191" width="18.85546875" style="9" customWidth="1"/>
    <col min="8192" max="8193" width="20.140625" style="9" customWidth="1"/>
    <col min="8194" max="8194" width="11.140625" style="9" customWidth="1"/>
    <col min="8195" max="8195" width="29.140625" style="9" customWidth="1"/>
    <col min="8196" max="8196" width="34.28515625" style="9" customWidth="1"/>
    <col min="8197" max="8198" width="9.85546875" style="9" customWidth="1"/>
    <col min="8199" max="8199" width="17.5703125" style="9" customWidth="1"/>
    <col min="8200" max="8200" width="18.85546875" style="9" customWidth="1"/>
    <col min="8201" max="8201" width="9.85546875" style="9" customWidth="1"/>
    <col min="8202" max="8203" width="6" style="9" customWidth="1"/>
    <col min="8204" max="8204" width="13.7109375" style="9" customWidth="1"/>
    <col min="8205" max="8206" width="15" style="9" customWidth="1"/>
    <col min="8207" max="8207" width="17.5703125" style="9" customWidth="1"/>
    <col min="8208" max="8208" width="9.85546875" style="9" customWidth="1"/>
    <col min="8209" max="8209" width="7.28515625" style="9" customWidth="1"/>
    <col min="8210" max="8210" width="6" style="9" customWidth="1"/>
    <col min="8211" max="8216" width="17.5703125" style="9" customWidth="1"/>
    <col min="8217" max="8359" width="20.140625" style="9" customWidth="1"/>
    <col min="8360" max="8399" width="12.42578125" style="9" customWidth="1"/>
    <col min="8400" max="8400" width="20.140625" style="9" customWidth="1"/>
    <col min="8401" max="8401" width="21.42578125" style="9" customWidth="1"/>
    <col min="8402" max="8402" width="22.7109375" style="9" customWidth="1"/>
    <col min="8403" max="8403" width="13.7109375" style="9" customWidth="1"/>
    <col min="8404" max="8404" width="15" style="9" customWidth="1"/>
    <col min="8405" max="8407" width="17.5703125" style="9" customWidth="1"/>
    <col min="8408" max="8408" width="16.28515625" style="9" customWidth="1"/>
    <col min="8409" max="8409" width="15" style="9" customWidth="1"/>
    <col min="8410" max="8411" width="12.42578125" style="9" customWidth="1"/>
    <col min="8412" max="8413" width="17.5703125" style="9" customWidth="1"/>
    <col min="8414" max="8414" width="7.28515625" style="9" customWidth="1"/>
    <col min="8415" max="8415" width="21.42578125" style="9" customWidth="1"/>
    <col min="8416" max="8416" width="17.5703125" style="9" customWidth="1"/>
    <col min="8417" max="8417" width="20.140625" style="9" customWidth="1"/>
    <col min="8418" max="8418" width="16.28515625" style="9" customWidth="1"/>
    <col min="8419" max="8419" width="17.5703125" style="9" customWidth="1"/>
    <col min="8420" max="8420" width="6" style="9" customWidth="1"/>
    <col min="8421" max="8422" width="18.85546875" style="9" customWidth="1"/>
    <col min="8423" max="8424" width="20.140625" style="9" customWidth="1"/>
    <col min="8425" max="8425" width="6" style="9" customWidth="1"/>
    <col min="8426" max="8426" width="12.42578125" style="9" customWidth="1"/>
    <col min="8427" max="8427" width="18.85546875" style="9" customWidth="1"/>
    <col min="8428" max="8429" width="15" style="9" customWidth="1"/>
    <col min="8430" max="8430" width="7.28515625" style="9" customWidth="1"/>
    <col min="8431" max="8431" width="11.140625" style="9" customWidth="1"/>
    <col min="8432" max="8432" width="13.7109375" style="9" customWidth="1"/>
    <col min="8433" max="8433" width="18.85546875" style="9" customWidth="1"/>
    <col min="8434" max="8434" width="17.5703125" style="9" customWidth="1"/>
    <col min="8435" max="8435" width="25.28515625" style="9" customWidth="1"/>
    <col min="8436" max="8436" width="20.140625" style="9" customWidth="1"/>
    <col min="8437" max="8437" width="15" style="9" customWidth="1"/>
    <col min="8438" max="8438" width="17.5703125" style="9" customWidth="1"/>
    <col min="8439" max="8439" width="16.28515625" style="9" customWidth="1"/>
    <col min="8440" max="8441" width="15" style="9" customWidth="1"/>
    <col min="8442" max="8442" width="17.5703125" style="9" customWidth="1"/>
    <col min="8443" max="8443" width="20.140625" style="9" customWidth="1"/>
    <col min="8444" max="8444" width="16.28515625" style="9" customWidth="1"/>
    <col min="8445" max="8446" width="25.28515625" style="9" customWidth="1"/>
    <col min="8447" max="8447" width="18.85546875" style="9" customWidth="1"/>
    <col min="8448" max="8449" width="20.140625" style="9" customWidth="1"/>
    <col min="8450" max="8450" width="11.140625" style="9" customWidth="1"/>
    <col min="8451" max="8451" width="29.140625" style="9" customWidth="1"/>
    <col min="8452" max="8452" width="34.28515625" style="9" customWidth="1"/>
    <col min="8453" max="8454" width="9.85546875" style="9" customWidth="1"/>
    <col min="8455" max="8455" width="17.5703125" style="9" customWidth="1"/>
    <col min="8456" max="8456" width="18.85546875" style="9" customWidth="1"/>
    <col min="8457" max="8457" width="9.85546875" style="9" customWidth="1"/>
    <col min="8458" max="8459" width="6" style="9" customWidth="1"/>
    <col min="8460" max="8460" width="13.7109375" style="9" customWidth="1"/>
    <col min="8461" max="8462" width="15" style="9" customWidth="1"/>
    <col min="8463" max="8463" width="17.5703125" style="9" customWidth="1"/>
    <col min="8464" max="8464" width="9.85546875" style="9" customWidth="1"/>
    <col min="8465" max="8465" width="7.28515625" style="9" customWidth="1"/>
    <col min="8466" max="8466" width="6" style="9" customWidth="1"/>
    <col min="8467" max="8472" width="17.5703125" style="9" customWidth="1"/>
    <col min="8473" max="8615" width="20.140625" style="9" customWidth="1"/>
    <col min="8616" max="8655" width="12.42578125" style="9" customWidth="1"/>
    <col min="8656" max="8656" width="20.140625" style="9" customWidth="1"/>
    <col min="8657" max="8657" width="21.42578125" style="9" customWidth="1"/>
    <col min="8658" max="8658" width="22.7109375" style="9" customWidth="1"/>
    <col min="8659" max="8659" width="13.7109375" style="9" customWidth="1"/>
    <col min="8660" max="8660" width="15" style="9" customWidth="1"/>
    <col min="8661" max="8663" width="17.5703125" style="9" customWidth="1"/>
    <col min="8664" max="8664" width="16.28515625" style="9" customWidth="1"/>
    <col min="8665" max="8665" width="15" style="9" customWidth="1"/>
    <col min="8666" max="8667" width="12.42578125" style="9" customWidth="1"/>
    <col min="8668" max="8669" width="17.5703125" style="9" customWidth="1"/>
    <col min="8670" max="8670" width="7.28515625" style="9" customWidth="1"/>
    <col min="8671" max="8671" width="21.42578125" style="9" customWidth="1"/>
    <col min="8672" max="8672" width="17.5703125" style="9" customWidth="1"/>
    <col min="8673" max="8673" width="20.140625" style="9" customWidth="1"/>
    <col min="8674" max="8674" width="16.28515625" style="9" customWidth="1"/>
    <col min="8675" max="8675" width="17.5703125" style="9" customWidth="1"/>
    <col min="8676" max="8676" width="6" style="9" customWidth="1"/>
    <col min="8677" max="8678" width="18.85546875" style="9" customWidth="1"/>
    <col min="8679" max="8680" width="20.140625" style="9" customWidth="1"/>
    <col min="8681" max="8681" width="6" style="9" customWidth="1"/>
    <col min="8682" max="8682" width="12.42578125" style="9" customWidth="1"/>
    <col min="8683" max="8683" width="18.85546875" style="9" customWidth="1"/>
    <col min="8684" max="8685" width="15" style="9" customWidth="1"/>
    <col min="8686" max="8686" width="7.28515625" style="9" customWidth="1"/>
    <col min="8687" max="8687" width="11.140625" style="9" customWidth="1"/>
    <col min="8688" max="8688" width="13.7109375" style="9" customWidth="1"/>
    <col min="8689" max="8689" width="18.85546875" style="9" customWidth="1"/>
    <col min="8690" max="8690" width="17.5703125" style="9" customWidth="1"/>
    <col min="8691" max="8691" width="25.28515625" style="9" customWidth="1"/>
    <col min="8692" max="8692" width="20.140625" style="9" customWidth="1"/>
    <col min="8693" max="8693" width="15" style="9" customWidth="1"/>
    <col min="8694" max="8694" width="17.5703125" style="9" customWidth="1"/>
    <col min="8695" max="8695" width="16.28515625" style="9" customWidth="1"/>
    <col min="8696" max="8697" width="15" style="9" customWidth="1"/>
    <col min="8698" max="8698" width="17.5703125" style="9" customWidth="1"/>
    <col min="8699" max="8699" width="20.140625" style="9" customWidth="1"/>
    <col min="8700" max="8700" width="16.28515625" style="9" customWidth="1"/>
    <col min="8701" max="8702" width="25.28515625" style="9" customWidth="1"/>
    <col min="8703" max="8703" width="18.85546875" style="9" customWidth="1"/>
    <col min="8704" max="8705" width="20.140625" style="9" customWidth="1"/>
    <col min="8706" max="8706" width="11.140625" style="9" customWidth="1"/>
    <col min="8707" max="8707" width="29.140625" style="9" customWidth="1"/>
    <col min="8708" max="8708" width="34.28515625" style="9" customWidth="1"/>
    <col min="8709" max="8710" width="9.85546875" style="9" customWidth="1"/>
    <col min="8711" max="8711" width="17.5703125" style="9" customWidth="1"/>
    <col min="8712" max="8712" width="18.85546875" style="9" customWidth="1"/>
    <col min="8713" max="8713" width="9.85546875" style="9" customWidth="1"/>
    <col min="8714" max="8715" width="6" style="9" customWidth="1"/>
    <col min="8716" max="8716" width="13.7109375" style="9" customWidth="1"/>
    <col min="8717" max="8718" width="15" style="9" customWidth="1"/>
    <col min="8719" max="8719" width="17.5703125" style="9" customWidth="1"/>
    <col min="8720" max="8720" width="9.85546875" style="9" customWidth="1"/>
    <col min="8721" max="8721" width="7.28515625" style="9" customWidth="1"/>
    <col min="8722" max="8722" width="6" style="9" customWidth="1"/>
    <col min="8723" max="8728" width="17.5703125" style="9" customWidth="1"/>
    <col min="8729" max="8871" width="20.140625" style="9" customWidth="1"/>
    <col min="8872" max="8911" width="12.42578125" style="9" customWidth="1"/>
    <col min="8912" max="8912" width="20.140625" style="9" customWidth="1"/>
    <col min="8913" max="8913" width="21.42578125" style="9" customWidth="1"/>
    <col min="8914" max="8914" width="22.7109375" style="9" customWidth="1"/>
    <col min="8915" max="8915" width="13.7109375" style="9" customWidth="1"/>
    <col min="8916" max="8916" width="15" style="9" customWidth="1"/>
    <col min="8917" max="8919" width="17.5703125" style="9" customWidth="1"/>
    <col min="8920" max="8920" width="16.28515625" style="9" customWidth="1"/>
    <col min="8921" max="8921" width="15" style="9" customWidth="1"/>
    <col min="8922" max="8923" width="12.42578125" style="9" customWidth="1"/>
    <col min="8924" max="8925" width="17.5703125" style="9" customWidth="1"/>
    <col min="8926" max="8926" width="7.28515625" style="9" customWidth="1"/>
    <col min="8927" max="8927" width="21.42578125" style="9" customWidth="1"/>
    <col min="8928" max="8928" width="17.5703125" style="9" customWidth="1"/>
    <col min="8929" max="8929" width="20.140625" style="9" customWidth="1"/>
    <col min="8930" max="8930" width="16.28515625" style="9" customWidth="1"/>
    <col min="8931" max="8931" width="17.5703125" style="9" customWidth="1"/>
    <col min="8932" max="8932" width="6" style="9" customWidth="1"/>
    <col min="8933" max="8934" width="18.85546875" style="9" customWidth="1"/>
    <col min="8935" max="8936" width="20.140625" style="9" customWidth="1"/>
    <col min="8937" max="8937" width="6" style="9" customWidth="1"/>
    <col min="8938" max="8938" width="12.42578125" style="9" customWidth="1"/>
    <col min="8939" max="8939" width="18.85546875" style="9" customWidth="1"/>
    <col min="8940" max="8941" width="15" style="9" customWidth="1"/>
    <col min="8942" max="8942" width="7.28515625" style="9" customWidth="1"/>
    <col min="8943" max="8943" width="11.140625" style="9" customWidth="1"/>
    <col min="8944" max="8944" width="13.7109375" style="9" customWidth="1"/>
    <col min="8945" max="8945" width="18.85546875" style="9" customWidth="1"/>
    <col min="8946" max="8946" width="17.5703125" style="9" customWidth="1"/>
    <col min="8947" max="8947" width="25.28515625" style="9" customWidth="1"/>
    <col min="8948" max="8948" width="20.140625" style="9" customWidth="1"/>
    <col min="8949" max="8949" width="15" style="9" customWidth="1"/>
    <col min="8950" max="8950" width="17.5703125" style="9" customWidth="1"/>
    <col min="8951" max="8951" width="16.28515625" style="9" customWidth="1"/>
    <col min="8952" max="8953" width="15" style="9" customWidth="1"/>
    <col min="8954" max="8954" width="17.5703125" style="9" customWidth="1"/>
    <col min="8955" max="8955" width="20.140625" style="9" customWidth="1"/>
    <col min="8956" max="8956" width="16.28515625" style="9" customWidth="1"/>
    <col min="8957" max="8958" width="25.28515625" style="9" customWidth="1"/>
    <col min="8959" max="8959" width="18.85546875" style="9" customWidth="1"/>
    <col min="8960" max="8961" width="20.140625" style="9" customWidth="1"/>
    <col min="8962" max="8962" width="11.140625" style="9" customWidth="1"/>
    <col min="8963" max="8963" width="29.140625" style="9" customWidth="1"/>
    <col min="8964" max="8964" width="34.28515625" style="9" customWidth="1"/>
    <col min="8965" max="8966" width="9.85546875" style="9" customWidth="1"/>
    <col min="8967" max="8967" width="17.5703125" style="9" customWidth="1"/>
    <col min="8968" max="8968" width="18.85546875" style="9" customWidth="1"/>
    <col min="8969" max="8969" width="9.85546875" style="9" customWidth="1"/>
    <col min="8970" max="8971" width="6" style="9" customWidth="1"/>
    <col min="8972" max="8972" width="13.7109375" style="9" customWidth="1"/>
    <col min="8973" max="8974" width="15" style="9" customWidth="1"/>
    <col min="8975" max="8975" width="17.5703125" style="9" customWidth="1"/>
    <col min="8976" max="8976" width="9.85546875" style="9" customWidth="1"/>
    <col min="8977" max="8977" width="7.28515625" style="9" customWidth="1"/>
    <col min="8978" max="8978" width="6" style="9" customWidth="1"/>
    <col min="8979" max="8984" width="17.5703125" style="9" customWidth="1"/>
    <col min="8985" max="9127" width="20.140625" style="9" customWidth="1"/>
    <col min="9128" max="9167" width="12.42578125" style="9" customWidth="1"/>
    <col min="9168" max="9168" width="20.140625" style="9" customWidth="1"/>
    <col min="9169" max="9169" width="21.42578125" style="9" customWidth="1"/>
    <col min="9170" max="9170" width="22.7109375" style="9" customWidth="1"/>
    <col min="9171" max="9171" width="13.7109375" style="9" customWidth="1"/>
    <col min="9172" max="9172" width="15" style="9" customWidth="1"/>
    <col min="9173" max="9175" width="17.5703125" style="9" customWidth="1"/>
    <col min="9176" max="9176" width="16.28515625" style="9" customWidth="1"/>
    <col min="9177" max="9177" width="15" style="9" customWidth="1"/>
    <col min="9178" max="9179" width="12.42578125" style="9" customWidth="1"/>
    <col min="9180" max="9181" width="17.5703125" style="9" customWidth="1"/>
    <col min="9182" max="9182" width="7.28515625" style="9" customWidth="1"/>
    <col min="9183" max="9183" width="21.42578125" style="9" customWidth="1"/>
    <col min="9184" max="9184" width="17.5703125" style="9" customWidth="1"/>
    <col min="9185" max="9185" width="20.140625" style="9" customWidth="1"/>
    <col min="9186" max="9186" width="16.28515625" style="9" customWidth="1"/>
    <col min="9187" max="9187" width="17.5703125" style="9" customWidth="1"/>
    <col min="9188" max="9188" width="6" style="9" customWidth="1"/>
    <col min="9189" max="9190" width="18.85546875" style="9" customWidth="1"/>
    <col min="9191" max="9192" width="20.140625" style="9" customWidth="1"/>
    <col min="9193" max="9193" width="6" style="9" customWidth="1"/>
    <col min="9194" max="9194" width="12.42578125" style="9" customWidth="1"/>
    <col min="9195" max="9195" width="18.85546875" style="9" customWidth="1"/>
    <col min="9196" max="9197" width="15" style="9" customWidth="1"/>
    <col min="9198" max="9198" width="7.28515625" style="9" customWidth="1"/>
    <col min="9199" max="9199" width="11.140625" style="9" customWidth="1"/>
    <col min="9200" max="9200" width="13.7109375" style="9" customWidth="1"/>
    <col min="9201" max="9201" width="18.85546875" style="9" customWidth="1"/>
    <col min="9202" max="9202" width="17.5703125" style="9" customWidth="1"/>
    <col min="9203" max="9203" width="25.28515625" style="9" customWidth="1"/>
    <col min="9204" max="9204" width="20.140625" style="9" customWidth="1"/>
    <col min="9205" max="9205" width="15" style="9" customWidth="1"/>
    <col min="9206" max="9206" width="17.5703125" style="9" customWidth="1"/>
    <col min="9207" max="9207" width="16.28515625" style="9" customWidth="1"/>
    <col min="9208" max="9209" width="15" style="9" customWidth="1"/>
    <col min="9210" max="9210" width="17.5703125" style="9" customWidth="1"/>
    <col min="9211" max="9211" width="20.140625" style="9" customWidth="1"/>
    <col min="9212" max="9212" width="16.28515625" style="9" customWidth="1"/>
    <col min="9213" max="9214" width="25.28515625" style="9" customWidth="1"/>
    <col min="9215" max="9215" width="18.85546875" style="9" customWidth="1"/>
    <col min="9216" max="9217" width="20.140625" style="9" customWidth="1"/>
    <col min="9218" max="9218" width="11.140625" style="9" customWidth="1"/>
    <col min="9219" max="9219" width="29.140625" style="9" customWidth="1"/>
    <col min="9220" max="9220" width="34.28515625" style="9" customWidth="1"/>
    <col min="9221" max="9222" width="9.85546875" style="9" customWidth="1"/>
    <col min="9223" max="9223" width="17.5703125" style="9" customWidth="1"/>
    <col min="9224" max="9224" width="18.85546875" style="9" customWidth="1"/>
    <col min="9225" max="9225" width="9.85546875" style="9" customWidth="1"/>
    <col min="9226" max="9227" width="6" style="9" customWidth="1"/>
    <col min="9228" max="9228" width="13.7109375" style="9" customWidth="1"/>
    <col min="9229" max="9230" width="15" style="9" customWidth="1"/>
    <col min="9231" max="9231" width="17.5703125" style="9" customWidth="1"/>
    <col min="9232" max="9232" width="9.85546875" style="9" customWidth="1"/>
    <col min="9233" max="9233" width="7.28515625" style="9" customWidth="1"/>
    <col min="9234" max="9234" width="6" style="9" customWidth="1"/>
    <col min="9235" max="9240" width="17.5703125" style="9" customWidth="1"/>
    <col min="9241" max="9383" width="20.140625" style="9" customWidth="1"/>
    <col min="9384" max="9423" width="12.42578125" style="9" customWidth="1"/>
    <col min="9424" max="9424" width="20.140625" style="9" customWidth="1"/>
    <col min="9425" max="9425" width="21.42578125" style="9" customWidth="1"/>
    <col min="9426" max="9426" width="22.7109375" style="9" customWidth="1"/>
    <col min="9427" max="9427" width="13.7109375" style="9" customWidth="1"/>
    <col min="9428" max="9428" width="15" style="9" customWidth="1"/>
    <col min="9429" max="9431" width="17.5703125" style="9" customWidth="1"/>
    <col min="9432" max="9432" width="16.28515625" style="9" customWidth="1"/>
    <col min="9433" max="9433" width="15" style="9" customWidth="1"/>
    <col min="9434" max="9435" width="12.42578125" style="9" customWidth="1"/>
    <col min="9436" max="9437" width="17.5703125" style="9" customWidth="1"/>
    <col min="9438" max="9438" width="7.28515625" style="9" customWidth="1"/>
    <col min="9439" max="9439" width="21.42578125" style="9" customWidth="1"/>
    <col min="9440" max="9440" width="17.5703125" style="9" customWidth="1"/>
    <col min="9441" max="9441" width="20.140625" style="9" customWidth="1"/>
    <col min="9442" max="9442" width="16.28515625" style="9" customWidth="1"/>
    <col min="9443" max="9443" width="17.5703125" style="9" customWidth="1"/>
    <col min="9444" max="9444" width="6" style="9" customWidth="1"/>
    <col min="9445" max="9446" width="18.85546875" style="9" customWidth="1"/>
    <col min="9447" max="9448" width="20.140625" style="9" customWidth="1"/>
    <col min="9449" max="9449" width="6" style="9" customWidth="1"/>
    <col min="9450" max="9450" width="12.42578125" style="9" customWidth="1"/>
    <col min="9451" max="9451" width="18.85546875" style="9" customWidth="1"/>
    <col min="9452" max="9453" width="15" style="9" customWidth="1"/>
    <col min="9454" max="9454" width="7.28515625" style="9" customWidth="1"/>
    <col min="9455" max="9455" width="11.140625" style="9" customWidth="1"/>
    <col min="9456" max="9456" width="13.7109375" style="9" customWidth="1"/>
    <col min="9457" max="9457" width="18.85546875" style="9" customWidth="1"/>
    <col min="9458" max="9458" width="17.5703125" style="9" customWidth="1"/>
    <col min="9459" max="9459" width="25.28515625" style="9" customWidth="1"/>
    <col min="9460" max="9460" width="20.140625" style="9" customWidth="1"/>
    <col min="9461" max="9461" width="15" style="9" customWidth="1"/>
    <col min="9462" max="9462" width="17.5703125" style="9" customWidth="1"/>
    <col min="9463" max="9463" width="16.28515625" style="9" customWidth="1"/>
    <col min="9464" max="9465" width="15" style="9" customWidth="1"/>
    <col min="9466" max="9466" width="17.5703125" style="9" customWidth="1"/>
    <col min="9467" max="9467" width="20.140625" style="9" customWidth="1"/>
    <col min="9468" max="9468" width="16.28515625" style="9" customWidth="1"/>
    <col min="9469" max="9470" width="25.28515625" style="9" customWidth="1"/>
    <col min="9471" max="9471" width="18.85546875" style="9" customWidth="1"/>
    <col min="9472" max="9473" width="20.140625" style="9" customWidth="1"/>
    <col min="9474" max="9474" width="11.140625" style="9" customWidth="1"/>
    <col min="9475" max="9475" width="29.140625" style="9" customWidth="1"/>
    <col min="9476" max="9476" width="34.28515625" style="9" customWidth="1"/>
    <col min="9477" max="9478" width="9.85546875" style="9" customWidth="1"/>
    <col min="9479" max="9479" width="17.5703125" style="9" customWidth="1"/>
    <col min="9480" max="9480" width="18.85546875" style="9" customWidth="1"/>
    <col min="9481" max="9481" width="9.85546875" style="9" customWidth="1"/>
    <col min="9482" max="9483" width="6" style="9" customWidth="1"/>
    <col min="9484" max="9484" width="13.7109375" style="9" customWidth="1"/>
    <col min="9485" max="9486" width="15" style="9" customWidth="1"/>
    <col min="9487" max="9487" width="17.5703125" style="9" customWidth="1"/>
    <col min="9488" max="9488" width="9.85546875" style="9" customWidth="1"/>
    <col min="9489" max="9489" width="7.28515625" style="9" customWidth="1"/>
    <col min="9490" max="9490" width="6" style="9" customWidth="1"/>
    <col min="9491" max="9496" width="17.5703125" style="9" customWidth="1"/>
    <col min="9497" max="9639" width="20.140625" style="9" customWidth="1"/>
    <col min="9640" max="9679" width="12.42578125" style="9" customWidth="1"/>
    <col min="9680" max="9680" width="20.140625" style="9" customWidth="1"/>
    <col min="9681" max="9681" width="21.42578125" style="9" customWidth="1"/>
    <col min="9682" max="9682" width="22.7109375" style="9" customWidth="1"/>
    <col min="9683" max="9683" width="13.7109375" style="9" customWidth="1"/>
    <col min="9684" max="9684" width="15" style="9" customWidth="1"/>
    <col min="9685" max="9687" width="17.5703125" style="9" customWidth="1"/>
    <col min="9688" max="9688" width="16.28515625" style="9" customWidth="1"/>
    <col min="9689" max="9689" width="15" style="9" customWidth="1"/>
    <col min="9690" max="9691" width="12.42578125" style="9" customWidth="1"/>
    <col min="9692" max="9693" width="17.5703125" style="9" customWidth="1"/>
    <col min="9694" max="9694" width="7.28515625" style="9" customWidth="1"/>
    <col min="9695" max="9695" width="21.42578125" style="9" customWidth="1"/>
    <col min="9696" max="9696" width="17.5703125" style="9" customWidth="1"/>
    <col min="9697" max="9697" width="20.140625" style="9" customWidth="1"/>
    <col min="9698" max="9698" width="16.28515625" style="9" customWidth="1"/>
    <col min="9699" max="9699" width="17.5703125" style="9" customWidth="1"/>
    <col min="9700" max="9700" width="6" style="9" customWidth="1"/>
    <col min="9701" max="9702" width="18.85546875" style="9" customWidth="1"/>
    <col min="9703" max="9704" width="20.140625" style="9" customWidth="1"/>
    <col min="9705" max="9705" width="6" style="9" customWidth="1"/>
    <col min="9706" max="9706" width="12.42578125" style="9" customWidth="1"/>
    <col min="9707" max="9707" width="18.85546875" style="9" customWidth="1"/>
    <col min="9708" max="9709" width="15" style="9" customWidth="1"/>
    <col min="9710" max="9710" width="7.28515625" style="9" customWidth="1"/>
    <col min="9711" max="9711" width="11.140625" style="9" customWidth="1"/>
    <col min="9712" max="9712" width="13.7109375" style="9" customWidth="1"/>
    <col min="9713" max="9713" width="18.85546875" style="9" customWidth="1"/>
    <col min="9714" max="9714" width="17.5703125" style="9" customWidth="1"/>
    <col min="9715" max="9715" width="25.28515625" style="9" customWidth="1"/>
    <col min="9716" max="9716" width="20.140625" style="9" customWidth="1"/>
    <col min="9717" max="9717" width="15" style="9" customWidth="1"/>
    <col min="9718" max="9718" width="17.5703125" style="9" customWidth="1"/>
    <col min="9719" max="9719" width="16.28515625" style="9" customWidth="1"/>
    <col min="9720" max="9721" width="15" style="9" customWidth="1"/>
    <col min="9722" max="9722" width="17.5703125" style="9" customWidth="1"/>
    <col min="9723" max="9723" width="20.140625" style="9" customWidth="1"/>
    <col min="9724" max="9724" width="16.28515625" style="9" customWidth="1"/>
    <col min="9725" max="9726" width="25.28515625" style="9" customWidth="1"/>
    <col min="9727" max="9727" width="18.85546875" style="9" customWidth="1"/>
    <col min="9728" max="9729" width="20.140625" style="9" customWidth="1"/>
    <col min="9730" max="9730" width="11.140625" style="9" customWidth="1"/>
    <col min="9731" max="9731" width="29.140625" style="9" customWidth="1"/>
    <col min="9732" max="9732" width="34.28515625" style="9" customWidth="1"/>
    <col min="9733" max="9734" width="9.85546875" style="9" customWidth="1"/>
    <col min="9735" max="9735" width="17.5703125" style="9" customWidth="1"/>
    <col min="9736" max="9736" width="18.85546875" style="9" customWidth="1"/>
    <col min="9737" max="9737" width="9.85546875" style="9" customWidth="1"/>
    <col min="9738" max="9739" width="6" style="9" customWidth="1"/>
    <col min="9740" max="9740" width="13.7109375" style="9" customWidth="1"/>
    <col min="9741" max="9742" width="15" style="9" customWidth="1"/>
    <col min="9743" max="9743" width="17.5703125" style="9" customWidth="1"/>
    <col min="9744" max="9744" width="9.85546875" style="9" customWidth="1"/>
    <col min="9745" max="9745" width="7.28515625" style="9" customWidth="1"/>
    <col min="9746" max="9746" width="6" style="9" customWidth="1"/>
    <col min="9747" max="9752" width="17.5703125" style="9" customWidth="1"/>
    <col min="9753" max="9895" width="20.140625" style="9" customWidth="1"/>
    <col min="9896" max="9935" width="12.42578125" style="9" customWidth="1"/>
    <col min="9936" max="9936" width="20.140625" style="9" customWidth="1"/>
    <col min="9937" max="9937" width="21.42578125" style="9" customWidth="1"/>
    <col min="9938" max="9938" width="22.7109375" style="9" customWidth="1"/>
    <col min="9939" max="9939" width="13.7109375" style="9" customWidth="1"/>
    <col min="9940" max="9940" width="15" style="9" customWidth="1"/>
    <col min="9941" max="9943" width="17.5703125" style="9" customWidth="1"/>
    <col min="9944" max="9944" width="16.28515625" style="9" customWidth="1"/>
    <col min="9945" max="9945" width="15" style="9" customWidth="1"/>
    <col min="9946" max="9947" width="12.42578125" style="9" customWidth="1"/>
    <col min="9948" max="9949" width="17.5703125" style="9" customWidth="1"/>
    <col min="9950" max="9950" width="7.28515625" style="9" customWidth="1"/>
    <col min="9951" max="9951" width="21.42578125" style="9" customWidth="1"/>
    <col min="9952" max="9952" width="17.5703125" style="9" customWidth="1"/>
    <col min="9953" max="9953" width="20.140625" style="9" customWidth="1"/>
    <col min="9954" max="9954" width="16.28515625" style="9" customWidth="1"/>
    <col min="9955" max="9955" width="17.5703125" style="9" customWidth="1"/>
    <col min="9956" max="9956" width="6" style="9" customWidth="1"/>
    <col min="9957" max="9958" width="18.85546875" style="9" customWidth="1"/>
    <col min="9959" max="9960" width="20.140625" style="9" customWidth="1"/>
    <col min="9961" max="9961" width="6" style="9" customWidth="1"/>
    <col min="9962" max="9962" width="12.42578125" style="9" customWidth="1"/>
    <col min="9963" max="9963" width="18.85546875" style="9" customWidth="1"/>
    <col min="9964" max="9965" width="15" style="9" customWidth="1"/>
    <col min="9966" max="9966" width="7.28515625" style="9" customWidth="1"/>
    <col min="9967" max="9967" width="11.140625" style="9" customWidth="1"/>
    <col min="9968" max="9968" width="13.7109375" style="9" customWidth="1"/>
    <col min="9969" max="9969" width="18.85546875" style="9" customWidth="1"/>
    <col min="9970" max="9970" width="17.5703125" style="9" customWidth="1"/>
    <col min="9971" max="9971" width="25.28515625" style="9" customWidth="1"/>
    <col min="9972" max="9972" width="20.140625" style="9" customWidth="1"/>
    <col min="9973" max="9973" width="15" style="9" customWidth="1"/>
    <col min="9974" max="9974" width="17.5703125" style="9" customWidth="1"/>
    <col min="9975" max="9975" width="16.28515625" style="9" customWidth="1"/>
    <col min="9976" max="9977" width="15" style="9" customWidth="1"/>
    <col min="9978" max="9978" width="17.5703125" style="9" customWidth="1"/>
    <col min="9979" max="9979" width="20.140625" style="9" customWidth="1"/>
    <col min="9980" max="9980" width="16.28515625" style="9" customWidth="1"/>
    <col min="9981" max="9982" width="25.28515625" style="9" customWidth="1"/>
    <col min="9983" max="9983" width="18.85546875" style="9" customWidth="1"/>
    <col min="9984" max="9985" width="20.140625" style="9" customWidth="1"/>
    <col min="9986" max="9986" width="11.140625" style="9" customWidth="1"/>
    <col min="9987" max="9987" width="29.140625" style="9" customWidth="1"/>
    <col min="9988" max="9988" width="34.28515625" style="9" customWidth="1"/>
    <col min="9989" max="9990" width="9.85546875" style="9" customWidth="1"/>
    <col min="9991" max="9991" width="17.5703125" style="9" customWidth="1"/>
    <col min="9992" max="9992" width="18.85546875" style="9" customWidth="1"/>
    <col min="9993" max="9993" width="9.85546875" style="9" customWidth="1"/>
    <col min="9994" max="9995" width="6" style="9" customWidth="1"/>
    <col min="9996" max="9996" width="13.7109375" style="9" customWidth="1"/>
    <col min="9997" max="9998" width="15" style="9" customWidth="1"/>
    <col min="9999" max="9999" width="17.5703125" style="9" customWidth="1"/>
    <col min="10000" max="10000" width="9.85546875" style="9" customWidth="1"/>
    <col min="10001" max="10001" width="7.28515625" style="9" customWidth="1"/>
    <col min="10002" max="10002" width="6" style="9" customWidth="1"/>
    <col min="10003" max="10008" width="17.5703125" style="9" customWidth="1"/>
    <col min="10009" max="10151" width="20.140625" style="9" customWidth="1"/>
    <col min="10152" max="10191" width="12.42578125" style="9" customWidth="1"/>
    <col min="10192" max="10192" width="20.140625" style="9" customWidth="1"/>
    <col min="10193" max="10193" width="21.42578125" style="9" customWidth="1"/>
    <col min="10194" max="10194" width="22.7109375" style="9" customWidth="1"/>
    <col min="10195" max="10195" width="13.7109375" style="9" customWidth="1"/>
    <col min="10196" max="10196" width="15" style="9" customWidth="1"/>
    <col min="10197" max="10199" width="17.5703125" style="9" customWidth="1"/>
    <col min="10200" max="10200" width="16.28515625" style="9" customWidth="1"/>
    <col min="10201" max="10201" width="15" style="9" customWidth="1"/>
    <col min="10202" max="10203" width="12.42578125" style="9" customWidth="1"/>
    <col min="10204" max="10205" width="17.5703125" style="9" customWidth="1"/>
    <col min="10206" max="10206" width="7.28515625" style="9" customWidth="1"/>
    <col min="10207" max="10207" width="21.42578125" style="9" customWidth="1"/>
    <col min="10208" max="10208" width="17.5703125" style="9" customWidth="1"/>
    <col min="10209" max="10209" width="20.140625" style="9" customWidth="1"/>
    <col min="10210" max="10210" width="16.28515625" style="9" customWidth="1"/>
    <col min="10211" max="10211" width="17.5703125" style="9" customWidth="1"/>
    <col min="10212" max="10212" width="6" style="9" customWidth="1"/>
    <col min="10213" max="10214" width="18.85546875" style="9" customWidth="1"/>
    <col min="10215" max="10216" width="20.140625" style="9" customWidth="1"/>
    <col min="10217" max="10217" width="6" style="9" customWidth="1"/>
    <col min="10218" max="10218" width="12.42578125" style="9" customWidth="1"/>
    <col min="10219" max="10219" width="18.85546875" style="9" customWidth="1"/>
    <col min="10220" max="10221" width="15" style="9" customWidth="1"/>
    <col min="10222" max="10222" width="7.28515625" style="9" customWidth="1"/>
    <col min="10223" max="10223" width="11.140625" style="9" customWidth="1"/>
    <col min="10224" max="10224" width="13.7109375" style="9" customWidth="1"/>
    <col min="10225" max="10225" width="18.85546875" style="9" customWidth="1"/>
    <col min="10226" max="10226" width="17.5703125" style="9" customWidth="1"/>
    <col min="10227" max="10227" width="25.28515625" style="9" customWidth="1"/>
    <col min="10228" max="10228" width="20.140625" style="9" customWidth="1"/>
    <col min="10229" max="10229" width="15" style="9" customWidth="1"/>
    <col min="10230" max="10230" width="17.5703125" style="9" customWidth="1"/>
    <col min="10231" max="10231" width="16.28515625" style="9" customWidth="1"/>
    <col min="10232" max="10233" width="15" style="9" customWidth="1"/>
    <col min="10234" max="10234" width="17.5703125" style="9" customWidth="1"/>
    <col min="10235" max="10235" width="20.140625" style="9" customWidth="1"/>
    <col min="10236" max="10236" width="16.28515625" style="9" customWidth="1"/>
    <col min="10237" max="10238" width="25.28515625" style="9" customWidth="1"/>
    <col min="10239" max="10239" width="18.85546875" style="9" customWidth="1"/>
    <col min="10240" max="10241" width="20.140625" style="9" customWidth="1"/>
    <col min="10242" max="10242" width="11.140625" style="9" customWidth="1"/>
    <col min="10243" max="10243" width="29.140625" style="9" customWidth="1"/>
    <col min="10244" max="10244" width="34.28515625" style="9" customWidth="1"/>
    <col min="10245" max="10246" width="9.85546875" style="9" customWidth="1"/>
    <col min="10247" max="10247" width="17.5703125" style="9" customWidth="1"/>
    <col min="10248" max="10248" width="18.85546875" style="9" customWidth="1"/>
    <col min="10249" max="10249" width="9.85546875" style="9" customWidth="1"/>
    <col min="10250" max="10251" width="6" style="9" customWidth="1"/>
    <col min="10252" max="10252" width="13.7109375" style="9" customWidth="1"/>
    <col min="10253" max="10254" width="15" style="9" customWidth="1"/>
    <col min="10255" max="10255" width="17.5703125" style="9" customWidth="1"/>
    <col min="10256" max="10256" width="9.85546875" style="9" customWidth="1"/>
    <col min="10257" max="10257" width="7.28515625" style="9" customWidth="1"/>
    <col min="10258" max="10258" width="6" style="9" customWidth="1"/>
    <col min="10259" max="10264" width="17.5703125" style="9" customWidth="1"/>
    <col min="10265" max="10407" width="20.140625" style="9" customWidth="1"/>
    <col min="10408" max="10447" width="12.42578125" style="9" customWidth="1"/>
    <col min="10448" max="10448" width="20.140625" style="9" customWidth="1"/>
    <col min="10449" max="10449" width="21.42578125" style="9" customWidth="1"/>
    <col min="10450" max="10450" width="22.7109375" style="9" customWidth="1"/>
    <col min="10451" max="10451" width="13.7109375" style="9" customWidth="1"/>
    <col min="10452" max="10452" width="15" style="9" customWidth="1"/>
    <col min="10453" max="10455" width="17.5703125" style="9" customWidth="1"/>
    <col min="10456" max="10456" width="16.28515625" style="9" customWidth="1"/>
    <col min="10457" max="10457" width="15" style="9" customWidth="1"/>
    <col min="10458" max="10459" width="12.42578125" style="9" customWidth="1"/>
    <col min="10460" max="10461" width="17.5703125" style="9" customWidth="1"/>
    <col min="10462" max="10462" width="7.28515625" style="9" customWidth="1"/>
    <col min="10463" max="10463" width="21.42578125" style="9" customWidth="1"/>
    <col min="10464" max="10464" width="17.5703125" style="9" customWidth="1"/>
    <col min="10465" max="10465" width="20.140625" style="9" customWidth="1"/>
    <col min="10466" max="10466" width="16.28515625" style="9" customWidth="1"/>
    <col min="10467" max="10467" width="17.5703125" style="9" customWidth="1"/>
    <col min="10468" max="10468" width="6" style="9" customWidth="1"/>
    <col min="10469" max="10470" width="18.85546875" style="9" customWidth="1"/>
    <col min="10471" max="10472" width="20.140625" style="9" customWidth="1"/>
    <col min="10473" max="10473" width="6" style="9" customWidth="1"/>
    <col min="10474" max="10474" width="12.42578125" style="9" customWidth="1"/>
    <col min="10475" max="10475" width="18.85546875" style="9" customWidth="1"/>
    <col min="10476" max="10477" width="15" style="9" customWidth="1"/>
    <col min="10478" max="10478" width="7.28515625" style="9" customWidth="1"/>
    <col min="10479" max="10479" width="11.140625" style="9" customWidth="1"/>
    <col min="10480" max="10480" width="13.7109375" style="9" customWidth="1"/>
    <col min="10481" max="10481" width="18.85546875" style="9" customWidth="1"/>
    <col min="10482" max="10482" width="17.5703125" style="9" customWidth="1"/>
    <col min="10483" max="10483" width="25.28515625" style="9" customWidth="1"/>
    <col min="10484" max="10484" width="20.140625" style="9" customWidth="1"/>
    <col min="10485" max="10485" width="15" style="9" customWidth="1"/>
    <col min="10486" max="10486" width="17.5703125" style="9" customWidth="1"/>
    <col min="10487" max="10487" width="16.28515625" style="9" customWidth="1"/>
    <col min="10488" max="10489" width="15" style="9" customWidth="1"/>
    <col min="10490" max="10490" width="17.5703125" style="9" customWidth="1"/>
    <col min="10491" max="10491" width="20.140625" style="9" customWidth="1"/>
    <col min="10492" max="10492" width="16.28515625" style="9" customWidth="1"/>
    <col min="10493" max="10494" width="25.28515625" style="9" customWidth="1"/>
    <col min="10495" max="10495" width="18.85546875" style="9" customWidth="1"/>
    <col min="10496" max="10497" width="20.140625" style="9" customWidth="1"/>
    <col min="10498" max="10498" width="11.140625" style="9" customWidth="1"/>
    <col min="10499" max="10499" width="29.140625" style="9" customWidth="1"/>
    <col min="10500" max="10500" width="34.28515625" style="9" customWidth="1"/>
    <col min="10501" max="10502" width="9.85546875" style="9" customWidth="1"/>
    <col min="10503" max="10503" width="17.5703125" style="9" customWidth="1"/>
    <col min="10504" max="10504" width="18.85546875" style="9" customWidth="1"/>
    <col min="10505" max="10505" width="9.85546875" style="9" customWidth="1"/>
    <col min="10506" max="10507" width="6" style="9" customWidth="1"/>
    <col min="10508" max="10508" width="13.7109375" style="9" customWidth="1"/>
    <col min="10509" max="10510" width="15" style="9" customWidth="1"/>
    <col min="10511" max="10511" width="17.5703125" style="9" customWidth="1"/>
    <col min="10512" max="10512" width="9.85546875" style="9" customWidth="1"/>
    <col min="10513" max="10513" width="7.28515625" style="9" customWidth="1"/>
    <col min="10514" max="10514" width="6" style="9" customWidth="1"/>
    <col min="10515" max="10520" width="17.5703125" style="9" customWidth="1"/>
    <col min="10521" max="10663" width="20.140625" style="9" customWidth="1"/>
    <col min="10664" max="10703" width="12.42578125" style="9" customWidth="1"/>
    <col min="10704" max="10704" width="20.140625" style="9" customWidth="1"/>
    <col min="10705" max="10705" width="21.42578125" style="9" customWidth="1"/>
    <col min="10706" max="10706" width="22.7109375" style="9" customWidth="1"/>
    <col min="10707" max="10707" width="13.7109375" style="9" customWidth="1"/>
    <col min="10708" max="10708" width="15" style="9" customWidth="1"/>
    <col min="10709" max="10711" width="17.5703125" style="9" customWidth="1"/>
    <col min="10712" max="10712" width="16.28515625" style="9" customWidth="1"/>
    <col min="10713" max="10713" width="15" style="9" customWidth="1"/>
    <col min="10714" max="10715" width="12.42578125" style="9" customWidth="1"/>
    <col min="10716" max="10717" width="17.5703125" style="9" customWidth="1"/>
    <col min="10718" max="10718" width="7.28515625" style="9" customWidth="1"/>
    <col min="10719" max="10719" width="21.42578125" style="9" customWidth="1"/>
    <col min="10720" max="10720" width="17.5703125" style="9" customWidth="1"/>
    <col min="10721" max="10721" width="20.140625" style="9" customWidth="1"/>
    <col min="10722" max="10722" width="16.28515625" style="9" customWidth="1"/>
    <col min="10723" max="10723" width="17.5703125" style="9" customWidth="1"/>
    <col min="10724" max="10724" width="6" style="9" customWidth="1"/>
    <col min="10725" max="10726" width="18.85546875" style="9" customWidth="1"/>
    <col min="10727" max="10728" width="20.140625" style="9" customWidth="1"/>
    <col min="10729" max="10729" width="6" style="9" customWidth="1"/>
    <col min="10730" max="10730" width="12.42578125" style="9" customWidth="1"/>
    <col min="10731" max="10731" width="18.85546875" style="9" customWidth="1"/>
    <col min="10732" max="10733" width="15" style="9" customWidth="1"/>
    <col min="10734" max="10734" width="7.28515625" style="9" customWidth="1"/>
    <col min="10735" max="10735" width="11.140625" style="9" customWidth="1"/>
    <col min="10736" max="10736" width="13.7109375" style="9" customWidth="1"/>
    <col min="10737" max="10737" width="18.85546875" style="9" customWidth="1"/>
    <col min="10738" max="10738" width="17.5703125" style="9" customWidth="1"/>
    <col min="10739" max="10739" width="25.28515625" style="9" customWidth="1"/>
    <col min="10740" max="10740" width="20.140625" style="9" customWidth="1"/>
    <col min="10741" max="10741" width="15" style="9" customWidth="1"/>
    <col min="10742" max="10742" width="17.5703125" style="9" customWidth="1"/>
    <col min="10743" max="10743" width="16.28515625" style="9" customWidth="1"/>
    <col min="10744" max="10745" width="15" style="9" customWidth="1"/>
    <col min="10746" max="10746" width="17.5703125" style="9" customWidth="1"/>
    <col min="10747" max="10747" width="20.140625" style="9" customWidth="1"/>
    <col min="10748" max="10748" width="16.28515625" style="9" customWidth="1"/>
    <col min="10749" max="10750" width="25.28515625" style="9" customWidth="1"/>
    <col min="10751" max="10751" width="18.85546875" style="9" customWidth="1"/>
    <col min="10752" max="10753" width="20.140625" style="9" customWidth="1"/>
    <col min="10754" max="10754" width="11.140625" style="9" customWidth="1"/>
    <col min="10755" max="10755" width="29.140625" style="9" customWidth="1"/>
    <col min="10756" max="10756" width="34.28515625" style="9" customWidth="1"/>
    <col min="10757" max="10758" width="9.85546875" style="9" customWidth="1"/>
    <col min="10759" max="10759" width="17.5703125" style="9" customWidth="1"/>
    <col min="10760" max="10760" width="18.85546875" style="9" customWidth="1"/>
    <col min="10761" max="10761" width="9.85546875" style="9" customWidth="1"/>
    <col min="10762" max="10763" width="6" style="9" customWidth="1"/>
    <col min="10764" max="10764" width="13.7109375" style="9" customWidth="1"/>
    <col min="10765" max="10766" width="15" style="9" customWidth="1"/>
    <col min="10767" max="10767" width="17.5703125" style="9" customWidth="1"/>
    <col min="10768" max="10768" width="9.85546875" style="9" customWidth="1"/>
    <col min="10769" max="10769" width="7.28515625" style="9" customWidth="1"/>
    <col min="10770" max="10770" width="6" style="9" customWidth="1"/>
    <col min="10771" max="10776" width="17.5703125" style="9" customWidth="1"/>
    <col min="10777" max="10919" width="20.140625" style="9" customWidth="1"/>
    <col min="10920" max="10959" width="12.42578125" style="9" customWidth="1"/>
    <col min="10960" max="10960" width="20.140625" style="9" customWidth="1"/>
    <col min="10961" max="10961" width="21.42578125" style="9" customWidth="1"/>
    <col min="10962" max="10962" width="22.7109375" style="9" customWidth="1"/>
    <col min="10963" max="10963" width="13.7109375" style="9" customWidth="1"/>
    <col min="10964" max="10964" width="15" style="9" customWidth="1"/>
    <col min="10965" max="10967" width="17.5703125" style="9" customWidth="1"/>
    <col min="10968" max="10968" width="16.28515625" style="9" customWidth="1"/>
    <col min="10969" max="10969" width="15" style="9" customWidth="1"/>
    <col min="10970" max="10971" width="12.42578125" style="9" customWidth="1"/>
    <col min="10972" max="10973" width="17.5703125" style="9" customWidth="1"/>
    <col min="10974" max="10974" width="7.28515625" style="9" customWidth="1"/>
    <col min="10975" max="10975" width="21.42578125" style="9" customWidth="1"/>
    <col min="10976" max="10976" width="17.5703125" style="9" customWidth="1"/>
    <col min="10977" max="10977" width="20.140625" style="9" customWidth="1"/>
    <col min="10978" max="10978" width="16.28515625" style="9" customWidth="1"/>
    <col min="10979" max="10979" width="17.5703125" style="9" customWidth="1"/>
    <col min="10980" max="10980" width="6" style="9" customWidth="1"/>
    <col min="10981" max="10982" width="18.85546875" style="9" customWidth="1"/>
    <col min="10983" max="10984" width="20.140625" style="9" customWidth="1"/>
    <col min="10985" max="10985" width="6" style="9" customWidth="1"/>
    <col min="10986" max="10986" width="12.42578125" style="9" customWidth="1"/>
    <col min="10987" max="10987" width="18.85546875" style="9" customWidth="1"/>
    <col min="10988" max="10989" width="15" style="9" customWidth="1"/>
    <col min="10990" max="10990" width="7.28515625" style="9" customWidth="1"/>
    <col min="10991" max="10991" width="11.140625" style="9" customWidth="1"/>
    <col min="10992" max="10992" width="13.7109375" style="9" customWidth="1"/>
    <col min="10993" max="10993" width="18.85546875" style="9" customWidth="1"/>
    <col min="10994" max="10994" width="17.5703125" style="9" customWidth="1"/>
    <col min="10995" max="10995" width="25.28515625" style="9" customWidth="1"/>
    <col min="10996" max="10996" width="20.140625" style="9" customWidth="1"/>
    <col min="10997" max="10997" width="15" style="9" customWidth="1"/>
    <col min="10998" max="10998" width="17.5703125" style="9" customWidth="1"/>
    <col min="10999" max="10999" width="16.28515625" style="9" customWidth="1"/>
    <col min="11000" max="11001" width="15" style="9" customWidth="1"/>
    <col min="11002" max="11002" width="17.5703125" style="9" customWidth="1"/>
    <col min="11003" max="11003" width="20.140625" style="9" customWidth="1"/>
    <col min="11004" max="11004" width="16.28515625" style="9" customWidth="1"/>
    <col min="11005" max="11006" width="25.28515625" style="9" customWidth="1"/>
    <col min="11007" max="11007" width="18.85546875" style="9" customWidth="1"/>
    <col min="11008" max="11009" width="20.140625" style="9" customWidth="1"/>
    <col min="11010" max="11010" width="11.140625" style="9" customWidth="1"/>
    <col min="11011" max="11011" width="29.140625" style="9" customWidth="1"/>
    <col min="11012" max="11012" width="34.28515625" style="9" customWidth="1"/>
    <col min="11013" max="11014" width="9.85546875" style="9" customWidth="1"/>
    <col min="11015" max="11015" width="17.5703125" style="9" customWidth="1"/>
    <col min="11016" max="11016" width="18.85546875" style="9" customWidth="1"/>
    <col min="11017" max="11017" width="9.85546875" style="9" customWidth="1"/>
    <col min="11018" max="11019" width="6" style="9" customWidth="1"/>
    <col min="11020" max="11020" width="13.7109375" style="9" customWidth="1"/>
    <col min="11021" max="11022" width="15" style="9" customWidth="1"/>
    <col min="11023" max="11023" width="17.5703125" style="9" customWidth="1"/>
    <col min="11024" max="11024" width="9.85546875" style="9" customWidth="1"/>
    <col min="11025" max="11025" width="7.28515625" style="9" customWidth="1"/>
    <col min="11026" max="11026" width="6" style="9" customWidth="1"/>
    <col min="11027" max="11032" width="17.5703125" style="9" customWidth="1"/>
    <col min="11033" max="11175" width="20.140625" style="9" customWidth="1"/>
    <col min="11176" max="11215" width="12.42578125" style="9" customWidth="1"/>
    <col min="11216" max="11216" width="20.140625" style="9" customWidth="1"/>
    <col min="11217" max="11217" width="21.42578125" style="9" customWidth="1"/>
    <col min="11218" max="11218" width="22.7109375" style="9" customWidth="1"/>
    <col min="11219" max="11219" width="13.7109375" style="9" customWidth="1"/>
    <col min="11220" max="11220" width="15" style="9" customWidth="1"/>
    <col min="11221" max="11223" width="17.5703125" style="9" customWidth="1"/>
    <col min="11224" max="11224" width="16.28515625" style="9" customWidth="1"/>
    <col min="11225" max="11225" width="15" style="9" customWidth="1"/>
    <col min="11226" max="11227" width="12.42578125" style="9" customWidth="1"/>
    <col min="11228" max="11229" width="17.5703125" style="9" customWidth="1"/>
    <col min="11230" max="11230" width="7.28515625" style="9" customWidth="1"/>
    <col min="11231" max="11231" width="21.42578125" style="9" customWidth="1"/>
    <col min="11232" max="11232" width="17.5703125" style="9" customWidth="1"/>
    <col min="11233" max="11233" width="20.140625" style="9" customWidth="1"/>
    <col min="11234" max="11234" width="16.28515625" style="9" customWidth="1"/>
    <col min="11235" max="11235" width="17.5703125" style="9" customWidth="1"/>
    <col min="11236" max="11236" width="6" style="9" customWidth="1"/>
    <col min="11237" max="11238" width="18.85546875" style="9" customWidth="1"/>
    <col min="11239" max="11240" width="20.140625" style="9" customWidth="1"/>
    <col min="11241" max="11241" width="6" style="9" customWidth="1"/>
    <col min="11242" max="11242" width="12.42578125" style="9" customWidth="1"/>
    <col min="11243" max="11243" width="18.85546875" style="9" customWidth="1"/>
    <col min="11244" max="11245" width="15" style="9" customWidth="1"/>
    <col min="11246" max="11246" width="7.28515625" style="9" customWidth="1"/>
    <col min="11247" max="11247" width="11.140625" style="9" customWidth="1"/>
    <col min="11248" max="11248" width="13.7109375" style="9" customWidth="1"/>
    <col min="11249" max="11249" width="18.85546875" style="9" customWidth="1"/>
    <col min="11250" max="11250" width="17.5703125" style="9" customWidth="1"/>
    <col min="11251" max="11251" width="25.28515625" style="9" customWidth="1"/>
    <col min="11252" max="11252" width="20.140625" style="9" customWidth="1"/>
    <col min="11253" max="11253" width="15" style="9" customWidth="1"/>
    <col min="11254" max="11254" width="17.5703125" style="9" customWidth="1"/>
    <col min="11255" max="11255" width="16.28515625" style="9" customWidth="1"/>
    <col min="11256" max="11257" width="15" style="9" customWidth="1"/>
    <col min="11258" max="11258" width="17.5703125" style="9" customWidth="1"/>
    <col min="11259" max="11259" width="20.140625" style="9" customWidth="1"/>
    <col min="11260" max="11260" width="16.28515625" style="9" customWidth="1"/>
    <col min="11261" max="11262" width="25.28515625" style="9" customWidth="1"/>
    <col min="11263" max="11263" width="18.85546875" style="9" customWidth="1"/>
    <col min="11264" max="11265" width="20.140625" style="9" customWidth="1"/>
    <col min="11266" max="11266" width="11.140625" style="9" customWidth="1"/>
    <col min="11267" max="11267" width="29.140625" style="9" customWidth="1"/>
    <col min="11268" max="11268" width="34.28515625" style="9" customWidth="1"/>
    <col min="11269" max="11270" width="9.85546875" style="9" customWidth="1"/>
    <col min="11271" max="11271" width="17.5703125" style="9" customWidth="1"/>
    <col min="11272" max="11272" width="18.85546875" style="9" customWidth="1"/>
    <col min="11273" max="11273" width="9.85546875" style="9" customWidth="1"/>
    <col min="11274" max="11275" width="6" style="9" customWidth="1"/>
    <col min="11276" max="11276" width="13.7109375" style="9" customWidth="1"/>
    <col min="11277" max="11278" width="15" style="9" customWidth="1"/>
    <col min="11279" max="11279" width="17.5703125" style="9" customWidth="1"/>
    <col min="11280" max="11280" width="9.85546875" style="9" customWidth="1"/>
    <col min="11281" max="11281" width="7.28515625" style="9" customWidth="1"/>
    <col min="11282" max="11282" width="6" style="9" customWidth="1"/>
    <col min="11283" max="11288" width="17.5703125" style="9" customWidth="1"/>
    <col min="11289" max="11431" width="20.140625" style="9" customWidth="1"/>
    <col min="11432" max="11471" width="12.42578125" style="9" customWidth="1"/>
    <col min="11472" max="11472" width="20.140625" style="9" customWidth="1"/>
    <col min="11473" max="11473" width="21.42578125" style="9" customWidth="1"/>
    <col min="11474" max="11474" width="22.7109375" style="9" customWidth="1"/>
    <col min="11475" max="11475" width="13.7109375" style="9" customWidth="1"/>
    <col min="11476" max="11476" width="15" style="9" customWidth="1"/>
    <col min="11477" max="11479" width="17.5703125" style="9" customWidth="1"/>
    <col min="11480" max="11480" width="16.28515625" style="9" customWidth="1"/>
    <col min="11481" max="11481" width="15" style="9" customWidth="1"/>
    <col min="11482" max="11483" width="12.42578125" style="9" customWidth="1"/>
    <col min="11484" max="11485" width="17.5703125" style="9" customWidth="1"/>
    <col min="11486" max="11486" width="7.28515625" style="9" customWidth="1"/>
    <col min="11487" max="11487" width="21.42578125" style="9" customWidth="1"/>
    <col min="11488" max="11488" width="17.5703125" style="9" customWidth="1"/>
    <col min="11489" max="11489" width="20.140625" style="9" customWidth="1"/>
    <col min="11490" max="11490" width="16.28515625" style="9" customWidth="1"/>
    <col min="11491" max="11491" width="17.5703125" style="9" customWidth="1"/>
    <col min="11492" max="11492" width="6" style="9" customWidth="1"/>
    <col min="11493" max="11494" width="18.85546875" style="9" customWidth="1"/>
    <col min="11495" max="11496" width="20.140625" style="9" customWidth="1"/>
    <col min="11497" max="11497" width="6" style="9" customWidth="1"/>
    <col min="11498" max="11498" width="12.42578125" style="9" customWidth="1"/>
    <col min="11499" max="11499" width="18.85546875" style="9" customWidth="1"/>
    <col min="11500" max="11501" width="15" style="9" customWidth="1"/>
    <col min="11502" max="11502" width="7.28515625" style="9" customWidth="1"/>
    <col min="11503" max="11503" width="11.140625" style="9" customWidth="1"/>
    <col min="11504" max="11504" width="13.7109375" style="9" customWidth="1"/>
    <col min="11505" max="11505" width="18.85546875" style="9" customWidth="1"/>
    <col min="11506" max="11506" width="17.5703125" style="9" customWidth="1"/>
    <col min="11507" max="11507" width="25.28515625" style="9" customWidth="1"/>
    <col min="11508" max="11508" width="20.140625" style="9" customWidth="1"/>
    <col min="11509" max="11509" width="15" style="9" customWidth="1"/>
    <col min="11510" max="11510" width="17.5703125" style="9" customWidth="1"/>
    <col min="11511" max="11511" width="16.28515625" style="9" customWidth="1"/>
    <col min="11512" max="11513" width="15" style="9" customWidth="1"/>
    <col min="11514" max="11514" width="17.5703125" style="9" customWidth="1"/>
    <col min="11515" max="11515" width="20.140625" style="9" customWidth="1"/>
    <col min="11516" max="11516" width="16.28515625" style="9" customWidth="1"/>
    <col min="11517" max="11518" width="25.28515625" style="9" customWidth="1"/>
    <col min="11519" max="11519" width="18.85546875" style="9" customWidth="1"/>
    <col min="11520" max="11521" width="20.140625" style="9" customWidth="1"/>
    <col min="11522" max="11522" width="11.140625" style="9" customWidth="1"/>
    <col min="11523" max="11523" width="29.140625" style="9" customWidth="1"/>
    <col min="11524" max="11524" width="34.28515625" style="9" customWidth="1"/>
    <col min="11525" max="11526" width="9.85546875" style="9" customWidth="1"/>
    <col min="11527" max="11527" width="17.5703125" style="9" customWidth="1"/>
    <col min="11528" max="11528" width="18.85546875" style="9" customWidth="1"/>
    <col min="11529" max="11529" width="9.85546875" style="9" customWidth="1"/>
    <col min="11530" max="11531" width="6" style="9" customWidth="1"/>
    <col min="11532" max="11532" width="13.7109375" style="9" customWidth="1"/>
    <col min="11533" max="11534" width="15" style="9" customWidth="1"/>
    <col min="11535" max="11535" width="17.5703125" style="9" customWidth="1"/>
    <col min="11536" max="11536" width="9.85546875" style="9" customWidth="1"/>
    <col min="11537" max="11537" width="7.28515625" style="9" customWidth="1"/>
    <col min="11538" max="11538" width="6" style="9" customWidth="1"/>
    <col min="11539" max="11544" width="17.5703125" style="9" customWidth="1"/>
    <col min="11545" max="11687" width="20.140625" style="9" customWidth="1"/>
    <col min="11688" max="11727" width="12.42578125" style="9" customWidth="1"/>
    <col min="11728" max="11728" width="20.140625" style="9" customWidth="1"/>
    <col min="11729" max="11729" width="21.42578125" style="9" customWidth="1"/>
    <col min="11730" max="11730" width="22.7109375" style="9" customWidth="1"/>
    <col min="11731" max="11731" width="13.7109375" style="9" customWidth="1"/>
    <col min="11732" max="11732" width="15" style="9" customWidth="1"/>
    <col min="11733" max="11735" width="17.5703125" style="9" customWidth="1"/>
    <col min="11736" max="11736" width="16.28515625" style="9" customWidth="1"/>
    <col min="11737" max="11737" width="15" style="9" customWidth="1"/>
    <col min="11738" max="11739" width="12.42578125" style="9" customWidth="1"/>
    <col min="11740" max="11741" width="17.5703125" style="9" customWidth="1"/>
    <col min="11742" max="11742" width="7.28515625" style="9" customWidth="1"/>
    <col min="11743" max="11743" width="21.42578125" style="9" customWidth="1"/>
    <col min="11744" max="11744" width="17.5703125" style="9" customWidth="1"/>
    <col min="11745" max="11745" width="20.140625" style="9" customWidth="1"/>
    <col min="11746" max="11746" width="16.28515625" style="9" customWidth="1"/>
    <col min="11747" max="11747" width="17.5703125" style="9" customWidth="1"/>
    <col min="11748" max="11748" width="6" style="9" customWidth="1"/>
    <col min="11749" max="11750" width="18.85546875" style="9" customWidth="1"/>
    <col min="11751" max="11752" width="20.140625" style="9" customWidth="1"/>
    <col min="11753" max="11753" width="6" style="9" customWidth="1"/>
    <col min="11754" max="11754" width="12.42578125" style="9" customWidth="1"/>
    <col min="11755" max="11755" width="18.85546875" style="9" customWidth="1"/>
    <col min="11756" max="11757" width="15" style="9" customWidth="1"/>
    <col min="11758" max="11758" width="7.28515625" style="9" customWidth="1"/>
    <col min="11759" max="11759" width="11.140625" style="9" customWidth="1"/>
    <col min="11760" max="11760" width="13.7109375" style="9" customWidth="1"/>
    <col min="11761" max="11761" width="18.85546875" style="9" customWidth="1"/>
    <col min="11762" max="11762" width="17.5703125" style="9" customWidth="1"/>
    <col min="11763" max="11763" width="25.28515625" style="9" customWidth="1"/>
    <col min="11764" max="11764" width="20.140625" style="9" customWidth="1"/>
    <col min="11765" max="11765" width="15" style="9" customWidth="1"/>
    <col min="11766" max="11766" width="17.5703125" style="9" customWidth="1"/>
    <col min="11767" max="11767" width="16.28515625" style="9" customWidth="1"/>
    <col min="11768" max="11769" width="15" style="9" customWidth="1"/>
    <col min="11770" max="11770" width="17.5703125" style="9" customWidth="1"/>
    <col min="11771" max="11771" width="20.140625" style="9" customWidth="1"/>
    <col min="11772" max="11772" width="16.28515625" style="9" customWidth="1"/>
    <col min="11773" max="11774" width="25.28515625" style="9" customWidth="1"/>
    <col min="11775" max="11775" width="18.85546875" style="9" customWidth="1"/>
    <col min="11776" max="11777" width="20.140625" style="9" customWidth="1"/>
    <col min="11778" max="11778" width="11.140625" style="9" customWidth="1"/>
    <col min="11779" max="11779" width="29.140625" style="9" customWidth="1"/>
    <col min="11780" max="11780" width="34.28515625" style="9" customWidth="1"/>
    <col min="11781" max="11782" width="9.85546875" style="9" customWidth="1"/>
    <col min="11783" max="11783" width="17.5703125" style="9" customWidth="1"/>
    <col min="11784" max="11784" width="18.85546875" style="9" customWidth="1"/>
    <col min="11785" max="11785" width="9.85546875" style="9" customWidth="1"/>
    <col min="11786" max="11787" width="6" style="9" customWidth="1"/>
    <col min="11788" max="11788" width="13.7109375" style="9" customWidth="1"/>
    <col min="11789" max="11790" width="15" style="9" customWidth="1"/>
    <col min="11791" max="11791" width="17.5703125" style="9" customWidth="1"/>
    <col min="11792" max="11792" width="9.85546875" style="9" customWidth="1"/>
    <col min="11793" max="11793" width="7.28515625" style="9" customWidth="1"/>
    <col min="11794" max="11794" width="6" style="9" customWidth="1"/>
    <col min="11795" max="11800" width="17.5703125" style="9" customWidth="1"/>
    <col min="11801" max="11943" width="20.140625" style="9" customWidth="1"/>
    <col min="11944" max="11983" width="12.42578125" style="9" customWidth="1"/>
    <col min="11984" max="11984" width="20.140625" style="9" customWidth="1"/>
    <col min="11985" max="11985" width="21.42578125" style="9" customWidth="1"/>
    <col min="11986" max="11986" width="22.7109375" style="9" customWidth="1"/>
    <col min="11987" max="11987" width="13.7109375" style="9" customWidth="1"/>
    <col min="11988" max="11988" width="15" style="9" customWidth="1"/>
    <col min="11989" max="11991" width="17.5703125" style="9" customWidth="1"/>
    <col min="11992" max="11992" width="16.28515625" style="9" customWidth="1"/>
    <col min="11993" max="11993" width="15" style="9" customWidth="1"/>
    <col min="11994" max="11995" width="12.42578125" style="9" customWidth="1"/>
    <col min="11996" max="11997" width="17.5703125" style="9" customWidth="1"/>
    <col min="11998" max="11998" width="7.28515625" style="9" customWidth="1"/>
    <col min="11999" max="11999" width="21.42578125" style="9" customWidth="1"/>
    <col min="12000" max="12000" width="17.5703125" style="9" customWidth="1"/>
    <col min="12001" max="12001" width="20.140625" style="9" customWidth="1"/>
    <col min="12002" max="12002" width="16.28515625" style="9" customWidth="1"/>
    <col min="12003" max="12003" width="17.5703125" style="9" customWidth="1"/>
    <col min="12004" max="12004" width="6" style="9" customWidth="1"/>
    <col min="12005" max="12006" width="18.85546875" style="9" customWidth="1"/>
    <col min="12007" max="12008" width="20.140625" style="9" customWidth="1"/>
    <col min="12009" max="12009" width="6" style="9" customWidth="1"/>
    <col min="12010" max="12010" width="12.42578125" style="9" customWidth="1"/>
    <col min="12011" max="12011" width="18.85546875" style="9" customWidth="1"/>
    <col min="12012" max="12013" width="15" style="9" customWidth="1"/>
    <col min="12014" max="12014" width="7.28515625" style="9" customWidth="1"/>
    <col min="12015" max="12015" width="11.140625" style="9" customWidth="1"/>
    <col min="12016" max="12016" width="13.7109375" style="9" customWidth="1"/>
    <col min="12017" max="12017" width="18.85546875" style="9" customWidth="1"/>
    <col min="12018" max="12018" width="17.5703125" style="9" customWidth="1"/>
    <col min="12019" max="12019" width="25.28515625" style="9" customWidth="1"/>
    <col min="12020" max="12020" width="20.140625" style="9" customWidth="1"/>
    <col min="12021" max="12021" width="15" style="9" customWidth="1"/>
    <col min="12022" max="12022" width="17.5703125" style="9" customWidth="1"/>
    <col min="12023" max="12023" width="16.28515625" style="9" customWidth="1"/>
    <col min="12024" max="12025" width="15" style="9" customWidth="1"/>
    <col min="12026" max="12026" width="17.5703125" style="9" customWidth="1"/>
    <col min="12027" max="12027" width="20.140625" style="9" customWidth="1"/>
    <col min="12028" max="12028" width="16.28515625" style="9" customWidth="1"/>
    <col min="12029" max="12030" width="25.28515625" style="9" customWidth="1"/>
    <col min="12031" max="12031" width="18.85546875" style="9" customWidth="1"/>
    <col min="12032" max="12033" width="20.140625" style="9" customWidth="1"/>
    <col min="12034" max="12034" width="11.140625" style="9" customWidth="1"/>
    <col min="12035" max="12035" width="29.140625" style="9" customWidth="1"/>
    <col min="12036" max="12036" width="34.28515625" style="9" customWidth="1"/>
    <col min="12037" max="12038" width="9.85546875" style="9" customWidth="1"/>
    <col min="12039" max="12039" width="17.5703125" style="9" customWidth="1"/>
    <col min="12040" max="12040" width="18.85546875" style="9" customWidth="1"/>
    <col min="12041" max="12041" width="9.85546875" style="9" customWidth="1"/>
    <col min="12042" max="12043" width="6" style="9" customWidth="1"/>
    <col min="12044" max="12044" width="13.7109375" style="9" customWidth="1"/>
    <col min="12045" max="12046" width="15" style="9" customWidth="1"/>
    <col min="12047" max="12047" width="17.5703125" style="9" customWidth="1"/>
    <col min="12048" max="12048" width="9.85546875" style="9" customWidth="1"/>
    <col min="12049" max="12049" width="7.28515625" style="9" customWidth="1"/>
    <col min="12050" max="12050" width="6" style="9" customWidth="1"/>
    <col min="12051" max="12056" width="17.5703125" style="9" customWidth="1"/>
    <col min="12057" max="12199" width="20.140625" style="9" customWidth="1"/>
    <col min="12200" max="12239" width="12.42578125" style="9" customWidth="1"/>
    <col min="12240" max="12240" width="20.140625" style="9" customWidth="1"/>
    <col min="12241" max="12241" width="21.42578125" style="9" customWidth="1"/>
    <col min="12242" max="12242" width="22.7109375" style="9" customWidth="1"/>
    <col min="12243" max="12243" width="13.7109375" style="9" customWidth="1"/>
    <col min="12244" max="12244" width="15" style="9" customWidth="1"/>
    <col min="12245" max="12247" width="17.5703125" style="9" customWidth="1"/>
    <col min="12248" max="12248" width="16.28515625" style="9" customWidth="1"/>
    <col min="12249" max="12249" width="15" style="9" customWidth="1"/>
    <col min="12250" max="12251" width="12.42578125" style="9" customWidth="1"/>
    <col min="12252" max="12253" width="17.5703125" style="9" customWidth="1"/>
    <col min="12254" max="12254" width="7.28515625" style="9" customWidth="1"/>
    <col min="12255" max="12255" width="21.42578125" style="9" customWidth="1"/>
    <col min="12256" max="12256" width="17.5703125" style="9" customWidth="1"/>
    <col min="12257" max="12257" width="20.140625" style="9" customWidth="1"/>
    <col min="12258" max="12258" width="16.28515625" style="9" customWidth="1"/>
    <col min="12259" max="12259" width="17.5703125" style="9" customWidth="1"/>
    <col min="12260" max="12260" width="6" style="9" customWidth="1"/>
    <col min="12261" max="12262" width="18.85546875" style="9" customWidth="1"/>
    <col min="12263" max="12264" width="20.140625" style="9" customWidth="1"/>
    <col min="12265" max="12265" width="6" style="9" customWidth="1"/>
    <col min="12266" max="12266" width="12.42578125" style="9" customWidth="1"/>
    <col min="12267" max="12267" width="18.85546875" style="9" customWidth="1"/>
    <col min="12268" max="12269" width="15" style="9" customWidth="1"/>
    <col min="12270" max="12270" width="7.28515625" style="9" customWidth="1"/>
    <col min="12271" max="12271" width="11.140625" style="9" customWidth="1"/>
    <col min="12272" max="12272" width="13.7109375" style="9" customWidth="1"/>
    <col min="12273" max="12273" width="18.85546875" style="9" customWidth="1"/>
    <col min="12274" max="12274" width="17.5703125" style="9" customWidth="1"/>
    <col min="12275" max="12275" width="25.28515625" style="9" customWidth="1"/>
    <col min="12276" max="12276" width="20.140625" style="9" customWidth="1"/>
    <col min="12277" max="12277" width="15" style="9" customWidth="1"/>
    <col min="12278" max="12278" width="17.5703125" style="9" customWidth="1"/>
    <col min="12279" max="12279" width="16.28515625" style="9" customWidth="1"/>
    <col min="12280" max="12281" width="15" style="9" customWidth="1"/>
    <col min="12282" max="12282" width="17.5703125" style="9" customWidth="1"/>
    <col min="12283" max="12283" width="20.140625" style="9" customWidth="1"/>
    <col min="12284" max="12284" width="16.28515625" style="9" customWidth="1"/>
    <col min="12285" max="12286" width="25.28515625" style="9" customWidth="1"/>
    <col min="12287" max="12287" width="18.85546875" style="9" customWidth="1"/>
    <col min="12288" max="12289" width="20.140625" style="9" customWidth="1"/>
    <col min="12290" max="12290" width="11.140625" style="9" customWidth="1"/>
    <col min="12291" max="12291" width="29.140625" style="9" customWidth="1"/>
    <col min="12292" max="12292" width="34.28515625" style="9" customWidth="1"/>
    <col min="12293" max="12294" width="9.85546875" style="9" customWidth="1"/>
    <col min="12295" max="12295" width="17.5703125" style="9" customWidth="1"/>
    <col min="12296" max="12296" width="18.85546875" style="9" customWidth="1"/>
    <col min="12297" max="12297" width="9.85546875" style="9" customWidth="1"/>
    <col min="12298" max="12299" width="6" style="9" customWidth="1"/>
    <col min="12300" max="12300" width="13.7109375" style="9" customWidth="1"/>
    <col min="12301" max="12302" width="15" style="9" customWidth="1"/>
    <col min="12303" max="12303" width="17.5703125" style="9" customWidth="1"/>
    <col min="12304" max="12304" width="9.85546875" style="9" customWidth="1"/>
    <col min="12305" max="12305" width="7.28515625" style="9" customWidth="1"/>
    <col min="12306" max="12306" width="6" style="9" customWidth="1"/>
    <col min="12307" max="12312" width="17.5703125" style="9" customWidth="1"/>
    <col min="12313" max="12455" width="20.140625" style="9" customWidth="1"/>
    <col min="12456" max="12495" width="12.42578125" style="9" customWidth="1"/>
    <col min="12496" max="12496" width="20.140625" style="9" customWidth="1"/>
    <col min="12497" max="12497" width="21.42578125" style="9" customWidth="1"/>
    <col min="12498" max="12498" width="22.7109375" style="9" customWidth="1"/>
    <col min="12499" max="12499" width="13.7109375" style="9" customWidth="1"/>
    <col min="12500" max="12500" width="15" style="9" customWidth="1"/>
    <col min="12501" max="12503" width="17.5703125" style="9" customWidth="1"/>
    <col min="12504" max="12504" width="16.28515625" style="9" customWidth="1"/>
    <col min="12505" max="12505" width="15" style="9" customWidth="1"/>
    <col min="12506" max="12507" width="12.42578125" style="9" customWidth="1"/>
    <col min="12508" max="12509" width="17.5703125" style="9" customWidth="1"/>
    <col min="12510" max="12510" width="7.28515625" style="9" customWidth="1"/>
    <col min="12511" max="12511" width="21.42578125" style="9" customWidth="1"/>
    <col min="12512" max="12512" width="17.5703125" style="9" customWidth="1"/>
    <col min="12513" max="12513" width="20.140625" style="9" customWidth="1"/>
    <col min="12514" max="12514" width="16.28515625" style="9" customWidth="1"/>
    <col min="12515" max="12515" width="17.5703125" style="9" customWidth="1"/>
    <col min="12516" max="12516" width="6" style="9" customWidth="1"/>
    <col min="12517" max="12518" width="18.85546875" style="9" customWidth="1"/>
    <col min="12519" max="12520" width="20.140625" style="9" customWidth="1"/>
    <col min="12521" max="12521" width="6" style="9" customWidth="1"/>
    <col min="12522" max="12522" width="12.42578125" style="9" customWidth="1"/>
    <col min="12523" max="12523" width="18.85546875" style="9" customWidth="1"/>
    <col min="12524" max="12525" width="15" style="9" customWidth="1"/>
    <col min="12526" max="12526" width="7.28515625" style="9" customWidth="1"/>
    <col min="12527" max="12527" width="11.140625" style="9" customWidth="1"/>
    <col min="12528" max="12528" width="13.7109375" style="9" customWidth="1"/>
    <col min="12529" max="12529" width="18.85546875" style="9" customWidth="1"/>
    <col min="12530" max="12530" width="17.5703125" style="9" customWidth="1"/>
    <col min="12531" max="12531" width="25.28515625" style="9" customWidth="1"/>
    <col min="12532" max="12532" width="20.140625" style="9" customWidth="1"/>
    <col min="12533" max="12533" width="15" style="9" customWidth="1"/>
    <col min="12534" max="12534" width="17.5703125" style="9" customWidth="1"/>
    <col min="12535" max="12535" width="16.28515625" style="9" customWidth="1"/>
    <col min="12536" max="12537" width="15" style="9" customWidth="1"/>
    <col min="12538" max="12538" width="17.5703125" style="9" customWidth="1"/>
    <col min="12539" max="12539" width="20.140625" style="9" customWidth="1"/>
    <col min="12540" max="12540" width="16.28515625" style="9" customWidth="1"/>
    <col min="12541" max="12542" width="25.28515625" style="9" customWidth="1"/>
    <col min="12543" max="12543" width="18.85546875" style="9" customWidth="1"/>
    <col min="12544" max="12545" width="20.140625" style="9" customWidth="1"/>
    <col min="12546" max="12546" width="11.140625" style="9" customWidth="1"/>
    <col min="12547" max="12547" width="29.140625" style="9" customWidth="1"/>
    <col min="12548" max="12548" width="34.28515625" style="9" customWidth="1"/>
    <col min="12549" max="12550" width="9.85546875" style="9" customWidth="1"/>
    <col min="12551" max="12551" width="17.5703125" style="9" customWidth="1"/>
    <col min="12552" max="12552" width="18.85546875" style="9" customWidth="1"/>
    <col min="12553" max="12553" width="9.85546875" style="9" customWidth="1"/>
    <col min="12554" max="12555" width="6" style="9" customWidth="1"/>
    <col min="12556" max="12556" width="13.7109375" style="9" customWidth="1"/>
    <col min="12557" max="12558" width="15" style="9" customWidth="1"/>
    <col min="12559" max="12559" width="17.5703125" style="9" customWidth="1"/>
    <col min="12560" max="12560" width="9.85546875" style="9" customWidth="1"/>
    <col min="12561" max="12561" width="7.28515625" style="9" customWidth="1"/>
    <col min="12562" max="12562" width="6" style="9" customWidth="1"/>
    <col min="12563" max="12568" width="17.5703125" style="9" customWidth="1"/>
    <col min="12569" max="12711" width="20.140625" style="9" customWidth="1"/>
    <col min="12712" max="12751" width="12.42578125" style="9" customWidth="1"/>
    <col min="12752" max="12752" width="20.140625" style="9" customWidth="1"/>
    <col min="12753" max="12753" width="21.42578125" style="9" customWidth="1"/>
    <col min="12754" max="12754" width="22.7109375" style="9" customWidth="1"/>
    <col min="12755" max="12755" width="13.7109375" style="9" customWidth="1"/>
    <col min="12756" max="12756" width="15" style="9" customWidth="1"/>
    <col min="12757" max="12759" width="17.5703125" style="9" customWidth="1"/>
    <col min="12760" max="12760" width="16.28515625" style="9" customWidth="1"/>
    <col min="12761" max="12761" width="15" style="9" customWidth="1"/>
    <col min="12762" max="12763" width="12.42578125" style="9" customWidth="1"/>
    <col min="12764" max="12765" width="17.5703125" style="9" customWidth="1"/>
    <col min="12766" max="12766" width="7.28515625" style="9" customWidth="1"/>
    <col min="12767" max="12767" width="21.42578125" style="9" customWidth="1"/>
    <col min="12768" max="12768" width="17.5703125" style="9" customWidth="1"/>
    <col min="12769" max="12769" width="20.140625" style="9" customWidth="1"/>
    <col min="12770" max="12770" width="16.28515625" style="9" customWidth="1"/>
    <col min="12771" max="12771" width="17.5703125" style="9" customWidth="1"/>
    <col min="12772" max="12772" width="6" style="9" customWidth="1"/>
    <col min="12773" max="12774" width="18.85546875" style="9" customWidth="1"/>
    <col min="12775" max="12776" width="20.140625" style="9" customWidth="1"/>
    <col min="12777" max="12777" width="6" style="9" customWidth="1"/>
    <col min="12778" max="12778" width="12.42578125" style="9" customWidth="1"/>
    <col min="12779" max="12779" width="18.85546875" style="9" customWidth="1"/>
    <col min="12780" max="12781" width="15" style="9" customWidth="1"/>
    <col min="12782" max="12782" width="7.28515625" style="9" customWidth="1"/>
    <col min="12783" max="12783" width="11.140625" style="9" customWidth="1"/>
    <col min="12784" max="12784" width="13.7109375" style="9" customWidth="1"/>
    <col min="12785" max="12785" width="18.85546875" style="9" customWidth="1"/>
    <col min="12786" max="12786" width="17.5703125" style="9" customWidth="1"/>
    <col min="12787" max="12787" width="25.28515625" style="9" customWidth="1"/>
    <col min="12788" max="12788" width="20.140625" style="9" customWidth="1"/>
    <col min="12789" max="12789" width="15" style="9" customWidth="1"/>
    <col min="12790" max="12790" width="17.5703125" style="9" customWidth="1"/>
    <col min="12791" max="12791" width="16.28515625" style="9" customWidth="1"/>
    <col min="12792" max="12793" width="15" style="9" customWidth="1"/>
    <col min="12794" max="12794" width="17.5703125" style="9" customWidth="1"/>
    <col min="12795" max="12795" width="20.140625" style="9" customWidth="1"/>
    <col min="12796" max="12796" width="16.28515625" style="9" customWidth="1"/>
    <col min="12797" max="12798" width="25.28515625" style="9" customWidth="1"/>
    <col min="12799" max="12799" width="18.85546875" style="9" customWidth="1"/>
    <col min="12800" max="12801" width="20.140625" style="9" customWidth="1"/>
    <col min="12802" max="12802" width="11.140625" style="9" customWidth="1"/>
    <col min="12803" max="12803" width="29.140625" style="9" customWidth="1"/>
    <col min="12804" max="12804" width="34.28515625" style="9" customWidth="1"/>
    <col min="12805" max="12806" width="9.85546875" style="9" customWidth="1"/>
    <col min="12807" max="12807" width="17.5703125" style="9" customWidth="1"/>
    <col min="12808" max="12808" width="18.85546875" style="9" customWidth="1"/>
    <col min="12809" max="12809" width="9.85546875" style="9" customWidth="1"/>
    <col min="12810" max="12811" width="6" style="9" customWidth="1"/>
    <col min="12812" max="12812" width="13.7109375" style="9" customWidth="1"/>
    <col min="12813" max="12814" width="15" style="9" customWidth="1"/>
    <col min="12815" max="12815" width="17.5703125" style="9" customWidth="1"/>
    <col min="12816" max="12816" width="9.85546875" style="9" customWidth="1"/>
    <col min="12817" max="12817" width="7.28515625" style="9" customWidth="1"/>
    <col min="12818" max="12818" width="6" style="9" customWidth="1"/>
    <col min="12819" max="12824" width="17.5703125" style="9" customWidth="1"/>
    <col min="12825" max="12967" width="20.140625" style="9" customWidth="1"/>
    <col min="12968" max="13007" width="12.42578125" style="9" customWidth="1"/>
    <col min="13008" max="13008" width="20.140625" style="9" customWidth="1"/>
    <col min="13009" max="13009" width="21.42578125" style="9" customWidth="1"/>
    <col min="13010" max="13010" width="22.7109375" style="9" customWidth="1"/>
    <col min="13011" max="13011" width="13.7109375" style="9" customWidth="1"/>
    <col min="13012" max="13012" width="15" style="9" customWidth="1"/>
    <col min="13013" max="13015" width="17.5703125" style="9" customWidth="1"/>
    <col min="13016" max="13016" width="16.28515625" style="9" customWidth="1"/>
    <col min="13017" max="13017" width="15" style="9" customWidth="1"/>
    <col min="13018" max="13019" width="12.42578125" style="9" customWidth="1"/>
    <col min="13020" max="13021" width="17.5703125" style="9" customWidth="1"/>
    <col min="13022" max="13022" width="7.28515625" style="9" customWidth="1"/>
    <col min="13023" max="13023" width="21.42578125" style="9" customWidth="1"/>
    <col min="13024" max="13024" width="17.5703125" style="9" customWidth="1"/>
    <col min="13025" max="13025" width="20.140625" style="9" customWidth="1"/>
    <col min="13026" max="13026" width="16.28515625" style="9" customWidth="1"/>
    <col min="13027" max="13027" width="17.5703125" style="9" customWidth="1"/>
    <col min="13028" max="13028" width="6" style="9" customWidth="1"/>
    <col min="13029" max="13030" width="18.85546875" style="9" customWidth="1"/>
    <col min="13031" max="13032" width="20.140625" style="9" customWidth="1"/>
    <col min="13033" max="13033" width="6" style="9" customWidth="1"/>
    <col min="13034" max="13034" width="12.42578125" style="9" customWidth="1"/>
    <col min="13035" max="13035" width="18.85546875" style="9" customWidth="1"/>
    <col min="13036" max="13037" width="15" style="9" customWidth="1"/>
    <col min="13038" max="13038" width="7.28515625" style="9" customWidth="1"/>
    <col min="13039" max="13039" width="11.140625" style="9" customWidth="1"/>
    <col min="13040" max="13040" width="13.7109375" style="9" customWidth="1"/>
    <col min="13041" max="13041" width="18.85546875" style="9" customWidth="1"/>
    <col min="13042" max="13042" width="17.5703125" style="9" customWidth="1"/>
    <col min="13043" max="13043" width="25.28515625" style="9" customWidth="1"/>
    <col min="13044" max="13044" width="20.140625" style="9" customWidth="1"/>
    <col min="13045" max="13045" width="15" style="9" customWidth="1"/>
    <col min="13046" max="13046" width="17.5703125" style="9" customWidth="1"/>
    <col min="13047" max="13047" width="16.28515625" style="9" customWidth="1"/>
    <col min="13048" max="13049" width="15" style="9" customWidth="1"/>
    <col min="13050" max="13050" width="17.5703125" style="9" customWidth="1"/>
    <col min="13051" max="13051" width="20.140625" style="9" customWidth="1"/>
    <col min="13052" max="13052" width="16.28515625" style="9" customWidth="1"/>
    <col min="13053" max="13054" width="25.28515625" style="9" customWidth="1"/>
    <col min="13055" max="13055" width="18.85546875" style="9" customWidth="1"/>
    <col min="13056" max="13057" width="20.140625" style="9" customWidth="1"/>
    <col min="13058" max="13058" width="11.140625" style="9" customWidth="1"/>
    <col min="13059" max="13059" width="29.140625" style="9" customWidth="1"/>
    <col min="13060" max="13060" width="34.28515625" style="9" customWidth="1"/>
    <col min="13061" max="13062" width="9.85546875" style="9" customWidth="1"/>
    <col min="13063" max="13063" width="17.5703125" style="9" customWidth="1"/>
    <col min="13064" max="13064" width="18.85546875" style="9" customWidth="1"/>
    <col min="13065" max="13065" width="9.85546875" style="9" customWidth="1"/>
    <col min="13066" max="13067" width="6" style="9" customWidth="1"/>
    <col min="13068" max="13068" width="13.7109375" style="9" customWidth="1"/>
    <col min="13069" max="13070" width="15" style="9" customWidth="1"/>
    <col min="13071" max="13071" width="17.5703125" style="9" customWidth="1"/>
    <col min="13072" max="13072" width="9.85546875" style="9" customWidth="1"/>
    <col min="13073" max="13073" width="7.28515625" style="9" customWidth="1"/>
    <col min="13074" max="13074" width="6" style="9" customWidth="1"/>
    <col min="13075" max="13080" width="17.5703125" style="9" customWidth="1"/>
    <col min="13081" max="13223" width="20.140625" style="9" customWidth="1"/>
    <col min="13224" max="13263" width="12.42578125" style="9" customWidth="1"/>
    <col min="13264" max="13264" width="20.140625" style="9" customWidth="1"/>
    <col min="13265" max="13265" width="21.42578125" style="9" customWidth="1"/>
    <col min="13266" max="13266" width="22.7109375" style="9" customWidth="1"/>
    <col min="13267" max="13267" width="13.7109375" style="9" customWidth="1"/>
    <col min="13268" max="13268" width="15" style="9" customWidth="1"/>
    <col min="13269" max="13271" width="17.5703125" style="9" customWidth="1"/>
    <col min="13272" max="13272" width="16.28515625" style="9" customWidth="1"/>
    <col min="13273" max="13273" width="15" style="9" customWidth="1"/>
    <col min="13274" max="13275" width="12.42578125" style="9" customWidth="1"/>
    <col min="13276" max="13277" width="17.5703125" style="9" customWidth="1"/>
    <col min="13278" max="13278" width="7.28515625" style="9" customWidth="1"/>
    <col min="13279" max="13279" width="21.42578125" style="9" customWidth="1"/>
    <col min="13280" max="13280" width="17.5703125" style="9" customWidth="1"/>
    <col min="13281" max="13281" width="20.140625" style="9" customWidth="1"/>
    <col min="13282" max="13282" width="16.28515625" style="9" customWidth="1"/>
    <col min="13283" max="13283" width="17.5703125" style="9" customWidth="1"/>
    <col min="13284" max="13284" width="6" style="9" customWidth="1"/>
    <col min="13285" max="13286" width="18.85546875" style="9" customWidth="1"/>
    <col min="13287" max="13288" width="20.140625" style="9" customWidth="1"/>
    <col min="13289" max="13289" width="6" style="9" customWidth="1"/>
    <col min="13290" max="13290" width="12.42578125" style="9" customWidth="1"/>
    <col min="13291" max="13291" width="18.85546875" style="9" customWidth="1"/>
    <col min="13292" max="13293" width="15" style="9" customWidth="1"/>
    <col min="13294" max="13294" width="7.28515625" style="9" customWidth="1"/>
    <col min="13295" max="13295" width="11.140625" style="9" customWidth="1"/>
    <col min="13296" max="13296" width="13.7109375" style="9" customWidth="1"/>
    <col min="13297" max="13297" width="18.85546875" style="9" customWidth="1"/>
    <col min="13298" max="13298" width="17.5703125" style="9" customWidth="1"/>
    <col min="13299" max="13299" width="25.28515625" style="9" customWidth="1"/>
    <col min="13300" max="13300" width="20.140625" style="9" customWidth="1"/>
    <col min="13301" max="13301" width="15" style="9" customWidth="1"/>
    <col min="13302" max="13302" width="17.5703125" style="9" customWidth="1"/>
    <col min="13303" max="13303" width="16.28515625" style="9" customWidth="1"/>
    <col min="13304" max="13305" width="15" style="9" customWidth="1"/>
    <col min="13306" max="13306" width="17.5703125" style="9" customWidth="1"/>
    <col min="13307" max="13307" width="20.140625" style="9" customWidth="1"/>
    <col min="13308" max="13308" width="16.28515625" style="9" customWidth="1"/>
    <col min="13309" max="13310" width="25.28515625" style="9" customWidth="1"/>
    <col min="13311" max="13311" width="18.85546875" style="9" customWidth="1"/>
    <col min="13312" max="13313" width="20.140625" style="9" customWidth="1"/>
    <col min="13314" max="13314" width="11.140625" style="9" customWidth="1"/>
    <col min="13315" max="13315" width="29.140625" style="9" customWidth="1"/>
    <col min="13316" max="13316" width="34.28515625" style="9" customWidth="1"/>
    <col min="13317" max="13318" width="9.85546875" style="9" customWidth="1"/>
    <col min="13319" max="13319" width="17.5703125" style="9" customWidth="1"/>
    <col min="13320" max="13320" width="18.85546875" style="9" customWidth="1"/>
    <col min="13321" max="13321" width="9.85546875" style="9" customWidth="1"/>
    <col min="13322" max="13323" width="6" style="9" customWidth="1"/>
    <col min="13324" max="13324" width="13.7109375" style="9" customWidth="1"/>
    <col min="13325" max="13326" width="15" style="9" customWidth="1"/>
    <col min="13327" max="13327" width="17.5703125" style="9" customWidth="1"/>
    <col min="13328" max="13328" width="9.85546875" style="9" customWidth="1"/>
    <col min="13329" max="13329" width="7.28515625" style="9" customWidth="1"/>
    <col min="13330" max="13330" width="6" style="9" customWidth="1"/>
    <col min="13331" max="13336" width="17.5703125" style="9" customWidth="1"/>
    <col min="13337" max="13479" width="20.140625" style="9" customWidth="1"/>
    <col min="13480" max="13519" width="12.42578125" style="9" customWidth="1"/>
    <col min="13520" max="13520" width="20.140625" style="9" customWidth="1"/>
    <col min="13521" max="13521" width="21.42578125" style="9" customWidth="1"/>
    <col min="13522" max="13522" width="22.7109375" style="9" customWidth="1"/>
    <col min="13523" max="13523" width="13.7109375" style="9" customWidth="1"/>
    <col min="13524" max="13524" width="15" style="9" customWidth="1"/>
    <col min="13525" max="13527" width="17.5703125" style="9" customWidth="1"/>
    <col min="13528" max="13528" width="16.28515625" style="9" customWidth="1"/>
    <col min="13529" max="13529" width="15" style="9" customWidth="1"/>
    <col min="13530" max="13531" width="12.42578125" style="9" customWidth="1"/>
    <col min="13532" max="13533" width="17.5703125" style="9" customWidth="1"/>
    <col min="13534" max="13534" width="7.28515625" style="9" customWidth="1"/>
    <col min="13535" max="13535" width="21.42578125" style="9" customWidth="1"/>
    <col min="13536" max="13536" width="17.5703125" style="9" customWidth="1"/>
    <col min="13537" max="13537" width="20.140625" style="9" customWidth="1"/>
    <col min="13538" max="13538" width="16.28515625" style="9" customWidth="1"/>
    <col min="13539" max="13539" width="17.5703125" style="9" customWidth="1"/>
    <col min="13540" max="13540" width="6" style="9" customWidth="1"/>
    <col min="13541" max="13542" width="18.85546875" style="9" customWidth="1"/>
    <col min="13543" max="13544" width="20.140625" style="9" customWidth="1"/>
    <col min="13545" max="13545" width="6" style="9" customWidth="1"/>
    <col min="13546" max="13546" width="12.42578125" style="9" customWidth="1"/>
    <col min="13547" max="13547" width="18.85546875" style="9" customWidth="1"/>
    <col min="13548" max="13549" width="15" style="9" customWidth="1"/>
    <col min="13550" max="13550" width="7.28515625" style="9" customWidth="1"/>
    <col min="13551" max="13551" width="11.140625" style="9" customWidth="1"/>
    <col min="13552" max="13552" width="13.7109375" style="9" customWidth="1"/>
    <col min="13553" max="13553" width="18.85546875" style="9" customWidth="1"/>
    <col min="13554" max="13554" width="17.5703125" style="9" customWidth="1"/>
    <col min="13555" max="13555" width="25.28515625" style="9" customWidth="1"/>
    <col min="13556" max="13556" width="20.140625" style="9" customWidth="1"/>
    <col min="13557" max="13557" width="15" style="9" customWidth="1"/>
    <col min="13558" max="13558" width="17.5703125" style="9" customWidth="1"/>
    <col min="13559" max="13559" width="16.28515625" style="9" customWidth="1"/>
    <col min="13560" max="13561" width="15" style="9" customWidth="1"/>
    <col min="13562" max="13562" width="17.5703125" style="9" customWidth="1"/>
    <col min="13563" max="13563" width="20.140625" style="9" customWidth="1"/>
    <col min="13564" max="13564" width="16.28515625" style="9" customWidth="1"/>
    <col min="13565" max="13566" width="25.28515625" style="9" customWidth="1"/>
    <col min="13567" max="13567" width="18.85546875" style="9" customWidth="1"/>
    <col min="13568" max="13569" width="20.140625" style="9" customWidth="1"/>
    <col min="13570" max="13570" width="11.140625" style="9" customWidth="1"/>
    <col min="13571" max="13571" width="29.140625" style="9" customWidth="1"/>
    <col min="13572" max="13572" width="34.28515625" style="9" customWidth="1"/>
    <col min="13573" max="13574" width="9.85546875" style="9" customWidth="1"/>
    <col min="13575" max="13575" width="17.5703125" style="9" customWidth="1"/>
    <col min="13576" max="13576" width="18.85546875" style="9" customWidth="1"/>
    <col min="13577" max="13577" width="9.85546875" style="9" customWidth="1"/>
    <col min="13578" max="13579" width="6" style="9" customWidth="1"/>
    <col min="13580" max="13580" width="13.7109375" style="9" customWidth="1"/>
    <col min="13581" max="13582" width="15" style="9" customWidth="1"/>
    <col min="13583" max="13583" width="17.5703125" style="9" customWidth="1"/>
    <col min="13584" max="13584" width="9.85546875" style="9" customWidth="1"/>
    <col min="13585" max="13585" width="7.28515625" style="9" customWidth="1"/>
    <col min="13586" max="13586" width="6" style="9" customWidth="1"/>
    <col min="13587" max="13592" width="17.5703125" style="9" customWidth="1"/>
    <col min="13593" max="13735" width="20.140625" style="9" customWidth="1"/>
    <col min="13736" max="13775" width="12.42578125" style="9" customWidth="1"/>
    <col min="13776" max="13776" width="20.140625" style="9" customWidth="1"/>
    <col min="13777" max="13777" width="21.42578125" style="9" customWidth="1"/>
    <col min="13778" max="13778" width="22.7109375" style="9" customWidth="1"/>
    <col min="13779" max="13779" width="13.7109375" style="9" customWidth="1"/>
    <col min="13780" max="13780" width="15" style="9" customWidth="1"/>
    <col min="13781" max="13783" width="17.5703125" style="9" customWidth="1"/>
    <col min="13784" max="13784" width="16.28515625" style="9" customWidth="1"/>
    <col min="13785" max="13785" width="15" style="9" customWidth="1"/>
    <col min="13786" max="13787" width="12.42578125" style="9" customWidth="1"/>
    <col min="13788" max="13789" width="17.5703125" style="9" customWidth="1"/>
    <col min="13790" max="13790" width="7.28515625" style="9" customWidth="1"/>
    <col min="13791" max="13791" width="21.42578125" style="9" customWidth="1"/>
    <col min="13792" max="13792" width="17.5703125" style="9" customWidth="1"/>
    <col min="13793" max="13793" width="20.140625" style="9" customWidth="1"/>
    <col min="13794" max="13794" width="16.28515625" style="9" customWidth="1"/>
    <col min="13795" max="13795" width="17.5703125" style="9" customWidth="1"/>
    <col min="13796" max="13796" width="6" style="9" customWidth="1"/>
    <col min="13797" max="13798" width="18.85546875" style="9" customWidth="1"/>
    <col min="13799" max="13800" width="20.140625" style="9" customWidth="1"/>
    <col min="13801" max="13801" width="6" style="9" customWidth="1"/>
    <col min="13802" max="13802" width="12.42578125" style="9" customWidth="1"/>
    <col min="13803" max="13803" width="18.85546875" style="9" customWidth="1"/>
    <col min="13804" max="13805" width="15" style="9" customWidth="1"/>
    <col min="13806" max="13806" width="7.28515625" style="9" customWidth="1"/>
    <col min="13807" max="13807" width="11.140625" style="9" customWidth="1"/>
    <col min="13808" max="13808" width="13.7109375" style="9" customWidth="1"/>
    <col min="13809" max="13809" width="18.85546875" style="9" customWidth="1"/>
    <col min="13810" max="13810" width="17.5703125" style="9" customWidth="1"/>
    <col min="13811" max="13811" width="25.28515625" style="9" customWidth="1"/>
    <col min="13812" max="13812" width="20.140625" style="9" customWidth="1"/>
    <col min="13813" max="13813" width="15" style="9" customWidth="1"/>
    <col min="13814" max="13814" width="17.5703125" style="9" customWidth="1"/>
    <col min="13815" max="13815" width="16.28515625" style="9" customWidth="1"/>
    <col min="13816" max="13817" width="15" style="9" customWidth="1"/>
    <col min="13818" max="13818" width="17.5703125" style="9" customWidth="1"/>
    <col min="13819" max="13819" width="20.140625" style="9" customWidth="1"/>
    <col min="13820" max="13820" width="16.28515625" style="9" customWidth="1"/>
    <col min="13821" max="13822" width="25.28515625" style="9" customWidth="1"/>
    <col min="13823" max="13823" width="18.85546875" style="9" customWidth="1"/>
    <col min="13824" max="13825" width="20.140625" style="9" customWidth="1"/>
    <col min="13826" max="13826" width="11.140625" style="9" customWidth="1"/>
    <col min="13827" max="13827" width="29.140625" style="9" customWidth="1"/>
    <col min="13828" max="13828" width="34.28515625" style="9" customWidth="1"/>
    <col min="13829" max="13830" width="9.85546875" style="9" customWidth="1"/>
    <col min="13831" max="13831" width="17.5703125" style="9" customWidth="1"/>
    <col min="13832" max="13832" width="18.85546875" style="9" customWidth="1"/>
    <col min="13833" max="13833" width="9.85546875" style="9" customWidth="1"/>
    <col min="13834" max="13835" width="6" style="9" customWidth="1"/>
    <col min="13836" max="13836" width="13.7109375" style="9" customWidth="1"/>
    <col min="13837" max="13838" width="15" style="9" customWidth="1"/>
    <col min="13839" max="13839" width="17.5703125" style="9" customWidth="1"/>
    <col min="13840" max="13840" width="9.85546875" style="9" customWidth="1"/>
    <col min="13841" max="13841" width="7.28515625" style="9" customWidth="1"/>
    <col min="13842" max="13842" width="6" style="9" customWidth="1"/>
    <col min="13843" max="13848" width="17.5703125" style="9" customWidth="1"/>
    <col min="13849" max="13991" width="20.140625" style="9" customWidth="1"/>
    <col min="13992" max="14031" width="12.42578125" style="9" customWidth="1"/>
    <col min="14032" max="14032" width="20.140625" style="9" customWidth="1"/>
    <col min="14033" max="14033" width="21.42578125" style="9" customWidth="1"/>
    <col min="14034" max="14034" width="22.7109375" style="9" customWidth="1"/>
    <col min="14035" max="14035" width="13.7109375" style="9" customWidth="1"/>
    <col min="14036" max="14036" width="15" style="9" customWidth="1"/>
    <col min="14037" max="14039" width="17.5703125" style="9" customWidth="1"/>
    <col min="14040" max="14040" width="16.28515625" style="9" customWidth="1"/>
    <col min="14041" max="14041" width="15" style="9" customWidth="1"/>
    <col min="14042" max="14043" width="12.42578125" style="9" customWidth="1"/>
    <col min="14044" max="14045" width="17.5703125" style="9" customWidth="1"/>
    <col min="14046" max="14046" width="7.28515625" style="9" customWidth="1"/>
    <col min="14047" max="14047" width="21.42578125" style="9" customWidth="1"/>
    <col min="14048" max="14048" width="17.5703125" style="9" customWidth="1"/>
    <col min="14049" max="14049" width="20.140625" style="9" customWidth="1"/>
    <col min="14050" max="14050" width="16.28515625" style="9" customWidth="1"/>
    <col min="14051" max="14051" width="17.5703125" style="9" customWidth="1"/>
    <col min="14052" max="14052" width="6" style="9" customWidth="1"/>
    <col min="14053" max="14054" width="18.85546875" style="9" customWidth="1"/>
    <col min="14055" max="14056" width="20.140625" style="9" customWidth="1"/>
    <col min="14057" max="14057" width="6" style="9" customWidth="1"/>
    <col min="14058" max="14058" width="12.42578125" style="9" customWidth="1"/>
    <col min="14059" max="14059" width="18.85546875" style="9" customWidth="1"/>
    <col min="14060" max="14061" width="15" style="9" customWidth="1"/>
    <col min="14062" max="14062" width="7.28515625" style="9" customWidth="1"/>
    <col min="14063" max="14063" width="11.140625" style="9" customWidth="1"/>
    <col min="14064" max="14064" width="13.7109375" style="9" customWidth="1"/>
    <col min="14065" max="14065" width="18.85546875" style="9" customWidth="1"/>
    <col min="14066" max="14066" width="17.5703125" style="9" customWidth="1"/>
    <col min="14067" max="14067" width="25.28515625" style="9" customWidth="1"/>
    <col min="14068" max="14068" width="20.140625" style="9" customWidth="1"/>
    <col min="14069" max="14069" width="15" style="9" customWidth="1"/>
    <col min="14070" max="14070" width="17.5703125" style="9" customWidth="1"/>
    <col min="14071" max="14071" width="16.28515625" style="9" customWidth="1"/>
    <col min="14072" max="14073" width="15" style="9" customWidth="1"/>
    <col min="14074" max="14074" width="17.5703125" style="9" customWidth="1"/>
    <col min="14075" max="14075" width="20.140625" style="9" customWidth="1"/>
    <col min="14076" max="14076" width="16.28515625" style="9" customWidth="1"/>
    <col min="14077" max="14078" width="25.28515625" style="9" customWidth="1"/>
    <col min="14079" max="14079" width="18.85546875" style="9" customWidth="1"/>
    <col min="14080" max="14081" width="20.140625" style="9" customWidth="1"/>
    <col min="14082" max="14082" width="11.140625" style="9" customWidth="1"/>
    <col min="14083" max="14083" width="29.140625" style="9" customWidth="1"/>
    <col min="14084" max="14084" width="34.28515625" style="9" customWidth="1"/>
    <col min="14085" max="14086" width="9.85546875" style="9" customWidth="1"/>
    <col min="14087" max="14087" width="17.5703125" style="9" customWidth="1"/>
    <col min="14088" max="14088" width="18.85546875" style="9" customWidth="1"/>
    <col min="14089" max="14089" width="9.85546875" style="9" customWidth="1"/>
    <col min="14090" max="14091" width="6" style="9" customWidth="1"/>
    <col min="14092" max="14092" width="13.7109375" style="9" customWidth="1"/>
    <col min="14093" max="14094" width="15" style="9" customWidth="1"/>
    <col min="14095" max="14095" width="17.5703125" style="9" customWidth="1"/>
    <col min="14096" max="14096" width="9.85546875" style="9" customWidth="1"/>
    <col min="14097" max="14097" width="7.28515625" style="9" customWidth="1"/>
    <col min="14098" max="14098" width="6" style="9" customWidth="1"/>
    <col min="14099" max="14104" width="17.5703125" style="9" customWidth="1"/>
    <col min="14105" max="14247" width="20.140625" style="9" customWidth="1"/>
    <col min="14248" max="14287" width="12.42578125" style="9" customWidth="1"/>
    <col min="14288" max="14288" width="20.140625" style="9" customWidth="1"/>
    <col min="14289" max="14289" width="21.42578125" style="9" customWidth="1"/>
    <col min="14290" max="14290" width="22.7109375" style="9" customWidth="1"/>
    <col min="14291" max="14291" width="13.7109375" style="9" customWidth="1"/>
    <col min="14292" max="14292" width="15" style="9" customWidth="1"/>
    <col min="14293" max="14295" width="17.5703125" style="9" customWidth="1"/>
    <col min="14296" max="14296" width="16.28515625" style="9" customWidth="1"/>
    <col min="14297" max="14297" width="15" style="9" customWidth="1"/>
    <col min="14298" max="14299" width="12.42578125" style="9" customWidth="1"/>
    <col min="14300" max="14301" width="17.5703125" style="9" customWidth="1"/>
    <col min="14302" max="14302" width="7.28515625" style="9" customWidth="1"/>
    <col min="14303" max="14303" width="21.42578125" style="9" customWidth="1"/>
    <col min="14304" max="14304" width="17.5703125" style="9" customWidth="1"/>
    <col min="14305" max="14305" width="20.140625" style="9" customWidth="1"/>
    <col min="14306" max="14306" width="16.28515625" style="9" customWidth="1"/>
    <col min="14307" max="14307" width="17.5703125" style="9" customWidth="1"/>
    <col min="14308" max="14308" width="6" style="9" customWidth="1"/>
    <col min="14309" max="14310" width="18.85546875" style="9" customWidth="1"/>
    <col min="14311" max="14312" width="20.140625" style="9" customWidth="1"/>
    <col min="14313" max="14313" width="6" style="9" customWidth="1"/>
    <col min="14314" max="14314" width="12.42578125" style="9" customWidth="1"/>
    <col min="14315" max="14315" width="18.85546875" style="9" customWidth="1"/>
    <col min="14316" max="14317" width="15" style="9" customWidth="1"/>
    <col min="14318" max="14318" width="7.28515625" style="9" customWidth="1"/>
    <col min="14319" max="14319" width="11.140625" style="9" customWidth="1"/>
    <col min="14320" max="14320" width="13.7109375" style="9" customWidth="1"/>
    <col min="14321" max="14321" width="18.85546875" style="9" customWidth="1"/>
    <col min="14322" max="14322" width="17.5703125" style="9" customWidth="1"/>
    <col min="14323" max="14323" width="25.28515625" style="9" customWidth="1"/>
    <col min="14324" max="14324" width="20.140625" style="9" customWidth="1"/>
    <col min="14325" max="14325" width="15" style="9" customWidth="1"/>
    <col min="14326" max="14326" width="17.5703125" style="9" customWidth="1"/>
    <col min="14327" max="14327" width="16.28515625" style="9" customWidth="1"/>
    <col min="14328" max="14329" width="15" style="9" customWidth="1"/>
    <col min="14330" max="14330" width="17.5703125" style="9" customWidth="1"/>
    <col min="14331" max="14331" width="20.140625" style="9" customWidth="1"/>
    <col min="14332" max="14332" width="16.28515625" style="9" customWidth="1"/>
    <col min="14333" max="14334" width="25.28515625" style="9" customWidth="1"/>
    <col min="14335" max="14335" width="18.85546875" style="9" customWidth="1"/>
    <col min="14336" max="14337" width="20.140625" style="9" customWidth="1"/>
    <col min="14338" max="14338" width="11.140625" style="9" customWidth="1"/>
    <col min="14339" max="14339" width="29.140625" style="9" customWidth="1"/>
    <col min="14340" max="14340" width="34.28515625" style="9" customWidth="1"/>
    <col min="14341" max="14342" width="9.85546875" style="9" customWidth="1"/>
    <col min="14343" max="14343" width="17.5703125" style="9" customWidth="1"/>
    <col min="14344" max="14344" width="18.85546875" style="9" customWidth="1"/>
    <col min="14345" max="14345" width="9.85546875" style="9" customWidth="1"/>
    <col min="14346" max="14347" width="6" style="9" customWidth="1"/>
    <col min="14348" max="14348" width="13.7109375" style="9" customWidth="1"/>
    <col min="14349" max="14350" width="15" style="9" customWidth="1"/>
    <col min="14351" max="14351" width="17.5703125" style="9" customWidth="1"/>
    <col min="14352" max="14352" width="9.85546875" style="9" customWidth="1"/>
    <col min="14353" max="14353" width="7.28515625" style="9" customWidth="1"/>
    <col min="14354" max="14354" width="6" style="9" customWidth="1"/>
    <col min="14355" max="14360" width="17.5703125" style="9" customWidth="1"/>
    <col min="14361" max="14503" width="20.140625" style="9" customWidth="1"/>
    <col min="14504" max="14543" width="12.42578125" style="9" customWidth="1"/>
    <col min="14544" max="14544" width="20.140625" style="9" customWidth="1"/>
    <col min="14545" max="14545" width="21.42578125" style="9" customWidth="1"/>
    <col min="14546" max="14546" width="22.7109375" style="9" customWidth="1"/>
    <col min="14547" max="14547" width="13.7109375" style="9" customWidth="1"/>
    <col min="14548" max="14548" width="15" style="9" customWidth="1"/>
    <col min="14549" max="14551" width="17.5703125" style="9" customWidth="1"/>
    <col min="14552" max="14552" width="16.28515625" style="9" customWidth="1"/>
    <col min="14553" max="14553" width="15" style="9" customWidth="1"/>
    <col min="14554" max="14555" width="12.42578125" style="9" customWidth="1"/>
    <col min="14556" max="14557" width="17.5703125" style="9" customWidth="1"/>
    <col min="14558" max="14558" width="7.28515625" style="9" customWidth="1"/>
    <col min="14559" max="14559" width="21.42578125" style="9" customWidth="1"/>
    <col min="14560" max="14560" width="17.5703125" style="9" customWidth="1"/>
    <col min="14561" max="14561" width="20.140625" style="9" customWidth="1"/>
    <col min="14562" max="14562" width="16.28515625" style="9" customWidth="1"/>
    <col min="14563" max="14563" width="17.5703125" style="9" customWidth="1"/>
    <col min="14564" max="14564" width="6" style="9" customWidth="1"/>
    <col min="14565" max="14566" width="18.85546875" style="9" customWidth="1"/>
    <col min="14567" max="14568" width="20.140625" style="9" customWidth="1"/>
    <col min="14569" max="14569" width="6" style="9" customWidth="1"/>
    <col min="14570" max="14570" width="12.42578125" style="9" customWidth="1"/>
    <col min="14571" max="14571" width="18.85546875" style="9" customWidth="1"/>
    <col min="14572" max="14573" width="15" style="9" customWidth="1"/>
    <col min="14574" max="14574" width="7.28515625" style="9" customWidth="1"/>
    <col min="14575" max="14575" width="11.140625" style="9" customWidth="1"/>
    <col min="14576" max="14576" width="13.7109375" style="9" customWidth="1"/>
    <col min="14577" max="14577" width="18.85546875" style="9" customWidth="1"/>
    <col min="14578" max="14578" width="17.5703125" style="9" customWidth="1"/>
    <col min="14579" max="14579" width="25.28515625" style="9" customWidth="1"/>
    <col min="14580" max="14580" width="20.140625" style="9" customWidth="1"/>
    <col min="14581" max="14581" width="15" style="9" customWidth="1"/>
    <col min="14582" max="14582" width="17.5703125" style="9" customWidth="1"/>
    <col min="14583" max="14583" width="16.28515625" style="9" customWidth="1"/>
    <col min="14584" max="14585" width="15" style="9" customWidth="1"/>
    <col min="14586" max="14586" width="17.5703125" style="9" customWidth="1"/>
    <col min="14587" max="14587" width="20.140625" style="9" customWidth="1"/>
    <col min="14588" max="14588" width="16.28515625" style="9" customWidth="1"/>
    <col min="14589" max="14590" width="25.28515625" style="9" customWidth="1"/>
    <col min="14591" max="14591" width="18.85546875" style="9" customWidth="1"/>
    <col min="14592" max="14593" width="20.140625" style="9" customWidth="1"/>
    <col min="14594" max="14594" width="11.140625" style="9" customWidth="1"/>
    <col min="14595" max="14595" width="29.140625" style="9" customWidth="1"/>
    <col min="14596" max="14596" width="34.28515625" style="9" customWidth="1"/>
    <col min="14597" max="14598" width="9.85546875" style="9" customWidth="1"/>
    <col min="14599" max="14599" width="17.5703125" style="9" customWidth="1"/>
    <col min="14600" max="14600" width="18.85546875" style="9" customWidth="1"/>
    <col min="14601" max="14601" width="9.85546875" style="9" customWidth="1"/>
    <col min="14602" max="14603" width="6" style="9" customWidth="1"/>
    <col min="14604" max="14604" width="13.7109375" style="9" customWidth="1"/>
    <col min="14605" max="14606" width="15" style="9" customWidth="1"/>
    <col min="14607" max="14607" width="17.5703125" style="9" customWidth="1"/>
    <col min="14608" max="14608" width="9.85546875" style="9" customWidth="1"/>
    <col min="14609" max="14609" width="7.28515625" style="9" customWidth="1"/>
    <col min="14610" max="14610" width="6" style="9" customWidth="1"/>
    <col min="14611" max="14616" width="17.5703125" style="9" customWidth="1"/>
    <col min="14617" max="14759" width="20.140625" style="9" customWidth="1"/>
    <col min="14760" max="14799" width="12.42578125" style="9" customWidth="1"/>
    <col min="14800" max="14800" width="20.140625" style="9" customWidth="1"/>
    <col min="14801" max="14801" width="21.42578125" style="9" customWidth="1"/>
    <col min="14802" max="14802" width="22.7109375" style="9" customWidth="1"/>
    <col min="14803" max="14803" width="13.7109375" style="9" customWidth="1"/>
    <col min="14804" max="14804" width="15" style="9" customWidth="1"/>
    <col min="14805" max="14807" width="17.5703125" style="9" customWidth="1"/>
    <col min="14808" max="14808" width="16.28515625" style="9" customWidth="1"/>
    <col min="14809" max="14809" width="15" style="9" customWidth="1"/>
    <col min="14810" max="14811" width="12.42578125" style="9" customWidth="1"/>
    <col min="14812" max="14813" width="17.5703125" style="9" customWidth="1"/>
    <col min="14814" max="14814" width="7.28515625" style="9" customWidth="1"/>
    <col min="14815" max="14815" width="21.42578125" style="9" customWidth="1"/>
    <col min="14816" max="14816" width="17.5703125" style="9" customWidth="1"/>
    <col min="14817" max="14817" width="20.140625" style="9" customWidth="1"/>
    <col min="14818" max="14818" width="16.28515625" style="9" customWidth="1"/>
    <col min="14819" max="14819" width="17.5703125" style="9" customWidth="1"/>
    <col min="14820" max="14820" width="6" style="9" customWidth="1"/>
    <col min="14821" max="14822" width="18.85546875" style="9" customWidth="1"/>
    <col min="14823" max="14824" width="20.140625" style="9" customWidth="1"/>
    <col min="14825" max="14825" width="6" style="9" customWidth="1"/>
    <col min="14826" max="14826" width="12.42578125" style="9" customWidth="1"/>
    <col min="14827" max="14827" width="18.85546875" style="9" customWidth="1"/>
    <col min="14828" max="14829" width="15" style="9" customWidth="1"/>
    <col min="14830" max="14830" width="7.28515625" style="9" customWidth="1"/>
    <col min="14831" max="14831" width="11.140625" style="9" customWidth="1"/>
    <col min="14832" max="14832" width="13.7109375" style="9" customWidth="1"/>
    <col min="14833" max="14833" width="18.85546875" style="9" customWidth="1"/>
    <col min="14834" max="14834" width="17.5703125" style="9" customWidth="1"/>
    <col min="14835" max="14835" width="25.28515625" style="9" customWidth="1"/>
    <col min="14836" max="14836" width="20.140625" style="9" customWidth="1"/>
    <col min="14837" max="14837" width="15" style="9" customWidth="1"/>
    <col min="14838" max="14838" width="17.5703125" style="9" customWidth="1"/>
    <col min="14839" max="14839" width="16.28515625" style="9" customWidth="1"/>
    <col min="14840" max="14841" width="15" style="9" customWidth="1"/>
    <col min="14842" max="14842" width="17.5703125" style="9" customWidth="1"/>
    <col min="14843" max="14843" width="20.140625" style="9" customWidth="1"/>
    <col min="14844" max="14844" width="16.28515625" style="9" customWidth="1"/>
    <col min="14845" max="14846" width="25.28515625" style="9" customWidth="1"/>
    <col min="14847" max="14847" width="18.85546875" style="9" customWidth="1"/>
    <col min="14848" max="14849" width="20.140625" style="9" customWidth="1"/>
    <col min="14850" max="14850" width="11.140625" style="9" customWidth="1"/>
    <col min="14851" max="14851" width="29.140625" style="9" customWidth="1"/>
    <col min="14852" max="14852" width="34.28515625" style="9" customWidth="1"/>
    <col min="14853" max="14854" width="9.85546875" style="9" customWidth="1"/>
    <col min="14855" max="14855" width="17.5703125" style="9" customWidth="1"/>
    <col min="14856" max="14856" width="18.85546875" style="9" customWidth="1"/>
    <col min="14857" max="14857" width="9.85546875" style="9" customWidth="1"/>
    <col min="14858" max="14859" width="6" style="9" customWidth="1"/>
    <col min="14860" max="14860" width="13.7109375" style="9" customWidth="1"/>
    <col min="14861" max="14862" width="15" style="9" customWidth="1"/>
    <col min="14863" max="14863" width="17.5703125" style="9" customWidth="1"/>
    <col min="14864" max="14864" width="9.85546875" style="9" customWidth="1"/>
    <col min="14865" max="14865" width="7.28515625" style="9" customWidth="1"/>
    <col min="14866" max="14866" width="6" style="9" customWidth="1"/>
    <col min="14867" max="14872" width="17.5703125" style="9" customWidth="1"/>
    <col min="14873" max="15015" width="20.140625" style="9" customWidth="1"/>
    <col min="15016" max="15055" width="12.42578125" style="9" customWidth="1"/>
    <col min="15056" max="15056" width="20.140625" style="9" customWidth="1"/>
    <col min="15057" max="15057" width="21.42578125" style="9" customWidth="1"/>
    <col min="15058" max="15058" width="22.7109375" style="9" customWidth="1"/>
    <col min="15059" max="15059" width="13.7109375" style="9" customWidth="1"/>
    <col min="15060" max="15060" width="15" style="9" customWidth="1"/>
    <col min="15061" max="15063" width="17.5703125" style="9" customWidth="1"/>
    <col min="15064" max="15064" width="16.28515625" style="9" customWidth="1"/>
    <col min="15065" max="15065" width="15" style="9" customWidth="1"/>
    <col min="15066" max="15067" width="12.42578125" style="9" customWidth="1"/>
    <col min="15068" max="15069" width="17.5703125" style="9" customWidth="1"/>
    <col min="15070" max="15070" width="7.28515625" style="9" customWidth="1"/>
    <col min="15071" max="15071" width="21.42578125" style="9" customWidth="1"/>
    <col min="15072" max="15072" width="17.5703125" style="9" customWidth="1"/>
    <col min="15073" max="15073" width="20.140625" style="9" customWidth="1"/>
    <col min="15074" max="15074" width="16.28515625" style="9" customWidth="1"/>
    <col min="15075" max="15075" width="17.5703125" style="9" customWidth="1"/>
    <col min="15076" max="15076" width="6" style="9" customWidth="1"/>
    <col min="15077" max="15078" width="18.85546875" style="9" customWidth="1"/>
    <col min="15079" max="15080" width="20.140625" style="9" customWidth="1"/>
    <col min="15081" max="15081" width="6" style="9" customWidth="1"/>
    <col min="15082" max="15082" width="12.42578125" style="9" customWidth="1"/>
    <col min="15083" max="15083" width="18.85546875" style="9" customWidth="1"/>
    <col min="15084" max="15085" width="15" style="9" customWidth="1"/>
    <col min="15086" max="15086" width="7.28515625" style="9" customWidth="1"/>
    <col min="15087" max="15087" width="11.140625" style="9" customWidth="1"/>
    <col min="15088" max="15088" width="13.7109375" style="9" customWidth="1"/>
    <col min="15089" max="15089" width="18.85546875" style="9" customWidth="1"/>
    <col min="15090" max="15090" width="17.5703125" style="9" customWidth="1"/>
    <col min="15091" max="15091" width="25.28515625" style="9" customWidth="1"/>
    <col min="15092" max="15092" width="20.140625" style="9" customWidth="1"/>
    <col min="15093" max="15093" width="15" style="9" customWidth="1"/>
    <col min="15094" max="15094" width="17.5703125" style="9" customWidth="1"/>
    <col min="15095" max="15095" width="16.28515625" style="9" customWidth="1"/>
    <col min="15096" max="15097" width="15" style="9" customWidth="1"/>
    <col min="15098" max="15098" width="17.5703125" style="9" customWidth="1"/>
    <col min="15099" max="15099" width="20.140625" style="9" customWidth="1"/>
    <col min="15100" max="15100" width="16.28515625" style="9" customWidth="1"/>
    <col min="15101" max="15102" width="25.28515625" style="9" customWidth="1"/>
    <col min="15103" max="15103" width="18.85546875" style="9" customWidth="1"/>
    <col min="15104" max="15105" width="20.140625" style="9" customWidth="1"/>
    <col min="15106" max="15106" width="11.140625" style="9" customWidth="1"/>
    <col min="15107" max="15107" width="29.140625" style="9" customWidth="1"/>
    <col min="15108" max="15108" width="34.28515625" style="9" customWidth="1"/>
    <col min="15109" max="15110" width="9.85546875" style="9" customWidth="1"/>
    <col min="15111" max="15111" width="17.5703125" style="9" customWidth="1"/>
    <col min="15112" max="15112" width="18.85546875" style="9" customWidth="1"/>
    <col min="15113" max="15113" width="9.85546875" style="9" customWidth="1"/>
    <col min="15114" max="15115" width="6" style="9" customWidth="1"/>
    <col min="15116" max="15116" width="13.7109375" style="9" customWidth="1"/>
    <col min="15117" max="15118" width="15" style="9" customWidth="1"/>
    <col min="15119" max="15119" width="17.5703125" style="9" customWidth="1"/>
    <col min="15120" max="15120" width="9.85546875" style="9" customWidth="1"/>
    <col min="15121" max="15121" width="7.28515625" style="9" customWidth="1"/>
    <col min="15122" max="15122" width="6" style="9" customWidth="1"/>
    <col min="15123" max="15128" width="17.5703125" style="9" customWidth="1"/>
    <col min="15129" max="15271" width="20.140625" style="9" customWidth="1"/>
    <col min="15272" max="15311" width="12.42578125" style="9" customWidth="1"/>
    <col min="15312" max="15312" width="20.140625" style="9" customWidth="1"/>
    <col min="15313" max="15313" width="21.42578125" style="9" customWidth="1"/>
    <col min="15314" max="15314" width="22.7109375" style="9" customWidth="1"/>
    <col min="15315" max="15315" width="13.7109375" style="9" customWidth="1"/>
    <col min="15316" max="15316" width="15" style="9" customWidth="1"/>
    <col min="15317" max="15319" width="17.5703125" style="9" customWidth="1"/>
    <col min="15320" max="15320" width="16.28515625" style="9" customWidth="1"/>
    <col min="15321" max="15321" width="15" style="9" customWidth="1"/>
    <col min="15322" max="15323" width="12.42578125" style="9" customWidth="1"/>
    <col min="15324" max="15325" width="17.5703125" style="9" customWidth="1"/>
    <col min="15326" max="15326" width="7.28515625" style="9" customWidth="1"/>
    <col min="15327" max="15327" width="21.42578125" style="9" customWidth="1"/>
    <col min="15328" max="15328" width="17.5703125" style="9" customWidth="1"/>
    <col min="15329" max="15329" width="20.140625" style="9" customWidth="1"/>
    <col min="15330" max="15330" width="16.28515625" style="9" customWidth="1"/>
    <col min="15331" max="15331" width="17.5703125" style="9" customWidth="1"/>
    <col min="15332" max="15332" width="6" style="9" customWidth="1"/>
    <col min="15333" max="15334" width="18.85546875" style="9" customWidth="1"/>
    <col min="15335" max="15336" width="20.140625" style="9" customWidth="1"/>
    <col min="15337" max="15337" width="6" style="9" customWidth="1"/>
    <col min="15338" max="15338" width="12.42578125" style="9" customWidth="1"/>
    <col min="15339" max="15339" width="18.85546875" style="9" customWidth="1"/>
    <col min="15340" max="15341" width="15" style="9" customWidth="1"/>
    <col min="15342" max="15342" width="7.28515625" style="9" customWidth="1"/>
    <col min="15343" max="15343" width="11.140625" style="9" customWidth="1"/>
    <col min="15344" max="15344" width="13.7109375" style="9" customWidth="1"/>
    <col min="15345" max="15345" width="18.85546875" style="9" customWidth="1"/>
    <col min="15346" max="15346" width="17.5703125" style="9" customWidth="1"/>
    <col min="15347" max="15347" width="25.28515625" style="9" customWidth="1"/>
    <col min="15348" max="15348" width="20.140625" style="9" customWidth="1"/>
    <col min="15349" max="15349" width="15" style="9" customWidth="1"/>
    <col min="15350" max="15350" width="17.5703125" style="9" customWidth="1"/>
    <col min="15351" max="15351" width="16.28515625" style="9" customWidth="1"/>
    <col min="15352" max="15353" width="15" style="9" customWidth="1"/>
    <col min="15354" max="15354" width="17.5703125" style="9" customWidth="1"/>
    <col min="15355" max="15355" width="20.140625" style="9" customWidth="1"/>
    <col min="15356" max="15356" width="16.28515625" style="9" customWidth="1"/>
    <col min="15357" max="15358" width="25.28515625" style="9" customWidth="1"/>
    <col min="15359" max="15359" width="18.85546875" style="9" customWidth="1"/>
    <col min="15360" max="15361" width="20.140625" style="9" customWidth="1"/>
    <col min="15362" max="15362" width="11.140625" style="9" customWidth="1"/>
    <col min="15363" max="15363" width="29.140625" style="9" customWidth="1"/>
    <col min="15364" max="15364" width="34.28515625" style="9" customWidth="1"/>
    <col min="15365" max="15366" width="9.85546875" style="9" customWidth="1"/>
    <col min="15367" max="15367" width="17.5703125" style="9" customWidth="1"/>
    <col min="15368" max="15368" width="18.85546875" style="9" customWidth="1"/>
    <col min="15369" max="15369" width="9.85546875" style="9" customWidth="1"/>
    <col min="15370" max="15371" width="6" style="9" customWidth="1"/>
    <col min="15372" max="15372" width="13.7109375" style="9" customWidth="1"/>
    <col min="15373" max="15374" width="15" style="9" customWidth="1"/>
    <col min="15375" max="15375" width="17.5703125" style="9" customWidth="1"/>
    <col min="15376" max="15376" width="9.85546875" style="9" customWidth="1"/>
    <col min="15377" max="15377" width="7.28515625" style="9" customWidth="1"/>
    <col min="15378" max="15378" width="6" style="9" customWidth="1"/>
    <col min="15379" max="15384" width="17.5703125" style="9" customWidth="1"/>
    <col min="15385" max="15527" width="20.140625" style="9" customWidth="1"/>
    <col min="15528" max="15567" width="12.42578125" style="9" customWidth="1"/>
    <col min="15568" max="15568" width="20.140625" style="9" customWidth="1"/>
    <col min="15569" max="15569" width="21.42578125" style="9" customWidth="1"/>
    <col min="15570" max="15570" width="22.7109375" style="9" customWidth="1"/>
    <col min="15571" max="15571" width="13.7109375" style="9" customWidth="1"/>
    <col min="15572" max="15572" width="15" style="9" customWidth="1"/>
    <col min="15573" max="15575" width="17.5703125" style="9" customWidth="1"/>
    <col min="15576" max="15576" width="16.28515625" style="9" customWidth="1"/>
    <col min="15577" max="15577" width="15" style="9" customWidth="1"/>
    <col min="15578" max="15579" width="12.42578125" style="9" customWidth="1"/>
    <col min="15580" max="15581" width="17.5703125" style="9" customWidth="1"/>
    <col min="15582" max="15582" width="7.28515625" style="9" customWidth="1"/>
    <col min="15583" max="15583" width="21.42578125" style="9" customWidth="1"/>
    <col min="15584" max="15584" width="17.5703125" style="9" customWidth="1"/>
    <col min="15585" max="15585" width="20.140625" style="9" customWidth="1"/>
    <col min="15586" max="15586" width="16.28515625" style="9" customWidth="1"/>
    <col min="15587" max="15587" width="17.5703125" style="9" customWidth="1"/>
    <col min="15588" max="15588" width="6" style="9" customWidth="1"/>
    <col min="15589" max="15590" width="18.85546875" style="9" customWidth="1"/>
    <col min="15591" max="15592" width="20.140625" style="9" customWidth="1"/>
    <col min="15593" max="15593" width="6" style="9" customWidth="1"/>
    <col min="15594" max="15594" width="12.42578125" style="9" customWidth="1"/>
    <col min="15595" max="15595" width="18.85546875" style="9" customWidth="1"/>
    <col min="15596" max="15597" width="15" style="9" customWidth="1"/>
    <col min="15598" max="15598" width="7.28515625" style="9" customWidth="1"/>
    <col min="15599" max="15599" width="11.140625" style="9" customWidth="1"/>
    <col min="15600" max="15600" width="13.7109375" style="9" customWidth="1"/>
    <col min="15601" max="15601" width="18.85546875" style="9" customWidth="1"/>
    <col min="15602" max="15602" width="17.5703125" style="9" customWidth="1"/>
    <col min="15603" max="15603" width="25.28515625" style="9" customWidth="1"/>
    <col min="15604" max="15604" width="20.140625" style="9" customWidth="1"/>
    <col min="15605" max="15605" width="15" style="9" customWidth="1"/>
    <col min="15606" max="15606" width="17.5703125" style="9" customWidth="1"/>
    <col min="15607" max="15607" width="16.28515625" style="9" customWidth="1"/>
    <col min="15608" max="15609" width="15" style="9" customWidth="1"/>
    <col min="15610" max="15610" width="17.5703125" style="9" customWidth="1"/>
    <col min="15611" max="15611" width="20.140625" style="9" customWidth="1"/>
    <col min="15612" max="15612" width="16.28515625" style="9" customWidth="1"/>
    <col min="15613" max="15614" width="25.28515625" style="9" customWidth="1"/>
    <col min="15615" max="15615" width="18.85546875" style="9" customWidth="1"/>
    <col min="15616" max="15617" width="20.140625" style="9" customWidth="1"/>
    <col min="15618" max="15618" width="11.140625" style="9" customWidth="1"/>
    <col min="15619" max="15619" width="29.140625" style="9" customWidth="1"/>
    <col min="15620" max="15620" width="34.28515625" style="9" customWidth="1"/>
    <col min="15621" max="15622" width="9.85546875" style="9" customWidth="1"/>
    <col min="15623" max="15623" width="17.5703125" style="9" customWidth="1"/>
    <col min="15624" max="15624" width="18.85546875" style="9" customWidth="1"/>
    <col min="15625" max="15625" width="9.85546875" style="9" customWidth="1"/>
    <col min="15626" max="15627" width="6" style="9" customWidth="1"/>
    <col min="15628" max="15628" width="13.7109375" style="9" customWidth="1"/>
    <col min="15629" max="15630" width="15" style="9" customWidth="1"/>
    <col min="15631" max="15631" width="17.5703125" style="9" customWidth="1"/>
    <col min="15632" max="15632" width="9.85546875" style="9" customWidth="1"/>
    <col min="15633" max="15633" width="7.28515625" style="9" customWidth="1"/>
    <col min="15634" max="15634" width="6" style="9" customWidth="1"/>
    <col min="15635" max="15640" width="17.5703125" style="9" customWidth="1"/>
    <col min="15641" max="15783" width="20.140625" style="9" customWidth="1"/>
    <col min="15784" max="15823" width="12.42578125" style="9" customWidth="1"/>
    <col min="15824" max="15824" width="20.140625" style="9" customWidth="1"/>
    <col min="15825" max="15825" width="21.42578125" style="9" customWidth="1"/>
    <col min="15826" max="15826" width="22.7109375" style="9" customWidth="1"/>
    <col min="15827" max="15827" width="13.7109375" style="9" customWidth="1"/>
    <col min="15828" max="15828" width="15" style="9" customWidth="1"/>
    <col min="15829" max="15831" width="17.5703125" style="9" customWidth="1"/>
    <col min="15832" max="15832" width="16.28515625" style="9" customWidth="1"/>
    <col min="15833" max="15833" width="15" style="9" customWidth="1"/>
    <col min="15834" max="15835" width="12.42578125" style="9" customWidth="1"/>
    <col min="15836" max="15837" width="17.5703125" style="9" customWidth="1"/>
    <col min="15838" max="15838" width="7.28515625" style="9" customWidth="1"/>
    <col min="15839" max="15839" width="21.42578125" style="9" customWidth="1"/>
    <col min="15840" max="15840" width="17.5703125" style="9" customWidth="1"/>
    <col min="15841" max="15841" width="20.140625" style="9" customWidth="1"/>
    <col min="15842" max="15842" width="16.28515625" style="9" customWidth="1"/>
    <col min="15843" max="15843" width="17.5703125" style="9" customWidth="1"/>
    <col min="15844" max="15844" width="6" style="9" customWidth="1"/>
    <col min="15845" max="15846" width="18.85546875" style="9" customWidth="1"/>
    <col min="15847" max="15848" width="20.140625" style="9" customWidth="1"/>
    <col min="15849" max="15849" width="6" style="9" customWidth="1"/>
    <col min="15850" max="15850" width="12.42578125" style="9" customWidth="1"/>
    <col min="15851" max="15851" width="18.85546875" style="9" customWidth="1"/>
    <col min="15852" max="15853" width="15" style="9" customWidth="1"/>
    <col min="15854" max="15854" width="7.28515625" style="9" customWidth="1"/>
    <col min="15855" max="15855" width="11.140625" style="9" customWidth="1"/>
    <col min="15856" max="15856" width="13.7109375" style="9" customWidth="1"/>
    <col min="15857" max="15857" width="18.85546875" style="9" customWidth="1"/>
    <col min="15858" max="15858" width="17.5703125" style="9" customWidth="1"/>
    <col min="15859" max="15859" width="25.28515625" style="9" customWidth="1"/>
    <col min="15860" max="15860" width="20.140625" style="9" customWidth="1"/>
    <col min="15861" max="15861" width="15" style="9" customWidth="1"/>
    <col min="15862" max="15862" width="17.5703125" style="9" customWidth="1"/>
    <col min="15863" max="15863" width="16.28515625" style="9" customWidth="1"/>
    <col min="15864" max="15865" width="15" style="9" customWidth="1"/>
    <col min="15866" max="15866" width="17.5703125" style="9" customWidth="1"/>
    <col min="15867" max="15867" width="20.140625" style="9" customWidth="1"/>
    <col min="15868" max="15868" width="16.28515625" style="9" customWidth="1"/>
    <col min="15869" max="15870" width="25.28515625" style="9" customWidth="1"/>
    <col min="15871" max="15871" width="18.85546875" style="9" customWidth="1"/>
    <col min="15872" max="15873" width="20.140625" style="9" customWidth="1"/>
    <col min="15874" max="15874" width="11.140625" style="9" customWidth="1"/>
    <col min="15875" max="15875" width="29.140625" style="9" customWidth="1"/>
    <col min="15876" max="15876" width="34.28515625" style="9" customWidth="1"/>
    <col min="15877" max="15878" width="9.85546875" style="9" customWidth="1"/>
    <col min="15879" max="15879" width="17.5703125" style="9" customWidth="1"/>
    <col min="15880" max="15880" width="18.85546875" style="9" customWidth="1"/>
    <col min="15881" max="15881" width="9.85546875" style="9" customWidth="1"/>
    <col min="15882" max="15883" width="6" style="9" customWidth="1"/>
    <col min="15884" max="15884" width="13.7109375" style="9" customWidth="1"/>
    <col min="15885" max="15886" width="15" style="9" customWidth="1"/>
    <col min="15887" max="15887" width="17.5703125" style="9" customWidth="1"/>
    <col min="15888" max="15888" width="9.85546875" style="9" customWidth="1"/>
    <col min="15889" max="15889" width="7.28515625" style="9" customWidth="1"/>
    <col min="15890" max="15890" width="6" style="9" customWidth="1"/>
    <col min="15891" max="15896" width="17.5703125" style="9" customWidth="1"/>
    <col min="15897" max="16039" width="20.140625" style="9" customWidth="1"/>
    <col min="16040" max="16079" width="12.42578125" style="9" customWidth="1"/>
    <col min="16080" max="16080" width="20.140625" style="9" customWidth="1"/>
    <col min="16081" max="16081" width="21.42578125" style="9" customWidth="1"/>
    <col min="16082" max="16082" width="22.7109375" style="9" customWidth="1"/>
    <col min="16083" max="16083" width="13.7109375" style="9" customWidth="1"/>
    <col min="16084" max="16084" width="15" style="9" customWidth="1"/>
    <col min="16085" max="16087" width="17.5703125" style="9" customWidth="1"/>
    <col min="16088" max="16088" width="16.28515625" style="9" customWidth="1"/>
    <col min="16089" max="16089" width="15" style="9" customWidth="1"/>
    <col min="16090" max="16091" width="12.42578125" style="9" customWidth="1"/>
    <col min="16092" max="16093" width="17.5703125" style="9" customWidth="1"/>
    <col min="16094" max="16094" width="7.28515625" style="9" customWidth="1"/>
    <col min="16095" max="16095" width="21.42578125" style="9" customWidth="1"/>
    <col min="16096" max="16096" width="17.5703125" style="9" customWidth="1"/>
    <col min="16097" max="16097" width="20.140625" style="9" customWidth="1"/>
    <col min="16098" max="16098" width="16.28515625" style="9" customWidth="1"/>
    <col min="16099" max="16099" width="17.5703125" style="9" customWidth="1"/>
    <col min="16100" max="16100" width="6" style="9" customWidth="1"/>
    <col min="16101" max="16102" width="18.85546875" style="9" customWidth="1"/>
    <col min="16103" max="16104" width="20.140625" style="9" customWidth="1"/>
    <col min="16105" max="16105" width="6" style="9" customWidth="1"/>
    <col min="16106" max="16106" width="12.42578125" style="9" customWidth="1"/>
    <col min="16107" max="16107" width="18.85546875" style="9" customWidth="1"/>
    <col min="16108" max="16109" width="15" style="9" customWidth="1"/>
    <col min="16110" max="16110" width="7.28515625" style="9" customWidth="1"/>
    <col min="16111" max="16111" width="11.140625" style="9" customWidth="1"/>
    <col min="16112" max="16112" width="13.7109375" style="9" customWidth="1"/>
    <col min="16113" max="16113" width="18.85546875" style="9" customWidth="1"/>
    <col min="16114" max="16114" width="17.5703125" style="9" customWidth="1"/>
    <col min="16115" max="16115" width="25.28515625" style="9" customWidth="1"/>
    <col min="16116" max="16116" width="20.140625" style="9" customWidth="1"/>
    <col min="16117" max="16117" width="15" style="9" customWidth="1"/>
    <col min="16118" max="16118" width="17.5703125" style="9" customWidth="1"/>
    <col min="16119" max="16119" width="16.28515625" style="9" customWidth="1"/>
    <col min="16120" max="16121" width="15" style="9" customWidth="1"/>
    <col min="16122" max="16122" width="17.5703125" style="9" customWidth="1"/>
    <col min="16123" max="16123" width="20.140625" style="9" customWidth="1"/>
    <col min="16124" max="16124" width="16.28515625" style="9" customWidth="1"/>
    <col min="16125" max="16126" width="25.28515625" style="9" customWidth="1"/>
    <col min="16127" max="16127" width="18.85546875" style="9" customWidth="1"/>
    <col min="16128" max="16129" width="20.140625" style="9" customWidth="1"/>
    <col min="16130" max="16130" width="11.140625" style="9" customWidth="1"/>
    <col min="16131" max="16131" width="29.140625" style="9" customWidth="1"/>
    <col min="16132" max="16132" width="34.28515625" style="9" customWidth="1"/>
    <col min="16133" max="16134" width="9.85546875" style="9" customWidth="1"/>
    <col min="16135" max="16135" width="17.5703125" style="9" customWidth="1"/>
    <col min="16136" max="16136" width="18.85546875" style="9" customWidth="1"/>
    <col min="16137" max="16137" width="9.85546875" style="9" customWidth="1"/>
    <col min="16138" max="16139" width="6" style="9" customWidth="1"/>
    <col min="16140" max="16140" width="13.7109375" style="9" customWidth="1"/>
    <col min="16141" max="16142" width="15" style="9" customWidth="1"/>
    <col min="16143" max="16143" width="17.5703125" style="9" customWidth="1"/>
    <col min="16144" max="16144" width="9.85546875" style="9" customWidth="1"/>
    <col min="16145" max="16145" width="7.28515625" style="9" customWidth="1"/>
    <col min="16146" max="16146" width="6" style="9" customWidth="1"/>
    <col min="16147" max="16152" width="17.5703125" style="9" customWidth="1"/>
    <col min="16153" max="16295" width="20.140625" style="9" customWidth="1"/>
    <col min="16296" max="16384" width="12.42578125" style="9" customWidth="1"/>
  </cols>
  <sheetData>
    <row r="1" spans="1:207" s="67" customFormat="1" ht="15" x14ac:dyDescent="0.2">
      <c r="A1" s="137" t="s">
        <v>74</v>
      </c>
      <c r="B1" s="143">
        <f ca="1">WORKDAY(TODAY(),1,$W$160:$W$544)</f>
        <v>45776</v>
      </c>
      <c r="C1" s="65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59"/>
      <c r="Q1" s="59"/>
      <c r="R1" s="61"/>
      <c r="S1" s="62"/>
      <c r="T1" s="63"/>
      <c r="U1" s="59"/>
      <c r="V1" s="59"/>
      <c r="W1" s="149" t="s">
        <v>0</v>
      </c>
      <c r="X1" s="65"/>
      <c r="Y1" s="59"/>
      <c r="Z1" s="59"/>
      <c r="AA1" s="59"/>
      <c r="AB1" s="149" t="s">
        <v>1</v>
      </c>
      <c r="AC1" s="59"/>
      <c r="AD1" s="59"/>
      <c r="AE1" s="59"/>
      <c r="AF1" s="62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  <c r="CT1" s="59"/>
      <c r="CU1" s="59"/>
      <c r="CV1" s="59"/>
      <c r="CW1" s="59"/>
      <c r="CX1" s="59"/>
      <c r="CY1" s="59"/>
      <c r="CZ1" s="59"/>
      <c r="DA1" s="59"/>
      <c r="DB1" s="59"/>
      <c r="DC1" s="59"/>
      <c r="DD1" s="59"/>
      <c r="DE1" s="59"/>
      <c r="DF1" s="59"/>
      <c r="DG1" s="59"/>
      <c r="DH1" s="59"/>
      <c r="DI1" s="59"/>
      <c r="DJ1" s="59"/>
      <c r="DK1" s="59"/>
      <c r="DL1" s="59"/>
      <c r="DM1" s="59"/>
      <c r="DN1" s="59"/>
      <c r="DO1" s="59"/>
      <c r="DP1" s="59"/>
      <c r="DQ1" s="59"/>
      <c r="DR1" s="59"/>
      <c r="DS1" s="59"/>
      <c r="DT1" s="59"/>
      <c r="DU1" s="59"/>
      <c r="DV1" s="59"/>
      <c r="DW1" s="59"/>
      <c r="DX1" s="59"/>
      <c r="DY1" s="59"/>
      <c r="DZ1" s="59"/>
      <c r="EA1" s="59"/>
      <c r="EB1" s="59"/>
      <c r="EC1" s="59"/>
      <c r="ED1" s="59"/>
      <c r="EE1" s="59"/>
      <c r="EF1" s="59"/>
      <c r="EG1" s="59"/>
      <c r="EH1" s="59"/>
      <c r="EI1" s="59"/>
      <c r="EJ1" s="59"/>
      <c r="EK1" s="59"/>
      <c r="EL1" s="59"/>
      <c r="EM1" s="59"/>
      <c r="EN1" s="59"/>
      <c r="EO1" s="59"/>
      <c r="EP1" s="59"/>
      <c r="EQ1" s="59"/>
      <c r="ER1" s="59"/>
      <c r="ES1" s="59"/>
      <c r="ET1" s="59"/>
      <c r="EU1" s="59"/>
      <c r="EV1" s="59"/>
      <c r="EW1" s="59"/>
      <c r="EX1" s="59"/>
      <c r="EY1" s="59"/>
      <c r="EZ1" s="59"/>
      <c r="FA1" s="59"/>
      <c r="FB1" s="59"/>
      <c r="FC1" s="59"/>
      <c r="FD1" s="59"/>
      <c r="FE1" s="59"/>
      <c r="FF1" s="59"/>
      <c r="FG1" s="59"/>
      <c r="FH1" s="59"/>
      <c r="FI1" s="59"/>
      <c r="FJ1" s="59"/>
      <c r="FK1" s="66"/>
      <c r="FL1" s="66"/>
      <c r="FM1" s="66"/>
      <c r="FN1" s="66"/>
      <c r="FO1" s="66"/>
      <c r="FP1" s="66"/>
      <c r="FQ1" s="66"/>
      <c r="FR1" s="66"/>
      <c r="FS1" s="66"/>
      <c r="FT1" s="66"/>
      <c r="FU1" s="66"/>
      <c r="FV1" s="66"/>
      <c r="FW1" s="66"/>
      <c r="FX1" s="66"/>
      <c r="FY1" s="66"/>
      <c r="FZ1" s="66"/>
      <c r="GA1" s="66"/>
      <c r="GB1" s="66"/>
      <c r="GC1" s="66"/>
      <c r="GD1" s="66"/>
      <c r="GE1" s="66"/>
      <c r="GF1" s="66"/>
      <c r="GG1" s="66"/>
      <c r="GH1" s="66"/>
      <c r="GI1" s="66"/>
      <c r="GJ1" s="66"/>
      <c r="GK1" s="66"/>
      <c r="GL1" s="66"/>
      <c r="GM1" s="66"/>
      <c r="GN1" s="66"/>
      <c r="GO1" s="66"/>
      <c r="GP1" s="66"/>
      <c r="GQ1" s="66"/>
      <c r="GR1" s="66"/>
      <c r="GS1" s="66"/>
      <c r="GT1" s="66"/>
      <c r="GU1" s="66"/>
      <c r="GV1" s="66"/>
      <c r="GW1" s="66"/>
      <c r="GX1" s="66"/>
      <c r="GY1" s="66"/>
    </row>
    <row r="2" spans="1:207" s="67" customFormat="1" ht="15" x14ac:dyDescent="0.15">
      <c r="A2" s="126" t="s">
        <v>75</v>
      </c>
      <c r="B2" s="144" t="s">
        <v>78</v>
      </c>
      <c r="C2" s="68"/>
      <c r="D2" s="68"/>
      <c r="E2" s="69"/>
      <c r="F2" s="70"/>
      <c r="G2" s="70"/>
      <c r="H2" s="70"/>
      <c r="I2" s="71"/>
      <c r="J2" s="71"/>
      <c r="K2" s="68"/>
      <c r="L2" s="68"/>
      <c r="M2" s="68"/>
      <c r="N2" s="68"/>
      <c r="O2" s="72"/>
      <c r="P2" s="68"/>
      <c r="Q2" s="68"/>
      <c r="R2" s="73"/>
      <c r="S2" s="62"/>
      <c r="T2" s="63"/>
      <c r="U2" s="73"/>
      <c r="V2" s="73"/>
      <c r="W2" s="74"/>
      <c r="X2" s="75"/>
      <c r="Y2" s="61"/>
      <c r="Z2" s="73"/>
      <c r="AA2" s="73"/>
      <c r="AB2" s="61"/>
      <c r="AC2" s="61"/>
      <c r="AD2" s="61"/>
      <c r="AE2" s="73"/>
      <c r="AF2" s="76"/>
      <c r="AG2" s="73"/>
      <c r="AH2" s="73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8"/>
      <c r="ED2" s="68"/>
      <c r="EE2" s="68"/>
      <c r="EF2" s="68"/>
      <c r="EG2" s="68"/>
      <c r="EH2" s="68"/>
      <c r="EI2" s="68"/>
      <c r="EJ2" s="68"/>
      <c r="EK2" s="68"/>
      <c r="EL2" s="68"/>
      <c r="EM2" s="68"/>
      <c r="EN2" s="68"/>
      <c r="EO2" s="68"/>
      <c r="EP2" s="68"/>
      <c r="EQ2" s="68"/>
      <c r="ER2" s="68"/>
      <c r="ES2" s="68"/>
      <c r="ET2" s="68"/>
      <c r="EU2" s="68"/>
      <c r="EV2" s="68"/>
      <c r="EW2" s="68"/>
      <c r="EX2" s="68"/>
      <c r="EY2" s="68"/>
      <c r="EZ2" s="68"/>
      <c r="FA2" s="68"/>
      <c r="FB2" s="68"/>
      <c r="FC2" s="68"/>
      <c r="FD2" s="68"/>
      <c r="FE2" s="68"/>
      <c r="FF2" s="68"/>
      <c r="FG2" s="68"/>
      <c r="FH2" s="68"/>
      <c r="FI2" s="68"/>
      <c r="FJ2" s="68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</row>
    <row r="3" spans="1:207" s="67" customFormat="1" ht="15" x14ac:dyDescent="0.15">
      <c r="A3" s="77"/>
      <c r="B3" s="144" t="s">
        <v>76</v>
      </c>
      <c r="C3" s="68"/>
      <c r="D3" s="68"/>
      <c r="E3" s="69"/>
      <c r="F3" s="70"/>
      <c r="G3" s="70"/>
      <c r="H3" s="70"/>
      <c r="I3" s="71"/>
      <c r="J3" s="71"/>
      <c r="K3" s="68"/>
      <c r="L3" s="68"/>
      <c r="M3" s="68"/>
      <c r="N3" s="68"/>
      <c r="O3" s="72"/>
      <c r="P3" s="68"/>
      <c r="Q3" s="68"/>
      <c r="R3" s="73"/>
      <c r="S3" s="62"/>
      <c r="T3" s="63"/>
      <c r="U3" s="73"/>
      <c r="V3" s="73"/>
      <c r="W3" s="74"/>
      <c r="X3" s="75"/>
      <c r="Y3" s="61"/>
      <c r="Z3" s="73"/>
      <c r="AA3" s="73"/>
      <c r="AB3" s="61"/>
      <c r="AC3" s="61"/>
      <c r="AD3" s="61"/>
      <c r="AE3" s="73"/>
      <c r="AF3" s="76"/>
      <c r="AG3" s="73"/>
      <c r="AH3" s="73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8"/>
      <c r="EE3" s="68"/>
      <c r="EF3" s="68"/>
      <c r="EG3" s="68"/>
      <c r="EH3" s="68"/>
      <c r="EI3" s="68"/>
      <c r="EJ3" s="68"/>
      <c r="EK3" s="68"/>
      <c r="EL3" s="68"/>
      <c r="EM3" s="68"/>
      <c r="EN3" s="68"/>
      <c r="EO3" s="68"/>
      <c r="EP3" s="68"/>
      <c r="EQ3" s="68"/>
      <c r="ER3" s="68"/>
      <c r="ES3" s="68"/>
      <c r="ET3" s="68"/>
      <c r="EU3" s="68"/>
      <c r="EV3" s="68"/>
      <c r="EW3" s="68"/>
      <c r="EX3" s="68"/>
      <c r="EY3" s="68"/>
      <c r="EZ3" s="68"/>
      <c r="FA3" s="68"/>
      <c r="FB3" s="68"/>
      <c r="FC3" s="68"/>
      <c r="FD3" s="68"/>
      <c r="FE3" s="68"/>
      <c r="FF3" s="68"/>
      <c r="FG3" s="68"/>
      <c r="FH3" s="68"/>
      <c r="FI3" s="68"/>
      <c r="FJ3" s="68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</row>
    <row r="4" spans="1:207" s="67" customFormat="1" ht="12.75" customHeight="1" x14ac:dyDescent="0.15">
      <c r="A4" s="120" t="str">
        <f ca="1">IF(VLOOKUP($B$1,$A$12:$T$4692,15)&gt;0,"Sim","não")</f>
        <v>não</v>
      </c>
      <c r="B4" s="68"/>
      <c r="C4" s="68"/>
      <c r="D4" s="68"/>
      <c r="E4" s="69"/>
      <c r="F4" s="70"/>
      <c r="G4" s="70"/>
      <c r="H4" s="70"/>
      <c r="I4" s="71"/>
      <c r="J4" s="71"/>
      <c r="K4" s="68"/>
      <c r="L4" s="68"/>
      <c r="M4" s="68"/>
      <c r="N4" s="68"/>
      <c r="O4" s="72"/>
      <c r="P4" s="68"/>
      <c r="Q4" s="68"/>
      <c r="R4" s="73"/>
      <c r="S4" s="62"/>
      <c r="T4" s="63"/>
      <c r="U4" s="73"/>
      <c r="V4" s="73"/>
      <c r="W4" s="73"/>
      <c r="X4" s="75"/>
      <c r="Y4" s="61"/>
      <c r="Z4" s="73"/>
      <c r="AA4" s="73"/>
      <c r="AB4" s="61"/>
      <c r="AC4" s="61"/>
      <c r="AD4" s="61"/>
      <c r="AE4" s="73"/>
      <c r="AF4" s="76"/>
      <c r="AG4" s="73"/>
      <c r="AH4" s="73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8"/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  <c r="DU4" s="68"/>
      <c r="DV4" s="68"/>
      <c r="DW4" s="68"/>
      <c r="DX4" s="68"/>
      <c r="DY4" s="68"/>
      <c r="DZ4" s="68"/>
      <c r="EA4" s="68"/>
      <c r="EB4" s="68"/>
      <c r="EC4" s="68"/>
      <c r="ED4" s="68"/>
      <c r="EE4" s="68"/>
      <c r="EF4" s="68"/>
      <c r="EG4" s="68"/>
      <c r="EH4" s="68"/>
      <c r="EI4" s="68"/>
      <c r="EJ4" s="68"/>
      <c r="EK4" s="68"/>
      <c r="EL4" s="68"/>
      <c r="EM4" s="68"/>
      <c r="EN4" s="68"/>
      <c r="EO4" s="68"/>
      <c r="EP4" s="68"/>
      <c r="EQ4" s="68"/>
      <c r="ER4" s="68"/>
      <c r="ES4" s="68"/>
      <c r="ET4" s="68"/>
      <c r="EU4" s="68"/>
      <c r="EV4" s="68"/>
      <c r="EW4" s="68"/>
      <c r="EX4" s="68"/>
      <c r="EY4" s="68"/>
      <c r="EZ4" s="68"/>
      <c r="FA4" s="68"/>
      <c r="FB4" s="68"/>
      <c r="FC4" s="68"/>
      <c r="FD4" s="68"/>
      <c r="FE4" s="68"/>
      <c r="FF4" s="68"/>
      <c r="FG4" s="68"/>
      <c r="FH4" s="68"/>
      <c r="FI4" s="68"/>
      <c r="FJ4" s="68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</row>
    <row r="5" spans="1:207" s="67" customFormat="1" x14ac:dyDescent="0.15">
      <c r="A5" s="114" t="str">
        <f ca="1">IF(A4="Sim",VLOOKUP($B$1,$A$12:$T$4692,16),"")</f>
        <v/>
      </c>
      <c r="B5" s="78"/>
      <c r="C5" s="78"/>
      <c r="D5" s="78"/>
      <c r="E5" s="79"/>
      <c r="F5" s="80"/>
      <c r="G5" s="80"/>
      <c r="H5" s="80"/>
      <c r="I5" s="81"/>
      <c r="J5" s="82"/>
      <c r="K5" s="83"/>
      <c r="L5" s="83"/>
      <c r="M5" s="84"/>
      <c r="N5" s="84"/>
      <c r="O5" s="85"/>
      <c r="P5" s="86"/>
      <c r="Q5" s="86"/>
      <c r="R5" s="87"/>
      <c r="S5" s="88"/>
      <c r="T5" s="89"/>
      <c r="U5" s="87"/>
      <c r="V5" s="87"/>
      <c r="W5" s="87"/>
      <c r="X5" s="90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6"/>
      <c r="FL5" s="66"/>
      <c r="FM5" s="66"/>
      <c r="FN5" s="66"/>
      <c r="FO5" s="66"/>
      <c r="FP5" s="66"/>
      <c r="FQ5" s="66"/>
      <c r="FR5" s="66"/>
      <c r="FS5" s="66"/>
      <c r="FT5" s="66"/>
      <c r="FU5" s="66"/>
      <c r="FV5" s="66"/>
      <c r="FW5" s="66"/>
      <c r="FX5" s="66"/>
      <c r="FY5" s="66"/>
      <c r="FZ5" s="66"/>
      <c r="GA5" s="66"/>
      <c r="GB5" s="66"/>
      <c r="GC5" s="66"/>
      <c r="GD5" s="66"/>
      <c r="GE5" s="66"/>
      <c r="GF5" s="66"/>
      <c r="GG5" s="66"/>
      <c r="GH5" s="66"/>
      <c r="GI5" s="66"/>
      <c r="GJ5" s="66"/>
      <c r="GK5" s="66"/>
      <c r="GL5" s="66"/>
      <c r="GM5" s="66"/>
      <c r="GN5" s="66"/>
      <c r="GO5" s="66"/>
      <c r="GP5" s="66"/>
      <c r="GQ5" s="66"/>
      <c r="GR5" s="66"/>
      <c r="GS5" s="66"/>
      <c r="GT5" s="66"/>
      <c r="GU5" s="66"/>
      <c r="GV5" s="66"/>
      <c r="GW5" s="66"/>
      <c r="GX5" s="66"/>
      <c r="GY5" s="66"/>
    </row>
    <row r="6" spans="1:207" s="67" customFormat="1" x14ac:dyDescent="0.15">
      <c r="A6" s="114" t="str">
        <f ca="1">IF(A4="Sim",VLOOKUP($B$1,$A$12:$T$4692,18),"")</f>
        <v/>
      </c>
      <c r="B6" s="64">
        <v>1</v>
      </c>
      <c r="C6" s="64">
        <f t="shared" ref="C6:U6" si="0">(B6+1)</f>
        <v>2</v>
      </c>
      <c r="D6" s="64">
        <f t="shared" si="0"/>
        <v>3</v>
      </c>
      <c r="E6" s="92">
        <f t="shared" si="0"/>
        <v>4</v>
      </c>
      <c r="F6" s="64">
        <f t="shared" si="0"/>
        <v>5</v>
      </c>
      <c r="G6" s="64">
        <f t="shared" si="0"/>
        <v>6</v>
      </c>
      <c r="H6" s="64">
        <f t="shared" si="0"/>
        <v>7</v>
      </c>
      <c r="I6" s="64">
        <f t="shared" si="0"/>
        <v>8</v>
      </c>
      <c r="J6" s="64">
        <f t="shared" si="0"/>
        <v>9</v>
      </c>
      <c r="K6" s="64">
        <f t="shared" si="0"/>
        <v>10</v>
      </c>
      <c r="L6" s="64">
        <f t="shared" si="0"/>
        <v>11</v>
      </c>
      <c r="M6" s="64">
        <f t="shared" si="0"/>
        <v>12</v>
      </c>
      <c r="N6" s="64">
        <f t="shared" si="0"/>
        <v>13</v>
      </c>
      <c r="O6" s="64">
        <f t="shared" si="0"/>
        <v>14</v>
      </c>
      <c r="P6" s="64">
        <f t="shared" si="0"/>
        <v>15</v>
      </c>
      <c r="Q6" s="64">
        <f t="shared" si="0"/>
        <v>16</v>
      </c>
      <c r="R6" s="64">
        <f t="shared" si="0"/>
        <v>17</v>
      </c>
      <c r="S6" s="64">
        <f t="shared" si="0"/>
        <v>18</v>
      </c>
      <c r="T6" s="64">
        <f t="shared" si="0"/>
        <v>19</v>
      </c>
      <c r="U6" s="59">
        <f t="shared" si="0"/>
        <v>20</v>
      </c>
      <c r="V6" s="59"/>
      <c r="W6" s="59"/>
      <c r="X6" s="65"/>
      <c r="Y6" s="59"/>
      <c r="Z6" s="59"/>
      <c r="AA6" s="59"/>
      <c r="AB6" s="59"/>
      <c r="AC6" s="59"/>
      <c r="AD6" s="59"/>
      <c r="AE6" s="59"/>
      <c r="AF6" s="62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  <c r="FF6" s="59"/>
      <c r="FG6" s="59"/>
      <c r="FH6" s="59"/>
      <c r="FI6" s="59"/>
      <c r="FJ6" s="59"/>
      <c r="FK6" s="66"/>
      <c r="FL6" s="66"/>
      <c r="FM6" s="66"/>
      <c r="FN6" s="66"/>
      <c r="FO6" s="66"/>
      <c r="FP6" s="66"/>
      <c r="FQ6" s="66"/>
      <c r="FR6" s="66"/>
      <c r="FS6" s="66"/>
      <c r="FT6" s="66"/>
      <c r="FU6" s="66"/>
      <c r="FV6" s="66"/>
      <c r="FW6" s="66"/>
      <c r="FX6" s="66"/>
      <c r="FY6" s="66"/>
      <c r="FZ6" s="66"/>
      <c r="GA6" s="66"/>
      <c r="GB6" s="66"/>
      <c r="GC6" s="66"/>
      <c r="GD6" s="66"/>
      <c r="GE6" s="66"/>
      <c r="GF6" s="66"/>
      <c r="GG6" s="66"/>
      <c r="GH6" s="66"/>
      <c r="GI6" s="66"/>
      <c r="GJ6" s="66"/>
      <c r="GK6" s="66"/>
      <c r="GL6" s="66"/>
      <c r="GM6" s="66"/>
      <c r="GN6" s="66"/>
      <c r="GO6" s="66"/>
      <c r="GP6" s="66"/>
      <c r="GQ6" s="66"/>
      <c r="GR6" s="66"/>
      <c r="GS6" s="66"/>
      <c r="GT6" s="66"/>
      <c r="GU6" s="66"/>
      <c r="GV6" s="66"/>
      <c r="GW6" s="66"/>
      <c r="GX6" s="66"/>
      <c r="GY6" s="66"/>
    </row>
    <row r="7" spans="1:207" s="67" customFormat="1" ht="12.75" x14ac:dyDescent="0.15">
      <c r="A7" s="115" t="s">
        <v>72</v>
      </c>
      <c r="B7" s="64" t="s">
        <v>4</v>
      </c>
      <c r="C7" s="64" t="s">
        <v>5</v>
      </c>
      <c r="D7" s="93" t="s">
        <v>6</v>
      </c>
      <c r="E7" s="94" t="s">
        <v>6</v>
      </c>
      <c r="F7" s="93" t="s">
        <v>6</v>
      </c>
      <c r="G7" s="93" t="s">
        <v>6</v>
      </c>
      <c r="H7" s="93" t="s">
        <v>6</v>
      </c>
      <c r="I7" s="95" t="s">
        <v>7</v>
      </c>
      <c r="J7" s="95" t="s">
        <v>7</v>
      </c>
      <c r="K7" s="95" t="s">
        <v>7</v>
      </c>
      <c r="L7" s="95" t="s">
        <v>7</v>
      </c>
      <c r="M7" s="96" t="s">
        <v>7</v>
      </c>
      <c r="N7" s="97" t="s">
        <v>8</v>
      </c>
      <c r="O7" s="98" t="s">
        <v>9</v>
      </c>
      <c r="P7" s="64" t="s">
        <v>10</v>
      </c>
      <c r="Q7" s="99" t="s">
        <v>11</v>
      </c>
      <c r="R7" s="99" t="s">
        <v>11</v>
      </c>
      <c r="S7" s="100" t="s">
        <v>12</v>
      </c>
      <c r="T7" s="101" t="s">
        <v>12</v>
      </c>
      <c r="U7" s="59"/>
      <c r="V7" s="59"/>
      <c r="W7" s="59"/>
      <c r="X7" s="65"/>
      <c r="Y7" s="59"/>
      <c r="Z7" s="59"/>
      <c r="AA7" s="59"/>
      <c r="AB7" s="59"/>
      <c r="AC7" s="59"/>
      <c r="AD7" s="59"/>
      <c r="AE7" s="59"/>
      <c r="AF7" s="62"/>
      <c r="AG7" s="59"/>
      <c r="AH7" s="59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  <c r="FF7" s="68"/>
      <c r="FG7" s="68"/>
      <c r="FH7" s="68"/>
      <c r="FI7" s="68"/>
      <c r="FJ7" s="68"/>
      <c r="FK7" s="66"/>
      <c r="FL7" s="66"/>
      <c r="FM7" s="66"/>
      <c r="FN7" s="66"/>
      <c r="FO7" s="66"/>
      <c r="FP7" s="66"/>
      <c r="FQ7" s="66"/>
      <c r="FR7" s="66"/>
      <c r="FS7" s="66"/>
      <c r="FT7" s="66"/>
      <c r="FU7" s="66"/>
      <c r="FV7" s="66"/>
      <c r="FW7" s="66"/>
      <c r="FX7" s="66"/>
      <c r="FY7" s="66"/>
      <c r="FZ7" s="66"/>
      <c r="GA7" s="66"/>
      <c r="GB7" s="66"/>
      <c r="GC7" s="66"/>
      <c r="GD7" s="66"/>
      <c r="GE7" s="66"/>
      <c r="GF7" s="66"/>
      <c r="GG7" s="66"/>
      <c r="GH7" s="66"/>
      <c r="GI7" s="66"/>
      <c r="GJ7" s="66"/>
      <c r="GK7" s="66"/>
      <c r="GL7" s="66"/>
      <c r="GM7" s="66"/>
      <c r="GN7" s="66"/>
      <c r="GO7" s="66"/>
      <c r="GP7" s="66"/>
      <c r="GQ7" s="66"/>
      <c r="GR7" s="66"/>
      <c r="GS7" s="66"/>
      <c r="GT7" s="66"/>
      <c r="GU7" s="66"/>
      <c r="GV7" s="66"/>
      <c r="GW7" s="66"/>
      <c r="GX7" s="66"/>
      <c r="GY7" s="66"/>
    </row>
    <row r="8" spans="1:207" s="67" customFormat="1" ht="15" x14ac:dyDescent="0.15">
      <c r="A8" s="142">
        <v>43488</v>
      </c>
      <c r="B8" s="64" t="s">
        <v>79</v>
      </c>
      <c r="C8" s="64" t="s">
        <v>13</v>
      </c>
      <c r="D8" s="102" t="s">
        <v>14</v>
      </c>
      <c r="E8" s="103" t="s">
        <v>15</v>
      </c>
      <c r="F8" s="64" t="s">
        <v>15</v>
      </c>
      <c r="G8" s="64" t="s">
        <v>15</v>
      </c>
      <c r="H8" s="64" t="s">
        <v>15</v>
      </c>
      <c r="I8" s="104"/>
      <c r="J8" s="104" t="s">
        <v>3</v>
      </c>
      <c r="K8" s="105" t="s">
        <v>16</v>
      </c>
      <c r="L8" s="105" t="s">
        <v>16</v>
      </c>
      <c r="M8" s="97" t="s">
        <v>15</v>
      </c>
      <c r="N8" s="97" t="s">
        <v>17</v>
      </c>
      <c r="O8" s="98"/>
      <c r="P8" s="64"/>
      <c r="Q8" s="64"/>
      <c r="R8" s="99"/>
      <c r="S8" s="100" t="s">
        <v>18</v>
      </c>
      <c r="T8" s="101" t="s">
        <v>3</v>
      </c>
      <c r="U8" s="59"/>
      <c r="V8" s="59"/>
      <c r="W8" s="59"/>
      <c r="X8" s="65"/>
      <c r="Y8" s="59"/>
      <c r="Z8" s="59"/>
      <c r="AA8" s="59"/>
      <c r="AB8" s="59"/>
      <c r="AC8" s="59"/>
      <c r="AD8" s="59"/>
      <c r="AE8" s="59"/>
      <c r="AF8" s="62"/>
      <c r="AG8" s="59"/>
      <c r="AH8" s="59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  <c r="FF8" s="68"/>
      <c r="FG8" s="68"/>
      <c r="FH8" s="68"/>
      <c r="FI8" s="68"/>
      <c r="FJ8" s="68"/>
      <c r="FK8" s="66"/>
      <c r="FL8" s="66"/>
      <c r="FM8" s="66"/>
      <c r="FN8" s="66"/>
      <c r="FO8" s="66"/>
      <c r="FP8" s="66"/>
      <c r="FQ8" s="66"/>
      <c r="FR8" s="66"/>
      <c r="FS8" s="66"/>
      <c r="FT8" s="66"/>
      <c r="FU8" s="66"/>
      <c r="FV8" s="66"/>
      <c r="FW8" s="66"/>
      <c r="FX8" s="66"/>
      <c r="FY8" s="66"/>
      <c r="FZ8" s="66"/>
      <c r="GA8" s="66"/>
      <c r="GB8" s="66"/>
      <c r="GC8" s="66"/>
      <c r="GD8" s="66"/>
      <c r="GE8" s="66"/>
      <c r="GF8" s="66"/>
      <c r="GG8" s="66"/>
      <c r="GH8" s="66"/>
      <c r="GI8" s="66"/>
      <c r="GJ8" s="66"/>
      <c r="GK8" s="66"/>
      <c r="GL8" s="66"/>
      <c r="GM8" s="66"/>
      <c r="GN8" s="66"/>
      <c r="GO8" s="66"/>
      <c r="GP8" s="66"/>
      <c r="GQ8" s="66"/>
      <c r="GR8" s="66"/>
      <c r="GS8" s="66"/>
      <c r="GT8" s="66"/>
      <c r="GU8" s="66"/>
      <c r="GV8" s="66"/>
      <c r="GW8" s="66"/>
      <c r="GX8" s="66"/>
      <c r="GY8" s="66"/>
    </row>
    <row r="9" spans="1:207" s="67" customFormat="1" ht="15" x14ac:dyDescent="0.2">
      <c r="A9" s="116" t="s">
        <v>73</v>
      </c>
      <c r="B9" s="149" t="s">
        <v>80</v>
      </c>
      <c r="C9" s="121"/>
      <c r="D9" s="64"/>
      <c r="E9" s="103" t="s">
        <v>19</v>
      </c>
      <c r="F9" s="64" t="s">
        <v>20</v>
      </c>
      <c r="G9" s="64" t="s">
        <v>20</v>
      </c>
      <c r="H9" s="64" t="s">
        <v>20</v>
      </c>
      <c r="I9" s="104" t="s">
        <v>21</v>
      </c>
      <c r="J9" s="104" t="s">
        <v>22</v>
      </c>
      <c r="K9" s="105" t="s">
        <v>23</v>
      </c>
      <c r="L9" s="105" t="s">
        <v>23</v>
      </c>
      <c r="M9" s="97" t="s">
        <v>24</v>
      </c>
      <c r="N9" s="64" t="s">
        <v>20</v>
      </c>
      <c r="O9" s="98"/>
      <c r="P9" s="64"/>
      <c r="Q9" s="64"/>
      <c r="R9" s="99"/>
      <c r="S9" s="100" t="s">
        <v>25</v>
      </c>
      <c r="T9" s="101"/>
      <c r="U9" s="59"/>
      <c r="V9" s="59"/>
      <c r="W9" s="59"/>
      <c r="X9" s="59">
        <v>1</v>
      </c>
      <c r="Y9" s="59">
        <v>2</v>
      </c>
      <c r="Z9" s="59">
        <v>3</v>
      </c>
      <c r="AA9" s="59">
        <v>4</v>
      </c>
      <c r="AB9" s="59">
        <v>5</v>
      </c>
      <c r="AC9" s="59">
        <v>6</v>
      </c>
      <c r="AD9" s="59">
        <v>7</v>
      </c>
      <c r="AE9" s="59">
        <v>8</v>
      </c>
      <c r="AF9" s="59">
        <v>9</v>
      </c>
      <c r="AG9" s="59">
        <v>10</v>
      </c>
      <c r="AH9" s="59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  <c r="EE9" s="68"/>
      <c r="EF9" s="68"/>
      <c r="EG9" s="68"/>
      <c r="EH9" s="68"/>
      <c r="EI9" s="68"/>
      <c r="EJ9" s="68"/>
      <c r="EK9" s="68"/>
      <c r="EL9" s="68"/>
      <c r="EM9" s="68"/>
      <c r="EN9" s="68"/>
      <c r="EO9" s="68"/>
      <c r="EP9" s="68"/>
      <c r="EQ9" s="68"/>
      <c r="ER9" s="68"/>
      <c r="ES9" s="68"/>
      <c r="ET9" s="68"/>
      <c r="EU9" s="68"/>
      <c r="EV9" s="68"/>
      <c r="EW9" s="68"/>
      <c r="EX9" s="68"/>
      <c r="EY9" s="68"/>
      <c r="EZ9" s="68"/>
      <c r="FA9" s="68"/>
      <c r="FB9" s="68"/>
      <c r="FC9" s="68"/>
      <c r="FD9" s="68"/>
      <c r="FE9" s="68"/>
      <c r="FF9" s="68"/>
      <c r="FG9" s="68"/>
      <c r="FH9" s="68"/>
      <c r="FI9" s="68"/>
      <c r="FJ9" s="68"/>
      <c r="FK9" s="66"/>
      <c r="FL9" s="66"/>
      <c r="FM9" s="66"/>
      <c r="FN9" s="66"/>
      <c r="FO9" s="66"/>
      <c r="FP9" s="66"/>
      <c r="FQ9" s="66"/>
      <c r="FR9" s="66"/>
      <c r="FS9" s="66"/>
      <c r="FT9" s="66"/>
      <c r="FU9" s="66"/>
      <c r="FV9" s="66"/>
      <c r="FW9" s="66"/>
      <c r="FX9" s="66"/>
      <c r="FY9" s="66"/>
      <c r="FZ9" s="66"/>
      <c r="GA9" s="66"/>
      <c r="GB9" s="66"/>
      <c r="GC9" s="66"/>
      <c r="GD9" s="66"/>
      <c r="GE9" s="66"/>
      <c r="GF9" s="66"/>
      <c r="GG9" s="66"/>
      <c r="GH9" s="66"/>
      <c r="GI9" s="66"/>
      <c r="GJ9" s="66"/>
      <c r="GK9" s="66"/>
      <c r="GL9" s="66"/>
      <c r="GM9" s="66"/>
      <c r="GN9" s="66"/>
      <c r="GO9" s="66"/>
      <c r="GP9" s="66"/>
      <c r="GQ9" s="66"/>
      <c r="GR9" s="66"/>
      <c r="GS9" s="66"/>
      <c r="GT9" s="66"/>
      <c r="GU9" s="66"/>
      <c r="GV9" s="66"/>
      <c r="GW9" s="66"/>
      <c r="GX9" s="66"/>
      <c r="GY9" s="66"/>
    </row>
    <row r="10" spans="1:207" s="67" customFormat="1" ht="15" x14ac:dyDescent="0.15">
      <c r="A10" s="142">
        <v>43488</v>
      </c>
      <c r="B10" s="64" t="s">
        <v>77</v>
      </c>
      <c r="C10" s="64" t="s">
        <v>26</v>
      </c>
      <c r="D10" s="102" t="s">
        <v>27</v>
      </c>
      <c r="E10" s="103" t="s">
        <v>28</v>
      </c>
      <c r="F10" s="64" t="s">
        <v>29</v>
      </c>
      <c r="G10" s="64" t="s">
        <v>30</v>
      </c>
      <c r="H10" s="64" t="s">
        <v>31</v>
      </c>
      <c r="I10" s="104" t="s">
        <v>32</v>
      </c>
      <c r="J10" s="104" t="s">
        <v>16</v>
      </c>
      <c r="K10" s="64" t="s">
        <v>33</v>
      </c>
      <c r="L10" s="64" t="s">
        <v>34</v>
      </c>
      <c r="M10" s="64" t="s">
        <v>35</v>
      </c>
      <c r="N10" s="97" t="s">
        <v>36</v>
      </c>
      <c r="O10" s="98"/>
      <c r="P10" s="64" t="s">
        <v>37</v>
      </c>
      <c r="Q10" s="64" t="s">
        <v>49</v>
      </c>
      <c r="R10" s="99"/>
      <c r="S10" s="100"/>
      <c r="T10" s="101"/>
      <c r="U10" s="59"/>
      <c r="V10" s="62"/>
      <c r="W10" s="110" t="s">
        <v>38</v>
      </c>
      <c r="X10" s="111" t="s">
        <v>2</v>
      </c>
      <c r="Y10" s="110" t="s">
        <v>39</v>
      </c>
      <c r="Z10" s="110" t="s">
        <v>40</v>
      </c>
      <c r="AA10" s="110" t="s">
        <v>41</v>
      </c>
      <c r="AB10" s="110" t="s">
        <v>42</v>
      </c>
      <c r="AC10" s="112" t="s">
        <v>42</v>
      </c>
      <c r="AD10" s="110" t="s">
        <v>43</v>
      </c>
      <c r="AE10" s="110" t="s">
        <v>44</v>
      </c>
      <c r="AF10" s="113" t="s">
        <v>45</v>
      </c>
      <c r="AG10" s="110" t="s">
        <v>45</v>
      </c>
      <c r="AH10" s="59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8"/>
      <c r="EF10" s="68"/>
      <c r="EG10" s="68"/>
      <c r="EH10" s="68"/>
      <c r="EI10" s="68"/>
      <c r="EJ10" s="68"/>
      <c r="EK10" s="68"/>
      <c r="EL10" s="68"/>
      <c r="EM10" s="68"/>
      <c r="EN10" s="68"/>
      <c r="EO10" s="68"/>
      <c r="EP10" s="68"/>
      <c r="EQ10" s="68"/>
      <c r="ER10" s="68"/>
      <c r="ES10" s="68"/>
      <c r="ET10" s="68"/>
      <c r="EU10" s="68"/>
      <c r="EV10" s="68"/>
      <c r="EW10" s="68"/>
      <c r="EX10" s="68"/>
      <c r="EY10" s="68"/>
      <c r="EZ10" s="68"/>
      <c r="FA10" s="68"/>
      <c r="FB10" s="68"/>
      <c r="FC10" s="68"/>
      <c r="FD10" s="68"/>
      <c r="FE10" s="68"/>
      <c r="FF10" s="68"/>
      <c r="FG10" s="68"/>
      <c r="FH10" s="68"/>
      <c r="FI10" s="68"/>
      <c r="FJ10" s="68"/>
      <c r="FK10" s="66"/>
      <c r="FL10" s="66"/>
      <c r="FM10" s="66"/>
      <c r="FN10" s="66"/>
      <c r="FO10" s="66"/>
      <c r="FP10" s="66"/>
      <c r="FQ10" s="66"/>
      <c r="FR10" s="66"/>
      <c r="FS10" s="66"/>
      <c r="FT10" s="66"/>
      <c r="FU10" s="66"/>
      <c r="FV10" s="66"/>
      <c r="FW10" s="66"/>
      <c r="FX10" s="66"/>
      <c r="FY10" s="66"/>
      <c r="FZ10" s="66"/>
      <c r="GA10" s="66"/>
      <c r="GB10" s="66"/>
      <c r="GC10" s="66"/>
      <c r="GD10" s="66"/>
      <c r="GE10" s="66"/>
      <c r="GF10" s="66"/>
      <c r="GG10" s="66"/>
      <c r="GH10" s="66"/>
      <c r="GI10" s="66"/>
      <c r="GJ10" s="66"/>
      <c r="GK10" s="66"/>
      <c r="GL10" s="66"/>
      <c r="GM10" s="66"/>
      <c r="GN10" s="66"/>
      <c r="GO10" s="66"/>
      <c r="GP10" s="66"/>
      <c r="GQ10" s="66"/>
      <c r="GR10" s="66"/>
      <c r="GS10" s="66"/>
      <c r="GT10" s="66"/>
      <c r="GU10" s="66"/>
      <c r="GV10" s="66"/>
      <c r="GW10" s="66"/>
      <c r="GX10" s="66"/>
      <c r="GY10" s="66"/>
    </row>
    <row r="11" spans="1:207" s="67" customFormat="1" ht="15" x14ac:dyDescent="0.2">
      <c r="A11" s="91"/>
      <c r="B11" s="64" t="s">
        <v>46</v>
      </c>
      <c r="C11" s="64" t="s">
        <v>46</v>
      </c>
      <c r="D11" s="104"/>
      <c r="E11" s="103"/>
      <c r="F11" s="106"/>
      <c r="G11" s="106" t="s">
        <v>47</v>
      </c>
      <c r="H11" s="106"/>
      <c r="I11" s="121"/>
      <c r="J11" s="104" t="s">
        <v>23</v>
      </c>
      <c r="K11" s="103"/>
      <c r="L11" s="103"/>
      <c r="M11" s="107"/>
      <c r="N11" s="107"/>
      <c r="O11" s="98"/>
      <c r="P11" s="64" t="s">
        <v>46</v>
      </c>
      <c r="Q11" s="101"/>
      <c r="R11" s="99" t="s">
        <v>46</v>
      </c>
      <c r="S11" s="100"/>
      <c r="T11" s="101"/>
      <c r="U11" s="61"/>
      <c r="V11" s="62"/>
      <c r="W11" s="110"/>
      <c r="X11" s="111"/>
      <c r="Y11" s="110" t="s">
        <v>46</v>
      </c>
      <c r="Z11" s="110" t="s">
        <v>48</v>
      </c>
      <c r="AA11" s="146">
        <f>I12</f>
        <v>0.05</v>
      </c>
      <c r="AB11" s="110" t="s">
        <v>46</v>
      </c>
      <c r="AC11" s="112" t="s">
        <v>49</v>
      </c>
      <c r="AD11" s="110" t="s">
        <v>46</v>
      </c>
      <c r="AE11" s="110"/>
      <c r="AF11" s="113" t="s">
        <v>50</v>
      </c>
      <c r="AG11" s="110" t="s">
        <v>50</v>
      </c>
      <c r="AH11" s="61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66"/>
      <c r="FL11" s="66"/>
      <c r="FM11" s="66"/>
      <c r="FN11" s="66"/>
      <c r="FO11" s="66"/>
      <c r="FP11" s="66"/>
      <c r="FQ11" s="66"/>
      <c r="FR11" s="66"/>
      <c r="FS11" s="66"/>
      <c r="FT11" s="66"/>
      <c r="FU11" s="66"/>
      <c r="FV11" s="66"/>
      <c r="FW11" s="66"/>
      <c r="FX11" s="66"/>
      <c r="FY11" s="66"/>
      <c r="FZ11" s="66"/>
      <c r="GA11" s="66"/>
      <c r="GB11" s="66"/>
      <c r="GC11" s="66"/>
      <c r="GD11" s="66"/>
      <c r="GE11" s="66"/>
      <c r="GF11" s="66"/>
      <c r="GG11" s="66"/>
      <c r="GH11" s="66"/>
      <c r="GI11" s="66"/>
      <c r="GJ11" s="66"/>
      <c r="GK11" s="66"/>
      <c r="GL11" s="66"/>
      <c r="GM11" s="66"/>
      <c r="GN11" s="66"/>
      <c r="GO11" s="66"/>
      <c r="GP11" s="66"/>
      <c r="GQ11" s="66"/>
      <c r="GR11" s="66"/>
      <c r="GS11" s="66"/>
      <c r="GT11" s="66"/>
      <c r="GU11" s="66"/>
      <c r="GV11" s="66"/>
      <c r="GW11" s="66"/>
      <c r="GX11" s="66"/>
      <c r="GY11" s="66"/>
    </row>
    <row r="12" spans="1:207" ht="15" customHeight="1" x14ac:dyDescent="0.2">
      <c r="A12" s="134">
        <f>A10</f>
        <v>43488</v>
      </c>
      <c r="B12" s="127">
        <f ca="1">IF(A12&lt;=TODAY(),C12+P12,IF(AND(A12&gt;TODAY(),A12&lt;=$B$1),IF(VLOOKUP(TODAY(),$A$10:$D$5000,4,FALSE)=0,"n.d",C12+P12),"n.d"))</f>
        <v>2000000</v>
      </c>
      <c r="C12" s="148">
        <v>2000000</v>
      </c>
      <c r="D12" s="128">
        <f ca="1">IF(A12&lt;$B$1,VLOOKUP(A12,[1]DI!$A$4:$B$15000,2,FALSE),0)</f>
        <v>6.4000000000000001E-2</v>
      </c>
      <c r="E12" s="129">
        <f t="shared" ref="E12:E75" ca="1" si="1">ROUND(((1+D12)^(1/252)),8)</f>
        <v>1.0002462000000001</v>
      </c>
      <c r="F12" s="129">
        <v>1</v>
      </c>
      <c r="G12" s="129">
        <f>F12</f>
        <v>1</v>
      </c>
      <c r="H12" s="129">
        <f t="shared" ref="H12:H75" si="2">ROUND(F12/G12,8)</f>
        <v>1</v>
      </c>
      <c r="I12" s="141">
        <v>0.05</v>
      </c>
      <c r="J12" s="145">
        <f>AD160</f>
        <v>43488</v>
      </c>
      <c r="K12" s="130">
        <v>0</v>
      </c>
      <c r="L12" s="130">
        <f>IF(K12&gt;0,IF(K12=K11,K12+1,K12),0)</f>
        <v>0</v>
      </c>
      <c r="M12" s="131">
        <f t="shared" ref="M12:M75" si="3">ROUND((I12+1)^(L12/252),9)</f>
        <v>1</v>
      </c>
      <c r="N12" s="131">
        <f t="shared" ref="N12:N75" si="4">ROUND(H12*M12,9)</f>
        <v>1</v>
      </c>
      <c r="O12" s="130">
        <v>0</v>
      </c>
      <c r="P12" s="129">
        <f t="shared" ref="P12:P75" si="5">TRUNC(((N12-1)*C12),8)</f>
        <v>0</v>
      </c>
      <c r="Q12" s="132">
        <f t="shared" ref="Q12:Q75" si="6">IF($O12&gt;0,VLOOKUP($O12,$W$12:$AC$150,7),0)</f>
        <v>0</v>
      </c>
      <c r="R12" s="129">
        <f t="shared" ref="R12:R75" si="7">IF(Q12&gt;0,TRUNC(Q12*C$12,8),0)</f>
        <v>0</v>
      </c>
      <c r="S12" s="133" t="str">
        <f>AF12</f>
        <v>A+J=</v>
      </c>
      <c r="T12" s="122">
        <f>AG12</f>
        <v>44732</v>
      </c>
      <c r="U12" s="3"/>
      <c r="V12" s="19"/>
      <c r="W12" s="20">
        <v>0</v>
      </c>
      <c r="X12" s="125">
        <f t="shared" ref="X12:X13" si="8">AD160</f>
        <v>43488</v>
      </c>
      <c r="Y12" s="22">
        <f>C12</f>
        <v>2000000</v>
      </c>
      <c r="Z12" s="22"/>
      <c r="AA12" s="138">
        <v>0</v>
      </c>
      <c r="AB12" s="22">
        <v>0</v>
      </c>
      <c r="AC12" s="30">
        <v>0</v>
      </c>
      <c r="AD12" s="23">
        <v>0</v>
      </c>
      <c r="AE12" s="20">
        <v>0</v>
      </c>
      <c r="AF12" s="24" t="s">
        <v>51</v>
      </c>
      <c r="AG12" s="54">
        <f t="shared" ref="AG12" si="9">X13</f>
        <v>44732</v>
      </c>
      <c r="AH12" s="3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</row>
    <row r="13" spans="1:207" x14ac:dyDescent="0.15">
      <c r="A13" s="134">
        <f t="shared" ref="A13:A76" si="10">(A12+1)</f>
        <v>43489</v>
      </c>
      <c r="B13" s="127">
        <f ca="1">IF(A13&lt;=TODAY(),C13+P13,IF(AND(A13&gt;TODAY(),A13&lt;=$B$1),IF(VLOOKUP(TODAY(),$A$10:$D$5000,4,FALSE)=0,"n.d",C13+P13),"n.d"))</f>
        <v>2000879.7579999899</v>
      </c>
      <c r="C13" s="119">
        <f t="shared" ref="C13:C76" si="11">(C12-R12)</f>
        <v>2000000</v>
      </c>
      <c r="D13" s="128">
        <f ca="1">IF(A13&lt;$B$1,VLOOKUP(A13,[1]DI!$A$4:$B$15000,2,FALSE),0)</f>
        <v>6.4000000000000001E-2</v>
      </c>
      <c r="E13" s="129">
        <f t="shared" ca="1" si="1"/>
        <v>1.0002462000000001</v>
      </c>
      <c r="F13" s="129">
        <f ca="1">(TRUNC(PRODUCT($E$12:$E12),16))</f>
        <v>1.0002462000000001</v>
      </c>
      <c r="G13" s="129">
        <f t="shared" ref="G13:G76" si="12">IF(O12&gt;0,F12,G12)</f>
        <v>1</v>
      </c>
      <c r="H13" s="129">
        <f t="shared" ca="1" si="2"/>
        <v>1.0002462000000001</v>
      </c>
      <c r="I13" s="128">
        <f t="shared" ref="I13:I76" si="13">I12</f>
        <v>0.05</v>
      </c>
      <c r="J13" s="122">
        <f t="shared" ref="J13:J76" si="14">IF(O12&gt;0,VLOOKUP(O12,W$12:AG$150,2),J12)</f>
        <v>43488</v>
      </c>
      <c r="K13" s="118">
        <f t="shared" ref="K13:K76" si="15">IF(A13&gt;J13,IF(NETWORKDAYS(J13,A13,$W$160:$W$544)-1=0,1,NETWORKDAYS(J13,A13,$W$160:$W$544)-1),0)</f>
        <v>1</v>
      </c>
      <c r="L13" s="130">
        <f t="shared" ref="L13:L76" si="16">IF(AND(K13=1,K12=1),1,IF(K13&gt;0,IF(K13=K12,K13+1,K13),0))</f>
        <v>1</v>
      </c>
      <c r="M13" s="131">
        <f t="shared" si="3"/>
        <v>1.0001936309999999</v>
      </c>
      <c r="N13" s="131">
        <f t="shared" ca="1" si="4"/>
        <v>1.000439879</v>
      </c>
      <c r="O13" s="130">
        <f t="shared" ref="O13:O76" si="17">IF(VLOOKUP(A13,X$12:AE$150,8)=VLOOKUP(A12,X$12:AE$150,8),0,VLOOKUP(A13,X$12:AE$150,8))</f>
        <v>0</v>
      </c>
      <c r="P13" s="129">
        <f t="shared" ca="1" si="5"/>
        <v>879.75799999000003</v>
      </c>
      <c r="Q13" s="135">
        <f t="shared" si="6"/>
        <v>0</v>
      </c>
      <c r="R13" s="129">
        <f t="shared" si="7"/>
        <v>0</v>
      </c>
      <c r="S13" s="136" t="str">
        <f t="shared" ref="S13:S76" si="18">IF(O12&gt;0,VLOOKUP(O12,W$12:AG$150,10),S12)</f>
        <v>A+J=</v>
      </c>
      <c r="T13" s="122">
        <f t="shared" ref="T13:T76" si="19">IF(O12&gt;0,VLOOKUP(O12,W$12:AG$150,11),T12)</f>
        <v>44732</v>
      </c>
      <c r="U13" s="3"/>
      <c r="V13" s="4"/>
      <c r="W13" s="20">
        <f t="shared" ref="W13" si="20">W12+1</f>
        <v>1</v>
      </c>
      <c r="X13" s="125">
        <f t="shared" si="8"/>
        <v>44732</v>
      </c>
      <c r="Y13" s="22">
        <f t="shared" ref="Y13" si="21">(Y12-AB13)</f>
        <v>0</v>
      </c>
      <c r="Z13" s="23">
        <f t="shared" ref="Z13" si="22">NETWORKDAYS(X12,X13,W$160:W$444)-1</f>
        <v>855</v>
      </c>
      <c r="AA13" s="22">
        <f>ROUND((ROUND(((1+AA$11)^(Z13/252)),9)-1)*Y12,8)</f>
        <v>360055.74</v>
      </c>
      <c r="AB13" s="22">
        <f t="shared" ref="AB13" si="23">TRUNC(Y$12*AC13,6)</f>
        <v>2000000</v>
      </c>
      <c r="AC13" s="30">
        <v>1</v>
      </c>
      <c r="AD13" s="23">
        <v>0</v>
      </c>
      <c r="AE13" s="20">
        <f t="shared" ref="AE13" si="24">AE12+1</f>
        <v>1</v>
      </c>
      <c r="AF13" s="24"/>
      <c r="AG13" s="54"/>
      <c r="AH13" s="3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</row>
    <row r="14" spans="1:207" x14ac:dyDescent="0.15">
      <c r="A14" s="134">
        <f t="shared" si="10"/>
        <v>43490</v>
      </c>
      <c r="B14" s="127">
        <f t="shared" ref="B14:B77" ca="1" si="25">IF(A14&lt;=TODAY(),C14+P14,IF(AND(A14&gt;TODAY(),A14&lt;=$B$1),IF(VLOOKUP(TODAY(),$A$10:$D$5000,4,FALSE)=0,"n.d",C14+P14),"n.d"))</f>
        <v>2001759.9</v>
      </c>
      <c r="C14" s="119">
        <f t="shared" si="11"/>
        <v>2000000</v>
      </c>
      <c r="D14" s="128">
        <f ca="1">IF(A14&lt;$B$1,VLOOKUP(A14,[1]DI!$A$4:$B$15000,2,FALSE),0)</f>
        <v>6.4000000000000001E-2</v>
      </c>
      <c r="E14" s="129">
        <f t="shared" ca="1" si="1"/>
        <v>1.0002462000000001</v>
      </c>
      <c r="F14" s="129">
        <f ca="1">(TRUNC(PRODUCT($E$12:$E13),16))</f>
        <v>1.0004924606144401</v>
      </c>
      <c r="G14" s="129">
        <f t="shared" si="12"/>
        <v>1</v>
      </c>
      <c r="H14" s="129">
        <f t="shared" ca="1" si="2"/>
        <v>1.00049246</v>
      </c>
      <c r="I14" s="128">
        <f t="shared" si="13"/>
        <v>0.05</v>
      </c>
      <c r="J14" s="122">
        <f t="shared" si="14"/>
        <v>43488</v>
      </c>
      <c r="K14" s="118">
        <f t="shared" si="15"/>
        <v>2</v>
      </c>
      <c r="L14" s="130">
        <f t="shared" si="16"/>
        <v>2</v>
      </c>
      <c r="M14" s="131">
        <f t="shared" si="3"/>
        <v>1.000387299</v>
      </c>
      <c r="N14" s="131">
        <f t="shared" ca="1" si="4"/>
        <v>1.0008799500000001</v>
      </c>
      <c r="O14" s="130">
        <f t="shared" si="17"/>
        <v>0</v>
      </c>
      <c r="P14" s="129">
        <f t="shared" ca="1" si="5"/>
        <v>1759.9</v>
      </c>
      <c r="Q14" s="135">
        <f t="shared" si="6"/>
        <v>0</v>
      </c>
      <c r="R14" s="129">
        <f t="shared" si="7"/>
        <v>0</v>
      </c>
      <c r="S14" s="136" t="str">
        <f t="shared" si="18"/>
        <v>A+J=</v>
      </c>
      <c r="T14" s="122">
        <f t="shared" si="19"/>
        <v>44732</v>
      </c>
      <c r="U14" s="3"/>
      <c r="V14" s="4"/>
      <c r="W14" s="20"/>
      <c r="X14" s="125"/>
      <c r="Y14" s="22"/>
      <c r="Z14" s="23"/>
      <c r="AA14" s="139"/>
      <c r="AB14" s="28"/>
      <c r="AC14" s="30"/>
      <c r="AD14" s="22"/>
      <c r="AE14" s="20"/>
      <c r="AF14" s="24"/>
      <c r="AG14" s="54"/>
      <c r="AH14" s="3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</row>
    <row r="15" spans="1:207" x14ac:dyDescent="0.15">
      <c r="A15" s="134">
        <f t="shared" si="10"/>
        <v>43491</v>
      </c>
      <c r="B15" s="127">
        <f t="shared" ca="1" si="25"/>
        <v>2002640.426</v>
      </c>
      <c r="C15" s="119">
        <f t="shared" si="11"/>
        <v>2000000</v>
      </c>
      <c r="D15" s="128">
        <f ca="1">IF(A15&lt;$B$1,VLOOKUP(A15,[1]DI!$A$4:$B$15000,2,FALSE),0)</f>
        <v>0</v>
      </c>
      <c r="E15" s="129">
        <f t="shared" ca="1" si="1"/>
        <v>1</v>
      </c>
      <c r="F15" s="129">
        <f ca="1">(TRUNC(PRODUCT($E$12:$E14),16))</f>
        <v>1.0007387818582401</v>
      </c>
      <c r="G15" s="129">
        <f t="shared" si="12"/>
        <v>1</v>
      </c>
      <c r="H15" s="129">
        <f t="shared" ca="1" si="2"/>
        <v>1.00073878</v>
      </c>
      <c r="I15" s="128">
        <f t="shared" si="13"/>
        <v>0.05</v>
      </c>
      <c r="J15" s="122">
        <f t="shared" si="14"/>
        <v>43488</v>
      </c>
      <c r="K15" s="118">
        <f t="shared" si="15"/>
        <v>2</v>
      </c>
      <c r="L15" s="130">
        <f t="shared" si="16"/>
        <v>3</v>
      </c>
      <c r="M15" s="131">
        <f t="shared" si="3"/>
        <v>1.0005810040000001</v>
      </c>
      <c r="N15" s="131">
        <f t="shared" ca="1" si="4"/>
        <v>1.0013202130000001</v>
      </c>
      <c r="O15" s="130">
        <f t="shared" si="17"/>
        <v>0</v>
      </c>
      <c r="P15" s="129">
        <f t="shared" ca="1" si="5"/>
        <v>2640.4259999999999</v>
      </c>
      <c r="Q15" s="135">
        <f t="shared" si="6"/>
        <v>0</v>
      </c>
      <c r="R15" s="129">
        <f t="shared" si="7"/>
        <v>0</v>
      </c>
      <c r="S15" s="136" t="str">
        <f t="shared" si="18"/>
        <v>A+J=</v>
      </c>
      <c r="T15" s="122">
        <f t="shared" si="19"/>
        <v>44732</v>
      </c>
      <c r="U15" s="3"/>
      <c r="V15" s="4"/>
      <c r="W15" s="20"/>
      <c r="X15" s="125"/>
      <c r="Y15" s="22"/>
      <c r="Z15" s="23"/>
      <c r="AA15" s="139"/>
      <c r="AB15" s="28"/>
      <c r="AC15" s="30"/>
      <c r="AD15" s="22"/>
      <c r="AE15" s="20"/>
      <c r="AF15" s="24"/>
      <c r="AG15" s="54"/>
      <c r="AH15" s="3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</row>
    <row r="16" spans="1:207" x14ac:dyDescent="0.15">
      <c r="A16" s="134">
        <f t="shared" si="10"/>
        <v>43492</v>
      </c>
      <c r="B16" s="127">
        <f t="shared" ca="1" si="25"/>
        <v>2002640.426</v>
      </c>
      <c r="C16" s="119">
        <f t="shared" si="11"/>
        <v>2000000</v>
      </c>
      <c r="D16" s="128">
        <f ca="1">IF(A16&lt;$B$1,VLOOKUP(A16,[1]DI!$A$4:$B$15000,2,FALSE),0)</f>
        <v>0</v>
      </c>
      <c r="E16" s="129">
        <f t="shared" ca="1" si="1"/>
        <v>1</v>
      </c>
      <c r="F16" s="129">
        <f ca="1">(TRUNC(PRODUCT($E$12:$E15),16))</f>
        <v>1.0007387818582401</v>
      </c>
      <c r="G16" s="129">
        <f t="shared" si="12"/>
        <v>1</v>
      </c>
      <c r="H16" s="129">
        <f t="shared" ca="1" si="2"/>
        <v>1.00073878</v>
      </c>
      <c r="I16" s="128">
        <f t="shared" si="13"/>
        <v>0.05</v>
      </c>
      <c r="J16" s="122">
        <f t="shared" si="14"/>
        <v>43488</v>
      </c>
      <c r="K16" s="118">
        <f t="shared" si="15"/>
        <v>2</v>
      </c>
      <c r="L16" s="130">
        <f t="shared" si="16"/>
        <v>3</v>
      </c>
      <c r="M16" s="131">
        <f t="shared" si="3"/>
        <v>1.0005810040000001</v>
      </c>
      <c r="N16" s="131">
        <f t="shared" ca="1" si="4"/>
        <v>1.0013202130000001</v>
      </c>
      <c r="O16" s="130">
        <f t="shared" si="17"/>
        <v>0</v>
      </c>
      <c r="P16" s="129">
        <f t="shared" ca="1" si="5"/>
        <v>2640.4259999999999</v>
      </c>
      <c r="Q16" s="135">
        <f t="shared" si="6"/>
        <v>0</v>
      </c>
      <c r="R16" s="129">
        <f t="shared" si="7"/>
        <v>0</v>
      </c>
      <c r="S16" s="136" t="str">
        <f t="shared" si="18"/>
        <v>A+J=</v>
      </c>
      <c r="T16" s="122">
        <f t="shared" si="19"/>
        <v>44732</v>
      </c>
      <c r="U16" s="3"/>
      <c r="V16" s="4"/>
      <c r="W16" s="20"/>
      <c r="X16" s="125"/>
      <c r="Y16" s="22"/>
      <c r="Z16" s="23"/>
      <c r="AA16" s="139"/>
      <c r="AB16" s="28"/>
      <c r="AC16" s="30"/>
      <c r="AD16" s="22"/>
      <c r="AE16" s="20"/>
      <c r="AF16" s="24"/>
      <c r="AG16" s="54"/>
      <c r="AH16" s="3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</row>
    <row r="17" spans="1:166" x14ac:dyDescent="0.15">
      <c r="A17" s="134">
        <f t="shared" si="10"/>
        <v>43493</v>
      </c>
      <c r="B17" s="127">
        <f t="shared" ca="1" si="25"/>
        <v>2002640.426</v>
      </c>
      <c r="C17" s="119">
        <f t="shared" si="11"/>
        <v>2000000</v>
      </c>
      <c r="D17" s="128">
        <f ca="1">IF(A17&lt;$B$1,VLOOKUP(A17,[1]DI!$A$4:$B$15000,2,FALSE),0)</f>
        <v>6.4000000000000001E-2</v>
      </c>
      <c r="E17" s="129">
        <f t="shared" ca="1" si="1"/>
        <v>1.0002462000000001</v>
      </c>
      <c r="F17" s="129">
        <f ca="1">(TRUNC(PRODUCT($E$12:$E16),16))</f>
        <v>1.0007387818582401</v>
      </c>
      <c r="G17" s="129">
        <f t="shared" si="12"/>
        <v>1</v>
      </c>
      <c r="H17" s="129">
        <f t="shared" ca="1" si="2"/>
        <v>1.00073878</v>
      </c>
      <c r="I17" s="128">
        <f t="shared" si="13"/>
        <v>0.05</v>
      </c>
      <c r="J17" s="122">
        <f t="shared" si="14"/>
        <v>43488</v>
      </c>
      <c r="K17" s="118">
        <f t="shared" si="15"/>
        <v>3</v>
      </c>
      <c r="L17" s="130">
        <f t="shared" si="16"/>
        <v>3</v>
      </c>
      <c r="M17" s="131">
        <f t="shared" si="3"/>
        <v>1.0005810040000001</v>
      </c>
      <c r="N17" s="131">
        <f t="shared" ca="1" si="4"/>
        <v>1.0013202130000001</v>
      </c>
      <c r="O17" s="130">
        <f t="shared" si="17"/>
        <v>0</v>
      </c>
      <c r="P17" s="129">
        <f t="shared" ca="1" si="5"/>
        <v>2640.4259999999999</v>
      </c>
      <c r="Q17" s="135">
        <f t="shared" si="6"/>
        <v>0</v>
      </c>
      <c r="R17" s="129">
        <f t="shared" si="7"/>
        <v>0</v>
      </c>
      <c r="S17" s="136" t="str">
        <f t="shared" si="18"/>
        <v>A+J=</v>
      </c>
      <c r="T17" s="122">
        <f t="shared" si="19"/>
        <v>44732</v>
      </c>
      <c r="U17" s="3"/>
      <c r="V17" s="4"/>
      <c r="W17" s="20"/>
      <c r="X17" s="125"/>
      <c r="Y17" s="22"/>
      <c r="Z17" s="23"/>
      <c r="AA17" s="139"/>
      <c r="AB17" s="28"/>
      <c r="AC17" s="30"/>
      <c r="AD17" s="22"/>
      <c r="AE17" s="20"/>
      <c r="AF17" s="24"/>
      <c r="AG17" s="54"/>
      <c r="AH17" s="3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</row>
    <row r="18" spans="1:166" x14ac:dyDescent="0.15">
      <c r="A18" s="134">
        <f t="shared" si="10"/>
        <v>43494</v>
      </c>
      <c r="B18" s="127">
        <f t="shared" ca="1" si="25"/>
        <v>2003521.3399999901</v>
      </c>
      <c r="C18" s="119">
        <f t="shared" si="11"/>
        <v>2000000</v>
      </c>
      <c r="D18" s="128">
        <f ca="1">IF(A18&lt;$B$1,VLOOKUP(A18,[1]DI!$A$4:$B$15000,2,FALSE),0)</f>
        <v>6.4000000000000001E-2</v>
      </c>
      <c r="E18" s="129">
        <f t="shared" ca="1" si="1"/>
        <v>1.0002462000000001</v>
      </c>
      <c r="F18" s="129">
        <f ca="1">(TRUNC(PRODUCT($E$12:$E17),16))</f>
        <v>1.0009851637463401</v>
      </c>
      <c r="G18" s="129">
        <f t="shared" si="12"/>
        <v>1</v>
      </c>
      <c r="H18" s="129">
        <f t="shared" ca="1" si="2"/>
        <v>1.0009851599999999</v>
      </c>
      <c r="I18" s="128">
        <f t="shared" si="13"/>
        <v>0.05</v>
      </c>
      <c r="J18" s="122">
        <f t="shared" si="14"/>
        <v>43488</v>
      </c>
      <c r="K18" s="118">
        <f t="shared" si="15"/>
        <v>4</v>
      </c>
      <c r="L18" s="130">
        <f t="shared" si="16"/>
        <v>4</v>
      </c>
      <c r="M18" s="131">
        <f t="shared" si="3"/>
        <v>1.0007747469999999</v>
      </c>
      <c r="N18" s="131">
        <f t="shared" ca="1" si="4"/>
        <v>1.0017606699999999</v>
      </c>
      <c r="O18" s="130">
        <f t="shared" si="17"/>
        <v>0</v>
      </c>
      <c r="P18" s="129">
        <f t="shared" ca="1" si="5"/>
        <v>3521.3399999899998</v>
      </c>
      <c r="Q18" s="135">
        <f t="shared" si="6"/>
        <v>0</v>
      </c>
      <c r="R18" s="129">
        <f t="shared" si="7"/>
        <v>0</v>
      </c>
      <c r="S18" s="136" t="str">
        <f t="shared" si="18"/>
        <v>A+J=</v>
      </c>
      <c r="T18" s="122">
        <f t="shared" si="19"/>
        <v>44732</v>
      </c>
      <c r="U18" s="3"/>
      <c r="V18" s="4"/>
      <c r="W18" s="20"/>
      <c r="X18" s="125"/>
      <c r="Y18" s="22"/>
      <c r="Z18" s="23"/>
      <c r="AA18" s="139"/>
      <c r="AB18" s="28"/>
      <c r="AC18" s="30"/>
      <c r="AD18" s="22"/>
      <c r="AE18" s="20"/>
      <c r="AF18" s="24"/>
      <c r="AG18" s="54"/>
      <c r="AH18" s="3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</row>
    <row r="19" spans="1:166" x14ac:dyDescent="0.15">
      <c r="A19" s="134">
        <f t="shared" si="10"/>
        <v>43495</v>
      </c>
      <c r="B19" s="127">
        <f t="shared" ca="1" si="25"/>
        <v>2004402.66199999</v>
      </c>
      <c r="C19" s="119">
        <f t="shared" si="11"/>
        <v>2000000</v>
      </c>
      <c r="D19" s="128">
        <f ca="1">IF(A19&lt;$B$1,VLOOKUP(A19,[1]DI!$A$4:$B$15000,2,FALSE),0)</f>
        <v>6.4000000000000001E-2</v>
      </c>
      <c r="E19" s="129">
        <f t="shared" ca="1" si="1"/>
        <v>1.0002462000000001</v>
      </c>
      <c r="F19" s="129">
        <f ca="1">(TRUNC(PRODUCT($E$12:$E18),16))</f>
        <v>1.0012316062936499</v>
      </c>
      <c r="G19" s="129">
        <f t="shared" si="12"/>
        <v>1</v>
      </c>
      <c r="H19" s="129">
        <f t="shared" ca="1" si="2"/>
        <v>1.00123161</v>
      </c>
      <c r="I19" s="128">
        <f t="shared" si="13"/>
        <v>0.05</v>
      </c>
      <c r="J19" s="122">
        <f t="shared" si="14"/>
        <v>43488</v>
      </c>
      <c r="K19" s="118">
        <f t="shared" si="15"/>
        <v>5</v>
      </c>
      <c r="L19" s="130">
        <f t="shared" si="16"/>
        <v>5</v>
      </c>
      <c r="M19" s="131">
        <f t="shared" si="3"/>
        <v>1.000968528</v>
      </c>
      <c r="N19" s="131">
        <f t="shared" ca="1" si="4"/>
        <v>1.002201331</v>
      </c>
      <c r="O19" s="130">
        <f t="shared" si="17"/>
        <v>0</v>
      </c>
      <c r="P19" s="129">
        <f t="shared" ca="1" si="5"/>
        <v>4402.6619999900004</v>
      </c>
      <c r="Q19" s="135">
        <f t="shared" si="6"/>
        <v>0</v>
      </c>
      <c r="R19" s="129">
        <f t="shared" si="7"/>
        <v>0</v>
      </c>
      <c r="S19" s="136" t="str">
        <f t="shared" si="18"/>
        <v>A+J=</v>
      </c>
      <c r="T19" s="122">
        <f t="shared" si="19"/>
        <v>44732</v>
      </c>
      <c r="U19" s="3"/>
      <c r="V19" s="4"/>
      <c r="W19" s="20"/>
      <c r="X19" s="125"/>
      <c r="Y19" s="22"/>
      <c r="Z19" s="23"/>
      <c r="AA19" s="139"/>
      <c r="AB19" s="28"/>
      <c r="AC19" s="30"/>
      <c r="AD19" s="22"/>
      <c r="AE19" s="20"/>
      <c r="AF19" s="24"/>
      <c r="AG19" s="54"/>
      <c r="AH19" s="3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</row>
    <row r="20" spans="1:166" x14ac:dyDescent="0.15">
      <c r="A20" s="134">
        <f t="shared" si="10"/>
        <v>43496</v>
      </c>
      <c r="B20" s="127">
        <f t="shared" ca="1" si="25"/>
        <v>2005284.34799999</v>
      </c>
      <c r="C20" s="119">
        <f t="shared" si="11"/>
        <v>2000000</v>
      </c>
      <c r="D20" s="128">
        <f ca="1">IF(A20&lt;$B$1,VLOOKUP(A20,[1]DI!$A$4:$B$15000,2,FALSE),0)</f>
        <v>6.4000000000000001E-2</v>
      </c>
      <c r="E20" s="129">
        <f t="shared" ca="1" si="1"/>
        <v>1.0002462000000001</v>
      </c>
      <c r="F20" s="129">
        <f ca="1">(TRUNC(PRODUCT($E$12:$E19),16))</f>
        <v>1.00147810951512</v>
      </c>
      <c r="G20" s="129">
        <f t="shared" si="12"/>
        <v>1</v>
      </c>
      <c r="H20" s="129">
        <f t="shared" ca="1" si="2"/>
        <v>1.0014781100000001</v>
      </c>
      <c r="I20" s="128">
        <f t="shared" si="13"/>
        <v>0.05</v>
      </c>
      <c r="J20" s="122">
        <f t="shared" si="14"/>
        <v>43488</v>
      </c>
      <c r="K20" s="118">
        <f t="shared" si="15"/>
        <v>6</v>
      </c>
      <c r="L20" s="130">
        <f t="shared" si="16"/>
        <v>6</v>
      </c>
      <c r="M20" s="131">
        <f t="shared" si="3"/>
        <v>1.0011623460000001</v>
      </c>
      <c r="N20" s="131">
        <f t="shared" ca="1" si="4"/>
        <v>1.002642174</v>
      </c>
      <c r="O20" s="130">
        <f t="shared" si="17"/>
        <v>0</v>
      </c>
      <c r="P20" s="129">
        <f t="shared" ca="1" si="5"/>
        <v>5284.3479999900001</v>
      </c>
      <c r="Q20" s="135">
        <f t="shared" si="6"/>
        <v>0</v>
      </c>
      <c r="R20" s="129">
        <f t="shared" si="7"/>
        <v>0</v>
      </c>
      <c r="S20" s="136" t="str">
        <f t="shared" si="18"/>
        <v>A+J=</v>
      </c>
      <c r="T20" s="122">
        <f t="shared" si="19"/>
        <v>44732</v>
      </c>
      <c r="U20" s="3"/>
      <c r="V20" s="4"/>
      <c r="W20" s="20"/>
      <c r="X20" s="125"/>
      <c r="Y20" s="22"/>
      <c r="Z20" s="23"/>
      <c r="AA20" s="139"/>
      <c r="AB20" s="28"/>
      <c r="AC20" s="30"/>
      <c r="AD20" s="22"/>
      <c r="AE20" s="20"/>
      <c r="AF20" s="24"/>
      <c r="AG20" s="54"/>
      <c r="AH20" s="3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</row>
    <row r="21" spans="1:166" x14ac:dyDescent="0.15">
      <c r="A21" s="134">
        <f t="shared" si="10"/>
        <v>43497</v>
      </c>
      <c r="B21" s="127">
        <f t="shared" ca="1" si="25"/>
        <v>2006166.42</v>
      </c>
      <c r="C21" s="119">
        <f t="shared" si="11"/>
        <v>2000000</v>
      </c>
      <c r="D21" s="128">
        <f ca="1">IF(A21&lt;$B$1,VLOOKUP(A21,[1]DI!$A$4:$B$15000,2,FALSE),0)</f>
        <v>6.4000000000000001E-2</v>
      </c>
      <c r="E21" s="129">
        <f t="shared" ca="1" si="1"/>
        <v>1.0002462000000001</v>
      </c>
      <c r="F21" s="129">
        <f ca="1">(TRUNC(PRODUCT($E$12:$E20),16))</f>
        <v>1.0017246734256799</v>
      </c>
      <c r="G21" s="129">
        <f t="shared" si="12"/>
        <v>1</v>
      </c>
      <c r="H21" s="129">
        <f t="shared" ca="1" si="2"/>
        <v>1.00172467</v>
      </c>
      <c r="I21" s="128">
        <f t="shared" si="13"/>
        <v>0.05</v>
      </c>
      <c r="J21" s="122">
        <f t="shared" si="14"/>
        <v>43488</v>
      </c>
      <c r="K21" s="118">
        <f t="shared" si="15"/>
        <v>7</v>
      </c>
      <c r="L21" s="130">
        <f t="shared" si="16"/>
        <v>7</v>
      </c>
      <c r="M21" s="131">
        <f t="shared" si="3"/>
        <v>1.0013562009999999</v>
      </c>
      <c r="N21" s="131">
        <f t="shared" ca="1" si="4"/>
        <v>1.00308321</v>
      </c>
      <c r="O21" s="130">
        <f t="shared" si="17"/>
        <v>0</v>
      </c>
      <c r="P21" s="129">
        <f t="shared" ca="1" si="5"/>
        <v>6166.42</v>
      </c>
      <c r="Q21" s="135">
        <f t="shared" si="6"/>
        <v>0</v>
      </c>
      <c r="R21" s="129">
        <f t="shared" si="7"/>
        <v>0</v>
      </c>
      <c r="S21" s="136" t="str">
        <f t="shared" si="18"/>
        <v>A+J=</v>
      </c>
      <c r="T21" s="122">
        <f t="shared" si="19"/>
        <v>44732</v>
      </c>
      <c r="U21" s="3"/>
      <c r="V21" s="4"/>
      <c r="W21" s="20"/>
      <c r="X21" s="125"/>
      <c r="Y21" s="22"/>
      <c r="Z21" s="23"/>
      <c r="AA21" s="139"/>
      <c r="AB21" s="28"/>
      <c r="AC21" s="30"/>
      <c r="AD21" s="22"/>
      <c r="AE21" s="20"/>
      <c r="AF21" s="24"/>
      <c r="AG21" s="54"/>
      <c r="AH21" s="3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</row>
    <row r="22" spans="1:166" x14ac:dyDescent="0.15">
      <c r="A22" s="134">
        <f t="shared" si="10"/>
        <v>43498</v>
      </c>
      <c r="B22" s="127">
        <f t="shared" ca="1" si="25"/>
        <v>2007048.9</v>
      </c>
      <c r="C22" s="119">
        <f t="shared" si="11"/>
        <v>2000000</v>
      </c>
      <c r="D22" s="128">
        <f ca="1">IF(A22&lt;$B$1,VLOOKUP(A22,[1]DI!$A$4:$B$15000,2,FALSE),0)</f>
        <v>0</v>
      </c>
      <c r="E22" s="129">
        <f t="shared" ca="1" si="1"/>
        <v>1</v>
      </c>
      <c r="F22" s="129">
        <f ca="1">(TRUNC(PRODUCT($E$12:$E21),16))</f>
        <v>1.00197129804028</v>
      </c>
      <c r="G22" s="129">
        <f t="shared" si="12"/>
        <v>1</v>
      </c>
      <c r="H22" s="129">
        <f t="shared" ca="1" si="2"/>
        <v>1.0019712999999999</v>
      </c>
      <c r="I22" s="128">
        <f t="shared" si="13"/>
        <v>0.05</v>
      </c>
      <c r="J22" s="122">
        <f t="shared" si="14"/>
        <v>43488</v>
      </c>
      <c r="K22" s="118">
        <f t="shared" si="15"/>
        <v>7</v>
      </c>
      <c r="L22" s="130">
        <f t="shared" si="16"/>
        <v>8</v>
      </c>
      <c r="M22" s="131">
        <f t="shared" si="3"/>
        <v>1.0015500939999999</v>
      </c>
      <c r="N22" s="131">
        <f t="shared" ca="1" si="4"/>
        <v>1.00352445</v>
      </c>
      <c r="O22" s="130">
        <f t="shared" si="17"/>
        <v>0</v>
      </c>
      <c r="P22" s="129">
        <f t="shared" ca="1" si="5"/>
        <v>7048.9</v>
      </c>
      <c r="Q22" s="135">
        <f t="shared" si="6"/>
        <v>0</v>
      </c>
      <c r="R22" s="129">
        <f t="shared" si="7"/>
        <v>0</v>
      </c>
      <c r="S22" s="136" t="str">
        <f t="shared" si="18"/>
        <v>A+J=</v>
      </c>
      <c r="T22" s="122">
        <f t="shared" si="19"/>
        <v>44732</v>
      </c>
      <c r="U22" s="3"/>
      <c r="V22" s="4"/>
      <c r="W22" s="20"/>
      <c r="X22" s="125"/>
      <c r="Y22" s="22"/>
      <c r="Z22" s="23"/>
      <c r="AA22" s="139"/>
      <c r="AB22" s="28"/>
      <c r="AC22" s="30"/>
      <c r="AD22" s="22"/>
      <c r="AE22" s="20"/>
      <c r="AF22" s="24"/>
      <c r="AG22" s="54"/>
      <c r="AH22" s="3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</row>
    <row r="23" spans="1:166" x14ac:dyDescent="0.15">
      <c r="A23" s="134">
        <f t="shared" si="10"/>
        <v>43499</v>
      </c>
      <c r="B23" s="127">
        <f t="shared" ca="1" si="25"/>
        <v>2007048.9</v>
      </c>
      <c r="C23" s="119">
        <f t="shared" si="11"/>
        <v>2000000</v>
      </c>
      <c r="D23" s="128">
        <f ca="1">IF(A23&lt;$B$1,VLOOKUP(A23,[1]DI!$A$4:$B$15000,2,FALSE),0)</f>
        <v>0</v>
      </c>
      <c r="E23" s="129">
        <f t="shared" ca="1" si="1"/>
        <v>1</v>
      </c>
      <c r="F23" s="129">
        <f ca="1">(TRUNC(PRODUCT($E$12:$E22),16))</f>
        <v>1.00197129804028</v>
      </c>
      <c r="G23" s="129">
        <f t="shared" si="12"/>
        <v>1</v>
      </c>
      <c r="H23" s="129">
        <f t="shared" ca="1" si="2"/>
        <v>1.0019712999999999</v>
      </c>
      <c r="I23" s="128">
        <f t="shared" si="13"/>
        <v>0.05</v>
      </c>
      <c r="J23" s="122">
        <f t="shared" si="14"/>
        <v>43488</v>
      </c>
      <c r="K23" s="118">
        <f t="shared" si="15"/>
        <v>7</v>
      </c>
      <c r="L23" s="130">
        <f t="shared" si="16"/>
        <v>8</v>
      </c>
      <c r="M23" s="131">
        <f t="shared" si="3"/>
        <v>1.0015500939999999</v>
      </c>
      <c r="N23" s="131">
        <f t="shared" ca="1" si="4"/>
        <v>1.00352445</v>
      </c>
      <c r="O23" s="130">
        <f t="shared" si="17"/>
        <v>0</v>
      </c>
      <c r="P23" s="129">
        <f t="shared" ca="1" si="5"/>
        <v>7048.9</v>
      </c>
      <c r="Q23" s="135">
        <f t="shared" si="6"/>
        <v>0</v>
      </c>
      <c r="R23" s="129">
        <f t="shared" si="7"/>
        <v>0</v>
      </c>
      <c r="S23" s="136" t="str">
        <f t="shared" si="18"/>
        <v>A+J=</v>
      </c>
      <c r="T23" s="122">
        <f t="shared" si="19"/>
        <v>44732</v>
      </c>
      <c r="U23" s="3"/>
      <c r="V23" s="4"/>
      <c r="W23" s="20"/>
      <c r="X23" s="125"/>
      <c r="Y23" s="22"/>
      <c r="Z23" s="23"/>
      <c r="AA23" s="139"/>
      <c r="AB23" s="28"/>
      <c r="AC23" s="30"/>
      <c r="AD23" s="22"/>
      <c r="AE23" s="20"/>
      <c r="AF23" s="24"/>
      <c r="AG23" s="54"/>
      <c r="AH23" s="3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</row>
    <row r="24" spans="1:166" x14ac:dyDescent="0.15">
      <c r="A24" s="134">
        <f t="shared" si="10"/>
        <v>43500</v>
      </c>
      <c r="B24" s="127">
        <f t="shared" ca="1" si="25"/>
        <v>2007048.9</v>
      </c>
      <c r="C24" s="119">
        <f t="shared" si="11"/>
        <v>2000000</v>
      </c>
      <c r="D24" s="128">
        <f ca="1">IF(A24&lt;$B$1,VLOOKUP(A24,[1]DI!$A$4:$B$15000,2,FALSE),0)</f>
        <v>6.4000000000000001E-2</v>
      </c>
      <c r="E24" s="129">
        <f t="shared" ca="1" si="1"/>
        <v>1.0002462000000001</v>
      </c>
      <c r="F24" s="129">
        <f ca="1">(TRUNC(PRODUCT($E$12:$E23),16))</f>
        <v>1.00197129804028</v>
      </c>
      <c r="G24" s="129">
        <f t="shared" si="12"/>
        <v>1</v>
      </c>
      <c r="H24" s="129">
        <f t="shared" ca="1" si="2"/>
        <v>1.0019712999999999</v>
      </c>
      <c r="I24" s="128">
        <f t="shared" si="13"/>
        <v>0.05</v>
      </c>
      <c r="J24" s="122">
        <f t="shared" si="14"/>
        <v>43488</v>
      </c>
      <c r="K24" s="118">
        <f t="shared" si="15"/>
        <v>8</v>
      </c>
      <c r="L24" s="130">
        <f t="shared" si="16"/>
        <v>8</v>
      </c>
      <c r="M24" s="131">
        <f t="shared" si="3"/>
        <v>1.0015500939999999</v>
      </c>
      <c r="N24" s="131">
        <f t="shared" ca="1" si="4"/>
        <v>1.00352445</v>
      </c>
      <c r="O24" s="130">
        <f t="shared" si="17"/>
        <v>0</v>
      </c>
      <c r="P24" s="129">
        <f t="shared" ca="1" si="5"/>
        <v>7048.9</v>
      </c>
      <c r="Q24" s="135">
        <f t="shared" si="6"/>
        <v>0</v>
      </c>
      <c r="R24" s="129">
        <f t="shared" si="7"/>
        <v>0</v>
      </c>
      <c r="S24" s="136" t="str">
        <f t="shared" si="18"/>
        <v>A+J=</v>
      </c>
      <c r="T24" s="122">
        <f t="shared" si="19"/>
        <v>44732</v>
      </c>
      <c r="U24" s="3"/>
      <c r="V24" s="4"/>
      <c r="W24" s="20"/>
      <c r="X24" s="125"/>
      <c r="Y24" s="22"/>
      <c r="Z24" s="23"/>
      <c r="AA24" s="139"/>
      <c r="AB24" s="28"/>
      <c r="AC24" s="30"/>
      <c r="AD24" s="22"/>
      <c r="AE24" s="20"/>
      <c r="AF24" s="24"/>
      <c r="AG24" s="54"/>
      <c r="AH24" s="3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</row>
    <row r="25" spans="1:166" x14ac:dyDescent="0.15">
      <c r="A25" s="134">
        <f t="shared" si="10"/>
        <v>43501</v>
      </c>
      <c r="B25" s="127">
        <f t="shared" ca="1" si="25"/>
        <v>2007931.746</v>
      </c>
      <c r="C25" s="119">
        <f t="shared" si="11"/>
        <v>2000000</v>
      </c>
      <c r="D25" s="128">
        <f ca="1">IF(A25&lt;$B$1,VLOOKUP(A25,[1]DI!$A$4:$B$15000,2,FALSE),0)</f>
        <v>6.4000000000000001E-2</v>
      </c>
      <c r="E25" s="129">
        <f t="shared" ca="1" si="1"/>
        <v>1.0002462000000001</v>
      </c>
      <c r="F25" s="129">
        <f ca="1">(TRUNC(PRODUCT($E$12:$E24),16))</f>
        <v>1.00221798337386</v>
      </c>
      <c r="G25" s="129">
        <f t="shared" si="12"/>
        <v>1</v>
      </c>
      <c r="H25" s="129">
        <f t="shared" ca="1" si="2"/>
        <v>1.00221798</v>
      </c>
      <c r="I25" s="128">
        <f t="shared" si="13"/>
        <v>0.05</v>
      </c>
      <c r="J25" s="122">
        <f t="shared" si="14"/>
        <v>43488</v>
      </c>
      <c r="K25" s="118">
        <f t="shared" si="15"/>
        <v>9</v>
      </c>
      <c r="L25" s="130">
        <f t="shared" si="16"/>
        <v>9</v>
      </c>
      <c r="M25" s="131">
        <f t="shared" si="3"/>
        <v>1.001744025</v>
      </c>
      <c r="N25" s="131">
        <f t="shared" ca="1" si="4"/>
        <v>1.0039658730000001</v>
      </c>
      <c r="O25" s="130">
        <f t="shared" si="17"/>
        <v>0</v>
      </c>
      <c r="P25" s="129">
        <f t="shared" ca="1" si="5"/>
        <v>7931.7460000000001</v>
      </c>
      <c r="Q25" s="135">
        <f t="shared" si="6"/>
        <v>0</v>
      </c>
      <c r="R25" s="129">
        <f t="shared" si="7"/>
        <v>0</v>
      </c>
      <c r="S25" s="136" t="str">
        <f t="shared" si="18"/>
        <v>A+J=</v>
      </c>
      <c r="T25" s="122">
        <f t="shared" si="19"/>
        <v>44732</v>
      </c>
      <c r="U25" s="3"/>
      <c r="V25" s="4"/>
      <c r="W25" s="20"/>
      <c r="X25" s="125"/>
      <c r="Y25" s="22"/>
      <c r="Z25" s="23"/>
      <c r="AA25" s="139"/>
      <c r="AB25" s="28"/>
      <c r="AC25" s="30"/>
      <c r="AD25" s="22"/>
      <c r="AE25" s="20"/>
      <c r="AF25" s="24"/>
      <c r="AG25" s="54"/>
      <c r="AH25" s="3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</row>
    <row r="26" spans="1:166" x14ac:dyDescent="0.15">
      <c r="A26" s="134">
        <f t="shared" si="10"/>
        <v>43502</v>
      </c>
      <c r="B26" s="127">
        <f t="shared" ca="1" si="25"/>
        <v>2008814.99999999</v>
      </c>
      <c r="C26" s="119">
        <f t="shared" si="11"/>
        <v>2000000</v>
      </c>
      <c r="D26" s="128">
        <f ca="1">IF(A26&lt;$B$1,VLOOKUP(A26,[1]DI!$A$4:$B$15000,2,FALSE),0)</f>
        <v>6.4000000000000001E-2</v>
      </c>
      <c r="E26" s="129">
        <f t="shared" ca="1" si="1"/>
        <v>1.0002462000000001</v>
      </c>
      <c r="F26" s="129">
        <f ca="1">(TRUNC(PRODUCT($E$12:$E25),16))</f>
        <v>1.00246472944137</v>
      </c>
      <c r="G26" s="129">
        <f t="shared" si="12"/>
        <v>1</v>
      </c>
      <c r="H26" s="129">
        <f t="shared" ca="1" si="2"/>
        <v>1.00246473</v>
      </c>
      <c r="I26" s="128">
        <f t="shared" si="13"/>
        <v>0.05</v>
      </c>
      <c r="J26" s="122">
        <f t="shared" si="14"/>
        <v>43488</v>
      </c>
      <c r="K26" s="118">
        <f t="shared" si="15"/>
        <v>10</v>
      </c>
      <c r="L26" s="130">
        <f t="shared" si="16"/>
        <v>10</v>
      </c>
      <c r="M26" s="131">
        <f t="shared" si="3"/>
        <v>1.0019379930000001</v>
      </c>
      <c r="N26" s="131">
        <f t="shared" ca="1" si="4"/>
        <v>1.0044074999999999</v>
      </c>
      <c r="O26" s="130">
        <f t="shared" si="17"/>
        <v>0</v>
      </c>
      <c r="P26" s="129">
        <f t="shared" ca="1" si="5"/>
        <v>8814.9999999899992</v>
      </c>
      <c r="Q26" s="135">
        <f t="shared" si="6"/>
        <v>0</v>
      </c>
      <c r="R26" s="129">
        <f t="shared" si="7"/>
        <v>0</v>
      </c>
      <c r="S26" s="136" t="str">
        <f t="shared" si="18"/>
        <v>A+J=</v>
      </c>
      <c r="T26" s="122">
        <f t="shared" si="19"/>
        <v>44732</v>
      </c>
      <c r="U26" s="3"/>
      <c r="V26" s="4"/>
      <c r="W26" s="20"/>
      <c r="X26" s="125"/>
      <c r="Y26" s="22"/>
      <c r="Z26" s="23"/>
      <c r="AA26" s="139"/>
      <c r="AB26" s="28"/>
      <c r="AC26" s="30"/>
      <c r="AD26" s="22"/>
      <c r="AE26" s="20"/>
      <c r="AF26" s="24"/>
      <c r="AG26" s="54"/>
      <c r="AH26" s="3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</row>
    <row r="27" spans="1:166" x14ac:dyDescent="0.15">
      <c r="A27" s="134">
        <f t="shared" si="10"/>
        <v>43503</v>
      </c>
      <c r="B27" s="127">
        <f t="shared" ca="1" si="25"/>
        <v>2009698.6399999899</v>
      </c>
      <c r="C27" s="119">
        <f t="shared" si="11"/>
        <v>2000000</v>
      </c>
      <c r="D27" s="128">
        <f ca="1">IF(A27&lt;$B$1,VLOOKUP(A27,[1]DI!$A$4:$B$15000,2,FALSE),0)</f>
        <v>6.4000000000000001E-2</v>
      </c>
      <c r="E27" s="129">
        <f t="shared" ca="1" si="1"/>
        <v>1.0002462000000001</v>
      </c>
      <c r="F27" s="129">
        <f ca="1">(TRUNC(PRODUCT($E$12:$E26),16))</f>
        <v>1.0027115362577499</v>
      </c>
      <c r="G27" s="129">
        <f t="shared" si="12"/>
        <v>1</v>
      </c>
      <c r="H27" s="129">
        <f t="shared" ca="1" si="2"/>
        <v>1.00271154</v>
      </c>
      <c r="I27" s="128">
        <f t="shared" si="13"/>
        <v>0.05</v>
      </c>
      <c r="J27" s="122">
        <f t="shared" si="14"/>
        <v>43488</v>
      </c>
      <c r="K27" s="118">
        <f t="shared" si="15"/>
        <v>11</v>
      </c>
      <c r="L27" s="130">
        <f t="shared" si="16"/>
        <v>11</v>
      </c>
      <c r="M27" s="131">
        <f t="shared" si="3"/>
        <v>1.0021319989999999</v>
      </c>
      <c r="N27" s="131">
        <f t="shared" ca="1" si="4"/>
        <v>1.0048493199999999</v>
      </c>
      <c r="O27" s="130">
        <f t="shared" si="17"/>
        <v>0</v>
      </c>
      <c r="P27" s="129">
        <f t="shared" ca="1" si="5"/>
        <v>9698.6399999900004</v>
      </c>
      <c r="Q27" s="135">
        <f t="shared" si="6"/>
        <v>0</v>
      </c>
      <c r="R27" s="129">
        <f t="shared" si="7"/>
        <v>0</v>
      </c>
      <c r="S27" s="136" t="str">
        <f t="shared" si="18"/>
        <v>A+J=</v>
      </c>
      <c r="T27" s="122">
        <f t="shared" si="19"/>
        <v>44732</v>
      </c>
      <c r="U27" s="3"/>
      <c r="V27" s="4"/>
      <c r="W27" s="20"/>
      <c r="X27" s="125"/>
      <c r="Y27" s="22"/>
      <c r="Z27" s="23"/>
      <c r="AA27" s="139"/>
      <c r="AB27" s="28"/>
      <c r="AC27" s="30"/>
      <c r="AD27" s="22"/>
      <c r="AE27" s="20"/>
      <c r="AF27" s="24"/>
      <c r="AG27" s="54"/>
      <c r="AH27" s="3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</row>
    <row r="28" spans="1:166" x14ac:dyDescent="0.15">
      <c r="A28" s="134">
        <f t="shared" si="10"/>
        <v>43504</v>
      </c>
      <c r="B28" s="127">
        <f t="shared" ca="1" si="25"/>
        <v>2010582.6459999999</v>
      </c>
      <c r="C28" s="119">
        <f t="shared" si="11"/>
        <v>2000000</v>
      </c>
      <c r="D28" s="128">
        <f ca="1">IF(A28&lt;$B$1,VLOOKUP(A28,[1]DI!$A$4:$B$15000,2,FALSE),0)</f>
        <v>6.4000000000000001E-2</v>
      </c>
      <c r="E28" s="129">
        <f t="shared" ca="1" si="1"/>
        <v>1.0002462000000001</v>
      </c>
      <c r="F28" s="129">
        <f ca="1">(TRUNC(PRODUCT($E$12:$E27),16))</f>
        <v>1.00295840383798</v>
      </c>
      <c r="G28" s="129">
        <f t="shared" si="12"/>
        <v>1</v>
      </c>
      <c r="H28" s="129">
        <f t="shared" ca="1" si="2"/>
        <v>1.0029584</v>
      </c>
      <c r="I28" s="128">
        <f t="shared" si="13"/>
        <v>0.05</v>
      </c>
      <c r="J28" s="122">
        <f t="shared" si="14"/>
        <v>43488</v>
      </c>
      <c r="K28" s="118">
        <f t="shared" si="15"/>
        <v>12</v>
      </c>
      <c r="L28" s="130">
        <f t="shared" si="16"/>
        <v>12</v>
      </c>
      <c r="M28" s="131">
        <f t="shared" si="3"/>
        <v>1.002326042</v>
      </c>
      <c r="N28" s="131">
        <f t="shared" ca="1" si="4"/>
        <v>1.005291323</v>
      </c>
      <c r="O28" s="130">
        <f t="shared" si="17"/>
        <v>0</v>
      </c>
      <c r="P28" s="129">
        <f t="shared" ca="1" si="5"/>
        <v>10582.646000000001</v>
      </c>
      <c r="Q28" s="135">
        <f t="shared" si="6"/>
        <v>0</v>
      </c>
      <c r="R28" s="129">
        <f t="shared" si="7"/>
        <v>0</v>
      </c>
      <c r="S28" s="136" t="str">
        <f t="shared" si="18"/>
        <v>A+J=</v>
      </c>
      <c r="T28" s="122">
        <f t="shared" si="19"/>
        <v>44732</v>
      </c>
      <c r="U28" s="3"/>
      <c r="V28" s="4"/>
      <c r="W28" s="20"/>
      <c r="X28" s="125"/>
      <c r="Y28" s="22"/>
      <c r="Z28" s="23"/>
      <c r="AA28" s="139"/>
      <c r="AB28" s="28"/>
      <c r="AC28" s="30"/>
      <c r="AD28" s="22"/>
      <c r="AE28" s="20"/>
      <c r="AF28" s="24"/>
      <c r="AG28" s="54"/>
      <c r="AH28" s="3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</row>
    <row r="29" spans="1:166" x14ac:dyDescent="0.15">
      <c r="A29" s="134">
        <f t="shared" si="10"/>
        <v>43505</v>
      </c>
      <c r="B29" s="127">
        <f t="shared" ca="1" si="25"/>
        <v>2011467.0619999899</v>
      </c>
      <c r="C29" s="119">
        <f t="shared" si="11"/>
        <v>2000000</v>
      </c>
      <c r="D29" s="128">
        <f ca="1">IF(A29&lt;$B$1,VLOOKUP(A29,[1]DI!$A$4:$B$15000,2,FALSE),0)</f>
        <v>0</v>
      </c>
      <c r="E29" s="129">
        <f t="shared" ca="1" si="1"/>
        <v>1</v>
      </c>
      <c r="F29" s="129">
        <f ca="1">(TRUNC(PRODUCT($E$12:$E28),16))</f>
        <v>1.00320533219701</v>
      </c>
      <c r="G29" s="129">
        <f t="shared" si="12"/>
        <v>1</v>
      </c>
      <c r="H29" s="129">
        <f t="shared" ca="1" si="2"/>
        <v>1.0032053299999999</v>
      </c>
      <c r="I29" s="128">
        <f t="shared" si="13"/>
        <v>0.05</v>
      </c>
      <c r="J29" s="122">
        <f t="shared" si="14"/>
        <v>43488</v>
      </c>
      <c r="K29" s="118">
        <f t="shared" si="15"/>
        <v>12</v>
      </c>
      <c r="L29" s="130">
        <f t="shared" si="16"/>
        <v>13</v>
      </c>
      <c r="M29" s="131">
        <f t="shared" si="3"/>
        <v>1.002520123</v>
      </c>
      <c r="N29" s="131">
        <f t="shared" ca="1" si="4"/>
        <v>1.005733531</v>
      </c>
      <c r="O29" s="130">
        <f t="shared" si="17"/>
        <v>0</v>
      </c>
      <c r="P29" s="129">
        <f t="shared" ca="1" si="5"/>
        <v>11467.061999989999</v>
      </c>
      <c r="Q29" s="135">
        <f t="shared" si="6"/>
        <v>0</v>
      </c>
      <c r="R29" s="129">
        <f t="shared" si="7"/>
        <v>0</v>
      </c>
      <c r="S29" s="136" t="str">
        <f t="shared" si="18"/>
        <v>A+J=</v>
      </c>
      <c r="T29" s="122">
        <f t="shared" si="19"/>
        <v>44732</v>
      </c>
      <c r="U29" s="3"/>
      <c r="V29" s="4"/>
      <c r="W29" s="20"/>
      <c r="X29" s="125"/>
      <c r="Y29" s="22"/>
      <c r="Z29" s="23"/>
      <c r="AA29" s="139"/>
      <c r="AB29" s="28"/>
      <c r="AC29" s="30"/>
      <c r="AD29" s="22"/>
      <c r="AE29" s="20"/>
      <c r="AF29" s="24"/>
      <c r="AG29" s="54"/>
      <c r="AH29" s="3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</row>
    <row r="30" spans="1:166" x14ac:dyDescent="0.15">
      <c r="A30" s="134">
        <f t="shared" si="10"/>
        <v>43506</v>
      </c>
      <c r="B30" s="127">
        <f t="shared" ca="1" si="25"/>
        <v>2011467.0619999899</v>
      </c>
      <c r="C30" s="119">
        <f t="shared" si="11"/>
        <v>2000000</v>
      </c>
      <c r="D30" s="128">
        <f ca="1">IF(A30&lt;$B$1,VLOOKUP(A30,[1]DI!$A$4:$B$15000,2,FALSE),0)</f>
        <v>0</v>
      </c>
      <c r="E30" s="129">
        <f t="shared" ca="1" si="1"/>
        <v>1</v>
      </c>
      <c r="F30" s="129">
        <f ca="1">(TRUNC(PRODUCT($E$12:$E29),16))</f>
        <v>1.00320533219701</v>
      </c>
      <c r="G30" s="129">
        <f t="shared" si="12"/>
        <v>1</v>
      </c>
      <c r="H30" s="129">
        <f t="shared" ca="1" si="2"/>
        <v>1.0032053299999999</v>
      </c>
      <c r="I30" s="128">
        <f t="shared" si="13"/>
        <v>0.05</v>
      </c>
      <c r="J30" s="122">
        <f t="shared" si="14"/>
        <v>43488</v>
      </c>
      <c r="K30" s="118">
        <f t="shared" si="15"/>
        <v>12</v>
      </c>
      <c r="L30" s="130">
        <f t="shared" si="16"/>
        <v>13</v>
      </c>
      <c r="M30" s="131">
        <f t="shared" si="3"/>
        <v>1.002520123</v>
      </c>
      <c r="N30" s="131">
        <f t="shared" ca="1" si="4"/>
        <v>1.005733531</v>
      </c>
      <c r="O30" s="130">
        <f t="shared" si="17"/>
        <v>0</v>
      </c>
      <c r="P30" s="129">
        <f t="shared" ca="1" si="5"/>
        <v>11467.061999989999</v>
      </c>
      <c r="Q30" s="135">
        <f t="shared" si="6"/>
        <v>0</v>
      </c>
      <c r="R30" s="129">
        <f t="shared" si="7"/>
        <v>0</v>
      </c>
      <c r="S30" s="136" t="str">
        <f t="shared" si="18"/>
        <v>A+J=</v>
      </c>
      <c r="T30" s="122">
        <f t="shared" si="19"/>
        <v>44732</v>
      </c>
      <c r="U30" s="3"/>
      <c r="V30" s="4"/>
      <c r="W30" s="20"/>
      <c r="X30" s="125"/>
      <c r="Y30" s="22"/>
      <c r="Z30" s="23"/>
      <c r="AA30" s="139"/>
      <c r="AB30" s="28"/>
      <c r="AC30" s="30"/>
      <c r="AD30" s="22"/>
      <c r="AE30" s="20"/>
      <c r="AF30" s="24"/>
      <c r="AG30" s="54"/>
      <c r="AH30" s="3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</row>
    <row r="31" spans="1:166" x14ac:dyDescent="0.15">
      <c r="A31" s="134">
        <f t="shared" si="10"/>
        <v>43507</v>
      </c>
      <c r="B31" s="127">
        <f t="shared" ca="1" si="25"/>
        <v>2011467.0619999899</v>
      </c>
      <c r="C31" s="119">
        <f t="shared" si="11"/>
        <v>2000000</v>
      </c>
      <c r="D31" s="128">
        <f ca="1">IF(A31&lt;$B$1,VLOOKUP(A31,[1]DI!$A$4:$B$15000,2,FALSE),0)</f>
        <v>6.4000000000000001E-2</v>
      </c>
      <c r="E31" s="129">
        <f t="shared" ca="1" si="1"/>
        <v>1.0002462000000001</v>
      </c>
      <c r="F31" s="129">
        <f ca="1">(TRUNC(PRODUCT($E$12:$E30),16))</f>
        <v>1.00320533219701</v>
      </c>
      <c r="G31" s="129">
        <f t="shared" si="12"/>
        <v>1</v>
      </c>
      <c r="H31" s="129">
        <f t="shared" ca="1" si="2"/>
        <v>1.0032053299999999</v>
      </c>
      <c r="I31" s="128">
        <f t="shared" si="13"/>
        <v>0.05</v>
      </c>
      <c r="J31" s="122">
        <f t="shared" si="14"/>
        <v>43488</v>
      </c>
      <c r="K31" s="118">
        <f t="shared" si="15"/>
        <v>13</v>
      </c>
      <c r="L31" s="130">
        <f t="shared" si="16"/>
        <v>13</v>
      </c>
      <c r="M31" s="131">
        <f t="shared" si="3"/>
        <v>1.002520123</v>
      </c>
      <c r="N31" s="131">
        <f t="shared" ca="1" si="4"/>
        <v>1.005733531</v>
      </c>
      <c r="O31" s="130">
        <f t="shared" si="17"/>
        <v>0</v>
      </c>
      <c r="P31" s="129">
        <f t="shared" ca="1" si="5"/>
        <v>11467.061999989999</v>
      </c>
      <c r="Q31" s="135">
        <f t="shared" si="6"/>
        <v>0</v>
      </c>
      <c r="R31" s="129">
        <f t="shared" si="7"/>
        <v>0</v>
      </c>
      <c r="S31" s="136" t="str">
        <f t="shared" si="18"/>
        <v>A+J=</v>
      </c>
      <c r="T31" s="122">
        <f t="shared" si="19"/>
        <v>44732</v>
      </c>
      <c r="U31" s="3"/>
      <c r="V31" s="4"/>
      <c r="W31" s="20"/>
      <c r="X31" s="125"/>
      <c r="Y31" s="22"/>
      <c r="Z31" s="23"/>
      <c r="AA31" s="139"/>
      <c r="AB31" s="28"/>
      <c r="AC31" s="30"/>
      <c r="AD31" s="22"/>
      <c r="AE31" s="20"/>
      <c r="AF31" s="24"/>
      <c r="AG31" s="54"/>
      <c r="AH31" s="3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</row>
    <row r="32" spans="1:166" x14ac:dyDescent="0.15">
      <c r="A32" s="134">
        <f t="shared" si="10"/>
        <v>43508</v>
      </c>
      <c r="B32" s="127">
        <f t="shared" ca="1" si="25"/>
        <v>2012351.8640000001</v>
      </c>
      <c r="C32" s="119">
        <f t="shared" si="11"/>
        <v>2000000</v>
      </c>
      <c r="D32" s="128">
        <f ca="1">IF(A32&lt;$B$1,VLOOKUP(A32,[1]DI!$A$4:$B$15000,2,FALSE),0)</f>
        <v>6.4000000000000001E-2</v>
      </c>
      <c r="E32" s="129">
        <f t="shared" ca="1" si="1"/>
        <v>1.0002462000000001</v>
      </c>
      <c r="F32" s="129">
        <f ca="1">(TRUNC(PRODUCT($E$12:$E31),16))</f>
        <v>1.0034523213497899</v>
      </c>
      <c r="G32" s="129">
        <f t="shared" si="12"/>
        <v>1</v>
      </c>
      <c r="H32" s="129">
        <f t="shared" ca="1" si="2"/>
        <v>1.0034523200000001</v>
      </c>
      <c r="I32" s="128">
        <f t="shared" si="13"/>
        <v>0.05</v>
      </c>
      <c r="J32" s="122">
        <f t="shared" si="14"/>
        <v>43488</v>
      </c>
      <c r="K32" s="118">
        <f t="shared" si="15"/>
        <v>14</v>
      </c>
      <c r="L32" s="130">
        <f t="shared" si="16"/>
        <v>14</v>
      </c>
      <c r="M32" s="131">
        <f t="shared" si="3"/>
        <v>1.0027142419999999</v>
      </c>
      <c r="N32" s="131">
        <f t="shared" ca="1" si="4"/>
        <v>1.0061759320000001</v>
      </c>
      <c r="O32" s="130">
        <f t="shared" si="17"/>
        <v>0</v>
      </c>
      <c r="P32" s="129">
        <f t="shared" ca="1" si="5"/>
        <v>12351.864</v>
      </c>
      <c r="Q32" s="135">
        <f t="shared" si="6"/>
        <v>0</v>
      </c>
      <c r="R32" s="129">
        <f t="shared" si="7"/>
        <v>0</v>
      </c>
      <c r="S32" s="136" t="str">
        <f t="shared" si="18"/>
        <v>A+J=</v>
      </c>
      <c r="T32" s="122">
        <f t="shared" si="19"/>
        <v>44732</v>
      </c>
      <c r="U32" s="3"/>
      <c r="V32" s="4"/>
      <c r="W32" s="20"/>
      <c r="X32" s="125"/>
      <c r="Y32" s="22"/>
      <c r="Z32" s="23"/>
      <c r="AA32" s="139"/>
      <c r="AB32" s="28"/>
      <c r="AC32" s="30"/>
      <c r="AD32" s="22"/>
      <c r="AE32" s="20"/>
      <c r="AF32" s="24"/>
      <c r="AG32" s="54"/>
      <c r="AH32" s="3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</row>
    <row r="33" spans="1:166" x14ac:dyDescent="0.15">
      <c r="A33" s="134">
        <f t="shared" si="10"/>
        <v>43509</v>
      </c>
      <c r="B33" s="127">
        <f t="shared" ca="1" si="25"/>
        <v>2013237.054</v>
      </c>
      <c r="C33" s="119">
        <f t="shared" si="11"/>
        <v>2000000</v>
      </c>
      <c r="D33" s="128">
        <f ca="1">IF(A33&lt;$B$1,VLOOKUP(A33,[1]DI!$A$4:$B$15000,2,FALSE),0)</f>
        <v>6.4000000000000001E-2</v>
      </c>
      <c r="E33" s="129">
        <f t="shared" ca="1" si="1"/>
        <v>1.0002462000000001</v>
      </c>
      <c r="F33" s="129">
        <f ca="1">(TRUNC(PRODUCT($E$12:$E32),16))</f>
        <v>1.00369937131131</v>
      </c>
      <c r="G33" s="129">
        <f t="shared" si="12"/>
        <v>1</v>
      </c>
      <c r="H33" s="129">
        <f t="shared" ca="1" si="2"/>
        <v>1.0036993700000001</v>
      </c>
      <c r="I33" s="128">
        <f t="shared" si="13"/>
        <v>0.05</v>
      </c>
      <c r="J33" s="122">
        <f t="shared" si="14"/>
        <v>43488</v>
      </c>
      <c r="K33" s="118">
        <f t="shared" si="15"/>
        <v>15</v>
      </c>
      <c r="L33" s="130">
        <f t="shared" si="16"/>
        <v>15</v>
      </c>
      <c r="M33" s="131">
        <f t="shared" si="3"/>
        <v>1.002908398</v>
      </c>
      <c r="N33" s="131">
        <f t="shared" ca="1" si="4"/>
        <v>1.0066185270000001</v>
      </c>
      <c r="O33" s="130">
        <f t="shared" si="17"/>
        <v>0</v>
      </c>
      <c r="P33" s="129">
        <f t="shared" ca="1" si="5"/>
        <v>13237.054</v>
      </c>
      <c r="Q33" s="135">
        <f t="shared" si="6"/>
        <v>0</v>
      </c>
      <c r="R33" s="129">
        <f t="shared" si="7"/>
        <v>0</v>
      </c>
      <c r="S33" s="136" t="str">
        <f t="shared" si="18"/>
        <v>A+J=</v>
      </c>
      <c r="T33" s="122">
        <f t="shared" si="19"/>
        <v>44732</v>
      </c>
      <c r="U33" s="3"/>
      <c r="V33" s="4"/>
      <c r="W33" s="20"/>
      <c r="X33" s="123"/>
      <c r="Y33" s="22"/>
      <c r="Z33" s="23"/>
      <c r="AA33" s="22"/>
      <c r="AB33" s="28"/>
      <c r="AC33" s="124"/>
      <c r="AD33" s="22"/>
      <c r="AE33" s="20"/>
      <c r="AF33" s="24"/>
      <c r="AG33" s="54"/>
      <c r="AH33" s="3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</row>
    <row r="34" spans="1:166" x14ac:dyDescent="0.15">
      <c r="A34" s="134">
        <f t="shared" si="10"/>
        <v>43510</v>
      </c>
      <c r="B34" s="127">
        <f t="shared" ca="1" si="25"/>
        <v>2014122.63</v>
      </c>
      <c r="C34" s="119">
        <f t="shared" si="11"/>
        <v>2000000</v>
      </c>
      <c r="D34" s="128">
        <f ca="1">IF(A34&lt;$B$1,VLOOKUP(A34,[1]DI!$A$4:$B$15000,2,FALSE),0)</f>
        <v>6.4000000000000001E-2</v>
      </c>
      <c r="E34" s="129">
        <f t="shared" ca="1" si="1"/>
        <v>1.0002462000000001</v>
      </c>
      <c r="F34" s="129">
        <f ca="1">(TRUNC(PRODUCT($E$12:$E33),16))</f>
        <v>1.00394648209653</v>
      </c>
      <c r="G34" s="129">
        <f t="shared" si="12"/>
        <v>1</v>
      </c>
      <c r="H34" s="129">
        <f t="shared" ca="1" si="2"/>
        <v>1.00394648</v>
      </c>
      <c r="I34" s="128">
        <f t="shared" si="13"/>
        <v>0.05</v>
      </c>
      <c r="J34" s="122">
        <f t="shared" si="14"/>
        <v>43488</v>
      </c>
      <c r="K34" s="118">
        <f t="shared" si="15"/>
        <v>16</v>
      </c>
      <c r="L34" s="130">
        <f t="shared" si="16"/>
        <v>16</v>
      </c>
      <c r="M34" s="131">
        <f t="shared" si="3"/>
        <v>1.003102591</v>
      </c>
      <c r="N34" s="131">
        <f t="shared" ca="1" si="4"/>
        <v>1.0070613150000001</v>
      </c>
      <c r="O34" s="130">
        <f t="shared" si="17"/>
        <v>0</v>
      </c>
      <c r="P34" s="129">
        <f t="shared" ca="1" si="5"/>
        <v>14122.63</v>
      </c>
      <c r="Q34" s="135">
        <f t="shared" si="6"/>
        <v>0</v>
      </c>
      <c r="R34" s="129">
        <f t="shared" si="7"/>
        <v>0</v>
      </c>
      <c r="S34" s="136" t="str">
        <f t="shared" si="18"/>
        <v>A+J=</v>
      </c>
      <c r="T34" s="122">
        <f t="shared" si="19"/>
        <v>44732</v>
      </c>
      <c r="U34" s="3"/>
      <c r="V34" s="4"/>
      <c r="W34" s="20"/>
      <c r="X34" s="123"/>
      <c r="Y34" s="22"/>
      <c r="Z34" s="23"/>
      <c r="AA34" s="22"/>
      <c r="AB34" s="28"/>
      <c r="AC34" s="124"/>
      <c r="AD34" s="22"/>
      <c r="AE34" s="20"/>
      <c r="AF34" s="24"/>
      <c r="AG34" s="54"/>
      <c r="AH34" s="3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</row>
    <row r="35" spans="1:166" x14ac:dyDescent="0.15">
      <c r="A35" s="134">
        <f t="shared" si="10"/>
        <v>43511</v>
      </c>
      <c r="B35" s="127">
        <f t="shared" ca="1" si="25"/>
        <v>2015008.598</v>
      </c>
      <c r="C35" s="119">
        <f t="shared" si="11"/>
        <v>2000000</v>
      </c>
      <c r="D35" s="128">
        <f ca="1">IF(A35&lt;$B$1,VLOOKUP(A35,[1]DI!$A$4:$B$15000,2,FALSE),0)</f>
        <v>6.4000000000000001E-2</v>
      </c>
      <c r="E35" s="129">
        <f t="shared" ca="1" si="1"/>
        <v>1.0002462000000001</v>
      </c>
      <c r="F35" s="129">
        <f ca="1">(TRUNC(PRODUCT($E$12:$E34),16))</f>
        <v>1.0041936537204199</v>
      </c>
      <c r="G35" s="129">
        <f t="shared" si="12"/>
        <v>1</v>
      </c>
      <c r="H35" s="129">
        <f t="shared" ca="1" si="2"/>
        <v>1.0041936499999999</v>
      </c>
      <c r="I35" s="128">
        <f t="shared" si="13"/>
        <v>0.05</v>
      </c>
      <c r="J35" s="122">
        <f t="shared" si="14"/>
        <v>43488</v>
      </c>
      <c r="K35" s="118">
        <f t="shared" si="15"/>
        <v>17</v>
      </c>
      <c r="L35" s="130">
        <f t="shared" si="16"/>
        <v>17</v>
      </c>
      <c r="M35" s="131">
        <f t="shared" si="3"/>
        <v>1.0032968229999999</v>
      </c>
      <c r="N35" s="131">
        <f t="shared" ca="1" si="4"/>
        <v>1.007504299</v>
      </c>
      <c r="O35" s="130">
        <f t="shared" si="17"/>
        <v>0</v>
      </c>
      <c r="P35" s="129">
        <f t="shared" ca="1" si="5"/>
        <v>15008.598</v>
      </c>
      <c r="Q35" s="135">
        <f t="shared" si="6"/>
        <v>0</v>
      </c>
      <c r="R35" s="129">
        <f t="shared" si="7"/>
        <v>0</v>
      </c>
      <c r="S35" s="136" t="str">
        <f t="shared" si="18"/>
        <v>A+J=</v>
      </c>
      <c r="T35" s="122">
        <f t="shared" si="19"/>
        <v>44732</v>
      </c>
      <c r="U35" s="3"/>
      <c r="V35" s="4"/>
      <c r="W35" s="20"/>
      <c r="X35" s="123"/>
      <c r="Y35" s="22"/>
      <c r="Z35" s="23"/>
      <c r="AA35" s="22"/>
      <c r="AB35" s="28"/>
      <c r="AC35" s="124"/>
      <c r="AD35" s="22"/>
      <c r="AE35" s="20"/>
      <c r="AF35" s="24"/>
      <c r="AG35" s="54"/>
      <c r="AH35" s="3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</row>
    <row r="36" spans="1:166" x14ac:dyDescent="0.15">
      <c r="A36" s="134">
        <f t="shared" si="10"/>
        <v>43512</v>
      </c>
      <c r="B36" s="127">
        <f t="shared" ca="1" si="25"/>
        <v>2015894.97</v>
      </c>
      <c r="C36" s="119">
        <f t="shared" si="11"/>
        <v>2000000</v>
      </c>
      <c r="D36" s="128">
        <f ca="1">IF(A36&lt;$B$1,VLOOKUP(A36,[1]DI!$A$4:$B$15000,2,FALSE),0)</f>
        <v>0</v>
      </c>
      <c r="E36" s="129">
        <f t="shared" ca="1" si="1"/>
        <v>1</v>
      </c>
      <c r="F36" s="129">
        <f ca="1">(TRUNC(PRODUCT($E$12:$E35),16))</f>
        <v>1.0044408861979599</v>
      </c>
      <c r="G36" s="129">
        <f t="shared" si="12"/>
        <v>1</v>
      </c>
      <c r="H36" s="129">
        <f t="shared" ca="1" si="2"/>
        <v>1.0044408899999999</v>
      </c>
      <c r="I36" s="128">
        <f t="shared" si="13"/>
        <v>0.05</v>
      </c>
      <c r="J36" s="122">
        <f t="shared" si="14"/>
        <v>43488</v>
      </c>
      <c r="K36" s="118">
        <f t="shared" si="15"/>
        <v>17</v>
      </c>
      <c r="L36" s="130">
        <f t="shared" si="16"/>
        <v>18</v>
      </c>
      <c r="M36" s="131">
        <f t="shared" si="3"/>
        <v>1.0034910909999999</v>
      </c>
      <c r="N36" s="131">
        <f t="shared" ca="1" si="4"/>
        <v>1.0079474850000001</v>
      </c>
      <c r="O36" s="130">
        <f t="shared" si="17"/>
        <v>0</v>
      </c>
      <c r="P36" s="129">
        <f t="shared" ca="1" si="5"/>
        <v>15894.97</v>
      </c>
      <c r="Q36" s="135">
        <f t="shared" si="6"/>
        <v>0</v>
      </c>
      <c r="R36" s="129">
        <f t="shared" si="7"/>
        <v>0</v>
      </c>
      <c r="S36" s="136" t="str">
        <f t="shared" si="18"/>
        <v>A+J=</v>
      </c>
      <c r="T36" s="122">
        <f t="shared" si="19"/>
        <v>44732</v>
      </c>
      <c r="U36" s="3"/>
      <c r="V36" s="4"/>
      <c r="W36" s="20"/>
      <c r="X36" s="123"/>
      <c r="Y36" s="22"/>
      <c r="Z36" s="23"/>
      <c r="AA36" s="22"/>
      <c r="AB36" s="28"/>
      <c r="AC36" s="124"/>
      <c r="AD36" s="22"/>
      <c r="AE36" s="20"/>
      <c r="AF36" s="24"/>
      <c r="AG36" s="54"/>
      <c r="AH36" s="3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</row>
    <row r="37" spans="1:166" x14ac:dyDescent="0.15">
      <c r="A37" s="134">
        <f t="shared" si="10"/>
        <v>43513</v>
      </c>
      <c r="B37" s="127">
        <f t="shared" ca="1" si="25"/>
        <v>2015894.97</v>
      </c>
      <c r="C37" s="119">
        <f t="shared" si="11"/>
        <v>2000000</v>
      </c>
      <c r="D37" s="128">
        <f ca="1">IF(A37&lt;$B$1,VLOOKUP(A37,[1]DI!$A$4:$B$15000,2,FALSE),0)</f>
        <v>0</v>
      </c>
      <c r="E37" s="129">
        <f t="shared" ca="1" si="1"/>
        <v>1</v>
      </c>
      <c r="F37" s="129">
        <f ca="1">(TRUNC(PRODUCT($E$12:$E36),16))</f>
        <v>1.0044408861979599</v>
      </c>
      <c r="G37" s="129">
        <f t="shared" si="12"/>
        <v>1</v>
      </c>
      <c r="H37" s="129">
        <f t="shared" ca="1" si="2"/>
        <v>1.0044408899999999</v>
      </c>
      <c r="I37" s="128">
        <f t="shared" si="13"/>
        <v>0.05</v>
      </c>
      <c r="J37" s="122">
        <f t="shared" si="14"/>
        <v>43488</v>
      </c>
      <c r="K37" s="118">
        <f t="shared" si="15"/>
        <v>17</v>
      </c>
      <c r="L37" s="130">
        <f t="shared" si="16"/>
        <v>18</v>
      </c>
      <c r="M37" s="131">
        <f t="shared" si="3"/>
        <v>1.0034910909999999</v>
      </c>
      <c r="N37" s="131">
        <f t="shared" ca="1" si="4"/>
        <v>1.0079474850000001</v>
      </c>
      <c r="O37" s="130">
        <f t="shared" si="17"/>
        <v>0</v>
      </c>
      <c r="P37" s="129">
        <f t="shared" ca="1" si="5"/>
        <v>15894.97</v>
      </c>
      <c r="Q37" s="135">
        <f t="shared" si="6"/>
        <v>0</v>
      </c>
      <c r="R37" s="129">
        <f t="shared" si="7"/>
        <v>0</v>
      </c>
      <c r="S37" s="136" t="str">
        <f t="shared" si="18"/>
        <v>A+J=</v>
      </c>
      <c r="T37" s="122">
        <f t="shared" si="19"/>
        <v>44732</v>
      </c>
      <c r="U37" s="3"/>
      <c r="V37" s="4"/>
      <c r="W37" s="20"/>
      <c r="X37" s="123"/>
      <c r="Y37" s="22"/>
      <c r="Z37" s="23"/>
      <c r="AA37" s="22"/>
      <c r="AB37" s="28"/>
      <c r="AC37" s="124"/>
      <c r="AD37" s="22"/>
      <c r="AE37" s="20"/>
      <c r="AF37" s="24"/>
      <c r="AG37" s="54"/>
      <c r="AH37" s="3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</row>
    <row r="38" spans="1:166" x14ac:dyDescent="0.15">
      <c r="A38" s="134">
        <f t="shared" si="10"/>
        <v>43514</v>
      </c>
      <c r="B38" s="127">
        <f t="shared" ca="1" si="25"/>
        <v>2015894.97</v>
      </c>
      <c r="C38" s="119">
        <f t="shared" si="11"/>
        <v>2000000</v>
      </c>
      <c r="D38" s="128">
        <f ca="1">IF(A38&lt;$B$1,VLOOKUP(A38,[1]DI!$A$4:$B$15000,2,FALSE),0)</f>
        <v>6.4000000000000001E-2</v>
      </c>
      <c r="E38" s="129">
        <f t="shared" ca="1" si="1"/>
        <v>1.0002462000000001</v>
      </c>
      <c r="F38" s="129">
        <f ca="1">(TRUNC(PRODUCT($E$12:$E37),16))</f>
        <v>1.0044408861979599</v>
      </c>
      <c r="G38" s="129">
        <f t="shared" si="12"/>
        <v>1</v>
      </c>
      <c r="H38" s="129">
        <f t="shared" ca="1" si="2"/>
        <v>1.0044408899999999</v>
      </c>
      <c r="I38" s="128">
        <f t="shared" si="13"/>
        <v>0.05</v>
      </c>
      <c r="J38" s="122">
        <f t="shared" si="14"/>
        <v>43488</v>
      </c>
      <c r="K38" s="118">
        <f t="shared" si="15"/>
        <v>18</v>
      </c>
      <c r="L38" s="130">
        <f t="shared" si="16"/>
        <v>18</v>
      </c>
      <c r="M38" s="131">
        <f t="shared" si="3"/>
        <v>1.0034910909999999</v>
      </c>
      <c r="N38" s="131">
        <f t="shared" ca="1" si="4"/>
        <v>1.0079474850000001</v>
      </c>
      <c r="O38" s="130">
        <f t="shared" si="17"/>
        <v>0</v>
      </c>
      <c r="P38" s="129">
        <f t="shared" ca="1" si="5"/>
        <v>15894.97</v>
      </c>
      <c r="Q38" s="135">
        <f t="shared" si="6"/>
        <v>0</v>
      </c>
      <c r="R38" s="129">
        <f t="shared" si="7"/>
        <v>0</v>
      </c>
      <c r="S38" s="136" t="str">
        <f t="shared" si="18"/>
        <v>A+J=</v>
      </c>
      <c r="T38" s="122">
        <f t="shared" si="19"/>
        <v>44732</v>
      </c>
      <c r="U38" s="3"/>
      <c r="V38" s="4"/>
      <c r="W38" s="20"/>
      <c r="X38" s="123"/>
      <c r="Y38" s="22"/>
      <c r="Z38" s="23"/>
      <c r="AA38" s="22"/>
      <c r="AB38" s="28"/>
      <c r="AC38" s="124"/>
      <c r="AD38" s="22"/>
      <c r="AE38" s="20"/>
      <c r="AF38" s="24"/>
      <c r="AG38" s="54"/>
      <c r="AH38" s="3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</row>
    <row r="39" spans="1:166" x14ac:dyDescent="0.15">
      <c r="A39" s="134">
        <f t="shared" si="10"/>
        <v>43515</v>
      </c>
      <c r="B39" s="127">
        <f t="shared" ca="1" si="25"/>
        <v>2016781.71199999</v>
      </c>
      <c r="C39" s="119">
        <f t="shared" si="11"/>
        <v>2000000</v>
      </c>
      <c r="D39" s="128">
        <f ca="1">IF(A39&lt;$B$1,VLOOKUP(A39,[1]DI!$A$4:$B$15000,2,FALSE),0)</f>
        <v>6.4000000000000001E-2</v>
      </c>
      <c r="E39" s="129">
        <f t="shared" ca="1" si="1"/>
        <v>1.0002462000000001</v>
      </c>
      <c r="F39" s="129">
        <f ca="1">(TRUNC(PRODUCT($E$12:$E38),16))</f>
        <v>1.00468817954415</v>
      </c>
      <c r="G39" s="129">
        <f t="shared" si="12"/>
        <v>1</v>
      </c>
      <c r="H39" s="129">
        <f t="shared" ca="1" si="2"/>
        <v>1.00468818</v>
      </c>
      <c r="I39" s="128">
        <f t="shared" si="13"/>
        <v>0.05</v>
      </c>
      <c r="J39" s="122">
        <f t="shared" si="14"/>
        <v>43488</v>
      </c>
      <c r="K39" s="118">
        <f t="shared" si="15"/>
        <v>19</v>
      </c>
      <c r="L39" s="130">
        <f t="shared" si="16"/>
        <v>19</v>
      </c>
      <c r="M39" s="131">
        <f t="shared" si="3"/>
        <v>1.003685398</v>
      </c>
      <c r="N39" s="131">
        <f t="shared" ca="1" si="4"/>
        <v>1.0083908559999999</v>
      </c>
      <c r="O39" s="130">
        <f t="shared" si="17"/>
        <v>0</v>
      </c>
      <c r="P39" s="129">
        <f t="shared" ca="1" si="5"/>
        <v>16781.711999989999</v>
      </c>
      <c r="Q39" s="135">
        <f t="shared" si="6"/>
        <v>0</v>
      </c>
      <c r="R39" s="129">
        <f t="shared" si="7"/>
        <v>0</v>
      </c>
      <c r="S39" s="136" t="str">
        <f t="shared" si="18"/>
        <v>A+J=</v>
      </c>
      <c r="T39" s="122">
        <f t="shared" si="19"/>
        <v>44732</v>
      </c>
      <c r="U39" s="3"/>
      <c r="V39" s="4"/>
      <c r="W39" s="20"/>
      <c r="X39" s="123"/>
      <c r="Y39" s="22"/>
      <c r="Z39" s="23"/>
      <c r="AA39" s="22"/>
      <c r="AB39" s="28"/>
      <c r="AC39" s="124"/>
      <c r="AD39" s="22"/>
      <c r="AE39" s="20"/>
      <c r="AF39" s="24"/>
      <c r="AG39" s="54"/>
      <c r="AH39" s="3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</row>
    <row r="40" spans="1:166" x14ac:dyDescent="0.15">
      <c r="A40" s="134">
        <f t="shared" si="10"/>
        <v>43516</v>
      </c>
      <c r="B40" s="127">
        <f t="shared" ca="1" si="25"/>
        <v>2017668.8419999999</v>
      </c>
      <c r="C40" s="119">
        <f t="shared" si="11"/>
        <v>2000000</v>
      </c>
      <c r="D40" s="128">
        <f ca="1">IF(A40&lt;$B$1,VLOOKUP(A40,[1]DI!$A$4:$B$15000,2,FALSE),0)</f>
        <v>6.4000000000000001E-2</v>
      </c>
      <c r="E40" s="129">
        <f t="shared" ca="1" si="1"/>
        <v>1.0002462000000001</v>
      </c>
      <c r="F40" s="129">
        <f ca="1">(TRUNC(PRODUCT($E$12:$E39),16))</f>
        <v>1.0049355337739501</v>
      </c>
      <c r="G40" s="129">
        <f t="shared" si="12"/>
        <v>1</v>
      </c>
      <c r="H40" s="129">
        <f t="shared" ca="1" si="2"/>
        <v>1.00493553</v>
      </c>
      <c r="I40" s="128">
        <f t="shared" si="13"/>
        <v>0.05</v>
      </c>
      <c r="J40" s="122">
        <f t="shared" si="14"/>
        <v>43488</v>
      </c>
      <c r="K40" s="118">
        <f t="shared" si="15"/>
        <v>20</v>
      </c>
      <c r="L40" s="130">
        <f t="shared" si="16"/>
        <v>20</v>
      </c>
      <c r="M40" s="131">
        <f t="shared" si="3"/>
        <v>1.0038797420000001</v>
      </c>
      <c r="N40" s="131">
        <f t="shared" ca="1" si="4"/>
        <v>1.008834421</v>
      </c>
      <c r="O40" s="130">
        <f t="shared" si="17"/>
        <v>0</v>
      </c>
      <c r="P40" s="129">
        <f t="shared" ca="1" si="5"/>
        <v>17668.842000000001</v>
      </c>
      <c r="Q40" s="135">
        <f t="shared" si="6"/>
        <v>0</v>
      </c>
      <c r="R40" s="129">
        <f t="shared" si="7"/>
        <v>0</v>
      </c>
      <c r="S40" s="136" t="str">
        <f t="shared" si="18"/>
        <v>A+J=</v>
      </c>
      <c r="T40" s="122">
        <f t="shared" si="19"/>
        <v>44732</v>
      </c>
      <c r="U40" s="3"/>
      <c r="V40" s="4"/>
      <c r="W40" s="20"/>
      <c r="X40" s="123"/>
      <c r="Y40" s="22"/>
      <c r="Z40" s="23"/>
      <c r="AA40" s="22"/>
      <c r="AB40" s="28"/>
      <c r="AC40" s="124"/>
      <c r="AD40" s="22"/>
      <c r="AE40" s="20"/>
      <c r="AF40" s="24"/>
      <c r="AG40" s="54"/>
      <c r="AH40" s="3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</row>
    <row r="41" spans="1:166" x14ac:dyDescent="0.15">
      <c r="A41" s="134">
        <f t="shared" si="10"/>
        <v>43517</v>
      </c>
      <c r="B41" s="127">
        <f t="shared" ca="1" si="25"/>
        <v>2018556.38</v>
      </c>
      <c r="C41" s="119">
        <f t="shared" si="11"/>
        <v>2000000</v>
      </c>
      <c r="D41" s="128">
        <f ca="1">IF(A41&lt;$B$1,VLOOKUP(A41,[1]DI!$A$4:$B$15000,2,FALSE),0)</f>
        <v>6.4000000000000001E-2</v>
      </c>
      <c r="E41" s="129">
        <f t="shared" ca="1" si="1"/>
        <v>1.0002462000000001</v>
      </c>
      <c r="F41" s="129">
        <f ca="1">(TRUNC(PRODUCT($E$12:$E40),16))</f>
        <v>1.00518294890237</v>
      </c>
      <c r="G41" s="129">
        <f t="shared" si="12"/>
        <v>1</v>
      </c>
      <c r="H41" s="129">
        <f t="shared" ca="1" si="2"/>
        <v>1.00518295</v>
      </c>
      <c r="I41" s="128">
        <f t="shared" si="13"/>
        <v>0.05</v>
      </c>
      <c r="J41" s="122">
        <f t="shared" si="14"/>
        <v>43488</v>
      </c>
      <c r="K41" s="118">
        <f t="shared" si="15"/>
        <v>21</v>
      </c>
      <c r="L41" s="130">
        <f t="shared" si="16"/>
        <v>21</v>
      </c>
      <c r="M41" s="131">
        <f t="shared" si="3"/>
        <v>1.004074124</v>
      </c>
      <c r="N41" s="131">
        <f t="shared" ca="1" si="4"/>
        <v>1.0092781900000001</v>
      </c>
      <c r="O41" s="130">
        <f t="shared" si="17"/>
        <v>0</v>
      </c>
      <c r="P41" s="129">
        <f t="shared" ca="1" si="5"/>
        <v>18556.38</v>
      </c>
      <c r="Q41" s="135">
        <f t="shared" si="6"/>
        <v>0</v>
      </c>
      <c r="R41" s="129">
        <f t="shared" si="7"/>
        <v>0</v>
      </c>
      <c r="S41" s="136" t="str">
        <f t="shared" si="18"/>
        <v>A+J=</v>
      </c>
      <c r="T41" s="122">
        <f t="shared" si="19"/>
        <v>44732</v>
      </c>
      <c r="U41" s="3"/>
      <c r="V41" s="4"/>
      <c r="W41" s="20"/>
      <c r="X41" s="123"/>
      <c r="Y41" s="22"/>
      <c r="Z41" s="23"/>
      <c r="AA41" s="22"/>
      <c r="AB41" s="28"/>
      <c r="AC41" s="124"/>
      <c r="AD41" s="22"/>
      <c r="AE41" s="20"/>
      <c r="AF41" s="24"/>
      <c r="AG41" s="54"/>
      <c r="AH41" s="3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</row>
    <row r="42" spans="1:166" x14ac:dyDescent="0.15">
      <c r="A42" s="134">
        <f t="shared" si="10"/>
        <v>43518</v>
      </c>
      <c r="B42" s="127">
        <f t="shared" ca="1" si="25"/>
        <v>2019444.2860000001</v>
      </c>
      <c r="C42" s="119">
        <f t="shared" si="11"/>
        <v>2000000</v>
      </c>
      <c r="D42" s="128">
        <f ca="1">IF(A42&lt;$B$1,VLOOKUP(A42,[1]DI!$A$4:$B$15000,2,FALSE),0)</f>
        <v>6.4000000000000001E-2</v>
      </c>
      <c r="E42" s="129">
        <f t="shared" ca="1" si="1"/>
        <v>1.0002462000000001</v>
      </c>
      <c r="F42" s="129">
        <f ca="1">(TRUNC(PRODUCT($E$12:$E41),16))</f>
        <v>1.0054304249443899</v>
      </c>
      <c r="G42" s="129">
        <f t="shared" si="12"/>
        <v>1</v>
      </c>
      <c r="H42" s="129">
        <f t="shared" ca="1" si="2"/>
        <v>1.0054304199999999</v>
      </c>
      <c r="I42" s="128">
        <f t="shared" si="13"/>
        <v>0.05</v>
      </c>
      <c r="J42" s="122">
        <f t="shared" si="14"/>
        <v>43488</v>
      </c>
      <c r="K42" s="118">
        <f t="shared" si="15"/>
        <v>22</v>
      </c>
      <c r="L42" s="130">
        <f t="shared" si="16"/>
        <v>22</v>
      </c>
      <c r="M42" s="131">
        <f t="shared" si="3"/>
        <v>1.004268543</v>
      </c>
      <c r="N42" s="131">
        <f t="shared" ca="1" si="4"/>
        <v>1.0097221430000001</v>
      </c>
      <c r="O42" s="130">
        <f t="shared" si="17"/>
        <v>0</v>
      </c>
      <c r="P42" s="129">
        <f t="shared" ca="1" si="5"/>
        <v>19444.286</v>
      </c>
      <c r="Q42" s="135">
        <f t="shared" si="6"/>
        <v>0</v>
      </c>
      <c r="R42" s="129">
        <f t="shared" si="7"/>
        <v>0</v>
      </c>
      <c r="S42" s="136" t="str">
        <f t="shared" si="18"/>
        <v>A+J=</v>
      </c>
      <c r="T42" s="122">
        <f t="shared" si="19"/>
        <v>44732</v>
      </c>
      <c r="U42" s="3"/>
      <c r="V42" s="4"/>
      <c r="W42" s="20"/>
      <c r="X42" s="123"/>
      <c r="Y42" s="22"/>
      <c r="Z42" s="23"/>
      <c r="AA42" s="22"/>
      <c r="AB42" s="28"/>
      <c r="AC42" s="124"/>
      <c r="AD42" s="22"/>
      <c r="AE42" s="20"/>
      <c r="AF42" s="24"/>
      <c r="AG42" s="54"/>
      <c r="AH42" s="3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</row>
    <row r="43" spans="1:166" x14ac:dyDescent="0.15">
      <c r="A43" s="134">
        <f t="shared" si="10"/>
        <v>43519</v>
      </c>
      <c r="B43" s="127">
        <f t="shared" ca="1" si="25"/>
        <v>2020332.6019999899</v>
      </c>
      <c r="C43" s="119">
        <f t="shared" si="11"/>
        <v>2000000</v>
      </c>
      <c r="D43" s="128">
        <f ca="1">IF(A43&lt;$B$1,VLOOKUP(A43,[1]DI!$A$4:$B$15000,2,FALSE),0)</f>
        <v>0</v>
      </c>
      <c r="E43" s="129">
        <f t="shared" ca="1" si="1"/>
        <v>1</v>
      </c>
      <c r="F43" s="129">
        <f ca="1">(TRUNC(PRODUCT($E$12:$E42),16))</f>
        <v>1.00567796191501</v>
      </c>
      <c r="G43" s="129">
        <f t="shared" si="12"/>
        <v>1</v>
      </c>
      <c r="H43" s="129">
        <f t="shared" ca="1" si="2"/>
        <v>1.0056779600000001</v>
      </c>
      <c r="I43" s="128">
        <f t="shared" si="13"/>
        <v>0.05</v>
      </c>
      <c r="J43" s="122">
        <f t="shared" si="14"/>
        <v>43488</v>
      </c>
      <c r="K43" s="118">
        <f t="shared" si="15"/>
        <v>22</v>
      </c>
      <c r="L43" s="130">
        <f t="shared" si="16"/>
        <v>23</v>
      </c>
      <c r="M43" s="131">
        <f t="shared" si="3"/>
        <v>1.0044630000000001</v>
      </c>
      <c r="N43" s="131">
        <f t="shared" ca="1" si="4"/>
        <v>1.0101663009999999</v>
      </c>
      <c r="O43" s="130">
        <f t="shared" si="17"/>
        <v>0</v>
      </c>
      <c r="P43" s="129">
        <f t="shared" ca="1" si="5"/>
        <v>20332.601999990002</v>
      </c>
      <c r="Q43" s="135">
        <f t="shared" si="6"/>
        <v>0</v>
      </c>
      <c r="R43" s="129">
        <f t="shared" si="7"/>
        <v>0</v>
      </c>
      <c r="S43" s="136" t="str">
        <f t="shared" si="18"/>
        <v>A+J=</v>
      </c>
      <c r="T43" s="122">
        <f t="shared" si="19"/>
        <v>44732</v>
      </c>
      <c r="U43" s="3"/>
      <c r="V43" s="4"/>
      <c r="W43" s="20"/>
      <c r="X43" s="123"/>
      <c r="Y43" s="22"/>
      <c r="Z43" s="23"/>
      <c r="AA43" s="22"/>
      <c r="AB43" s="28"/>
      <c r="AC43" s="124"/>
      <c r="AD43" s="22"/>
      <c r="AE43" s="20"/>
      <c r="AF43" s="24"/>
      <c r="AG43" s="54"/>
      <c r="AH43" s="3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</row>
    <row r="44" spans="1:166" x14ac:dyDescent="0.15">
      <c r="A44" s="134">
        <f t="shared" si="10"/>
        <v>43520</v>
      </c>
      <c r="B44" s="127">
        <f t="shared" ca="1" si="25"/>
        <v>2020332.6019999899</v>
      </c>
      <c r="C44" s="119">
        <f t="shared" si="11"/>
        <v>2000000</v>
      </c>
      <c r="D44" s="128">
        <f ca="1">IF(A44&lt;$B$1,VLOOKUP(A44,[1]DI!$A$4:$B$15000,2,FALSE),0)</f>
        <v>0</v>
      </c>
      <c r="E44" s="129">
        <f t="shared" ca="1" si="1"/>
        <v>1</v>
      </c>
      <c r="F44" s="129">
        <f ca="1">(TRUNC(PRODUCT($E$12:$E43),16))</f>
        <v>1.00567796191501</v>
      </c>
      <c r="G44" s="129">
        <f t="shared" si="12"/>
        <v>1</v>
      </c>
      <c r="H44" s="129">
        <f t="shared" ca="1" si="2"/>
        <v>1.0056779600000001</v>
      </c>
      <c r="I44" s="128">
        <f t="shared" si="13"/>
        <v>0.05</v>
      </c>
      <c r="J44" s="122">
        <f t="shared" si="14"/>
        <v>43488</v>
      </c>
      <c r="K44" s="118">
        <f t="shared" si="15"/>
        <v>22</v>
      </c>
      <c r="L44" s="130">
        <f t="shared" si="16"/>
        <v>23</v>
      </c>
      <c r="M44" s="131">
        <f t="shared" si="3"/>
        <v>1.0044630000000001</v>
      </c>
      <c r="N44" s="131">
        <f t="shared" ca="1" si="4"/>
        <v>1.0101663009999999</v>
      </c>
      <c r="O44" s="130">
        <f t="shared" si="17"/>
        <v>0</v>
      </c>
      <c r="P44" s="129">
        <f t="shared" ca="1" si="5"/>
        <v>20332.601999990002</v>
      </c>
      <c r="Q44" s="135">
        <f t="shared" si="6"/>
        <v>0</v>
      </c>
      <c r="R44" s="129">
        <f t="shared" si="7"/>
        <v>0</v>
      </c>
      <c r="S44" s="136" t="str">
        <f t="shared" si="18"/>
        <v>A+J=</v>
      </c>
      <c r="T44" s="122">
        <f t="shared" si="19"/>
        <v>44732</v>
      </c>
      <c r="U44" s="3"/>
      <c r="V44" s="4"/>
      <c r="W44" s="20"/>
      <c r="X44" s="123"/>
      <c r="Y44" s="22"/>
      <c r="Z44" s="23"/>
      <c r="AA44" s="22"/>
      <c r="AB44" s="28"/>
      <c r="AC44" s="124"/>
      <c r="AD44" s="22"/>
      <c r="AE44" s="20"/>
      <c r="AF44" s="24"/>
      <c r="AG44" s="54"/>
      <c r="AH44" s="3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</row>
    <row r="45" spans="1:166" x14ac:dyDescent="0.15">
      <c r="A45" s="134">
        <f t="shared" si="10"/>
        <v>43521</v>
      </c>
      <c r="B45" s="127">
        <f t="shared" ca="1" si="25"/>
        <v>2020332.6019999899</v>
      </c>
      <c r="C45" s="119">
        <f t="shared" si="11"/>
        <v>2000000</v>
      </c>
      <c r="D45" s="128">
        <f ca="1">IF(A45&lt;$B$1,VLOOKUP(A45,[1]DI!$A$4:$B$15000,2,FALSE),0)</f>
        <v>6.4000000000000001E-2</v>
      </c>
      <c r="E45" s="129">
        <f t="shared" ca="1" si="1"/>
        <v>1.0002462000000001</v>
      </c>
      <c r="F45" s="129">
        <f ca="1">(TRUNC(PRODUCT($E$12:$E44),16))</f>
        <v>1.00567796191501</v>
      </c>
      <c r="G45" s="129">
        <f t="shared" si="12"/>
        <v>1</v>
      </c>
      <c r="H45" s="129">
        <f t="shared" ca="1" si="2"/>
        <v>1.0056779600000001</v>
      </c>
      <c r="I45" s="128">
        <f t="shared" si="13"/>
        <v>0.05</v>
      </c>
      <c r="J45" s="122">
        <f t="shared" si="14"/>
        <v>43488</v>
      </c>
      <c r="K45" s="118">
        <f t="shared" si="15"/>
        <v>23</v>
      </c>
      <c r="L45" s="130">
        <f t="shared" si="16"/>
        <v>23</v>
      </c>
      <c r="M45" s="131">
        <f t="shared" si="3"/>
        <v>1.0044630000000001</v>
      </c>
      <c r="N45" s="131">
        <f t="shared" ca="1" si="4"/>
        <v>1.0101663009999999</v>
      </c>
      <c r="O45" s="130">
        <f t="shared" si="17"/>
        <v>0</v>
      </c>
      <c r="P45" s="129">
        <f t="shared" ca="1" si="5"/>
        <v>20332.601999990002</v>
      </c>
      <c r="Q45" s="135">
        <f t="shared" si="6"/>
        <v>0</v>
      </c>
      <c r="R45" s="129">
        <f t="shared" si="7"/>
        <v>0</v>
      </c>
      <c r="S45" s="136" t="str">
        <f t="shared" si="18"/>
        <v>A+J=</v>
      </c>
      <c r="T45" s="122">
        <f t="shared" si="19"/>
        <v>44732</v>
      </c>
      <c r="U45" s="3"/>
      <c r="V45" s="4"/>
      <c r="W45" s="20"/>
      <c r="X45" s="54"/>
      <c r="Y45" s="22"/>
      <c r="Z45" s="23"/>
      <c r="AA45" s="22"/>
      <c r="AB45" s="28"/>
      <c r="AC45" s="30"/>
      <c r="AD45" s="22"/>
      <c r="AE45" s="20"/>
      <c r="AF45" s="24"/>
      <c r="AG45" s="21"/>
      <c r="AH45" s="3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</row>
    <row r="46" spans="1:166" x14ac:dyDescent="0.15">
      <c r="A46" s="134">
        <f t="shared" si="10"/>
        <v>43522</v>
      </c>
      <c r="B46" s="127">
        <f t="shared" ca="1" si="25"/>
        <v>2021221.3060000001</v>
      </c>
      <c r="C46" s="119">
        <f t="shared" si="11"/>
        <v>2000000</v>
      </c>
      <c r="D46" s="128">
        <f ca="1">IF(A46&lt;$B$1,VLOOKUP(A46,[1]DI!$A$4:$B$15000,2,FALSE),0)</f>
        <v>6.4000000000000001E-2</v>
      </c>
      <c r="E46" s="129">
        <f t="shared" ca="1" si="1"/>
        <v>1.0002462000000001</v>
      </c>
      <c r="F46" s="129">
        <f ca="1">(TRUNC(PRODUCT($E$12:$E45),16))</f>
        <v>1.00592555982923</v>
      </c>
      <c r="G46" s="129">
        <f t="shared" si="12"/>
        <v>1</v>
      </c>
      <c r="H46" s="129">
        <f t="shared" ca="1" si="2"/>
        <v>1.0059255600000001</v>
      </c>
      <c r="I46" s="128">
        <f t="shared" si="13"/>
        <v>0.05</v>
      </c>
      <c r="J46" s="122">
        <f t="shared" si="14"/>
        <v>43488</v>
      </c>
      <c r="K46" s="118">
        <f t="shared" si="15"/>
        <v>24</v>
      </c>
      <c r="L46" s="130">
        <f t="shared" si="16"/>
        <v>24</v>
      </c>
      <c r="M46" s="131">
        <f t="shared" si="3"/>
        <v>1.004657495</v>
      </c>
      <c r="N46" s="131">
        <f t="shared" ca="1" si="4"/>
        <v>1.0106106530000001</v>
      </c>
      <c r="O46" s="130">
        <f t="shared" si="17"/>
        <v>0</v>
      </c>
      <c r="P46" s="129">
        <f t="shared" ca="1" si="5"/>
        <v>21221.306</v>
      </c>
      <c r="Q46" s="135">
        <f t="shared" si="6"/>
        <v>0</v>
      </c>
      <c r="R46" s="129">
        <f t="shared" si="7"/>
        <v>0</v>
      </c>
      <c r="S46" s="136" t="str">
        <f t="shared" si="18"/>
        <v>A+J=</v>
      </c>
      <c r="T46" s="122">
        <f t="shared" si="19"/>
        <v>44732</v>
      </c>
      <c r="U46" s="3"/>
      <c r="V46" s="4"/>
      <c r="W46" s="20"/>
      <c r="X46" s="54"/>
      <c r="Y46" s="22"/>
      <c r="Z46" s="23"/>
      <c r="AA46" s="22"/>
      <c r="AB46" s="28"/>
      <c r="AC46" s="30"/>
      <c r="AD46" s="22"/>
      <c r="AE46" s="20"/>
      <c r="AF46" s="24"/>
      <c r="AG46" s="21"/>
      <c r="AH46" s="3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</row>
    <row r="47" spans="1:166" x14ac:dyDescent="0.15">
      <c r="A47" s="134">
        <f t="shared" si="10"/>
        <v>43523</v>
      </c>
      <c r="B47" s="127">
        <f t="shared" ca="1" si="25"/>
        <v>2022110.3999999899</v>
      </c>
      <c r="C47" s="119">
        <f t="shared" si="11"/>
        <v>2000000</v>
      </c>
      <c r="D47" s="128">
        <f ca="1">IF(A47&lt;$B$1,VLOOKUP(A47,[1]DI!$A$4:$B$15000,2,FALSE),0)</f>
        <v>6.4000000000000001E-2</v>
      </c>
      <c r="E47" s="129">
        <f t="shared" ca="1" si="1"/>
        <v>1.0002462000000001</v>
      </c>
      <c r="F47" s="129">
        <f ca="1">(TRUNC(PRODUCT($E$12:$E46),16))</f>
        <v>1.00617321870206</v>
      </c>
      <c r="G47" s="129">
        <f t="shared" si="12"/>
        <v>1</v>
      </c>
      <c r="H47" s="129">
        <f t="shared" ca="1" si="2"/>
        <v>1.00617322</v>
      </c>
      <c r="I47" s="128">
        <f t="shared" si="13"/>
        <v>0.05</v>
      </c>
      <c r="J47" s="122">
        <f t="shared" si="14"/>
        <v>43488</v>
      </c>
      <c r="K47" s="118">
        <f t="shared" si="15"/>
        <v>25</v>
      </c>
      <c r="L47" s="130">
        <f t="shared" si="16"/>
        <v>25</v>
      </c>
      <c r="M47" s="131">
        <f t="shared" si="3"/>
        <v>1.0048520270000001</v>
      </c>
      <c r="N47" s="131">
        <f t="shared" ca="1" si="4"/>
        <v>1.0110551999999999</v>
      </c>
      <c r="O47" s="130">
        <f t="shared" si="17"/>
        <v>0</v>
      </c>
      <c r="P47" s="129">
        <f t="shared" ca="1" si="5"/>
        <v>22110.399999990001</v>
      </c>
      <c r="Q47" s="135">
        <f t="shared" si="6"/>
        <v>0</v>
      </c>
      <c r="R47" s="129">
        <f t="shared" si="7"/>
        <v>0</v>
      </c>
      <c r="S47" s="136" t="str">
        <f t="shared" si="18"/>
        <v>A+J=</v>
      </c>
      <c r="T47" s="122">
        <f t="shared" si="19"/>
        <v>44732</v>
      </c>
      <c r="U47" s="3"/>
      <c r="V47" s="4"/>
      <c r="W47" s="20"/>
      <c r="X47" s="54"/>
      <c r="Y47" s="22"/>
      <c r="Z47" s="23"/>
      <c r="AA47" s="22"/>
      <c r="AB47" s="28"/>
      <c r="AC47" s="30"/>
      <c r="AD47" s="22"/>
      <c r="AE47" s="20"/>
      <c r="AF47" s="24"/>
      <c r="AG47" s="21"/>
      <c r="AH47" s="3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</row>
    <row r="48" spans="1:166" x14ac:dyDescent="0.15">
      <c r="A48" s="134">
        <f t="shared" si="10"/>
        <v>43524</v>
      </c>
      <c r="B48" s="127">
        <f t="shared" ca="1" si="25"/>
        <v>2022999.882</v>
      </c>
      <c r="C48" s="119">
        <f t="shared" si="11"/>
        <v>2000000</v>
      </c>
      <c r="D48" s="128">
        <f ca="1">IF(A48&lt;$B$1,VLOOKUP(A48,[1]DI!$A$4:$B$15000,2,FALSE),0)</f>
        <v>6.4000000000000001E-2</v>
      </c>
      <c r="E48" s="129">
        <f t="shared" ca="1" si="1"/>
        <v>1.0002462000000001</v>
      </c>
      <c r="F48" s="129">
        <f ca="1">(TRUNC(PRODUCT($E$12:$E47),16))</f>
        <v>1.0064209385485099</v>
      </c>
      <c r="G48" s="129">
        <f t="shared" si="12"/>
        <v>1</v>
      </c>
      <c r="H48" s="129">
        <f t="shared" ca="1" si="2"/>
        <v>1.0064209399999999</v>
      </c>
      <c r="I48" s="128">
        <f t="shared" si="13"/>
        <v>0.05</v>
      </c>
      <c r="J48" s="122">
        <f t="shared" si="14"/>
        <v>43488</v>
      </c>
      <c r="K48" s="118">
        <f t="shared" si="15"/>
        <v>26</v>
      </c>
      <c r="L48" s="130">
        <f t="shared" si="16"/>
        <v>26</v>
      </c>
      <c r="M48" s="131">
        <f t="shared" si="3"/>
        <v>1.005046597</v>
      </c>
      <c r="N48" s="131">
        <f t="shared" ca="1" si="4"/>
        <v>1.0114999410000001</v>
      </c>
      <c r="O48" s="130">
        <f t="shared" si="17"/>
        <v>0</v>
      </c>
      <c r="P48" s="129">
        <f t="shared" ca="1" si="5"/>
        <v>22999.882000000001</v>
      </c>
      <c r="Q48" s="135">
        <f t="shared" si="6"/>
        <v>0</v>
      </c>
      <c r="R48" s="129">
        <f t="shared" si="7"/>
        <v>0</v>
      </c>
      <c r="S48" s="136" t="str">
        <f t="shared" si="18"/>
        <v>A+J=</v>
      </c>
      <c r="T48" s="122">
        <f t="shared" si="19"/>
        <v>44732</v>
      </c>
      <c r="U48" s="3"/>
      <c r="V48" s="4"/>
      <c r="W48" s="20"/>
      <c r="X48" s="54"/>
      <c r="Y48" s="22"/>
      <c r="Z48" s="23"/>
      <c r="AA48" s="22"/>
      <c r="AB48" s="28"/>
      <c r="AC48" s="30"/>
      <c r="AD48" s="22"/>
      <c r="AE48" s="20"/>
      <c r="AF48" s="24"/>
      <c r="AG48" s="21"/>
      <c r="AH48" s="3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</row>
    <row r="49" spans="1:166" x14ac:dyDescent="0.15">
      <c r="A49" s="134">
        <f t="shared" si="10"/>
        <v>43525</v>
      </c>
      <c r="B49" s="127">
        <f t="shared" ca="1" si="25"/>
        <v>2023889.7539999899</v>
      </c>
      <c r="C49" s="119">
        <f t="shared" si="11"/>
        <v>2000000</v>
      </c>
      <c r="D49" s="128">
        <f ca="1">IF(A49&lt;$B$1,VLOOKUP(A49,[1]DI!$A$4:$B$15000,2,FALSE),0)</f>
        <v>6.4000000000000001E-2</v>
      </c>
      <c r="E49" s="129">
        <f t="shared" ca="1" si="1"/>
        <v>1.0002462000000001</v>
      </c>
      <c r="F49" s="129">
        <f ca="1">(TRUNC(PRODUCT($E$12:$E48),16))</f>
        <v>1.0066687193835799</v>
      </c>
      <c r="G49" s="129">
        <f t="shared" si="12"/>
        <v>1</v>
      </c>
      <c r="H49" s="129">
        <f t="shared" ca="1" si="2"/>
        <v>1.00666872</v>
      </c>
      <c r="I49" s="128">
        <f t="shared" si="13"/>
        <v>0.05</v>
      </c>
      <c r="J49" s="122">
        <f t="shared" si="14"/>
        <v>43488</v>
      </c>
      <c r="K49" s="118">
        <f t="shared" si="15"/>
        <v>27</v>
      </c>
      <c r="L49" s="130">
        <f t="shared" si="16"/>
        <v>27</v>
      </c>
      <c r="M49" s="131">
        <f t="shared" si="3"/>
        <v>1.0052412049999999</v>
      </c>
      <c r="N49" s="131">
        <f t="shared" ca="1" si="4"/>
        <v>1.0119448769999999</v>
      </c>
      <c r="O49" s="130">
        <f t="shared" si="17"/>
        <v>0</v>
      </c>
      <c r="P49" s="129">
        <f t="shared" ca="1" si="5"/>
        <v>23889.75399999</v>
      </c>
      <c r="Q49" s="135">
        <f t="shared" si="6"/>
        <v>0</v>
      </c>
      <c r="R49" s="129">
        <f t="shared" si="7"/>
        <v>0</v>
      </c>
      <c r="S49" s="136" t="str">
        <f t="shared" si="18"/>
        <v>A+J=</v>
      </c>
      <c r="T49" s="122">
        <f t="shared" si="19"/>
        <v>44732</v>
      </c>
      <c r="U49" s="3"/>
      <c r="V49" s="4"/>
      <c r="W49" s="20"/>
      <c r="X49" s="54"/>
      <c r="Y49" s="22"/>
      <c r="Z49" s="23"/>
      <c r="AA49" s="22"/>
      <c r="AB49" s="28"/>
      <c r="AC49" s="30"/>
      <c r="AD49" s="22"/>
      <c r="AE49" s="20"/>
      <c r="AF49" s="24"/>
      <c r="AG49" s="21"/>
      <c r="AH49" s="3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</row>
    <row r="50" spans="1:166" x14ac:dyDescent="0.15">
      <c r="A50" s="134">
        <f t="shared" si="10"/>
        <v>43526</v>
      </c>
      <c r="B50" s="127">
        <f t="shared" ca="1" si="25"/>
        <v>2024780.014</v>
      </c>
      <c r="C50" s="119">
        <f t="shared" si="11"/>
        <v>2000000</v>
      </c>
      <c r="D50" s="128">
        <f ca="1">IF(A50&lt;$B$1,VLOOKUP(A50,[1]DI!$A$4:$B$15000,2,FALSE),0)</f>
        <v>0</v>
      </c>
      <c r="E50" s="129">
        <f t="shared" ca="1" si="1"/>
        <v>1</v>
      </c>
      <c r="F50" s="129">
        <f ca="1">(TRUNC(PRODUCT($E$12:$E49),16))</f>
        <v>1.0069165612222899</v>
      </c>
      <c r="G50" s="129">
        <f t="shared" si="12"/>
        <v>1</v>
      </c>
      <c r="H50" s="129">
        <f t="shared" ca="1" si="2"/>
        <v>1.0069165600000001</v>
      </c>
      <c r="I50" s="128">
        <f t="shared" si="13"/>
        <v>0.05</v>
      </c>
      <c r="J50" s="122">
        <f t="shared" si="14"/>
        <v>43488</v>
      </c>
      <c r="K50" s="118">
        <f t="shared" si="15"/>
        <v>27</v>
      </c>
      <c r="L50" s="130">
        <f t="shared" si="16"/>
        <v>28</v>
      </c>
      <c r="M50" s="131">
        <f t="shared" si="3"/>
        <v>1.00543585</v>
      </c>
      <c r="N50" s="131">
        <f t="shared" ca="1" si="4"/>
        <v>1.012390007</v>
      </c>
      <c r="O50" s="130">
        <f t="shared" si="17"/>
        <v>0</v>
      </c>
      <c r="P50" s="129">
        <f t="shared" ca="1" si="5"/>
        <v>24780.013999999999</v>
      </c>
      <c r="Q50" s="135">
        <f t="shared" si="6"/>
        <v>0</v>
      </c>
      <c r="R50" s="129">
        <f t="shared" si="7"/>
        <v>0</v>
      </c>
      <c r="S50" s="136" t="str">
        <f t="shared" si="18"/>
        <v>A+J=</v>
      </c>
      <c r="T50" s="122">
        <f t="shared" si="19"/>
        <v>44732</v>
      </c>
      <c r="U50" s="3"/>
      <c r="V50" s="4"/>
      <c r="W50" s="20"/>
      <c r="X50" s="54"/>
      <c r="Y50" s="22"/>
      <c r="Z50" s="23"/>
      <c r="AA50" s="22"/>
      <c r="AB50" s="28"/>
      <c r="AC50" s="30"/>
      <c r="AD50" s="22"/>
      <c r="AE50" s="20"/>
      <c r="AF50" s="24"/>
      <c r="AG50" s="21"/>
      <c r="AH50" s="3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</row>
    <row r="51" spans="1:166" x14ac:dyDescent="0.15">
      <c r="A51" s="134">
        <f t="shared" si="10"/>
        <v>43527</v>
      </c>
      <c r="B51" s="127">
        <f t="shared" ca="1" si="25"/>
        <v>2024780.014</v>
      </c>
      <c r="C51" s="119">
        <f t="shared" si="11"/>
        <v>2000000</v>
      </c>
      <c r="D51" s="128">
        <f ca="1">IF(A51&lt;$B$1,VLOOKUP(A51,[1]DI!$A$4:$B$15000,2,FALSE),0)</f>
        <v>0</v>
      </c>
      <c r="E51" s="129">
        <f t="shared" ca="1" si="1"/>
        <v>1</v>
      </c>
      <c r="F51" s="129">
        <f ca="1">(TRUNC(PRODUCT($E$12:$E50),16))</f>
        <v>1.0069165612222899</v>
      </c>
      <c r="G51" s="129">
        <f t="shared" si="12"/>
        <v>1</v>
      </c>
      <c r="H51" s="129">
        <f t="shared" ca="1" si="2"/>
        <v>1.0069165600000001</v>
      </c>
      <c r="I51" s="128">
        <f t="shared" si="13"/>
        <v>0.05</v>
      </c>
      <c r="J51" s="122">
        <f t="shared" si="14"/>
        <v>43488</v>
      </c>
      <c r="K51" s="118">
        <f t="shared" si="15"/>
        <v>27</v>
      </c>
      <c r="L51" s="130">
        <f t="shared" si="16"/>
        <v>28</v>
      </c>
      <c r="M51" s="131">
        <f t="shared" si="3"/>
        <v>1.00543585</v>
      </c>
      <c r="N51" s="131">
        <f t="shared" ca="1" si="4"/>
        <v>1.012390007</v>
      </c>
      <c r="O51" s="130">
        <f t="shared" si="17"/>
        <v>0</v>
      </c>
      <c r="P51" s="129">
        <f t="shared" ca="1" si="5"/>
        <v>24780.013999999999</v>
      </c>
      <c r="Q51" s="135">
        <f t="shared" si="6"/>
        <v>0</v>
      </c>
      <c r="R51" s="129">
        <f t="shared" si="7"/>
        <v>0</v>
      </c>
      <c r="S51" s="136" t="str">
        <f t="shared" si="18"/>
        <v>A+J=</v>
      </c>
      <c r="T51" s="122">
        <f t="shared" si="19"/>
        <v>44732</v>
      </c>
      <c r="U51" s="3"/>
      <c r="V51" s="4"/>
      <c r="W51" s="20"/>
      <c r="X51" s="54"/>
      <c r="Y51" s="22"/>
      <c r="Z51" s="23"/>
      <c r="AA51" s="22"/>
      <c r="AB51" s="28"/>
      <c r="AC51" s="30"/>
      <c r="AD51" s="22"/>
      <c r="AE51" s="20"/>
      <c r="AF51" s="24"/>
      <c r="AG51" s="21"/>
      <c r="AH51" s="3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</row>
    <row r="52" spans="1:166" x14ac:dyDescent="0.15">
      <c r="A52" s="134">
        <f t="shared" si="10"/>
        <v>43528</v>
      </c>
      <c r="B52" s="127">
        <f t="shared" ca="1" si="25"/>
        <v>2024780.014</v>
      </c>
      <c r="C52" s="119">
        <f t="shared" si="11"/>
        <v>2000000</v>
      </c>
      <c r="D52" s="128">
        <f ca="1">IF(A52&lt;$B$1,VLOOKUP(A52,[1]DI!$A$4:$B$15000,2,FALSE),0)</f>
        <v>0</v>
      </c>
      <c r="E52" s="129">
        <f t="shared" ca="1" si="1"/>
        <v>1</v>
      </c>
      <c r="F52" s="129">
        <f ca="1">(TRUNC(PRODUCT($E$12:$E51),16))</f>
        <v>1.0069165612222899</v>
      </c>
      <c r="G52" s="129">
        <f t="shared" si="12"/>
        <v>1</v>
      </c>
      <c r="H52" s="129">
        <f t="shared" ca="1" si="2"/>
        <v>1.0069165600000001</v>
      </c>
      <c r="I52" s="128">
        <f t="shared" si="13"/>
        <v>0.05</v>
      </c>
      <c r="J52" s="122">
        <f t="shared" si="14"/>
        <v>43488</v>
      </c>
      <c r="K52" s="118">
        <f t="shared" si="15"/>
        <v>27</v>
      </c>
      <c r="L52" s="130">
        <f t="shared" si="16"/>
        <v>28</v>
      </c>
      <c r="M52" s="131">
        <f t="shared" si="3"/>
        <v>1.00543585</v>
      </c>
      <c r="N52" s="131">
        <f t="shared" ca="1" si="4"/>
        <v>1.012390007</v>
      </c>
      <c r="O52" s="130">
        <f t="shared" si="17"/>
        <v>0</v>
      </c>
      <c r="P52" s="129">
        <f t="shared" ca="1" si="5"/>
        <v>24780.013999999999</v>
      </c>
      <c r="Q52" s="135">
        <f t="shared" si="6"/>
        <v>0</v>
      </c>
      <c r="R52" s="129">
        <f t="shared" si="7"/>
        <v>0</v>
      </c>
      <c r="S52" s="136" t="str">
        <f t="shared" si="18"/>
        <v>A+J=</v>
      </c>
      <c r="T52" s="122">
        <f t="shared" si="19"/>
        <v>44732</v>
      </c>
      <c r="U52" s="3"/>
      <c r="V52" s="4"/>
      <c r="W52" s="20"/>
      <c r="X52" s="54"/>
      <c r="Y52" s="22"/>
      <c r="Z52" s="23"/>
      <c r="AA52" s="22"/>
      <c r="AB52" s="28"/>
      <c r="AC52" s="30"/>
      <c r="AD52" s="22"/>
      <c r="AE52" s="20"/>
      <c r="AF52" s="24"/>
      <c r="AG52" s="21"/>
      <c r="AH52" s="3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</row>
    <row r="53" spans="1:166" x14ac:dyDescent="0.15">
      <c r="A53" s="134">
        <f t="shared" si="10"/>
        <v>43529</v>
      </c>
      <c r="B53" s="127">
        <f t="shared" ca="1" si="25"/>
        <v>2024780.014</v>
      </c>
      <c r="C53" s="119">
        <f t="shared" si="11"/>
        <v>2000000</v>
      </c>
      <c r="D53" s="128">
        <f ca="1">IF(A53&lt;$B$1,VLOOKUP(A53,[1]DI!$A$4:$B$15000,2,FALSE),0)</f>
        <v>0</v>
      </c>
      <c r="E53" s="129">
        <f t="shared" ca="1" si="1"/>
        <v>1</v>
      </c>
      <c r="F53" s="129">
        <f ca="1">(TRUNC(PRODUCT($E$12:$E52),16))</f>
        <v>1.0069165612222899</v>
      </c>
      <c r="G53" s="129">
        <f t="shared" si="12"/>
        <v>1</v>
      </c>
      <c r="H53" s="129">
        <f t="shared" ca="1" si="2"/>
        <v>1.0069165600000001</v>
      </c>
      <c r="I53" s="128">
        <f t="shared" si="13"/>
        <v>0.05</v>
      </c>
      <c r="J53" s="122">
        <f t="shared" si="14"/>
        <v>43488</v>
      </c>
      <c r="K53" s="118">
        <f t="shared" si="15"/>
        <v>27</v>
      </c>
      <c r="L53" s="130">
        <f t="shared" si="16"/>
        <v>28</v>
      </c>
      <c r="M53" s="131">
        <f t="shared" si="3"/>
        <v>1.00543585</v>
      </c>
      <c r="N53" s="131">
        <f t="shared" ca="1" si="4"/>
        <v>1.012390007</v>
      </c>
      <c r="O53" s="130">
        <f t="shared" si="17"/>
        <v>0</v>
      </c>
      <c r="P53" s="129">
        <f t="shared" ca="1" si="5"/>
        <v>24780.013999999999</v>
      </c>
      <c r="Q53" s="135">
        <f t="shared" si="6"/>
        <v>0</v>
      </c>
      <c r="R53" s="129">
        <f t="shared" si="7"/>
        <v>0</v>
      </c>
      <c r="S53" s="136" t="str">
        <f t="shared" si="18"/>
        <v>A+J=</v>
      </c>
      <c r="T53" s="122">
        <f t="shared" si="19"/>
        <v>44732</v>
      </c>
      <c r="U53" s="3"/>
      <c r="V53" s="4"/>
      <c r="W53" s="20"/>
      <c r="X53" s="54"/>
      <c r="Y53" s="22"/>
      <c r="Z53" s="23"/>
      <c r="AA53" s="22"/>
      <c r="AB53" s="28"/>
      <c r="AC53" s="30"/>
      <c r="AD53" s="22"/>
      <c r="AE53" s="20"/>
      <c r="AF53" s="24"/>
      <c r="AG53" s="21"/>
      <c r="AH53" s="3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</row>
    <row r="54" spans="1:166" x14ac:dyDescent="0.15">
      <c r="A54" s="134">
        <f t="shared" si="10"/>
        <v>43530</v>
      </c>
      <c r="B54" s="127">
        <f t="shared" ca="1" si="25"/>
        <v>2024780.014</v>
      </c>
      <c r="C54" s="119">
        <f t="shared" si="11"/>
        <v>2000000</v>
      </c>
      <c r="D54" s="128">
        <f ca="1">IF(A54&lt;$B$1,VLOOKUP(A54,[1]DI!$A$4:$B$15000,2,FALSE),0)</f>
        <v>6.4000000000000001E-2</v>
      </c>
      <c r="E54" s="129">
        <f t="shared" ca="1" si="1"/>
        <v>1.0002462000000001</v>
      </c>
      <c r="F54" s="129">
        <f ca="1">(TRUNC(PRODUCT($E$12:$E53),16))</f>
        <v>1.0069165612222899</v>
      </c>
      <c r="G54" s="129">
        <f t="shared" si="12"/>
        <v>1</v>
      </c>
      <c r="H54" s="129">
        <f t="shared" ca="1" si="2"/>
        <v>1.0069165600000001</v>
      </c>
      <c r="I54" s="128">
        <f t="shared" si="13"/>
        <v>0.05</v>
      </c>
      <c r="J54" s="122">
        <f t="shared" si="14"/>
        <v>43488</v>
      </c>
      <c r="K54" s="118">
        <f t="shared" si="15"/>
        <v>28</v>
      </c>
      <c r="L54" s="130">
        <f t="shared" si="16"/>
        <v>28</v>
      </c>
      <c r="M54" s="131">
        <f t="shared" si="3"/>
        <v>1.00543585</v>
      </c>
      <c r="N54" s="131">
        <f t="shared" ca="1" si="4"/>
        <v>1.012390007</v>
      </c>
      <c r="O54" s="130">
        <f t="shared" si="17"/>
        <v>0</v>
      </c>
      <c r="P54" s="129">
        <f t="shared" ca="1" si="5"/>
        <v>24780.013999999999</v>
      </c>
      <c r="Q54" s="135">
        <f t="shared" si="6"/>
        <v>0</v>
      </c>
      <c r="R54" s="129">
        <f t="shared" si="7"/>
        <v>0</v>
      </c>
      <c r="S54" s="136" t="str">
        <f t="shared" si="18"/>
        <v>A+J=</v>
      </c>
      <c r="T54" s="122">
        <f t="shared" si="19"/>
        <v>44732</v>
      </c>
      <c r="U54" s="3"/>
      <c r="V54" s="4"/>
      <c r="W54" s="20"/>
      <c r="X54" s="54"/>
      <c r="Y54" s="22"/>
      <c r="Z54" s="23"/>
      <c r="AA54" s="22"/>
      <c r="AB54" s="28"/>
      <c r="AC54" s="30"/>
      <c r="AD54" s="22"/>
      <c r="AE54" s="20"/>
      <c r="AF54" s="24"/>
      <c r="AG54" s="21"/>
      <c r="AH54" s="3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</row>
    <row r="55" spans="1:166" x14ac:dyDescent="0.15">
      <c r="A55" s="134">
        <f t="shared" si="10"/>
        <v>43531</v>
      </c>
      <c r="B55" s="127">
        <f t="shared" ca="1" si="25"/>
        <v>2025670.66599999</v>
      </c>
      <c r="C55" s="119">
        <f t="shared" si="11"/>
        <v>2000000</v>
      </c>
      <c r="D55" s="128">
        <f ca="1">IF(A55&lt;$B$1,VLOOKUP(A55,[1]DI!$A$4:$B$15000,2,FALSE),0)</f>
        <v>6.4000000000000001E-2</v>
      </c>
      <c r="E55" s="129">
        <f t="shared" ca="1" si="1"/>
        <v>1.0002462000000001</v>
      </c>
      <c r="F55" s="129">
        <f ca="1">(TRUNC(PRODUCT($E$12:$E54),16))</f>
        <v>1.00716446407966</v>
      </c>
      <c r="G55" s="129">
        <f t="shared" si="12"/>
        <v>1</v>
      </c>
      <c r="H55" s="129">
        <f t="shared" ca="1" si="2"/>
        <v>1.00716446</v>
      </c>
      <c r="I55" s="128">
        <f t="shared" si="13"/>
        <v>0.05</v>
      </c>
      <c r="J55" s="122">
        <f t="shared" si="14"/>
        <v>43488</v>
      </c>
      <c r="K55" s="118">
        <f t="shared" si="15"/>
        <v>29</v>
      </c>
      <c r="L55" s="130">
        <f t="shared" si="16"/>
        <v>29</v>
      </c>
      <c r="M55" s="131">
        <f t="shared" si="3"/>
        <v>1.0056305329999999</v>
      </c>
      <c r="N55" s="131">
        <f t="shared" ca="1" si="4"/>
        <v>1.0128353329999999</v>
      </c>
      <c r="O55" s="130">
        <f t="shared" si="17"/>
        <v>0</v>
      </c>
      <c r="P55" s="129">
        <f t="shared" ca="1" si="5"/>
        <v>25670.66599999</v>
      </c>
      <c r="Q55" s="135">
        <f t="shared" si="6"/>
        <v>0</v>
      </c>
      <c r="R55" s="129">
        <f t="shared" si="7"/>
        <v>0</v>
      </c>
      <c r="S55" s="136" t="str">
        <f t="shared" si="18"/>
        <v>A+J=</v>
      </c>
      <c r="T55" s="122">
        <f t="shared" si="19"/>
        <v>44732</v>
      </c>
      <c r="U55" s="3"/>
      <c r="V55" s="4"/>
      <c r="W55" s="20"/>
      <c r="X55" s="54"/>
      <c r="Y55" s="22"/>
      <c r="Z55" s="23"/>
      <c r="AA55" s="22"/>
      <c r="AB55" s="28"/>
      <c r="AC55" s="30"/>
      <c r="AD55" s="22"/>
      <c r="AE55" s="20"/>
      <c r="AF55" s="24"/>
      <c r="AG55" s="21"/>
      <c r="AH55" s="3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</row>
    <row r="56" spans="1:166" x14ac:dyDescent="0.15">
      <c r="A56" s="134">
        <f t="shared" si="10"/>
        <v>43532</v>
      </c>
      <c r="B56" s="127">
        <f t="shared" ca="1" si="25"/>
        <v>2026561.726</v>
      </c>
      <c r="C56" s="119">
        <f t="shared" si="11"/>
        <v>2000000</v>
      </c>
      <c r="D56" s="128">
        <f ca="1">IF(A56&lt;$B$1,VLOOKUP(A56,[1]DI!$A$4:$B$15000,2,FALSE),0)</f>
        <v>6.4000000000000001E-2</v>
      </c>
      <c r="E56" s="129">
        <f t="shared" ca="1" si="1"/>
        <v>1.0002462000000001</v>
      </c>
      <c r="F56" s="129">
        <f ca="1">(TRUNC(PRODUCT($E$12:$E55),16))</f>
        <v>1.0074124279707199</v>
      </c>
      <c r="G56" s="129">
        <f t="shared" si="12"/>
        <v>1</v>
      </c>
      <c r="H56" s="129">
        <f t="shared" ca="1" si="2"/>
        <v>1.00741243</v>
      </c>
      <c r="I56" s="128">
        <f t="shared" si="13"/>
        <v>0.05</v>
      </c>
      <c r="J56" s="122">
        <f t="shared" si="14"/>
        <v>43488</v>
      </c>
      <c r="K56" s="118">
        <f t="shared" si="15"/>
        <v>30</v>
      </c>
      <c r="L56" s="130">
        <f t="shared" si="16"/>
        <v>30</v>
      </c>
      <c r="M56" s="131">
        <f t="shared" si="3"/>
        <v>1.0058252539999999</v>
      </c>
      <c r="N56" s="131">
        <f t="shared" ca="1" si="4"/>
        <v>1.0132808630000001</v>
      </c>
      <c r="O56" s="130">
        <f t="shared" si="17"/>
        <v>0</v>
      </c>
      <c r="P56" s="129">
        <f t="shared" ca="1" si="5"/>
        <v>26561.725999999999</v>
      </c>
      <c r="Q56" s="135">
        <f t="shared" si="6"/>
        <v>0</v>
      </c>
      <c r="R56" s="129">
        <f t="shared" si="7"/>
        <v>0</v>
      </c>
      <c r="S56" s="136" t="str">
        <f t="shared" si="18"/>
        <v>A+J=</v>
      </c>
      <c r="T56" s="122">
        <f t="shared" si="19"/>
        <v>44732</v>
      </c>
      <c r="U56" s="3"/>
      <c r="V56" s="4"/>
      <c r="W56" s="20"/>
      <c r="X56" s="54"/>
      <c r="Y56" s="22"/>
      <c r="Z56" s="23"/>
      <c r="AA56" s="22"/>
      <c r="AB56" s="28"/>
      <c r="AC56" s="30"/>
      <c r="AD56" s="22"/>
      <c r="AE56" s="20"/>
      <c r="AF56" s="24"/>
      <c r="AG56" s="21"/>
      <c r="AH56" s="3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</row>
    <row r="57" spans="1:166" x14ac:dyDescent="0.15">
      <c r="A57" s="134">
        <f t="shared" si="10"/>
        <v>43533</v>
      </c>
      <c r="B57" s="127">
        <f t="shared" ca="1" si="25"/>
        <v>2027453.1580000001</v>
      </c>
      <c r="C57" s="119">
        <f t="shared" si="11"/>
        <v>2000000</v>
      </c>
      <c r="D57" s="128">
        <f ca="1">IF(A57&lt;$B$1,VLOOKUP(A57,[1]DI!$A$4:$B$15000,2,FALSE),0)</f>
        <v>0</v>
      </c>
      <c r="E57" s="129">
        <f t="shared" ca="1" si="1"/>
        <v>1</v>
      </c>
      <c r="F57" s="129">
        <f ca="1">(TRUNC(PRODUCT($E$12:$E56),16))</f>
        <v>1.00766045291048</v>
      </c>
      <c r="G57" s="129">
        <f t="shared" si="12"/>
        <v>1</v>
      </c>
      <c r="H57" s="129">
        <f t="shared" ca="1" si="2"/>
        <v>1.0076604499999999</v>
      </c>
      <c r="I57" s="128">
        <f t="shared" si="13"/>
        <v>0.05</v>
      </c>
      <c r="J57" s="122">
        <f t="shared" si="14"/>
        <v>43488</v>
      </c>
      <c r="K57" s="118">
        <f t="shared" si="15"/>
        <v>30</v>
      </c>
      <c r="L57" s="130">
        <f t="shared" si="16"/>
        <v>31</v>
      </c>
      <c r="M57" s="131">
        <f t="shared" si="3"/>
        <v>1.0060200130000001</v>
      </c>
      <c r="N57" s="131">
        <f t="shared" ca="1" si="4"/>
        <v>1.0137265790000001</v>
      </c>
      <c r="O57" s="130">
        <f t="shared" si="17"/>
        <v>0</v>
      </c>
      <c r="P57" s="129">
        <f t="shared" ca="1" si="5"/>
        <v>27453.157999999999</v>
      </c>
      <c r="Q57" s="135">
        <f t="shared" si="6"/>
        <v>0</v>
      </c>
      <c r="R57" s="129">
        <f t="shared" si="7"/>
        <v>0</v>
      </c>
      <c r="S57" s="136" t="str">
        <f t="shared" si="18"/>
        <v>A+J=</v>
      </c>
      <c r="T57" s="122">
        <f t="shared" si="19"/>
        <v>44732</v>
      </c>
      <c r="U57" s="3"/>
      <c r="V57" s="4"/>
      <c r="W57" s="20"/>
      <c r="X57" s="54"/>
      <c r="Y57" s="22"/>
      <c r="Z57" s="23"/>
      <c r="AA57" s="22"/>
      <c r="AB57" s="28"/>
      <c r="AC57" s="30"/>
      <c r="AD57" s="22"/>
      <c r="AE57" s="20"/>
      <c r="AF57" s="24"/>
      <c r="AG57" s="21"/>
      <c r="AH57" s="3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</row>
    <row r="58" spans="1:166" x14ac:dyDescent="0.15">
      <c r="A58" s="134">
        <f t="shared" si="10"/>
        <v>43534</v>
      </c>
      <c r="B58" s="127">
        <f t="shared" ca="1" si="25"/>
        <v>2027453.1580000001</v>
      </c>
      <c r="C58" s="119">
        <f t="shared" si="11"/>
        <v>2000000</v>
      </c>
      <c r="D58" s="128">
        <f ca="1">IF(A58&lt;$B$1,VLOOKUP(A58,[1]DI!$A$4:$B$15000,2,FALSE),0)</f>
        <v>0</v>
      </c>
      <c r="E58" s="129">
        <f t="shared" ca="1" si="1"/>
        <v>1</v>
      </c>
      <c r="F58" s="129">
        <f ca="1">(TRUNC(PRODUCT($E$12:$E57),16))</f>
        <v>1.00766045291048</v>
      </c>
      <c r="G58" s="129">
        <f t="shared" si="12"/>
        <v>1</v>
      </c>
      <c r="H58" s="129">
        <f t="shared" ca="1" si="2"/>
        <v>1.0076604499999999</v>
      </c>
      <c r="I58" s="128">
        <f t="shared" si="13"/>
        <v>0.05</v>
      </c>
      <c r="J58" s="122">
        <f t="shared" si="14"/>
        <v>43488</v>
      </c>
      <c r="K58" s="118">
        <f t="shared" si="15"/>
        <v>30</v>
      </c>
      <c r="L58" s="130">
        <f t="shared" si="16"/>
        <v>31</v>
      </c>
      <c r="M58" s="131">
        <f t="shared" si="3"/>
        <v>1.0060200130000001</v>
      </c>
      <c r="N58" s="131">
        <f t="shared" ca="1" si="4"/>
        <v>1.0137265790000001</v>
      </c>
      <c r="O58" s="130">
        <f t="shared" si="17"/>
        <v>0</v>
      </c>
      <c r="P58" s="129">
        <f t="shared" ca="1" si="5"/>
        <v>27453.157999999999</v>
      </c>
      <c r="Q58" s="135">
        <f t="shared" si="6"/>
        <v>0</v>
      </c>
      <c r="R58" s="129">
        <f t="shared" si="7"/>
        <v>0</v>
      </c>
      <c r="S58" s="136" t="str">
        <f t="shared" si="18"/>
        <v>A+J=</v>
      </c>
      <c r="T58" s="122">
        <f t="shared" si="19"/>
        <v>44732</v>
      </c>
      <c r="U58" s="3"/>
      <c r="V58" s="4"/>
      <c r="W58" s="20"/>
      <c r="X58" s="54"/>
      <c r="Y58" s="22"/>
      <c r="Z58" s="23"/>
      <c r="AA58" s="22"/>
      <c r="AB58" s="28"/>
      <c r="AC58" s="30"/>
      <c r="AD58" s="22"/>
      <c r="AE58" s="20"/>
      <c r="AF58" s="24"/>
      <c r="AG58" s="21"/>
      <c r="AH58" s="3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</row>
    <row r="59" spans="1:166" x14ac:dyDescent="0.15">
      <c r="A59" s="134">
        <f t="shared" si="10"/>
        <v>43535</v>
      </c>
      <c r="B59" s="127">
        <f t="shared" ca="1" si="25"/>
        <v>2027453.1580000001</v>
      </c>
      <c r="C59" s="119">
        <f t="shared" si="11"/>
        <v>2000000</v>
      </c>
      <c r="D59" s="128">
        <f ca="1">IF(A59&lt;$B$1,VLOOKUP(A59,[1]DI!$A$4:$B$15000,2,FALSE),0)</f>
        <v>6.4000000000000001E-2</v>
      </c>
      <c r="E59" s="129">
        <f t="shared" ca="1" si="1"/>
        <v>1.0002462000000001</v>
      </c>
      <c r="F59" s="129">
        <f ca="1">(TRUNC(PRODUCT($E$12:$E58),16))</f>
        <v>1.00766045291048</v>
      </c>
      <c r="G59" s="129">
        <f t="shared" si="12"/>
        <v>1</v>
      </c>
      <c r="H59" s="129">
        <f t="shared" ca="1" si="2"/>
        <v>1.0076604499999999</v>
      </c>
      <c r="I59" s="128">
        <f t="shared" si="13"/>
        <v>0.05</v>
      </c>
      <c r="J59" s="122">
        <f t="shared" si="14"/>
        <v>43488</v>
      </c>
      <c r="K59" s="118">
        <f t="shared" si="15"/>
        <v>31</v>
      </c>
      <c r="L59" s="130">
        <f t="shared" si="16"/>
        <v>31</v>
      </c>
      <c r="M59" s="131">
        <f t="shared" si="3"/>
        <v>1.0060200130000001</v>
      </c>
      <c r="N59" s="131">
        <f t="shared" ca="1" si="4"/>
        <v>1.0137265790000001</v>
      </c>
      <c r="O59" s="130">
        <f t="shared" si="17"/>
        <v>0</v>
      </c>
      <c r="P59" s="129">
        <f t="shared" ca="1" si="5"/>
        <v>27453.157999999999</v>
      </c>
      <c r="Q59" s="135">
        <f t="shared" si="6"/>
        <v>0</v>
      </c>
      <c r="R59" s="129">
        <f t="shared" si="7"/>
        <v>0</v>
      </c>
      <c r="S59" s="136" t="str">
        <f t="shared" si="18"/>
        <v>A+J=</v>
      </c>
      <c r="T59" s="122">
        <f t="shared" si="19"/>
        <v>44732</v>
      </c>
      <c r="U59" s="3"/>
      <c r="V59" s="4"/>
      <c r="W59" s="20"/>
      <c r="X59" s="54"/>
      <c r="Y59" s="22"/>
      <c r="Z59" s="23"/>
      <c r="AA59" s="22"/>
      <c r="AB59" s="28"/>
      <c r="AC59" s="30"/>
      <c r="AD59" s="22"/>
      <c r="AE59" s="20"/>
      <c r="AF59" s="24"/>
      <c r="AG59" s="21"/>
      <c r="AH59" s="3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</row>
    <row r="60" spans="1:166" x14ac:dyDescent="0.15">
      <c r="A60" s="134">
        <f t="shared" si="10"/>
        <v>43536</v>
      </c>
      <c r="B60" s="127">
        <f t="shared" ca="1" si="25"/>
        <v>2028344.9979999999</v>
      </c>
      <c r="C60" s="119">
        <f t="shared" si="11"/>
        <v>2000000</v>
      </c>
      <c r="D60" s="128">
        <f ca="1">IF(A60&lt;$B$1,VLOOKUP(A60,[1]DI!$A$4:$B$15000,2,FALSE),0)</f>
        <v>6.4000000000000001E-2</v>
      </c>
      <c r="E60" s="129">
        <f t="shared" ca="1" si="1"/>
        <v>1.0002462000000001</v>
      </c>
      <c r="F60" s="129">
        <f ca="1">(TRUNC(PRODUCT($E$12:$E59),16))</f>
        <v>1.0079085389139899</v>
      </c>
      <c r="G60" s="129">
        <f t="shared" si="12"/>
        <v>1</v>
      </c>
      <c r="H60" s="129">
        <f t="shared" ca="1" si="2"/>
        <v>1.0079085400000001</v>
      </c>
      <c r="I60" s="128">
        <f t="shared" si="13"/>
        <v>0.05</v>
      </c>
      <c r="J60" s="122">
        <f t="shared" si="14"/>
        <v>43488</v>
      </c>
      <c r="K60" s="118">
        <f t="shared" si="15"/>
        <v>32</v>
      </c>
      <c r="L60" s="130">
        <f t="shared" si="16"/>
        <v>32</v>
      </c>
      <c r="M60" s="131">
        <f t="shared" si="3"/>
        <v>1.006214809</v>
      </c>
      <c r="N60" s="131">
        <f t="shared" ca="1" si="4"/>
        <v>1.0141724990000001</v>
      </c>
      <c r="O60" s="130">
        <f t="shared" si="17"/>
        <v>0</v>
      </c>
      <c r="P60" s="129">
        <f t="shared" ca="1" si="5"/>
        <v>28344.998</v>
      </c>
      <c r="Q60" s="135">
        <f t="shared" si="6"/>
        <v>0</v>
      </c>
      <c r="R60" s="129">
        <f t="shared" si="7"/>
        <v>0</v>
      </c>
      <c r="S60" s="136" t="str">
        <f t="shared" si="18"/>
        <v>A+J=</v>
      </c>
      <c r="T60" s="122">
        <f t="shared" si="19"/>
        <v>44732</v>
      </c>
      <c r="U60" s="3"/>
      <c r="V60" s="4"/>
      <c r="W60" s="20"/>
      <c r="X60" s="54"/>
      <c r="Y60" s="22"/>
      <c r="Z60" s="23"/>
      <c r="AA60" s="22"/>
      <c r="AB60" s="28"/>
      <c r="AC60" s="30"/>
      <c r="AD60" s="22"/>
      <c r="AE60" s="20"/>
      <c r="AF60" s="24"/>
      <c r="AG60" s="21"/>
      <c r="AH60" s="3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</row>
    <row r="61" spans="1:166" x14ac:dyDescent="0.15">
      <c r="A61" s="134">
        <f t="shared" si="10"/>
        <v>43537</v>
      </c>
      <c r="B61" s="127">
        <f t="shared" ca="1" si="25"/>
        <v>2029237.2279999901</v>
      </c>
      <c r="C61" s="119">
        <f t="shared" si="11"/>
        <v>2000000</v>
      </c>
      <c r="D61" s="128">
        <f ca="1">IF(A61&lt;$B$1,VLOOKUP(A61,[1]DI!$A$4:$B$15000,2,FALSE),0)</f>
        <v>6.4000000000000001E-2</v>
      </c>
      <c r="E61" s="129">
        <f t="shared" ca="1" si="1"/>
        <v>1.0002462000000001</v>
      </c>
      <c r="F61" s="129">
        <f ca="1">(TRUNC(PRODUCT($E$12:$E60),16))</f>
        <v>1.0081566859962701</v>
      </c>
      <c r="G61" s="129">
        <f t="shared" si="12"/>
        <v>1</v>
      </c>
      <c r="H61" s="129">
        <f t="shared" ca="1" si="2"/>
        <v>1.0081566900000001</v>
      </c>
      <c r="I61" s="128">
        <f t="shared" si="13"/>
        <v>0.05</v>
      </c>
      <c r="J61" s="122">
        <f t="shared" si="14"/>
        <v>43488</v>
      </c>
      <c r="K61" s="118">
        <f t="shared" si="15"/>
        <v>33</v>
      </c>
      <c r="L61" s="130">
        <f t="shared" si="16"/>
        <v>33</v>
      </c>
      <c r="M61" s="131">
        <f t="shared" si="3"/>
        <v>1.006409643</v>
      </c>
      <c r="N61" s="131">
        <f t="shared" ca="1" si="4"/>
        <v>1.014618614</v>
      </c>
      <c r="O61" s="130">
        <f t="shared" si="17"/>
        <v>0</v>
      </c>
      <c r="P61" s="129">
        <f t="shared" ca="1" si="5"/>
        <v>29237.227999989998</v>
      </c>
      <c r="Q61" s="135">
        <f t="shared" si="6"/>
        <v>0</v>
      </c>
      <c r="R61" s="129">
        <f t="shared" si="7"/>
        <v>0</v>
      </c>
      <c r="S61" s="136" t="str">
        <f t="shared" si="18"/>
        <v>A+J=</v>
      </c>
      <c r="T61" s="122">
        <f t="shared" si="19"/>
        <v>44732</v>
      </c>
      <c r="U61" s="3"/>
      <c r="V61" s="4"/>
      <c r="W61" s="20"/>
      <c r="X61" s="54"/>
      <c r="Y61" s="22"/>
      <c r="Z61" s="23"/>
      <c r="AA61" s="22"/>
      <c r="AB61" s="28"/>
      <c r="AC61" s="30"/>
      <c r="AD61" s="22"/>
      <c r="AE61" s="20"/>
      <c r="AF61" s="24"/>
      <c r="AG61" s="21"/>
      <c r="AH61" s="3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</row>
    <row r="62" spans="1:166" x14ac:dyDescent="0.15">
      <c r="A62" s="134">
        <f t="shared" si="10"/>
        <v>43538</v>
      </c>
      <c r="B62" s="127">
        <f t="shared" ca="1" si="25"/>
        <v>2030129.828</v>
      </c>
      <c r="C62" s="119">
        <f t="shared" si="11"/>
        <v>2000000</v>
      </c>
      <c r="D62" s="128">
        <f ca="1">IF(A62&lt;$B$1,VLOOKUP(A62,[1]DI!$A$4:$B$15000,2,FALSE),0)</f>
        <v>6.4000000000000001E-2</v>
      </c>
      <c r="E62" s="129">
        <f t="shared" ca="1" si="1"/>
        <v>1.0002462000000001</v>
      </c>
      <c r="F62" s="129">
        <f ca="1">(TRUNC(PRODUCT($E$12:$E61),16))</f>
        <v>1.00840489417236</v>
      </c>
      <c r="G62" s="129">
        <f t="shared" si="12"/>
        <v>1</v>
      </c>
      <c r="H62" s="129">
        <f t="shared" ca="1" si="2"/>
        <v>1.00840489</v>
      </c>
      <c r="I62" s="128">
        <f t="shared" si="13"/>
        <v>0.05</v>
      </c>
      <c r="J62" s="122">
        <f t="shared" si="14"/>
        <v>43488</v>
      </c>
      <c r="K62" s="118">
        <f t="shared" si="15"/>
        <v>34</v>
      </c>
      <c r="L62" s="130">
        <f t="shared" si="16"/>
        <v>34</v>
      </c>
      <c r="M62" s="131">
        <f t="shared" si="3"/>
        <v>1.006604514</v>
      </c>
      <c r="N62" s="131">
        <f t="shared" ca="1" si="4"/>
        <v>1.0150649140000001</v>
      </c>
      <c r="O62" s="130">
        <f t="shared" si="17"/>
        <v>0</v>
      </c>
      <c r="P62" s="129">
        <f t="shared" ca="1" si="5"/>
        <v>30129.828000000001</v>
      </c>
      <c r="Q62" s="135">
        <f t="shared" si="6"/>
        <v>0</v>
      </c>
      <c r="R62" s="129">
        <f t="shared" si="7"/>
        <v>0</v>
      </c>
      <c r="S62" s="136" t="str">
        <f t="shared" si="18"/>
        <v>A+J=</v>
      </c>
      <c r="T62" s="122">
        <f t="shared" si="19"/>
        <v>44732</v>
      </c>
      <c r="U62" s="3"/>
      <c r="V62" s="4"/>
      <c r="W62" s="20"/>
      <c r="X62" s="54"/>
      <c r="Y62" s="22"/>
      <c r="Z62" s="23"/>
      <c r="AA62" s="22"/>
      <c r="AB62" s="28"/>
      <c r="AC62" s="30"/>
      <c r="AD62" s="22"/>
      <c r="AE62" s="20"/>
      <c r="AF62" s="24"/>
      <c r="AG62" s="21"/>
      <c r="AH62" s="3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</row>
    <row r="63" spans="1:166" x14ac:dyDescent="0.15">
      <c r="A63" s="134">
        <f t="shared" si="10"/>
        <v>43539</v>
      </c>
      <c r="B63" s="127">
        <f t="shared" ca="1" si="25"/>
        <v>2031022.8419999999</v>
      </c>
      <c r="C63" s="119">
        <f t="shared" si="11"/>
        <v>2000000</v>
      </c>
      <c r="D63" s="128">
        <f ca="1">IF(A63&lt;$B$1,VLOOKUP(A63,[1]DI!$A$4:$B$15000,2,FALSE),0)</f>
        <v>6.4000000000000001E-2</v>
      </c>
      <c r="E63" s="129">
        <f t="shared" ca="1" si="1"/>
        <v>1.0002462000000001</v>
      </c>
      <c r="F63" s="129">
        <f ca="1">(TRUNC(PRODUCT($E$12:$E62),16))</f>
        <v>1.0086531634573099</v>
      </c>
      <c r="G63" s="129">
        <f t="shared" si="12"/>
        <v>1</v>
      </c>
      <c r="H63" s="129">
        <f t="shared" ca="1" si="2"/>
        <v>1.0086531599999999</v>
      </c>
      <c r="I63" s="128">
        <f t="shared" si="13"/>
        <v>0.05</v>
      </c>
      <c r="J63" s="122">
        <f t="shared" si="14"/>
        <v>43488</v>
      </c>
      <c r="K63" s="118">
        <f t="shared" si="15"/>
        <v>35</v>
      </c>
      <c r="L63" s="130">
        <f t="shared" si="16"/>
        <v>35</v>
      </c>
      <c r="M63" s="131">
        <f t="shared" si="3"/>
        <v>1.006799424</v>
      </c>
      <c r="N63" s="131">
        <f t="shared" ca="1" si="4"/>
        <v>1.015511421</v>
      </c>
      <c r="O63" s="130">
        <f t="shared" si="17"/>
        <v>0</v>
      </c>
      <c r="P63" s="129">
        <f t="shared" ca="1" si="5"/>
        <v>31022.842000000001</v>
      </c>
      <c r="Q63" s="135">
        <f t="shared" si="6"/>
        <v>0</v>
      </c>
      <c r="R63" s="129">
        <f t="shared" si="7"/>
        <v>0</v>
      </c>
      <c r="S63" s="136" t="str">
        <f t="shared" si="18"/>
        <v>A+J=</v>
      </c>
      <c r="T63" s="122">
        <f t="shared" si="19"/>
        <v>44732</v>
      </c>
      <c r="U63" s="3"/>
      <c r="V63" s="4"/>
      <c r="W63" s="20"/>
      <c r="X63" s="54"/>
      <c r="Y63" s="22"/>
      <c r="Z63" s="23"/>
      <c r="AA63" s="22"/>
      <c r="AB63" s="28"/>
      <c r="AC63" s="30"/>
      <c r="AD63" s="22"/>
      <c r="AE63" s="20"/>
      <c r="AF63" s="24"/>
      <c r="AG63" s="21"/>
      <c r="AH63" s="3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</row>
    <row r="64" spans="1:166" x14ac:dyDescent="0.15">
      <c r="A64" s="134">
        <f t="shared" si="10"/>
        <v>43540</v>
      </c>
      <c r="B64" s="127">
        <f t="shared" ca="1" si="25"/>
        <v>2031916.2419999901</v>
      </c>
      <c r="C64" s="119">
        <f t="shared" si="11"/>
        <v>2000000</v>
      </c>
      <c r="D64" s="128">
        <f ca="1">IF(A64&lt;$B$1,VLOOKUP(A64,[1]DI!$A$4:$B$15000,2,FALSE),0)</f>
        <v>0</v>
      </c>
      <c r="E64" s="129">
        <f t="shared" ca="1" si="1"/>
        <v>1</v>
      </c>
      <c r="F64" s="129">
        <f ca="1">(TRUNC(PRODUCT($E$12:$E63),16))</f>
        <v>1.00890149386615</v>
      </c>
      <c r="G64" s="129">
        <f t="shared" si="12"/>
        <v>1</v>
      </c>
      <c r="H64" s="129">
        <f t="shared" ca="1" si="2"/>
        <v>1.00890149</v>
      </c>
      <c r="I64" s="128">
        <f t="shared" si="13"/>
        <v>0.05</v>
      </c>
      <c r="J64" s="122">
        <f t="shared" si="14"/>
        <v>43488</v>
      </c>
      <c r="K64" s="118">
        <f t="shared" si="15"/>
        <v>35</v>
      </c>
      <c r="L64" s="130">
        <f t="shared" si="16"/>
        <v>36</v>
      </c>
      <c r="M64" s="131">
        <f t="shared" si="3"/>
        <v>1.006994371</v>
      </c>
      <c r="N64" s="131">
        <f t="shared" ca="1" si="4"/>
        <v>1.0159581209999999</v>
      </c>
      <c r="O64" s="130">
        <f t="shared" si="17"/>
        <v>0</v>
      </c>
      <c r="P64" s="129">
        <f t="shared" ca="1" si="5"/>
        <v>31916.241999990001</v>
      </c>
      <c r="Q64" s="135">
        <f t="shared" si="6"/>
        <v>0</v>
      </c>
      <c r="R64" s="129">
        <f t="shared" si="7"/>
        <v>0</v>
      </c>
      <c r="S64" s="136" t="str">
        <f t="shared" si="18"/>
        <v>A+J=</v>
      </c>
      <c r="T64" s="122">
        <f t="shared" si="19"/>
        <v>44732</v>
      </c>
      <c r="U64" s="3"/>
      <c r="V64" s="4"/>
      <c r="W64" s="20"/>
      <c r="X64" s="54"/>
      <c r="Y64" s="22"/>
      <c r="Z64" s="23"/>
      <c r="AA64" s="22"/>
      <c r="AB64" s="28"/>
      <c r="AC64" s="30"/>
      <c r="AD64" s="22"/>
      <c r="AE64" s="20"/>
      <c r="AF64" s="24"/>
      <c r="AG64" s="21"/>
      <c r="AH64" s="3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</row>
    <row r="65" spans="1:166" x14ac:dyDescent="0.15">
      <c r="A65" s="134">
        <f t="shared" si="10"/>
        <v>43541</v>
      </c>
      <c r="B65" s="127">
        <f t="shared" ca="1" si="25"/>
        <v>2031916.2419999901</v>
      </c>
      <c r="C65" s="119">
        <f t="shared" si="11"/>
        <v>2000000</v>
      </c>
      <c r="D65" s="128">
        <f ca="1">IF(A65&lt;$B$1,VLOOKUP(A65,[1]DI!$A$4:$B$15000,2,FALSE),0)</f>
        <v>0</v>
      </c>
      <c r="E65" s="129">
        <f t="shared" ca="1" si="1"/>
        <v>1</v>
      </c>
      <c r="F65" s="129">
        <f ca="1">(TRUNC(PRODUCT($E$12:$E64),16))</f>
        <v>1.00890149386615</v>
      </c>
      <c r="G65" s="129">
        <f t="shared" si="12"/>
        <v>1</v>
      </c>
      <c r="H65" s="129">
        <f t="shared" ca="1" si="2"/>
        <v>1.00890149</v>
      </c>
      <c r="I65" s="128">
        <f t="shared" si="13"/>
        <v>0.05</v>
      </c>
      <c r="J65" s="122">
        <f t="shared" si="14"/>
        <v>43488</v>
      </c>
      <c r="K65" s="118">
        <f t="shared" si="15"/>
        <v>35</v>
      </c>
      <c r="L65" s="130">
        <f t="shared" si="16"/>
        <v>36</v>
      </c>
      <c r="M65" s="131">
        <f t="shared" si="3"/>
        <v>1.006994371</v>
      </c>
      <c r="N65" s="131">
        <f t="shared" ca="1" si="4"/>
        <v>1.0159581209999999</v>
      </c>
      <c r="O65" s="130">
        <f t="shared" si="17"/>
        <v>0</v>
      </c>
      <c r="P65" s="129">
        <f t="shared" ca="1" si="5"/>
        <v>31916.241999990001</v>
      </c>
      <c r="Q65" s="135">
        <f t="shared" si="6"/>
        <v>0</v>
      </c>
      <c r="R65" s="129">
        <f t="shared" si="7"/>
        <v>0</v>
      </c>
      <c r="S65" s="136" t="str">
        <f t="shared" si="18"/>
        <v>A+J=</v>
      </c>
      <c r="T65" s="122">
        <f t="shared" si="19"/>
        <v>44732</v>
      </c>
      <c r="U65" s="3"/>
      <c r="V65" s="4"/>
      <c r="W65" s="20"/>
      <c r="X65" s="54"/>
      <c r="Y65" s="22"/>
      <c r="Z65" s="23"/>
      <c r="AA65" s="22"/>
      <c r="AB65" s="28"/>
      <c r="AC65" s="30"/>
      <c r="AD65" s="22"/>
      <c r="AE65" s="20"/>
      <c r="AF65" s="24"/>
      <c r="AG65" s="21"/>
      <c r="AH65" s="3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</row>
    <row r="66" spans="1:166" x14ac:dyDescent="0.15">
      <c r="A66" s="134">
        <f t="shared" si="10"/>
        <v>43542</v>
      </c>
      <c r="B66" s="127">
        <f t="shared" ca="1" si="25"/>
        <v>2031916.2419999901</v>
      </c>
      <c r="C66" s="119">
        <f t="shared" si="11"/>
        <v>2000000</v>
      </c>
      <c r="D66" s="128">
        <f ca="1">IF(A66&lt;$B$1,VLOOKUP(A66,[1]DI!$A$4:$B$15000,2,FALSE),0)</f>
        <v>6.4000000000000001E-2</v>
      </c>
      <c r="E66" s="129">
        <f t="shared" ca="1" si="1"/>
        <v>1.0002462000000001</v>
      </c>
      <c r="F66" s="129">
        <f ca="1">(TRUNC(PRODUCT($E$12:$E65),16))</f>
        <v>1.00890149386615</v>
      </c>
      <c r="G66" s="129">
        <f t="shared" si="12"/>
        <v>1</v>
      </c>
      <c r="H66" s="129">
        <f t="shared" ca="1" si="2"/>
        <v>1.00890149</v>
      </c>
      <c r="I66" s="128">
        <f t="shared" si="13"/>
        <v>0.05</v>
      </c>
      <c r="J66" s="122">
        <f t="shared" si="14"/>
        <v>43488</v>
      </c>
      <c r="K66" s="118">
        <f t="shared" si="15"/>
        <v>36</v>
      </c>
      <c r="L66" s="130">
        <f t="shared" si="16"/>
        <v>36</v>
      </c>
      <c r="M66" s="131">
        <f t="shared" si="3"/>
        <v>1.006994371</v>
      </c>
      <c r="N66" s="131">
        <f t="shared" ca="1" si="4"/>
        <v>1.0159581209999999</v>
      </c>
      <c r="O66" s="130">
        <f t="shared" si="17"/>
        <v>0</v>
      </c>
      <c r="P66" s="129">
        <f t="shared" ca="1" si="5"/>
        <v>31916.241999990001</v>
      </c>
      <c r="Q66" s="135">
        <f t="shared" si="6"/>
        <v>0</v>
      </c>
      <c r="R66" s="129">
        <f t="shared" si="7"/>
        <v>0</v>
      </c>
      <c r="S66" s="136" t="str">
        <f t="shared" si="18"/>
        <v>A+J=</v>
      </c>
      <c r="T66" s="122">
        <f t="shared" si="19"/>
        <v>44732</v>
      </c>
      <c r="U66" s="3"/>
      <c r="V66" s="4"/>
      <c r="W66" s="20"/>
      <c r="X66" s="54"/>
      <c r="Y66" s="22"/>
      <c r="Z66" s="23"/>
      <c r="AA66" s="22"/>
      <c r="AB66" s="28"/>
      <c r="AC66" s="30"/>
      <c r="AD66" s="22"/>
      <c r="AE66" s="20"/>
      <c r="AF66" s="24"/>
      <c r="AG66" s="21"/>
      <c r="AH66" s="3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</row>
    <row r="67" spans="1:166" x14ac:dyDescent="0.15">
      <c r="A67" s="134">
        <f t="shared" si="10"/>
        <v>43543</v>
      </c>
      <c r="B67" s="127">
        <f t="shared" ca="1" si="25"/>
        <v>2032810.054</v>
      </c>
      <c r="C67" s="119">
        <f t="shared" si="11"/>
        <v>2000000</v>
      </c>
      <c r="D67" s="128">
        <f ca="1">IF(A67&lt;$B$1,VLOOKUP(A67,[1]DI!$A$4:$B$15000,2,FALSE),0)</f>
        <v>6.4000000000000001E-2</v>
      </c>
      <c r="E67" s="129">
        <f t="shared" ca="1" si="1"/>
        <v>1.0002462000000001</v>
      </c>
      <c r="F67" s="129">
        <f ca="1">(TRUNC(PRODUCT($E$12:$E66),16))</f>
        <v>1.00914988541394</v>
      </c>
      <c r="G67" s="129">
        <f t="shared" si="12"/>
        <v>1</v>
      </c>
      <c r="H67" s="129">
        <f t="shared" ca="1" si="2"/>
        <v>1.00914989</v>
      </c>
      <c r="I67" s="128">
        <f t="shared" si="13"/>
        <v>0.05</v>
      </c>
      <c r="J67" s="122">
        <f t="shared" si="14"/>
        <v>43488</v>
      </c>
      <c r="K67" s="118">
        <f t="shared" si="15"/>
        <v>37</v>
      </c>
      <c r="L67" s="130">
        <f t="shared" si="16"/>
        <v>37</v>
      </c>
      <c r="M67" s="131">
        <f t="shared" si="3"/>
        <v>1.007189355</v>
      </c>
      <c r="N67" s="131">
        <f t="shared" ca="1" si="4"/>
        <v>1.016405027</v>
      </c>
      <c r="O67" s="130">
        <f t="shared" si="17"/>
        <v>0</v>
      </c>
      <c r="P67" s="129">
        <f t="shared" ca="1" si="5"/>
        <v>32810.053999999996</v>
      </c>
      <c r="Q67" s="135">
        <f t="shared" si="6"/>
        <v>0</v>
      </c>
      <c r="R67" s="129">
        <f t="shared" si="7"/>
        <v>0</v>
      </c>
      <c r="S67" s="136" t="str">
        <f t="shared" si="18"/>
        <v>A+J=</v>
      </c>
      <c r="T67" s="122">
        <f t="shared" si="19"/>
        <v>44732</v>
      </c>
      <c r="U67" s="3"/>
      <c r="V67" s="4"/>
      <c r="W67" s="20"/>
      <c r="X67" s="54"/>
      <c r="Y67" s="22"/>
      <c r="Z67" s="23"/>
      <c r="AA67" s="22"/>
      <c r="AB67" s="28"/>
      <c r="AC67" s="30"/>
      <c r="AD67" s="22"/>
      <c r="AE67" s="20"/>
      <c r="AF67" s="24"/>
      <c r="AG67" s="21"/>
      <c r="AH67" s="3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</row>
    <row r="68" spans="1:166" x14ac:dyDescent="0.15">
      <c r="A68" s="134">
        <f t="shared" si="10"/>
        <v>43544</v>
      </c>
      <c r="B68" s="127">
        <f t="shared" ca="1" si="25"/>
        <v>2033704.2379999901</v>
      </c>
      <c r="C68" s="119">
        <f t="shared" si="11"/>
        <v>2000000</v>
      </c>
      <c r="D68" s="128">
        <f ca="1">IF(A68&lt;$B$1,VLOOKUP(A68,[1]DI!$A$4:$B$15000,2,FALSE),0)</f>
        <v>6.4000000000000001E-2</v>
      </c>
      <c r="E68" s="129">
        <f t="shared" ca="1" si="1"/>
        <v>1.0002462000000001</v>
      </c>
      <c r="F68" s="129">
        <f ca="1">(TRUNC(PRODUCT($E$12:$E67),16))</f>
        <v>1.0093983381157301</v>
      </c>
      <c r="G68" s="129">
        <f t="shared" si="12"/>
        <v>1</v>
      </c>
      <c r="H68" s="129">
        <f t="shared" ca="1" si="2"/>
        <v>1.0093983399999999</v>
      </c>
      <c r="I68" s="128">
        <f t="shared" si="13"/>
        <v>0.05</v>
      </c>
      <c r="J68" s="122">
        <f t="shared" si="14"/>
        <v>43488</v>
      </c>
      <c r="K68" s="118">
        <f t="shared" si="15"/>
        <v>38</v>
      </c>
      <c r="L68" s="130">
        <f t="shared" si="16"/>
        <v>38</v>
      </c>
      <c r="M68" s="131">
        <f t="shared" si="3"/>
        <v>1.007384378</v>
      </c>
      <c r="N68" s="131">
        <f t="shared" ca="1" si="4"/>
        <v>1.0168521189999999</v>
      </c>
      <c r="O68" s="130">
        <f t="shared" si="17"/>
        <v>0</v>
      </c>
      <c r="P68" s="129">
        <f t="shared" ca="1" si="5"/>
        <v>33704.23799999</v>
      </c>
      <c r="Q68" s="135">
        <f t="shared" si="6"/>
        <v>0</v>
      </c>
      <c r="R68" s="129">
        <f t="shared" si="7"/>
        <v>0</v>
      </c>
      <c r="S68" s="136" t="str">
        <f t="shared" si="18"/>
        <v>A+J=</v>
      </c>
      <c r="T68" s="122">
        <f t="shared" si="19"/>
        <v>44732</v>
      </c>
      <c r="U68" s="3"/>
      <c r="V68" s="4"/>
      <c r="W68" s="20"/>
      <c r="X68" s="54"/>
      <c r="Y68" s="22"/>
      <c r="Z68" s="23"/>
      <c r="AA68" s="22"/>
      <c r="AB68" s="28"/>
      <c r="AC68" s="30"/>
      <c r="AD68" s="22"/>
      <c r="AE68" s="20"/>
      <c r="AF68" s="24"/>
      <c r="AG68" s="21"/>
      <c r="AH68" s="3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</row>
    <row r="69" spans="1:166" x14ac:dyDescent="0.15">
      <c r="A69" s="134">
        <f t="shared" si="10"/>
        <v>43545</v>
      </c>
      <c r="B69" s="127">
        <f t="shared" ca="1" si="25"/>
        <v>2034598.8119999999</v>
      </c>
      <c r="C69" s="119">
        <f t="shared" si="11"/>
        <v>2000000</v>
      </c>
      <c r="D69" s="128">
        <f ca="1">IF(A69&lt;$B$1,VLOOKUP(A69,[1]DI!$A$4:$B$15000,2,FALSE),0)</f>
        <v>6.4000000000000001E-2</v>
      </c>
      <c r="E69" s="129">
        <f t="shared" ca="1" si="1"/>
        <v>1.0002462000000001</v>
      </c>
      <c r="F69" s="129">
        <f ca="1">(TRUNC(PRODUCT($E$12:$E68),16))</f>
        <v>1.00964685198658</v>
      </c>
      <c r="G69" s="129">
        <f t="shared" si="12"/>
        <v>1</v>
      </c>
      <c r="H69" s="129">
        <f t="shared" ca="1" si="2"/>
        <v>1.00964685</v>
      </c>
      <c r="I69" s="128">
        <f t="shared" si="13"/>
        <v>0.05</v>
      </c>
      <c r="J69" s="122">
        <f t="shared" si="14"/>
        <v>43488</v>
      </c>
      <c r="K69" s="118">
        <f t="shared" si="15"/>
        <v>39</v>
      </c>
      <c r="L69" s="130">
        <f t="shared" si="16"/>
        <v>39</v>
      </c>
      <c r="M69" s="131">
        <f t="shared" si="3"/>
        <v>1.007579438</v>
      </c>
      <c r="N69" s="131">
        <f t="shared" ca="1" si="4"/>
        <v>1.017299406</v>
      </c>
      <c r="O69" s="130">
        <f t="shared" si="17"/>
        <v>0</v>
      </c>
      <c r="P69" s="129">
        <f t="shared" ca="1" si="5"/>
        <v>34598.811999999998</v>
      </c>
      <c r="Q69" s="135">
        <f t="shared" si="6"/>
        <v>0</v>
      </c>
      <c r="R69" s="129">
        <f t="shared" si="7"/>
        <v>0</v>
      </c>
      <c r="S69" s="136" t="str">
        <f t="shared" si="18"/>
        <v>A+J=</v>
      </c>
      <c r="T69" s="122">
        <f t="shared" si="19"/>
        <v>44732</v>
      </c>
      <c r="U69" s="3"/>
      <c r="V69" s="4"/>
      <c r="W69" s="20"/>
      <c r="X69" s="54"/>
      <c r="Y69" s="22"/>
      <c r="Z69" s="23"/>
      <c r="AA69" s="22"/>
      <c r="AB69" s="28"/>
      <c r="AC69" s="30"/>
      <c r="AD69" s="22"/>
      <c r="AE69" s="20"/>
      <c r="AF69" s="24"/>
      <c r="AG69" s="21"/>
      <c r="AH69" s="3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</row>
    <row r="70" spans="1:166" x14ac:dyDescent="0.15">
      <c r="A70" s="134">
        <f t="shared" si="10"/>
        <v>43546</v>
      </c>
      <c r="B70" s="127">
        <f t="shared" ca="1" si="25"/>
        <v>2035493.7959999901</v>
      </c>
      <c r="C70" s="119">
        <f t="shared" si="11"/>
        <v>2000000</v>
      </c>
      <c r="D70" s="128">
        <f ca="1">IF(A70&lt;$B$1,VLOOKUP(A70,[1]DI!$A$4:$B$15000,2,FALSE),0)</f>
        <v>6.4000000000000001E-2</v>
      </c>
      <c r="E70" s="129">
        <f t="shared" ca="1" si="1"/>
        <v>1.0002462000000001</v>
      </c>
      <c r="F70" s="129">
        <f ca="1">(TRUNC(PRODUCT($E$12:$E69),16))</f>
        <v>1.0098954270415299</v>
      </c>
      <c r="G70" s="129">
        <f t="shared" si="12"/>
        <v>1</v>
      </c>
      <c r="H70" s="129">
        <f t="shared" ca="1" si="2"/>
        <v>1.00989543</v>
      </c>
      <c r="I70" s="128">
        <f t="shared" si="13"/>
        <v>0.05</v>
      </c>
      <c r="J70" s="122">
        <f t="shared" si="14"/>
        <v>43488</v>
      </c>
      <c r="K70" s="118">
        <f t="shared" si="15"/>
        <v>40</v>
      </c>
      <c r="L70" s="130">
        <f t="shared" si="16"/>
        <v>40</v>
      </c>
      <c r="M70" s="131">
        <f t="shared" si="3"/>
        <v>1.0077745360000001</v>
      </c>
      <c r="N70" s="131">
        <f t="shared" ca="1" si="4"/>
        <v>1.017746898</v>
      </c>
      <c r="O70" s="130">
        <f t="shared" si="17"/>
        <v>0</v>
      </c>
      <c r="P70" s="129">
        <f t="shared" ca="1" si="5"/>
        <v>35493.795999989998</v>
      </c>
      <c r="Q70" s="135">
        <f t="shared" si="6"/>
        <v>0</v>
      </c>
      <c r="R70" s="129">
        <f t="shared" si="7"/>
        <v>0</v>
      </c>
      <c r="S70" s="136" t="str">
        <f t="shared" si="18"/>
        <v>A+J=</v>
      </c>
      <c r="T70" s="122">
        <f t="shared" si="19"/>
        <v>44732</v>
      </c>
      <c r="U70" s="3"/>
      <c r="V70" s="4"/>
      <c r="W70" s="20"/>
      <c r="X70" s="54"/>
      <c r="Y70" s="22"/>
      <c r="Z70" s="23"/>
      <c r="AA70" s="22"/>
      <c r="AB70" s="28"/>
      <c r="AC70" s="30"/>
      <c r="AD70" s="22"/>
      <c r="AE70" s="20"/>
      <c r="AF70" s="24"/>
      <c r="AG70" s="21"/>
      <c r="AH70" s="3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</row>
    <row r="71" spans="1:166" x14ac:dyDescent="0.15">
      <c r="A71" s="134">
        <f t="shared" si="10"/>
        <v>43547</v>
      </c>
      <c r="B71" s="127">
        <f t="shared" ca="1" si="25"/>
        <v>2036389.1540000001</v>
      </c>
      <c r="C71" s="119">
        <f t="shared" si="11"/>
        <v>2000000</v>
      </c>
      <c r="D71" s="128">
        <f ca="1">IF(A71&lt;$B$1,VLOOKUP(A71,[1]DI!$A$4:$B$15000,2,FALSE),0)</f>
        <v>0</v>
      </c>
      <c r="E71" s="129">
        <f t="shared" ca="1" si="1"/>
        <v>1</v>
      </c>
      <c r="F71" s="129">
        <f ca="1">(TRUNC(PRODUCT($E$12:$E70),16))</f>
        <v>1.01014406329567</v>
      </c>
      <c r="G71" s="129">
        <f t="shared" si="12"/>
        <v>1</v>
      </c>
      <c r="H71" s="129">
        <f t="shared" ca="1" si="2"/>
        <v>1.01014406</v>
      </c>
      <c r="I71" s="128">
        <f t="shared" si="13"/>
        <v>0.05</v>
      </c>
      <c r="J71" s="122">
        <f t="shared" si="14"/>
        <v>43488</v>
      </c>
      <c r="K71" s="118">
        <f t="shared" si="15"/>
        <v>40</v>
      </c>
      <c r="L71" s="130">
        <f t="shared" si="16"/>
        <v>41</v>
      </c>
      <c r="M71" s="131">
        <f t="shared" si="3"/>
        <v>1.007969672</v>
      </c>
      <c r="N71" s="131">
        <f t="shared" ca="1" si="4"/>
        <v>1.018194577</v>
      </c>
      <c r="O71" s="130">
        <f t="shared" si="17"/>
        <v>0</v>
      </c>
      <c r="P71" s="129">
        <f t="shared" ca="1" si="5"/>
        <v>36389.154000000002</v>
      </c>
      <c r="Q71" s="135">
        <f t="shared" si="6"/>
        <v>0</v>
      </c>
      <c r="R71" s="129">
        <f t="shared" si="7"/>
        <v>0</v>
      </c>
      <c r="S71" s="136" t="str">
        <f t="shared" si="18"/>
        <v>A+J=</v>
      </c>
      <c r="T71" s="122">
        <f t="shared" si="19"/>
        <v>44732</v>
      </c>
      <c r="U71" s="3"/>
      <c r="V71" s="4"/>
      <c r="W71" s="20"/>
      <c r="X71" s="54"/>
      <c r="Y71" s="22"/>
      <c r="Z71" s="23"/>
      <c r="AA71" s="22"/>
      <c r="AB71" s="28"/>
      <c r="AC71" s="30"/>
      <c r="AD71" s="22"/>
      <c r="AE71" s="20"/>
      <c r="AF71" s="24"/>
      <c r="AG71" s="21"/>
      <c r="AH71" s="3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</row>
    <row r="72" spans="1:166" x14ac:dyDescent="0.15">
      <c r="A72" s="134">
        <f t="shared" si="10"/>
        <v>43548</v>
      </c>
      <c r="B72" s="127">
        <f t="shared" ca="1" si="25"/>
        <v>2036389.1540000001</v>
      </c>
      <c r="C72" s="119">
        <f t="shared" si="11"/>
        <v>2000000</v>
      </c>
      <c r="D72" s="128">
        <f ca="1">IF(A72&lt;$B$1,VLOOKUP(A72,[1]DI!$A$4:$B$15000,2,FALSE),0)</f>
        <v>0</v>
      </c>
      <c r="E72" s="129">
        <f t="shared" ca="1" si="1"/>
        <v>1</v>
      </c>
      <c r="F72" s="129">
        <f ca="1">(TRUNC(PRODUCT($E$12:$E71),16))</f>
        <v>1.01014406329567</v>
      </c>
      <c r="G72" s="129">
        <f t="shared" si="12"/>
        <v>1</v>
      </c>
      <c r="H72" s="129">
        <f t="shared" ca="1" si="2"/>
        <v>1.01014406</v>
      </c>
      <c r="I72" s="128">
        <f t="shared" si="13"/>
        <v>0.05</v>
      </c>
      <c r="J72" s="122">
        <f t="shared" si="14"/>
        <v>43488</v>
      </c>
      <c r="K72" s="118">
        <f t="shared" si="15"/>
        <v>40</v>
      </c>
      <c r="L72" s="130">
        <f t="shared" si="16"/>
        <v>41</v>
      </c>
      <c r="M72" s="131">
        <f t="shared" si="3"/>
        <v>1.007969672</v>
      </c>
      <c r="N72" s="131">
        <f t="shared" ca="1" si="4"/>
        <v>1.018194577</v>
      </c>
      <c r="O72" s="130">
        <f t="shared" si="17"/>
        <v>0</v>
      </c>
      <c r="P72" s="129">
        <f t="shared" ca="1" si="5"/>
        <v>36389.154000000002</v>
      </c>
      <c r="Q72" s="135">
        <f t="shared" si="6"/>
        <v>0</v>
      </c>
      <c r="R72" s="129">
        <f t="shared" si="7"/>
        <v>0</v>
      </c>
      <c r="S72" s="136" t="str">
        <f t="shared" si="18"/>
        <v>A+J=</v>
      </c>
      <c r="T72" s="122">
        <f t="shared" si="19"/>
        <v>44732</v>
      </c>
      <c r="U72" s="3"/>
      <c r="V72" s="4"/>
      <c r="W72" s="20"/>
      <c r="X72" s="54"/>
      <c r="Y72" s="22"/>
      <c r="Z72" s="23"/>
      <c r="AA72" s="22"/>
      <c r="AB72" s="28"/>
      <c r="AC72" s="30"/>
      <c r="AD72" s="22"/>
      <c r="AE72" s="20"/>
      <c r="AF72" s="24"/>
      <c r="AG72" s="21"/>
      <c r="AH72" s="3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</row>
    <row r="73" spans="1:166" x14ac:dyDescent="0.15">
      <c r="A73" s="134">
        <f t="shared" si="10"/>
        <v>43549</v>
      </c>
      <c r="B73" s="127">
        <f t="shared" ca="1" si="25"/>
        <v>2036389.1540000001</v>
      </c>
      <c r="C73" s="119">
        <f t="shared" si="11"/>
        <v>2000000</v>
      </c>
      <c r="D73" s="128">
        <f ca="1">IF(A73&lt;$B$1,VLOOKUP(A73,[1]DI!$A$4:$B$15000,2,FALSE),0)</f>
        <v>6.4000000000000001E-2</v>
      </c>
      <c r="E73" s="129">
        <f t="shared" ca="1" si="1"/>
        <v>1.0002462000000001</v>
      </c>
      <c r="F73" s="129">
        <f ca="1">(TRUNC(PRODUCT($E$12:$E72),16))</f>
        <v>1.01014406329567</v>
      </c>
      <c r="G73" s="129">
        <f t="shared" si="12"/>
        <v>1</v>
      </c>
      <c r="H73" s="129">
        <f t="shared" ca="1" si="2"/>
        <v>1.01014406</v>
      </c>
      <c r="I73" s="128">
        <f t="shared" si="13"/>
        <v>0.05</v>
      </c>
      <c r="J73" s="122">
        <f t="shared" si="14"/>
        <v>43488</v>
      </c>
      <c r="K73" s="118">
        <f t="shared" si="15"/>
        <v>41</v>
      </c>
      <c r="L73" s="130">
        <f t="shared" si="16"/>
        <v>41</v>
      </c>
      <c r="M73" s="131">
        <f t="shared" si="3"/>
        <v>1.007969672</v>
      </c>
      <c r="N73" s="131">
        <f t="shared" ca="1" si="4"/>
        <v>1.018194577</v>
      </c>
      <c r="O73" s="130">
        <f t="shared" si="17"/>
        <v>0</v>
      </c>
      <c r="P73" s="129">
        <f t="shared" ca="1" si="5"/>
        <v>36389.154000000002</v>
      </c>
      <c r="Q73" s="135">
        <f t="shared" si="6"/>
        <v>0</v>
      </c>
      <c r="R73" s="129">
        <f t="shared" si="7"/>
        <v>0</v>
      </c>
      <c r="S73" s="136" t="str">
        <f t="shared" si="18"/>
        <v>A+J=</v>
      </c>
      <c r="T73" s="122">
        <f t="shared" si="19"/>
        <v>44732</v>
      </c>
      <c r="U73" s="3"/>
      <c r="V73" s="4"/>
      <c r="W73" s="20"/>
      <c r="X73" s="54"/>
      <c r="Y73" s="22"/>
      <c r="Z73" s="23"/>
      <c r="AA73" s="22"/>
      <c r="AB73" s="28"/>
      <c r="AC73" s="30"/>
      <c r="AD73" s="22"/>
      <c r="AE73" s="20"/>
      <c r="AF73" s="24"/>
      <c r="AG73" s="21"/>
      <c r="AH73" s="3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</row>
    <row r="74" spans="1:166" x14ac:dyDescent="0.15">
      <c r="A74" s="134">
        <f t="shared" si="10"/>
        <v>43550</v>
      </c>
      <c r="B74" s="127">
        <f t="shared" ca="1" si="25"/>
        <v>2037284.922</v>
      </c>
      <c r="C74" s="119">
        <f t="shared" si="11"/>
        <v>2000000</v>
      </c>
      <c r="D74" s="128">
        <f ca="1">IF(A74&lt;$B$1,VLOOKUP(A74,[1]DI!$A$4:$B$15000,2,FALSE),0)</f>
        <v>6.4000000000000001E-2</v>
      </c>
      <c r="E74" s="129">
        <f t="shared" ca="1" si="1"/>
        <v>1.0002462000000001</v>
      </c>
      <c r="F74" s="129">
        <f ca="1">(TRUNC(PRODUCT($E$12:$E73),16))</f>
        <v>1.0103927607640599</v>
      </c>
      <c r="G74" s="129">
        <f t="shared" si="12"/>
        <v>1</v>
      </c>
      <c r="H74" s="129">
        <f t="shared" ca="1" si="2"/>
        <v>1.01039276</v>
      </c>
      <c r="I74" s="128">
        <f t="shared" si="13"/>
        <v>0.05</v>
      </c>
      <c r="J74" s="122">
        <f t="shared" si="14"/>
        <v>43488</v>
      </c>
      <c r="K74" s="118">
        <f t="shared" si="15"/>
        <v>42</v>
      </c>
      <c r="L74" s="130">
        <f t="shared" si="16"/>
        <v>42</v>
      </c>
      <c r="M74" s="131">
        <f t="shared" si="3"/>
        <v>1.0081648459999999</v>
      </c>
      <c r="N74" s="131">
        <f t="shared" ca="1" si="4"/>
        <v>1.018642461</v>
      </c>
      <c r="O74" s="130">
        <f t="shared" si="17"/>
        <v>0</v>
      </c>
      <c r="P74" s="129">
        <f t="shared" ca="1" si="5"/>
        <v>37284.921999999999</v>
      </c>
      <c r="Q74" s="135">
        <f t="shared" si="6"/>
        <v>0</v>
      </c>
      <c r="R74" s="129">
        <f t="shared" si="7"/>
        <v>0</v>
      </c>
      <c r="S74" s="136" t="str">
        <f t="shared" si="18"/>
        <v>A+J=</v>
      </c>
      <c r="T74" s="122">
        <f t="shared" si="19"/>
        <v>44732</v>
      </c>
      <c r="U74" s="3"/>
      <c r="V74" s="4"/>
      <c r="W74" s="20"/>
      <c r="X74" s="54"/>
      <c r="Y74" s="22"/>
      <c r="Z74" s="23"/>
      <c r="AA74" s="22"/>
      <c r="AB74" s="28"/>
      <c r="AC74" s="30"/>
      <c r="AD74" s="22"/>
      <c r="AE74" s="20"/>
      <c r="AF74" s="24"/>
      <c r="AG74" s="21"/>
      <c r="AH74" s="3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</row>
    <row r="75" spans="1:166" x14ac:dyDescent="0.15">
      <c r="A75" s="134">
        <f t="shared" si="10"/>
        <v>43551</v>
      </c>
      <c r="B75" s="127">
        <f t="shared" ca="1" si="25"/>
        <v>2038181.084</v>
      </c>
      <c r="C75" s="119">
        <f t="shared" si="11"/>
        <v>2000000</v>
      </c>
      <c r="D75" s="128">
        <f ca="1">IF(A75&lt;$B$1,VLOOKUP(A75,[1]DI!$A$4:$B$15000,2,FALSE),0)</f>
        <v>6.4000000000000001E-2</v>
      </c>
      <c r="E75" s="129">
        <f t="shared" ca="1" si="1"/>
        <v>1.0002462000000001</v>
      </c>
      <c r="F75" s="129">
        <f ca="1">(TRUNC(PRODUCT($E$12:$E74),16))</f>
        <v>1.01064151946176</v>
      </c>
      <c r="G75" s="129">
        <f t="shared" si="12"/>
        <v>1</v>
      </c>
      <c r="H75" s="129">
        <f t="shared" ca="1" si="2"/>
        <v>1.0106415200000001</v>
      </c>
      <c r="I75" s="128">
        <f t="shared" si="13"/>
        <v>0.05</v>
      </c>
      <c r="J75" s="122">
        <f t="shared" si="14"/>
        <v>43488</v>
      </c>
      <c r="K75" s="118">
        <f t="shared" si="15"/>
        <v>43</v>
      </c>
      <c r="L75" s="130">
        <f t="shared" si="16"/>
        <v>43</v>
      </c>
      <c r="M75" s="131">
        <f t="shared" si="3"/>
        <v>1.0083600580000001</v>
      </c>
      <c r="N75" s="131">
        <f t="shared" ca="1" si="4"/>
        <v>1.019090542</v>
      </c>
      <c r="O75" s="130">
        <f t="shared" si="17"/>
        <v>0</v>
      </c>
      <c r="P75" s="129">
        <f t="shared" ca="1" si="5"/>
        <v>38181.084000000003</v>
      </c>
      <c r="Q75" s="135">
        <f t="shared" si="6"/>
        <v>0</v>
      </c>
      <c r="R75" s="129">
        <f t="shared" si="7"/>
        <v>0</v>
      </c>
      <c r="S75" s="136" t="str">
        <f t="shared" si="18"/>
        <v>A+J=</v>
      </c>
      <c r="T75" s="122">
        <f t="shared" si="19"/>
        <v>44732</v>
      </c>
      <c r="U75" s="3"/>
      <c r="V75" s="4"/>
      <c r="W75" s="20"/>
      <c r="X75" s="54"/>
      <c r="Y75" s="22"/>
      <c r="Z75" s="23"/>
      <c r="AA75" s="22"/>
      <c r="AB75" s="28"/>
      <c r="AC75" s="30"/>
      <c r="AD75" s="22"/>
      <c r="AE75" s="20"/>
      <c r="AF75" s="24"/>
      <c r="AG75" s="21"/>
      <c r="AH75" s="3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</row>
    <row r="76" spans="1:166" x14ac:dyDescent="0.15">
      <c r="A76" s="134">
        <f t="shared" si="10"/>
        <v>43552</v>
      </c>
      <c r="B76" s="127">
        <f t="shared" ca="1" si="25"/>
        <v>2039077.6339999901</v>
      </c>
      <c r="C76" s="119">
        <f t="shared" si="11"/>
        <v>2000000</v>
      </c>
      <c r="D76" s="128">
        <f ca="1">IF(A76&lt;$B$1,VLOOKUP(A76,[1]DI!$A$4:$B$15000,2,FALSE),0)</f>
        <v>6.4000000000000001E-2</v>
      </c>
      <c r="E76" s="129">
        <f t="shared" ref="E76:E139" ca="1" si="26">ROUND(((1+D76)^(1/252)),8)</f>
        <v>1.0002462000000001</v>
      </c>
      <c r="F76" s="129">
        <f ca="1">(TRUNC(PRODUCT($E$12:$E75),16))</f>
        <v>1.01089033940385</v>
      </c>
      <c r="G76" s="129">
        <f t="shared" si="12"/>
        <v>1</v>
      </c>
      <c r="H76" s="129">
        <f t="shared" ref="H76:H139" ca="1" si="27">ROUND(F76/G76,8)</f>
        <v>1.01089034</v>
      </c>
      <c r="I76" s="128">
        <f t="shared" si="13"/>
        <v>0.05</v>
      </c>
      <c r="J76" s="122">
        <f t="shared" si="14"/>
        <v>43488</v>
      </c>
      <c r="K76" s="118">
        <f t="shared" si="15"/>
        <v>44</v>
      </c>
      <c r="L76" s="130">
        <f t="shared" si="16"/>
        <v>44</v>
      </c>
      <c r="M76" s="131">
        <f t="shared" ref="M76:M139" si="28">ROUND((I76+1)^(L76/252),9)</f>
        <v>1.008555307</v>
      </c>
      <c r="N76" s="131">
        <f t="shared" ref="N76:N139" ca="1" si="29">ROUND(H76*M76,9)</f>
        <v>1.0195388169999999</v>
      </c>
      <c r="O76" s="130">
        <f t="shared" si="17"/>
        <v>0</v>
      </c>
      <c r="P76" s="129">
        <f t="shared" ref="P76:P139" ca="1" si="30">TRUNC(((N76-1)*C76),8)</f>
        <v>39077.633999990001</v>
      </c>
      <c r="Q76" s="135">
        <f t="shared" ref="Q76:Q139" si="31">IF($O76&gt;0,VLOOKUP($O76,$W$12:$AC$150,7),0)</f>
        <v>0</v>
      </c>
      <c r="R76" s="129">
        <f t="shared" ref="R76:R139" si="32">IF(Q76&gt;0,TRUNC(Q76*C$12,8),0)</f>
        <v>0</v>
      </c>
      <c r="S76" s="136" t="str">
        <f t="shared" si="18"/>
        <v>A+J=</v>
      </c>
      <c r="T76" s="122">
        <f t="shared" si="19"/>
        <v>44732</v>
      </c>
      <c r="U76" s="3"/>
      <c r="V76" s="4"/>
      <c r="W76" s="20"/>
      <c r="X76" s="54"/>
      <c r="Y76" s="22"/>
      <c r="Z76" s="23"/>
      <c r="AA76" s="22"/>
      <c r="AB76" s="28"/>
      <c r="AC76" s="30"/>
      <c r="AD76" s="22"/>
      <c r="AE76" s="20"/>
      <c r="AF76" s="24"/>
      <c r="AG76" s="21"/>
      <c r="AH76" s="3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</row>
    <row r="77" spans="1:166" x14ac:dyDescent="0.15">
      <c r="A77" s="134">
        <f t="shared" ref="A77:A140" si="33">(A76+1)</f>
        <v>43553</v>
      </c>
      <c r="B77" s="127">
        <f t="shared" ca="1" si="25"/>
        <v>2039974.57799999</v>
      </c>
      <c r="C77" s="119">
        <f t="shared" ref="C77:C140" si="34">(C76-R76)</f>
        <v>2000000</v>
      </c>
      <c r="D77" s="128">
        <f ca="1">IF(A77&lt;$B$1,VLOOKUP(A77,[1]DI!$A$4:$B$15000,2,FALSE),0)</f>
        <v>6.4000000000000001E-2</v>
      </c>
      <c r="E77" s="129">
        <f t="shared" ca="1" si="26"/>
        <v>1.0002462000000001</v>
      </c>
      <c r="F77" s="129">
        <f ca="1">(TRUNC(PRODUCT($E$12:$E76),16))</f>
        <v>1.0111392206054099</v>
      </c>
      <c r="G77" s="129">
        <f t="shared" ref="G77:G140" si="35">IF(O76&gt;0,F76,G76)</f>
        <v>1</v>
      </c>
      <c r="H77" s="129">
        <f t="shared" ca="1" si="27"/>
        <v>1.01113922</v>
      </c>
      <c r="I77" s="128">
        <f t="shared" ref="I77:I140" si="36">I76</f>
        <v>0.05</v>
      </c>
      <c r="J77" s="122">
        <f t="shared" ref="J77:J140" si="37">IF(O76&gt;0,VLOOKUP(O76,W$12:AG$150,2),J76)</f>
        <v>43488</v>
      </c>
      <c r="K77" s="118">
        <f t="shared" ref="K77:K140" si="38">IF(A77&gt;J77,IF(NETWORKDAYS(J77,A77,$W$160:$W$544)-1=0,1,NETWORKDAYS(J77,A77,$W$160:$W$544)-1),0)</f>
        <v>45</v>
      </c>
      <c r="L77" s="130">
        <f t="shared" ref="L77:L140" si="39">IF(AND(K77=1,K76=1),1,IF(K77&gt;0,IF(K77=K76,K77+1,K77),0))</f>
        <v>45</v>
      </c>
      <c r="M77" s="131">
        <f t="shared" si="28"/>
        <v>1.0087505939999999</v>
      </c>
      <c r="N77" s="131">
        <f t="shared" ca="1" si="29"/>
        <v>1.0199872889999999</v>
      </c>
      <c r="O77" s="130">
        <f t="shared" ref="O77:O140" si="40">IF(VLOOKUP(A77,X$12:AE$150,8)=VLOOKUP(A76,X$12:AE$150,8),0,VLOOKUP(A77,X$12:AE$150,8))</f>
        <v>0</v>
      </c>
      <c r="P77" s="129">
        <f t="shared" ca="1" si="30"/>
        <v>39974.577999989997</v>
      </c>
      <c r="Q77" s="135">
        <f t="shared" si="31"/>
        <v>0</v>
      </c>
      <c r="R77" s="129">
        <f t="shared" si="32"/>
        <v>0</v>
      </c>
      <c r="S77" s="136" t="str">
        <f t="shared" ref="S77:S140" si="41">IF(O76&gt;0,VLOOKUP(O76,W$12:AG$150,10),S76)</f>
        <v>A+J=</v>
      </c>
      <c r="T77" s="122">
        <f t="shared" ref="T77:T140" si="42">IF(O76&gt;0,VLOOKUP(O76,W$12:AG$150,11),T76)</f>
        <v>44732</v>
      </c>
      <c r="U77" s="3"/>
      <c r="V77" s="4"/>
      <c r="W77" s="20"/>
      <c r="X77" s="54"/>
      <c r="Y77" s="22"/>
      <c r="Z77" s="23"/>
      <c r="AA77" s="22"/>
      <c r="AB77" s="28"/>
      <c r="AC77" s="30"/>
      <c r="AD77" s="22"/>
      <c r="AE77" s="20"/>
      <c r="AF77" s="24"/>
      <c r="AG77" s="21"/>
      <c r="AH77" s="3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</row>
    <row r="78" spans="1:166" x14ac:dyDescent="0.15">
      <c r="A78" s="134">
        <f t="shared" si="33"/>
        <v>43554</v>
      </c>
      <c r="B78" s="127">
        <f t="shared" ref="B78:B141" ca="1" si="43">IF(A78&lt;=TODAY(),C78+P78,IF(AND(A78&gt;TODAY(),A78&lt;=$B$1),IF(VLOOKUP(TODAY(),$A$10:$D$5000,4,FALSE)=0,"n.d",C78+P78),"n.d"))</f>
        <v>2040871.9139999901</v>
      </c>
      <c r="C78" s="119">
        <f t="shared" si="34"/>
        <v>2000000</v>
      </c>
      <c r="D78" s="128">
        <f ca="1">IF(A78&lt;$B$1,VLOOKUP(A78,[1]DI!$A$4:$B$15000,2,FALSE),0)</f>
        <v>0</v>
      </c>
      <c r="E78" s="129">
        <f t="shared" ca="1" si="26"/>
        <v>1</v>
      </c>
      <c r="F78" s="129">
        <f ca="1">(TRUNC(PRODUCT($E$12:$E77),16))</f>
        <v>1.01138816308152</v>
      </c>
      <c r="G78" s="129">
        <f t="shared" si="35"/>
        <v>1</v>
      </c>
      <c r="H78" s="129">
        <f t="shared" ca="1" si="27"/>
        <v>1.0113881600000001</v>
      </c>
      <c r="I78" s="128">
        <f t="shared" si="36"/>
        <v>0.05</v>
      </c>
      <c r="J78" s="122">
        <f t="shared" si="37"/>
        <v>43488</v>
      </c>
      <c r="K78" s="118">
        <f t="shared" si="38"/>
        <v>45</v>
      </c>
      <c r="L78" s="130">
        <f t="shared" si="39"/>
        <v>46</v>
      </c>
      <c r="M78" s="131">
        <f t="shared" si="28"/>
        <v>1.0089459190000001</v>
      </c>
      <c r="N78" s="131">
        <f t="shared" ca="1" si="29"/>
        <v>1.0204359569999999</v>
      </c>
      <c r="O78" s="130">
        <f t="shared" si="40"/>
        <v>0</v>
      </c>
      <c r="P78" s="129">
        <f t="shared" ca="1" si="30"/>
        <v>40871.91399999</v>
      </c>
      <c r="Q78" s="135">
        <f t="shared" si="31"/>
        <v>0</v>
      </c>
      <c r="R78" s="129">
        <f t="shared" si="32"/>
        <v>0</v>
      </c>
      <c r="S78" s="136" t="str">
        <f t="shared" si="41"/>
        <v>A+J=</v>
      </c>
      <c r="T78" s="122">
        <f t="shared" si="42"/>
        <v>44732</v>
      </c>
      <c r="U78" s="3"/>
      <c r="V78" s="4"/>
      <c r="W78" s="20"/>
      <c r="X78" s="54"/>
      <c r="Y78" s="22"/>
      <c r="Z78" s="23"/>
      <c r="AA78" s="22"/>
      <c r="AB78" s="28"/>
      <c r="AC78" s="30"/>
      <c r="AD78" s="22"/>
      <c r="AE78" s="20"/>
      <c r="AF78" s="24"/>
      <c r="AG78" s="21"/>
      <c r="AH78" s="3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</row>
    <row r="79" spans="1:166" x14ac:dyDescent="0.15">
      <c r="A79" s="134">
        <f t="shared" si="33"/>
        <v>43555</v>
      </c>
      <c r="B79" s="127">
        <f t="shared" ca="1" si="43"/>
        <v>2040871.9139999901</v>
      </c>
      <c r="C79" s="119">
        <f t="shared" si="34"/>
        <v>2000000</v>
      </c>
      <c r="D79" s="128">
        <f ca="1">IF(A79&lt;$B$1,VLOOKUP(A79,[1]DI!$A$4:$B$15000,2,FALSE),0)</f>
        <v>0</v>
      </c>
      <c r="E79" s="129">
        <f t="shared" ca="1" si="26"/>
        <v>1</v>
      </c>
      <c r="F79" s="129">
        <f ca="1">(TRUNC(PRODUCT($E$12:$E78),16))</f>
        <v>1.01138816308152</v>
      </c>
      <c r="G79" s="129">
        <f t="shared" si="35"/>
        <v>1</v>
      </c>
      <c r="H79" s="129">
        <f t="shared" ca="1" si="27"/>
        <v>1.0113881600000001</v>
      </c>
      <c r="I79" s="128">
        <f t="shared" si="36"/>
        <v>0.05</v>
      </c>
      <c r="J79" s="122">
        <f t="shared" si="37"/>
        <v>43488</v>
      </c>
      <c r="K79" s="118">
        <f t="shared" si="38"/>
        <v>45</v>
      </c>
      <c r="L79" s="130">
        <f t="shared" si="39"/>
        <v>46</v>
      </c>
      <c r="M79" s="131">
        <f t="shared" si="28"/>
        <v>1.0089459190000001</v>
      </c>
      <c r="N79" s="131">
        <f t="shared" ca="1" si="29"/>
        <v>1.0204359569999999</v>
      </c>
      <c r="O79" s="130">
        <f t="shared" si="40"/>
        <v>0</v>
      </c>
      <c r="P79" s="129">
        <f t="shared" ca="1" si="30"/>
        <v>40871.91399999</v>
      </c>
      <c r="Q79" s="135">
        <f t="shared" si="31"/>
        <v>0</v>
      </c>
      <c r="R79" s="129">
        <f t="shared" si="32"/>
        <v>0</v>
      </c>
      <c r="S79" s="136" t="str">
        <f t="shared" si="41"/>
        <v>A+J=</v>
      </c>
      <c r="T79" s="122">
        <f t="shared" si="42"/>
        <v>44732</v>
      </c>
      <c r="U79" s="3"/>
      <c r="V79" s="4"/>
      <c r="W79" s="20"/>
      <c r="X79" s="54"/>
      <c r="Y79" s="22"/>
      <c r="Z79" s="23"/>
      <c r="AA79" s="22"/>
      <c r="AB79" s="28"/>
      <c r="AC79" s="30"/>
      <c r="AD79" s="22"/>
      <c r="AE79" s="20"/>
      <c r="AF79" s="24"/>
      <c r="AG79" s="21"/>
      <c r="AH79" s="3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</row>
    <row r="80" spans="1:166" x14ac:dyDescent="0.15">
      <c r="A80" s="134">
        <f t="shared" si="33"/>
        <v>43556</v>
      </c>
      <c r="B80" s="127">
        <f t="shared" ca="1" si="43"/>
        <v>2040871.9139999901</v>
      </c>
      <c r="C80" s="119">
        <f t="shared" si="34"/>
        <v>2000000</v>
      </c>
      <c r="D80" s="128">
        <f ca="1">IF(A80&lt;$B$1,VLOOKUP(A80,[1]DI!$A$4:$B$15000,2,FALSE),0)</f>
        <v>6.4000000000000001E-2</v>
      </c>
      <c r="E80" s="129">
        <f t="shared" ca="1" si="26"/>
        <v>1.0002462000000001</v>
      </c>
      <c r="F80" s="129">
        <f ca="1">(TRUNC(PRODUCT($E$12:$E79),16))</f>
        <v>1.01138816308152</v>
      </c>
      <c r="G80" s="129">
        <f t="shared" si="35"/>
        <v>1</v>
      </c>
      <c r="H80" s="129">
        <f t="shared" ca="1" si="27"/>
        <v>1.0113881600000001</v>
      </c>
      <c r="I80" s="128">
        <f t="shared" si="36"/>
        <v>0.05</v>
      </c>
      <c r="J80" s="122">
        <f t="shared" si="37"/>
        <v>43488</v>
      </c>
      <c r="K80" s="118">
        <f t="shared" si="38"/>
        <v>46</v>
      </c>
      <c r="L80" s="130">
        <f t="shared" si="39"/>
        <v>46</v>
      </c>
      <c r="M80" s="131">
        <f t="shared" si="28"/>
        <v>1.0089459190000001</v>
      </c>
      <c r="N80" s="131">
        <f t="shared" ca="1" si="29"/>
        <v>1.0204359569999999</v>
      </c>
      <c r="O80" s="130">
        <f t="shared" si="40"/>
        <v>0</v>
      </c>
      <c r="P80" s="129">
        <f t="shared" ca="1" si="30"/>
        <v>40871.91399999</v>
      </c>
      <c r="Q80" s="135">
        <f t="shared" si="31"/>
        <v>0</v>
      </c>
      <c r="R80" s="129">
        <f t="shared" si="32"/>
        <v>0</v>
      </c>
      <c r="S80" s="136" t="str">
        <f t="shared" si="41"/>
        <v>A+J=</v>
      </c>
      <c r="T80" s="122">
        <f t="shared" si="42"/>
        <v>44732</v>
      </c>
      <c r="U80" s="3"/>
      <c r="V80" s="4"/>
      <c r="W80" s="20"/>
      <c r="X80" s="54"/>
      <c r="Y80" s="22"/>
      <c r="Z80" s="23"/>
      <c r="AA80" s="22"/>
      <c r="AB80" s="28"/>
      <c r="AC80" s="30"/>
      <c r="AD80" s="22"/>
      <c r="AE80" s="20"/>
      <c r="AF80" s="24"/>
      <c r="AG80" s="21"/>
      <c r="AH80" s="3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</row>
    <row r="81" spans="1:166" x14ac:dyDescent="0.15">
      <c r="A81" s="134">
        <f t="shared" si="33"/>
        <v>43557</v>
      </c>
      <c r="B81" s="127">
        <f t="shared" ca="1" si="43"/>
        <v>2041769.6599999899</v>
      </c>
      <c r="C81" s="119">
        <f t="shared" si="34"/>
        <v>2000000</v>
      </c>
      <c r="D81" s="128">
        <f ca="1">IF(A81&lt;$B$1,VLOOKUP(A81,[1]DI!$A$4:$B$15000,2,FALSE),0)</f>
        <v>6.4000000000000001E-2</v>
      </c>
      <c r="E81" s="129">
        <f t="shared" ca="1" si="26"/>
        <v>1.0002462000000001</v>
      </c>
      <c r="F81" s="129">
        <f ca="1">(TRUNC(PRODUCT($E$12:$E80),16))</f>
        <v>1.0116371668472699</v>
      </c>
      <c r="G81" s="129">
        <f t="shared" si="35"/>
        <v>1</v>
      </c>
      <c r="H81" s="129">
        <f t="shared" ca="1" si="27"/>
        <v>1.01163717</v>
      </c>
      <c r="I81" s="128">
        <f t="shared" si="36"/>
        <v>0.05</v>
      </c>
      <c r="J81" s="122">
        <f t="shared" si="37"/>
        <v>43488</v>
      </c>
      <c r="K81" s="118">
        <f t="shared" si="38"/>
        <v>47</v>
      </c>
      <c r="L81" s="130">
        <f t="shared" si="39"/>
        <v>47</v>
      </c>
      <c r="M81" s="131">
        <f t="shared" si="28"/>
        <v>1.009141281</v>
      </c>
      <c r="N81" s="131">
        <f t="shared" ca="1" si="29"/>
        <v>1.02088483</v>
      </c>
      <c r="O81" s="130">
        <f t="shared" si="40"/>
        <v>0</v>
      </c>
      <c r="P81" s="129">
        <f t="shared" ca="1" si="30"/>
        <v>41769.659999989999</v>
      </c>
      <c r="Q81" s="135">
        <f t="shared" si="31"/>
        <v>0</v>
      </c>
      <c r="R81" s="129">
        <f t="shared" si="32"/>
        <v>0</v>
      </c>
      <c r="S81" s="136" t="str">
        <f t="shared" si="41"/>
        <v>A+J=</v>
      </c>
      <c r="T81" s="122">
        <f t="shared" si="42"/>
        <v>44732</v>
      </c>
      <c r="U81" s="3"/>
      <c r="V81" s="4"/>
      <c r="W81" s="20"/>
      <c r="X81" s="54"/>
      <c r="Y81" s="22"/>
      <c r="Z81" s="23"/>
      <c r="AA81" s="22"/>
      <c r="AB81" s="28"/>
      <c r="AC81" s="30"/>
      <c r="AD81" s="22"/>
      <c r="AE81" s="20"/>
      <c r="AF81" s="24"/>
      <c r="AG81" s="21"/>
      <c r="AH81" s="3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</row>
    <row r="82" spans="1:166" x14ac:dyDescent="0.15">
      <c r="A82" s="134">
        <f t="shared" si="33"/>
        <v>43558</v>
      </c>
      <c r="B82" s="127">
        <f t="shared" ca="1" si="43"/>
        <v>2042667.77999999</v>
      </c>
      <c r="C82" s="119">
        <f t="shared" si="34"/>
        <v>2000000</v>
      </c>
      <c r="D82" s="128">
        <f ca="1">IF(A82&lt;$B$1,VLOOKUP(A82,[1]DI!$A$4:$B$15000,2,FALSE),0)</f>
        <v>6.4000000000000001E-2</v>
      </c>
      <c r="E82" s="129">
        <f t="shared" ca="1" si="26"/>
        <v>1.0002462000000001</v>
      </c>
      <c r="F82" s="129">
        <f ca="1">(TRUNC(PRODUCT($E$12:$E81),16))</f>
        <v>1.01188623191775</v>
      </c>
      <c r="G82" s="129">
        <f t="shared" si="35"/>
        <v>1</v>
      </c>
      <c r="H82" s="129">
        <f t="shared" ca="1" si="27"/>
        <v>1.01188623</v>
      </c>
      <c r="I82" s="128">
        <f t="shared" si="36"/>
        <v>0.05</v>
      </c>
      <c r="J82" s="122">
        <f t="shared" si="37"/>
        <v>43488</v>
      </c>
      <c r="K82" s="118">
        <f t="shared" si="38"/>
        <v>48</v>
      </c>
      <c r="L82" s="130">
        <f t="shared" si="39"/>
        <v>48</v>
      </c>
      <c r="M82" s="131">
        <f t="shared" si="28"/>
        <v>1.009336682</v>
      </c>
      <c r="N82" s="131">
        <f t="shared" ca="1" si="29"/>
        <v>1.02133389</v>
      </c>
      <c r="O82" s="130">
        <f t="shared" si="40"/>
        <v>0</v>
      </c>
      <c r="P82" s="129">
        <f t="shared" ca="1" si="30"/>
        <v>42667.779999990002</v>
      </c>
      <c r="Q82" s="135">
        <f t="shared" si="31"/>
        <v>0</v>
      </c>
      <c r="R82" s="129">
        <f t="shared" si="32"/>
        <v>0</v>
      </c>
      <c r="S82" s="136" t="str">
        <f t="shared" si="41"/>
        <v>A+J=</v>
      </c>
      <c r="T82" s="122">
        <f t="shared" si="42"/>
        <v>44732</v>
      </c>
      <c r="U82" s="3"/>
      <c r="V82" s="4"/>
      <c r="W82" s="20"/>
      <c r="X82" s="54"/>
      <c r="Y82" s="22"/>
      <c r="Z82" s="23"/>
      <c r="AA82" s="22"/>
      <c r="AB82" s="28"/>
      <c r="AC82" s="30"/>
      <c r="AD82" s="22"/>
      <c r="AE82" s="20"/>
      <c r="AF82" s="24"/>
      <c r="AG82" s="21"/>
      <c r="AH82" s="3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</row>
    <row r="83" spans="1:166" x14ac:dyDescent="0.15">
      <c r="A83" s="134">
        <f t="shared" si="33"/>
        <v>43559</v>
      </c>
      <c r="B83" s="127">
        <f t="shared" ca="1" si="43"/>
        <v>2043566.3119999899</v>
      </c>
      <c r="C83" s="119">
        <f t="shared" si="34"/>
        <v>2000000</v>
      </c>
      <c r="D83" s="128">
        <f ca="1">IF(A83&lt;$B$1,VLOOKUP(A83,[1]DI!$A$4:$B$15000,2,FALSE),0)</f>
        <v>6.4000000000000001E-2</v>
      </c>
      <c r="E83" s="129">
        <f t="shared" ca="1" si="26"/>
        <v>1.0002462000000001</v>
      </c>
      <c r="F83" s="129">
        <f ca="1">(TRUNC(PRODUCT($E$12:$E82),16))</f>
        <v>1.0121353583080499</v>
      </c>
      <c r="G83" s="129">
        <f t="shared" si="35"/>
        <v>1</v>
      </c>
      <c r="H83" s="129">
        <f t="shared" ca="1" si="27"/>
        <v>1.01213536</v>
      </c>
      <c r="I83" s="128">
        <f t="shared" si="36"/>
        <v>0.05</v>
      </c>
      <c r="J83" s="122">
        <f t="shared" si="37"/>
        <v>43488</v>
      </c>
      <c r="K83" s="118">
        <f t="shared" si="38"/>
        <v>49</v>
      </c>
      <c r="L83" s="130">
        <f t="shared" si="39"/>
        <v>49</v>
      </c>
      <c r="M83" s="131">
        <f t="shared" si="28"/>
        <v>1.00953212</v>
      </c>
      <c r="N83" s="131">
        <f t="shared" ca="1" si="29"/>
        <v>1.0217831559999999</v>
      </c>
      <c r="O83" s="130">
        <f t="shared" si="40"/>
        <v>0</v>
      </c>
      <c r="P83" s="129">
        <f t="shared" ca="1" si="30"/>
        <v>43566.311999990001</v>
      </c>
      <c r="Q83" s="135">
        <f t="shared" si="31"/>
        <v>0</v>
      </c>
      <c r="R83" s="129">
        <f t="shared" si="32"/>
        <v>0</v>
      </c>
      <c r="S83" s="136" t="str">
        <f t="shared" si="41"/>
        <v>A+J=</v>
      </c>
      <c r="T83" s="122">
        <f t="shared" si="42"/>
        <v>44732</v>
      </c>
      <c r="U83" s="3"/>
      <c r="V83" s="4"/>
      <c r="W83" s="20"/>
      <c r="X83" s="54"/>
      <c r="Y83" s="22"/>
      <c r="Z83" s="23"/>
      <c r="AA83" s="22"/>
      <c r="AB83" s="28"/>
      <c r="AC83" s="30"/>
      <c r="AD83" s="22"/>
      <c r="AE83" s="20"/>
      <c r="AF83" s="24"/>
      <c r="AG83" s="21"/>
      <c r="AH83" s="3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</row>
    <row r="84" spans="1:166" x14ac:dyDescent="0.15">
      <c r="A84" s="134">
        <f t="shared" si="33"/>
        <v>43560</v>
      </c>
      <c r="B84" s="127">
        <f t="shared" ca="1" si="43"/>
        <v>2044465.2379999901</v>
      </c>
      <c r="C84" s="119">
        <f t="shared" si="34"/>
        <v>2000000</v>
      </c>
      <c r="D84" s="128">
        <f ca="1">IF(A84&lt;$B$1,VLOOKUP(A84,[1]DI!$A$4:$B$15000,2,FALSE),0)</f>
        <v>6.4000000000000001E-2</v>
      </c>
      <c r="E84" s="129">
        <f t="shared" ca="1" si="26"/>
        <v>1.0002462000000001</v>
      </c>
      <c r="F84" s="129">
        <f ca="1">(TRUNC(PRODUCT($E$12:$E83),16))</f>
        <v>1.0123845460332599</v>
      </c>
      <c r="G84" s="129">
        <f t="shared" si="35"/>
        <v>1</v>
      </c>
      <c r="H84" s="129">
        <f t="shared" ca="1" si="27"/>
        <v>1.0123845499999999</v>
      </c>
      <c r="I84" s="128">
        <f t="shared" si="36"/>
        <v>0.05</v>
      </c>
      <c r="J84" s="122">
        <f t="shared" si="37"/>
        <v>43488</v>
      </c>
      <c r="K84" s="118">
        <f t="shared" si="38"/>
        <v>50</v>
      </c>
      <c r="L84" s="130">
        <f t="shared" si="39"/>
        <v>50</v>
      </c>
      <c r="M84" s="131">
        <f t="shared" si="28"/>
        <v>1.0097275969999999</v>
      </c>
      <c r="N84" s="131">
        <f t="shared" ca="1" si="29"/>
        <v>1.022232619</v>
      </c>
      <c r="O84" s="130">
        <f t="shared" si="40"/>
        <v>0</v>
      </c>
      <c r="P84" s="129">
        <f t="shared" ca="1" si="30"/>
        <v>44465.23799999</v>
      </c>
      <c r="Q84" s="135">
        <f t="shared" si="31"/>
        <v>0</v>
      </c>
      <c r="R84" s="129">
        <f t="shared" si="32"/>
        <v>0</v>
      </c>
      <c r="S84" s="136" t="str">
        <f t="shared" si="41"/>
        <v>A+J=</v>
      </c>
      <c r="T84" s="122">
        <f t="shared" si="42"/>
        <v>44732</v>
      </c>
      <c r="U84" s="3"/>
      <c r="V84" s="4"/>
      <c r="W84" s="20"/>
      <c r="X84" s="54"/>
      <c r="Y84" s="22"/>
      <c r="Z84" s="23"/>
      <c r="AA84" s="22"/>
      <c r="AB84" s="28"/>
      <c r="AC84" s="30"/>
      <c r="AD84" s="22"/>
      <c r="AE84" s="20"/>
      <c r="AF84" s="24"/>
      <c r="AG84" s="21"/>
      <c r="AH84" s="3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</row>
    <row r="85" spans="1:166" x14ac:dyDescent="0.15">
      <c r="A85" s="134">
        <f t="shared" si="33"/>
        <v>43561</v>
      </c>
      <c r="B85" s="127">
        <f t="shared" ca="1" si="43"/>
        <v>2045364.5560000001</v>
      </c>
      <c r="C85" s="119">
        <f t="shared" si="34"/>
        <v>2000000</v>
      </c>
      <c r="D85" s="128">
        <f ca="1">IF(A85&lt;$B$1,VLOOKUP(A85,[1]DI!$A$4:$B$15000,2,FALSE),0)</f>
        <v>0</v>
      </c>
      <c r="E85" s="129">
        <f t="shared" ca="1" si="26"/>
        <v>1</v>
      </c>
      <c r="F85" s="129">
        <f ca="1">(TRUNC(PRODUCT($E$12:$E84),16))</f>
        <v>1.0126337951085</v>
      </c>
      <c r="G85" s="129">
        <f t="shared" si="35"/>
        <v>1</v>
      </c>
      <c r="H85" s="129">
        <f t="shared" ca="1" si="27"/>
        <v>1.0126337999999999</v>
      </c>
      <c r="I85" s="128">
        <f t="shared" si="36"/>
        <v>0.05</v>
      </c>
      <c r="J85" s="122">
        <f t="shared" si="37"/>
        <v>43488</v>
      </c>
      <c r="K85" s="118">
        <f t="shared" si="38"/>
        <v>50</v>
      </c>
      <c r="L85" s="130">
        <f t="shared" si="39"/>
        <v>51</v>
      </c>
      <c r="M85" s="131">
        <f t="shared" si="28"/>
        <v>1.009923111</v>
      </c>
      <c r="N85" s="131">
        <f t="shared" ca="1" si="29"/>
        <v>1.022682278</v>
      </c>
      <c r="O85" s="130">
        <f t="shared" si="40"/>
        <v>0</v>
      </c>
      <c r="P85" s="129">
        <f t="shared" ca="1" si="30"/>
        <v>45364.555999999997</v>
      </c>
      <c r="Q85" s="135">
        <f t="shared" si="31"/>
        <v>0</v>
      </c>
      <c r="R85" s="129">
        <f t="shared" si="32"/>
        <v>0</v>
      </c>
      <c r="S85" s="136" t="str">
        <f t="shared" si="41"/>
        <v>A+J=</v>
      </c>
      <c r="T85" s="122">
        <f t="shared" si="42"/>
        <v>44732</v>
      </c>
      <c r="U85" s="3"/>
      <c r="V85" s="4"/>
      <c r="W85" s="20"/>
      <c r="X85" s="54"/>
      <c r="Y85" s="22"/>
      <c r="Z85" s="23"/>
      <c r="AA85" s="22"/>
      <c r="AB85" s="28"/>
      <c r="AC85" s="30"/>
      <c r="AD85" s="22"/>
      <c r="AE85" s="20"/>
      <c r="AF85" s="24"/>
      <c r="AG85" s="21"/>
      <c r="AH85" s="3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</row>
    <row r="86" spans="1:166" x14ac:dyDescent="0.15">
      <c r="A86" s="134">
        <f t="shared" si="33"/>
        <v>43562</v>
      </c>
      <c r="B86" s="127">
        <f t="shared" ca="1" si="43"/>
        <v>2045364.5560000001</v>
      </c>
      <c r="C86" s="119">
        <f t="shared" si="34"/>
        <v>2000000</v>
      </c>
      <c r="D86" s="128">
        <f ca="1">IF(A86&lt;$B$1,VLOOKUP(A86,[1]DI!$A$4:$B$15000,2,FALSE),0)</f>
        <v>0</v>
      </c>
      <c r="E86" s="129">
        <f t="shared" ca="1" si="26"/>
        <v>1</v>
      </c>
      <c r="F86" s="129">
        <f ca="1">(TRUNC(PRODUCT($E$12:$E85),16))</f>
        <v>1.0126337951085</v>
      </c>
      <c r="G86" s="129">
        <f t="shared" si="35"/>
        <v>1</v>
      </c>
      <c r="H86" s="129">
        <f t="shared" ca="1" si="27"/>
        <v>1.0126337999999999</v>
      </c>
      <c r="I86" s="128">
        <f t="shared" si="36"/>
        <v>0.05</v>
      </c>
      <c r="J86" s="122">
        <f t="shared" si="37"/>
        <v>43488</v>
      </c>
      <c r="K86" s="118">
        <f t="shared" si="38"/>
        <v>50</v>
      </c>
      <c r="L86" s="130">
        <f t="shared" si="39"/>
        <v>51</v>
      </c>
      <c r="M86" s="131">
        <f t="shared" si="28"/>
        <v>1.009923111</v>
      </c>
      <c r="N86" s="131">
        <f t="shared" ca="1" si="29"/>
        <v>1.022682278</v>
      </c>
      <c r="O86" s="130">
        <f t="shared" si="40"/>
        <v>0</v>
      </c>
      <c r="P86" s="129">
        <f t="shared" ca="1" si="30"/>
        <v>45364.555999999997</v>
      </c>
      <c r="Q86" s="135">
        <f t="shared" si="31"/>
        <v>0</v>
      </c>
      <c r="R86" s="129">
        <f t="shared" si="32"/>
        <v>0</v>
      </c>
      <c r="S86" s="136" t="str">
        <f t="shared" si="41"/>
        <v>A+J=</v>
      </c>
      <c r="T86" s="122">
        <f t="shared" si="42"/>
        <v>44732</v>
      </c>
      <c r="U86" s="3"/>
      <c r="V86" s="4"/>
      <c r="W86" s="20"/>
      <c r="X86" s="54"/>
      <c r="Y86" s="22"/>
      <c r="Z86" s="23"/>
      <c r="AA86" s="22"/>
      <c r="AB86" s="28"/>
      <c r="AC86" s="30"/>
      <c r="AD86" s="22"/>
      <c r="AE86" s="20"/>
      <c r="AF86" s="24"/>
      <c r="AG86" s="21"/>
      <c r="AH86" s="3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</row>
    <row r="87" spans="1:166" x14ac:dyDescent="0.15">
      <c r="A87" s="134">
        <f t="shared" si="33"/>
        <v>43563</v>
      </c>
      <c r="B87" s="127">
        <f t="shared" ca="1" si="43"/>
        <v>2045364.5560000001</v>
      </c>
      <c r="C87" s="119">
        <f t="shared" si="34"/>
        <v>2000000</v>
      </c>
      <c r="D87" s="128">
        <f ca="1">IF(A87&lt;$B$1,VLOOKUP(A87,[1]DI!$A$4:$B$15000,2,FALSE),0)</f>
        <v>6.4000000000000001E-2</v>
      </c>
      <c r="E87" s="129">
        <f t="shared" ca="1" si="26"/>
        <v>1.0002462000000001</v>
      </c>
      <c r="F87" s="129">
        <f ca="1">(TRUNC(PRODUCT($E$12:$E86),16))</f>
        <v>1.0126337951085</v>
      </c>
      <c r="G87" s="129">
        <f t="shared" si="35"/>
        <v>1</v>
      </c>
      <c r="H87" s="129">
        <f t="shared" ca="1" si="27"/>
        <v>1.0126337999999999</v>
      </c>
      <c r="I87" s="128">
        <f t="shared" si="36"/>
        <v>0.05</v>
      </c>
      <c r="J87" s="122">
        <f t="shared" si="37"/>
        <v>43488</v>
      </c>
      <c r="K87" s="118">
        <f t="shared" si="38"/>
        <v>51</v>
      </c>
      <c r="L87" s="130">
        <f t="shared" si="39"/>
        <v>51</v>
      </c>
      <c r="M87" s="131">
        <f t="shared" si="28"/>
        <v>1.009923111</v>
      </c>
      <c r="N87" s="131">
        <f t="shared" ca="1" si="29"/>
        <v>1.022682278</v>
      </c>
      <c r="O87" s="130">
        <f t="shared" si="40"/>
        <v>0</v>
      </c>
      <c r="P87" s="129">
        <f t="shared" ca="1" si="30"/>
        <v>45364.555999999997</v>
      </c>
      <c r="Q87" s="135">
        <f t="shared" si="31"/>
        <v>0</v>
      </c>
      <c r="R87" s="129">
        <f t="shared" si="32"/>
        <v>0</v>
      </c>
      <c r="S87" s="136" t="str">
        <f t="shared" si="41"/>
        <v>A+J=</v>
      </c>
      <c r="T87" s="122">
        <f t="shared" si="42"/>
        <v>44732</v>
      </c>
      <c r="U87" s="3"/>
      <c r="V87" s="4"/>
      <c r="W87" s="20"/>
      <c r="X87" s="54"/>
      <c r="Y87" s="22"/>
      <c r="Z87" s="23"/>
      <c r="AA87" s="22"/>
      <c r="AB87" s="28"/>
      <c r="AC87" s="30"/>
      <c r="AD87" s="22"/>
      <c r="AE87" s="20"/>
      <c r="AF87" s="24"/>
      <c r="AG87" s="21"/>
      <c r="AH87" s="3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</row>
    <row r="88" spans="1:166" x14ac:dyDescent="0.15">
      <c r="A88" s="134">
        <f t="shared" si="33"/>
        <v>43564</v>
      </c>
      <c r="B88" s="127">
        <f t="shared" ca="1" si="43"/>
        <v>2046264.2660000001</v>
      </c>
      <c r="C88" s="119">
        <f t="shared" si="34"/>
        <v>2000000</v>
      </c>
      <c r="D88" s="128">
        <f ca="1">IF(A88&lt;$B$1,VLOOKUP(A88,[1]DI!$A$4:$B$15000,2,FALSE),0)</f>
        <v>6.4000000000000001E-2</v>
      </c>
      <c r="E88" s="129">
        <f t="shared" ca="1" si="26"/>
        <v>1.0002462000000001</v>
      </c>
      <c r="F88" s="129">
        <f ca="1">(TRUNC(PRODUCT($E$12:$E87),16))</f>
        <v>1.0128831055488501</v>
      </c>
      <c r="G88" s="129">
        <f t="shared" si="35"/>
        <v>1</v>
      </c>
      <c r="H88" s="129">
        <f t="shared" ca="1" si="27"/>
        <v>1.01288311</v>
      </c>
      <c r="I88" s="128">
        <f t="shared" si="36"/>
        <v>0.05</v>
      </c>
      <c r="J88" s="122">
        <f t="shared" si="37"/>
        <v>43488</v>
      </c>
      <c r="K88" s="118">
        <f t="shared" si="38"/>
        <v>52</v>
      </c>
      <c r="L88" s="130">
        <f t="shared" si="39"/>
        <v>52</v>
      </c>
      <c r="M88" s="131">
        <f t="shared" si="28"/>
        <v>1.0101186630000001</v>
      </c>
      <c r="N88" s="131">
        <f t="shared" ca="1" si="29"/>
        <v>1.0231321330000001</v>
      </c>
      <c r="O88" s="130">
        <f t="shared" si="40"/>
        <v>0</v>
      </c>
      <c r="P88" s="129">
        <f t="shared" ca="1" si="30"/>
        <v>46264.266000000003</v>
      </c>
      <c r="Q88" s="135">
        <f t="shared" si="31"/>
        <v>0</v>
      </c>
      <c r="R88" s="129">
        <f t="shared" si="32"/>
        <v>0</v>
      </c>
      <c r="S88" s="136" t="str">
        <f t="shared" si="41"/>
        <v>A+J=</v>
      </c>
      <c r="T88" s="122">
        <f t="shared" si="42"/>
        <v>44732</v>
      </c>
      <c r="U88" s="3"/>
      <c r="V88" s="4"/>
      <c r="W88" s="20"/>
      <c r="X88" s="54"/>
      <c r="Y88" s="22"/>
      <c r="Z88" s="23"/>
      <c r="AA88" s="22"/>
      <c r="AB88" s="28"/>
      <c r="AC88" s="30"/>
      <c r="AD88" s="22"/>
      <c r="AE88" s="20"/>
      <c r="AF88" s="24"/>
      <c r="AG88" s="21"/>
      <c r="AH88" s="3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</row>
    <row r="89" spans="1:166" x14ac:dyDescent="0.15">
      <c r="A89" s="134">
        <f t="shared" si="33"/>
        <v>43565</v>
      </c>
      <c r="B89" s="127">
        <f t="shared" ca="1" si="43"/>
        <v>2047164.36799999</v>
      </c>
      <c r="C89" s="119">
        <f t="shared" si="34"/>
        <v>2000000</v>
      </c>
      <c r="D89" s="128">
        <f ca="1">IF(A89&lt;$B$1,VLOOKUP(A89,[1]DI!$A$4:$B$15000,2,FALSE),0)</f>
        <v>6.4000000000000001E-2</v>
      </c>
      <c r="E89" s="129">
        <f t="shared" ca="1" si="26"/>
        <v>1.0002462000000001</v>
      </c>
      <c r="F89" s="129">
        <f ca="1">(TRUNC(PRODUCT($E$12:$E88),16))</f>
        <v>1.0131324773694399</v>
      </c>
      <c r="G89" s="129">
        <f t="shared" si="35"/>
        <v>1</v>
      </c>
      <c r="H89" s="129">
        <f t="shared" ca="1" si="27"/>
        <v>1.0131324799999999</v>
      </c>
      <c r="I89" s="128">
        <f t="shared" si="36"/>
        <v>0.05</v>
      </c>
      <c r="J89" s="122">
        <f t="shared" si="37"/>
        <v>43488</v>
      </c>
      <c r="K89" s="118">
        <f t="shared" si="38"/>
        <v>53</v>
      </c>
      <c r="L89" s="130">
        <f t="shared" si="39"/>
        <v>53</v>
      </c>
      <c r="M89" s="131">
        <f t="shared" si="28"/>
        <v>1.0103142519999999</v>
      </c>
      <c r="N89" s="131">
        <f t="shared" ca="1" si="29"/>
        <v>1.0235821839999999</v>
      </c>
      <c r="O89" s="130">
        <f t="shared" si="40"/>
        <v>0</v>
      </c>
      <c r="P89" s="129">
        <f t="shared" ca="1" si="30"/>
        <v>47164.367999989998</v>
      </c>
      <c r="Q89" s="135">
        <f t="shared" si="31"/>
        <v>0</v>
      </c>
      <c r="R89" s="129">
        <f t="shared" si="32"/>
        <v>0</v>
      </c>
      <c r="S89" s="136" t="str">
        <f t="shared" si="41"/>
        <v>A+J=</v>
      </c>
      <c r="T89" s="122">
        <f t="shared" si="42"/>
        <v>44732</v>
      </c>
      <c r="U89" s="3"/>
      <c r="V89" s="4"/>
      <c r="W89" s="20"/>
      <c r="X89" s="54"/>
      <c r="Y89" s="22"/>
      <c r="Z89" s="23"/>
      <c r="AA89" s="22"/>
      <c r="AB89" s="28"/>
      <c r="AC89" s="30"/>
      <c r="AD89" s="22"/>
      <c r="AE89" s="20"/>
      <c r="AF89" s="24"/>
      <c r="AG89" s="21"/>
      <c r="AH89" s="3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</row>
    <row r="90" spans="1:166" x14ac:dyDescent="0.15">
      <c r="A90" s="134">
        <f t="shared" si="33"/>
        <v>43566</v>
      </c>
      <c r="B90" s="127">
        <f t="shared" ca="1" si="43"/>
        <v>2048064.8640000001</v>
      </c>
      <c r="C90" s="119">
        <f t="shared" si="34"/>
        <v>2000000</v>
      </c>
      <c r="D90" s="128">
        <f ca="1">IF(A90&lt;$B$1,VLOOKUP(A90,[1]DI!$A$4:$B$15000,2,FALSE),0)</f>
        <v>6.4000000000000001E-2</v>
      </c>
      <c r="E90" s="129">
        <f t="shared" ca="1" si="26"/>
        <v>1.0002462000000001</v>
      </c>
      <c r="F90" s="129">
        <f ca="1">(TRUNC(PRODUCT($E$12:$E89),16))</f>
        <v>1.0133819105853701</v>
      </c>
      <c r="G90" s="129">
        <f t="shared" si="35"/>
        <v>1</v>
      </c>
      <c r="H90" s="129">
        <f t="shared" ca="1" si="27"/>
        <v>1.0133819100000001</v>
      </c>
      <c r="I90" s="128">
        <f t="shared" si="36"/>
        <v>0.05</v>
      </c>
      <c r="J90" s="122">
        <f t="shared" si="37"/>
        <v>43488</v>
      </c>
      <c r="K90" s="118">
        <f t="shared" si="38"/>
        <v>54</v>
      </c>
      <c r="L90" s="130">
        <f t="shared" si="39"/>
        <v>54</v>
      </c>
      <c r="M90" s="131">
        <f t="shared" si="28"/>
        <v>1.0105098800000001</v>
      </c>
      <c r="N90" s="131">
        <f t="shared" ca="1" si="29"/>
        <v>1.024032432</v>
      </c>
      <c r="O90" s="130">
        <f t="shared" si="40"/>
        <v>0</v>
      </c>
      <c r="P90" s="129">
        <f t="shared" ca="1" si="30"/>
        <v>48064.864000000001</v>
      </c>
      <c r="Q90" s="135">
        <f t="shared" si="31"/>
        <v>0</v>
      </c>
      <c r="R90" s="129">
        <f t="shared" si="32"/>
        <v>0</v>
      </c>
      <c r="S90" s="136" t="str">
        <f t="shared" si="41"/>
        <v>A+J=</v>
      </c>
      <c r="T90" s="122">
        <f t="shared" si="42"/>
        <v>44732</v>
      </c>
      <c r="U90" s="3"/>
      <c r="V90" s="4"/>
      <c r="W90" s="20"/>
      <c r="X90" s="54"/>
      <c r="Y90" s="22"/>
      <c r="Z90" s="23"/>
      <c r="AA90" s="22"/>
      <c r="AB90" s="28"/>
      <c r="AC90" s="30"/>
      <c r="AD90" s="22"/>
      <c r="AE90" s="20"/>
      <c r="AF90" s="24"/>
      <c r="AG90" s="21"/>
      <c r="AH90" s="3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</row>
    <row r="91" spans="1:166" x14ac:dyDescent="0.15">
      <c r="A91" s="134">
        <f t="shared" si="33"/>
        <v>43567</v>
      </c>
      <c r="B91" s="127">
        <f t="shared" ca="1" si="43"/>
        <v>2048965.7760000001</v>
      </c>
      <c r="C91" s="119">
        <f t="shared" si="34"/>
        <v>2000000</v>
      </c>
      <c r="D91" s="128">
        <f ca="1">IF(A91&lt;$B$1,VLOOKUP(A91,[1]DI!$A$4:$B$15000,2,FALSE),0)</f>
        <v>6.4000000000000001E-2</v>
      </c>
      <c r="E91" s="129">
        <f t="shared" ca="1" si="26"/>
        <v>1.0002462000000001</v>
      </c>
      <c r="F91" s="129">
        <f ca="1">(TRUNC(PRODUCT($E$12:$E90),16))</f>
        <v>1.0136314052117501</v>
      </c>
      <c r="G91" s="129">
        <f t="shared" si="35"/>
        <v>1</v>
      </c>
      <c r="H91" s="129">
        <f t="shared" ca="1" si="27"/>
        <v>1.0136314099999999</v>
      </c>
      <c r="I91" s="128">
        <f t="shared" si="36"/>
        <v>0.05</v>
      </c>
      <c r="J91" s="122">
        <f t="shared" si="37"/>
        <v>43488</v>
      </c>
      <c r="K91" s="118">
        <f t="shared" si="38"/>
        <v>55</v>
      </c>
      <c r="L91" s="130">
        <f t="shared" si="39"/>
        <v>55</v>
      </c>
      <c r="M91" s="131">
        <f t="shared" si="28"/>
        <v>1.0107055460000001</v>
      </c>
      <c r="N91" s="131">
        <f t="shared" ca="1" si="29"/>
        <v>1.0244828880000001</v>
      </c>
      <c r="O91" s="130">
        <f t="shared" si="40"/>
        <v>0</v>
      </c>
      <c r="P91" s="129">
        <f t="shared" ca="1" si="30"/>
        <v>48965.775999999998</v>
      </c>
      <c r="Q91" s="135">
        <f t="shared" si="31"/>
        <v>0</v>
      </c>
      <c r="R91" s="129">
        <f t="shared" si="32"/>
        <v>0</v>
      </c>
      <c r="S91" s="136" t="str">
        <f t="shared" si="41"/>
        <v>A+J=</v>
      </c>
      <c r="T91" s="122">
        <f t="shared" si="42"/>
        <v>44732</v>
      </c>
      <c r="U91" s="3"/>
      <c r="V91" s="4"/>
      <c r="W91" s="20"/>
      <c r="X91" s="54"/>
      <c r="Y91" s="22"/>
      <c r="Z91" s="23"/>
      <c r="AA91" s="22"/>
      <c r="AB91" s="28"/>
      <c r="AC91" s="30"/>
      <c r="AD91" s="22"/>
      <c r="AE91" s="20"/>
      <c r="AF91" s="24"/>
      <c r="AG91" s="21"/>
      <c r="AH91" s="3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</row>
    <row r="92" spans="1:166" x14ac:dyDescent="0.15">
      <c r="A92" s="134">
        <f t="shared" si="33"/>
        <v>43568</v>
      </c>
      <c r="B92" s="127">
        <f t="shared" ca="1" si="43"/>
        <v>2049867.0579999899</v>
      </c>
      <c r="C92" s="119">
        <f t="shared" si="34"/>
        <v>2000000</v>
      </c>
      <c r="D92" s="128">
        <f ca="1">IF(A92&lt;$B$1,VLOOKUP(A92,[1]DI!$A$4:$B$15000,2,FALSE),0)</f>
        <v>0</v>
      </c>
      <c r="E92" s="129">
        <f t="shared" ca="1" si="26"/>
        <v>1</v>
      </c>
      <c r="F92" s="129">
        <f ca="1">(TRUNC(PRODUCT($E$12:$E91),16))</f>
        <v>1.0138809612637201</v>
      </c>
      <c r="G92" s="129">
        <f t="shared" si="35"/>
        <v>1</v>
      </c>
      <c r="H92" s="129">
        <f t="shared" ca="1" si="27"/>
        <v>1.0138809600000001</v>
      </c>
      <c r="I92" s="128">
        <f t="shared" si="36"/>
        <v>0.05</v>
      </c>
      <c r="J92" s="122">
        <f t="shared" si="37"/>
        <v>43488</v>
      </c>
      <c r="K92" s="118">
        <f t="shared" si="38"/>
        <v>55</v>
      </c>
      <c r="L92" s="130">
        <f t="shared" si="39"/>
        <v>56</v>
      </c>
      <c r="M92" s="131">
        <f t="shared" si="28"/>
        <v>1.010901249</v>
      </c>
      <c r="N92" s="131">
        <f t="shared" ca="1" si="29"/>
        <v>1.0249335289999999</v>
      </c>
      <c r="O92" s="130">
        <f t="shared" si="40"/>
        <v>0</v>
      </c>
      <c r="P92" s="129">
        <f t="shared" ca="1" si="30"/>
        <v>49867.05799999</v>
      </c>
      <c r="Q92" s="135">
        <f t="shared" si="31"/>
        <v>0</v>
      </c>
      <c r="R92" s="129">
        <f t="shared" si="32"/>
        <v>0</v>
      </c>
      <c r="S92" s="136" t="str">
        <f t="shared" si="41"/>
        <v>A+J=</v>
      </c>
      <c r="T92" s="122">
        <f t="shared" si="42"/>
        <v>44732</v>
      </c>
      <c r="U92" s="3"/>
      <c r="V92" s="4"/>
      <c r="W92" s="20"/>
      <c r="X92" s="54"/>
      <c r="Y92" s="22"/>
      <c r="Z92" s="23"/>
      <c r="AA92" s="22"/>
      <c r="AB92" s="28"/>
      <c r="AC92" s="30"/>
      <c r="AD92" s="22"/>
      <c r="AE92" s="20"/>
      <c r="AF92" s="24"/>
      <c r="AG92" s="21"/>
      <c r="AH92" s="3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</row>
    <row r="93" spans="1:166" x14ac:dyDescent="0.15">
      <c r="A93" s="134">
        <f t="shared" si="33"/>
        <v>43569</v>
      </c>
      <c r="B93" s="127">
        <f t="shared" ca="1" si="43"/>
        <v>2049867.0579999899</v>
      </c>
      <c r="C93" s="119">
        <f t="shared" si="34"/>
        <v>2000000</v>
      </c>
      <c r="D93" s="128">
        <f ca="1">IF(A93&lt;$B$1,VLOOKUP(A93,[1]DI!$A$4:$B$15000,2,FALSE),0)</f>
        <v>0</v>
      </c>
      <c r="E93" s="129">
        <f t="shared" ca="1" si="26"/>
        <v>1</v>
      </c>
      <c r="F93" s="129">
        <f ca="1">(TRUNC(PRODUCT($E$12:$E92),16))</f>
        <v>1.0138809612637201</v>
      </c>
      <c r="G93" s="129">
        <f t="shared" si="35"/>
        <v>1</v>
      </c>
      <c r="H93" s="129">
        <f t="shared" ca="1" si="27"/>
        <v>1.0138809600000001</v>
      </c>
      <c r="I93" s="128">
        <f t="shared" si="36"/>
        <v>0.05</v>
      </c>
      <c r="J93" s="122">
        <f t="shared" si="37"/>
        <v>43488</v>
      </c>
      <c r="K93" s="118">
        <f t="shared" si="38"/>
        <v>55</v>
      </c>
      <c r="L93" s="130">
        <f t="shared" si="39"/>
        <v>56</v>
      </c>
      <c r="M93" s="131">
        <f t="shared" si="28"/>
        <v>1.010901249</v>
      </c>
      <c r="N93" s="131">
        <f t="shared" ca="1" si="29"/>
        <v>1.0249335289999999</v>
      </c>
      <c r="O93" s="130">
        <f t="shared" si="40"/>
        <v>0</v>
      </c>
      <c r="P93" s="129">
        <f t="shared" ca="1" si="30"/>
        <v>49867.05799999</v>
      </c>
      <c r="Q93" s="135">
        <f t="shared" si="31"/>
        <v>0</v>
      </c>
      <c r="R93" s="129">
        <f t="shared" si="32"/>
        <v>0</v>
      </c>
      <c r="S93" s="136" t="str">
        <f t="shared" si="41"/>
        <v>A+J=</v>
      </c>
      <c r="T93" s="122">
        <f t="shared" si="42"/>
        <v>44732</v>
      </c>
      <c r="U93" s="3"/>
      <c r="V93" s="4"/>
      <c r="W93" s="20"/>
      <c r="X93" s="54"/>
      <c r="Y93" s="22"/>
      <c r="Z93" s="23"/>
      <c r="AA93" s="22"/>
      <c r="AB93" s="28"/>
      <c r="AC93" s="30"/>
      <c r="AD93" s="22"/>
      <c r="AE93" s="20"/>
      <c r="AF93" s="24"/>
      <c r="AG93" s="21"/>
      <c r="AH93" s="3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</row>
    <row r="94" spans="1:166" x14ac:dyDescent="0.15">
      <c r="A94" s="134">
        <f t="shared" si="33"/>
        <v>43570</v>
      </c>
      <c r="B94" s="127">
        <f t="shared" ca="1" si="43"/>
        <v>2049867.0579999899</v>
      </c>
      <c r="C94" s="119">
        <f t="shared" si="34"/>
        <v>2000000</v>
      </c>
      <c r="D94" s="128">
        <f ca="1">IF(A94&lt;$B$1,VLOOKUP(A94,[1]DI!$A$4:$B$15000,2,FALSE),0)</f>
        <v>6.4000000000000001E-2</v>
      </c>
      <c r="E94" s="129">
        <f t="shared" ca="1" si="26"/>
        <v>1.0002462000000001</v>
      </c>
      <c r="F94" s="129">
        <f ca="1">(TRUNC(PRODUCT($E$12:$E93),16))</f>
        <v>1.0138809612637201</v>
      </c>
      <c r="G94" s="129">
        <f t="shared" si="35"/>
        <v>1</v>
      </c>
      <c r="H94" s="129">
        <f t="shared" ca="1" si="27"/>
        <v>1.0138809600000001</v>
      </c>
      <c r="I94" s="128">
        <f t="shared" si="36"/>
        <v>0.05</v>
      </c>
      <c r="J94" s="122">
        <f t="shared" si="37"/>
        <v>43488</v>
      </c>
      <c r="K94" s="118">
        <f t="shared" si="38"/>
        <v>56</v>
      </c>
      <c r="L94" s="130">
        <f t="shared" si="39"/>
        <v>56</v>
      </c>
      <c r="M94" s="131">
        <f t="shared" si="28"/>
        <v>1.010901249</v>
      </c>
      <c r="N94" s="131">
        <f t="shared" ca="1" si="29"/>
        <v>1.0249335289999999</v>
      </c>
      <c r="O94" s="130">
        <f t="shared" si="40"/>
        <v>0</v>
      </c>
      <c r="P94" s="129">
        <f t="shared" ca="1" si="30"/>
        <v>49867.05799999</v>
      </c>
      <c r="Q94" s="135">
        <f t="shared" si="31"/>
        <v>0</v>
      </c>
      <c r="R94" s="129">
        <f t="shared" si="32"/>
        <v>0</v>
      </c>
      <c r="S94" s="136" t="str">
        <f t="shared" si="41"/>
        <v>A+J=</v>
      </c>
      <c r="T94" s="122">
        <f t="shared" si="42"/>
        <v>44732</v>
      </c>
      <c r="U94" s="3"/>
      <c r="V94" s="4"/>
      <c r="W94" s="20"/>
      <c r="X94" s="54"/>
      <c r="Y94" s="22"/>
      <c r="Z94" s="23"/>
      <c r="AA94" s="22"/>
      <c r="AB94" s="28"/>
      <c r="AC94" s="30"/>
      <c r="AD94" s="22"/>
      <c r="AE94" s="20"/>
      <c r="AF94" s="24"/>
      <c r="AG94" s="21"/>
      <c r="AH94" s="3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</row>
    <row r="95" spans="1:166" x14ac:dyDescent="0.15">
      <c r="A95" s="134">
        <f t="shared" si="33"/>
        <v>43571</v>
      </c>
      <c r="B95" s="127">
        <f t="shared" ca="1" si="43"/>
        <v>2050768.7539999899</v>
      </c>
      <c r="C95" s="119">
        <f t="shared" si="34"/>
        <v>2000000</v>
      </c>
      <c r="D95" s="128">
        <f ca="1">IF(A95&lt;$B$1,VLOOKUP(A95,[1]DI!$A$4:$B$15000,2,FALSE),0)</f>
        <v>6.4000000000000001E-2</v>
      </c>
      <c r="E95" s="129">
        <f t="shared" ca="1" si="26"/>
        <v>1.0002462000000001</v>
      </c>
      <c r="F95" s="129">
        <f ca="1">(TRUNC(PRODUCT($E$12:$E94),16))</f>
        <v>1.0141305787563799</v>
      </c>
      <c r="G95" s="129">
        <f t="shared" si="35"/>
        <v>1</v>
      </c>
      <c r="H95" s="129">
        <f t="shared" ca="1" si="27"/>
        <v>1.01413058</v>
      </c>
      <c r="I95" s="128">
        <f t="shared" si="36"/>
        <v>0.05</v>
      </c>
      <c r="J95" s="122">
        <f t="shared" si="37"/>
        <v>43488</v>
      </c>
      <c r="K95" s="118">
        <f t="shared" si="38"/>
        <v>57</v>
      </c>
      <c r="L95" s="130">
        <f t="shared" si="39"/>
        <v>57</v>
      </c>
      <c r="M95" s="131">
        <f t="shared" si="28"/>
        <v>1.01109699</v>
      </c>
      <c r="N95" s="131">
        <f t="shared" ca="1" si="29"/>
        <v>1.025384377</v>
      </c>
      <c r="O95" s="130">
        <f t="shared" si="40"/>
        <v>0</v>
      </c>
      <c r="P95" s="129">
        <f t="shared" ca="1" si="30"/>
        <v>50768.753999989996</v>
      </c>
      <c r="Q95" s="135">
        <f t="shared" si="31"/>
        <v>0</v>
      </c>
      <c r="R95" s="129">
        <f t="shared" si="32"/>
        <v>0</v>
      </c>
      <c r="S95" s="136" t="str">
        <f t="shared" si="41"/>
        <v>A+J=</v>
      </c>
      <c r="T95" s="122">
        <f t="shared" si="42"/>
        <v>44732</v>
      </c>
      <c r="U95" s="3"/>
      <c r="V95" s="4"/>
      <c r="W95" s="20"/>
      <c r="X95" s="54"/>
      <c r="Y95" s="22"/>
      <c r="Z95" s="23"/>
      <c r="AA95" s="22"/>
      <c r="AB95" s="28"/>
      <c r="AC95" s="30"/>
      <c r="AD95" s="22"/>
      <c r="AE95" s="20"/>
      <c r="AF95" s="24"/>
      <c r="AG95" s="21"/>
      <c r="AH95" s="3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</row>
    <row r="96" spans="1:166" x14ac:dyDescent="0.15">
      <c r="A96" s="134">
        <f t="shared" si="33"/>
        <v>43572</v>
      </c>
      <c r="B96" s="127">
        <f t="shared" ca="1" si="43"/>
        <v>2051670.8459999899</v>
      </c>
      <c r="C96" s="119">
        <f t="shared" si="34"/>
        <v>2000000</v>
      </c>
      <c r="D96" s="128">
        <f ca="1">IF(A96&lt;$B$1,VLOOKUP(A96,[1]DI!$A$4:$B$15000,2,FALSE),0)</f>
        <v>6.4000000000000001E-2</v>
      </c>
      <c r="E96" s="129">
        <f t="shared" ca="1" si="26"/>
        <v>1.0002462000000001</v>
      </c>
      <c r="F96" s="129">
        <f ca="1">(TRUNC(PRODUCT($E$12:$E95),16))</f>
        <v>1.0143802577048699</v>
      </c>
      <c r="G96" s="129">
        <f t="shared" si="35"/>
        <v>1</v>
      </c>
      <c r="H96" s="129">
        <f t="shared" ca="1" si="27"/>
        <v>1.01438026</v>
      </c>
      <c r="I96" s="128">
        <f t="shared" si="36"/>
        <v>0.05</v>
      </c>
      <c r="J96" s="122">
        <f t="shared" si="37"/>
        <v>43488</v>
      </c>
      <c r="K96" s="118">
        <f t="shared" si="38"/>
        <v>58</v>
      </c>
      <c r="L96" s="130">
        <f t="shared" si="39"/>
        <v>58</v>
      </c>
      <c r="M96" s="131">
        <f t="shared" si="28"/>
        <v>1.0112927700000001</v>
      </c>
      <c r="N96" s="131">
        <f t="shared" ca="1" si="29"/>
        <v>1.025835423</v>
      </c>
      <c r="O96" s="130">
        <f t="shared" si="40"/>
        <v>0</v>
      </c>
      <c r="P96" s="129">
        <f t="shared" ca="1" si="30"/>
        <v>51670.845999990001</v>
      </c>
      <c r="Q96" s="135">
        <f t="shared" si="31"/>
        <v>0</v>
      </c>
      <c r="R96" s="129">
        <f t="shared" si="32"/>
        <v>0</v>
      </c>
      <c r="S96" s="136" t="str">
        <f t="shared" si="41"/>
        <v>A+J=</v>
      </c>
      <c r="T96" s="122">
        <f t="shared" si="42"/>
        <v>44732</v>
      </c>
      <c r="U96" s="3"/>
      <c r="V96" s="4"/>
      <c r="W96" s="20"/>
      <c r="X96" s="54"/>
      <c r="Y96" s="22"/>
      <c r="Z96" s="23"/>
      <c r="AA96" s="22"/>
      <c r="AB96" s="28"/>
      <c r="AC96" s="30"/>
      <c r="AD96" s="22"/>
      <c r="AE96" s="20"/>
      <c r="AF96" s="24"/>
      <c r="AG96" s="21"/>
      <c r="AH96" s="3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</row>
    <row r="97" spans="1:166" x14ac:dyDescent="0.15">
      <c r="A97" s="134">
        <f t="shared" si="33"/>
        <v>43573</v>
      </c>
      <c r="B97" s="127">
        <f t="shared" ca="1" si="43"/>
        <v>2052573.33</v>
      </c>
      <c r="C97" s="119">
        <f t="shared" si="34"/>
        <v>2000000</v>
      </c>
      <c r="D97" s="128">
        <f ca="1">IF(A97&lt;$B$1,VLOOKUP(A97,[1]DI!$A$4:$B$15000,2,FALSE),0)</f>
        <v>6.4000000000000001E-2</v>
      </c>
      <c r="E97" s="129">
        <f t="shared" ca="1" si="26"/>
        <v>1.0002462000000001</v>
      </c>
      <c r="F97" s="129">
        <f ca="1">(TRUNC(PRODUCT($E$12:$E96),16))</f>
        <v>1.0146299981243201</v>
      </c>
      <c r="G97" s="129">
        <f t="shared" si="35"/>
        <v>1</v>
      </c>
      <c r="H97" s="129">
        <f t="shared" ca="1" si="27"/>
        <v>1.0146299999999999</v>
      </c>
      <c r="I97" s="128">
        <f t="shared" si="36"/>
        <v>0.05</v>
      </c>
      <c r="J97" s="122">
        <f t="shared" si="37"/>
        <v>43488</v>
      </c>
      <c r="K97" s="118">
        <f t="shared" si="38"/>
        <v>59</v>
      </c>
      <c r="L97" s="130">
        <f t="shared" si="39"/>
        <v>59</v>
      </c>
      <c r="M97" s="131">
        <f t="shared" si="28"/>
        <v>1.0114885870000001</v>
      </c>
      <c r="N97" s="131">
        <f t="shared" ca="1" si="29"/>
        <v>1.026286665</v>
      </c>
      <c r="O97" s="130">
        <f t="shared" si="40"/>
        <v>0</v>
      </c>
      <c r="P97" s="129">
        <f t="shared" ca="1" si="30"/>
        <v>52573.33</v>
      </c>
      <c r="Q97" s="135">
        <f t="shared" si="31"/>
        <v>0</v>
      </c>
      <c r="R97" s="129">
        <f t="shared" si="32"/>
        <v>0</v>
      </c>
      <c r="S97" s="136" t="str">
        <f t="shared" si="41"/>
        <v>A+J=</v>
      </c>
      <c r="T97" s="122">
        <f t="shared" si="42"/>
        <v>44732</v>
      </c>
      <c r="U97" s="3"/>
      <c r="V97" s="4"/>
      <c r="W97" s="20"/>
      <c r="X97" s="54"/>
      <c r="Y97" s="22"/>
      <c r="Z97" s="23"/>
      <c r="AA97" s="22"/>
      <c r="AB97" s="28"/>
      <c r="AC97" s="30"/>
      <c r="AD97" s="22"/>
      <c r="AE97" s="20"/>
      <c r="AF97" s="24"/>
      <c r="AG97" s="21"/>
      <c r="AH97" s="3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</row>
    <row r="98" spans="1:166" x14ac:dyDescent="0.15">
      <c r="A98" s="134">
        <f t="shared" si="33"/>
        <v>43574</v>
      </c>
      <c r="B98" s="127">
        <f t="shared" ca="1" si="43"/>
        <v>2053476.2080000001</v>
      </c>
      <c r="C98" s="119">
        <f t="shared" si="34"/>
        <v>2000000</v>
      </c>
      <c r="D98" s="128">
        <f ca="1">IF(A98&lt;$B$1,VLOOKUP(A98,[1]DI!$A$4:$B$15000,2,FALSE),0)</f>
        <v>0</v>
      </c>
      <c r="E98" s="129">
        <f t="shared" ca="1" si="26"/>
        <v>1</v>
      </c>
      <c r="F98" s="129">
        <f ca="1">(TRUNC(PRODUCT($E$12:$E97),16))</f>
        <v>1.01487980002986</v>
      </c>
      <c r="G98" s="129">
        <f t="shared" si="35"/>
        <v>1</v>
      </c>
      <c r="H98" s="129">
        <f t="shared" ca="1" si="27"/>
        <v>1.0148798000000001</v>
      </c>
      <c r="I98" s="128">
        <f t="shared" si="36"/>
        <v>0.05</v>
      </c>
      <c r="J98" s="122">
        <f t="shared" si="37"/>
        <v>43488</v>
      </c>
      <c r="K98" s="118">
        <f t="shared" si="38"/>
        <v>59</v>
      </c>
      <c r="L98" s="130">
        <f t="shared" si="39"/>
        <v>60</v>
      </c>
      <c r="M98" s="131">
        <f t="shared" si="28"/>
        <v>1.011684442</v>
      </c>
      <c r="N98" s="131">
        <f t="shared" ca="1" si="29"/>
        <v>1.0267381040000001</v>
      </c>
      <c r="O98" s="130">
        <f t="shared" si="40"/>
        <v>0</v>
      </c>
      <c r="P98" s="129">
        <f t="shared" ca="1" si="30"/>
        <v>53476.207999999999</v>
      </c>
      <c r="Q98" s="135">
        <f t="shared" si="31"/>
        <v>0</v>
      </c>
      <c r="R98" s="129">
        <f t="shared" si="32"/>
        <v>0</v>
      </c>
      <c r="S98" s="136" t="str">
        <f t="shared" si="41"/>
        <v>A+J=</v>
      </c>
      <c r="T98" s="122">
        <f t="shared" si="42"/>
        <v>44732</v>
      </c>
      <c r="U98" s="3"/>
      <c r="V98" s="4"/>
      <c r="W98" s="20"/>
      <c r="X98" s="54"/>
      <c r="Y98" s="22"/>
      <c r="Z98" s="23"/>
      <c r="AA98" s="22"/>
      <c r="AB98" s="28"/>
      <c r="AC98" s="30"/>
      <c r="AD98" s="22"/>
      <c r="AE98" s="20"/>
      <c r="AF98" s="24"/>
      <c r="AG98" s="21"/>
      <c r="AH98" s="3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</row>
    <row r="99" spans="1:166" x14ac:dyDescent="0.15">
      <c r="A99" s="134">
        <f t="shared" si="33"/>
        <v>43575</v>
      </c>
      <c r="B99" s="127">
        <f t="shared" ca="1" si="43"/>
        <v>2053476.2080000001</v>
      </c>
      <c r="C99" s="119">
        <f t="shared" si="34"/>
        <v>2000000</v>
      </c>
      <c r="D99" s="128">
        <f ca="1">IF(A99&lt;$B$1,VLOOKUP(A99,[1]DI!$A$4:$B$15000,2,FALSE),0)</f>
        <v>0</v>
      </c>
      <c r="E99" s="129">
        <f t="shared" ca="1" si="26"/>
        <v>1</v>
      </c>
      <c r="F99" s="129">
        <f ca="1">(TRUNC(PRODUCT($E$12:$E98),16))</f>
        <v>1.01487980002986</v>
      </c>
      <c r="G99" s="129">
        <f t="shared" si="35"/>
        <v>1</v>
      </c>
      <c r="H99" s="129">
        <f t="shared" ca="1" si="27"/>
        <v>1.0148798000000001</v>
      </c>
      <c r="I99" s="128">
        <f t="shared" si="36"/>
        <v>0.05</v>
      </c>
      <c r="J99" s="122">
        <f t="shared" si="37"/>
        <v>43488</v>
      </c>
      <c r="K99" s="118">
        <f t="shared" si="38"/>
        <v>59</v>
      </c>
      <c r="L99" s="130">
        <f t="shared" si="39"/>
        <v>60</v>
      </c>
      <c r="M99" s="131">
        <f t="shared" si="28"/>
        <v>1.011684442</v>
      </c>
      <c r="N99" s="131">
        <f t="shared" ca="1" si="29"/>
        <v>1.0267381040000001</v>
      </c>
      <c r="O99" s="130">
        <f t="shared" si="40"/>
        <v>0</v>
      </c>
      <c r="P99" s="129">
        <f t="shared" ca="1" si="30"/>
        <v>53476.207999999999</v>
      </c>
      <c r="Q99" s="135">
        <f t="shared" si="31"/>
        <v>0</v>
      </c>
      <c r="R99" s="129">
        <f t="shared" si="32"/>
        <v>0</v>
      </c>
      <c r="S99" s="136" t="str">
        <f t="shared" si="41"/>
        <v>A+J=</v>
      </c>
      <c r="T99" s="122">
        <f t="shared" si="42"/>
        <v>44732</v>
      </c>
      <c r="U99" s="3"/>
      <c r="V99" s="4"/>
      <c r="W99" s="20"/>
      <c r="X99" s="54"/>
      <c r="Y99" s="22"/>
      <c r="Z99" s="23"/>
      <c r="AA99" s="22"/>
      <c r="AB99" s="28"/>
      <c r="AC99" s="30"/>
      <c r="AD99" s="22"/>
      <c r="AE99" s="20"/>
      <c r="AF99" s="24"/>
      <c r="AG99" s="21"/>
      <c r="AH99" s="3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</row>
    <row r="100" spans="1:166" x14ac:dyDescent="0.15">
      <c r="A100" s="134">
        <f t="shared" si="33"/>
        <v>43576</v>
      </c>
      <c r="B100" s="127">
        <f t="shared" ca="1" si="43"/>
        <v>2053476.2080000001</v>
      </c>
      <c r="C100" s="119">
        <f t="shared" si="34"/>
        <v>2000000</v>
      </c>
      <c r="D100" s="128">
        <f ca="1">IF(A100&lt;$B$1,VLOOKUP(A100,[1]DI!$A$4:$B$15000,2,FALSE),0)</f>
        <v>0</v>
      </c>
      <c r="E100" s="129">
        <f t="shared" ca="1" si="26"/>
        <v>1</v>
      </c>
      <c r="F100" s="129">
        <f ca="1">(TRUNC(PRODUCT($E$12:$E99),16))</f>
        <v>1.01487980002986</v>
      </c>
      <c r="G100" s="129">
        <f t="shared" si="35"/>
        <v>1</v>
      </c>
      <c r="H100" s="129">
        <f t="shared" ca="1" si="27"/>
        <v>1.0148798000000001</v>
      </c>
      <c r="I100" s="128">
        <f t="shared" si="36"/>
        <v>0.05</v>
      </c>
      <c r="J100" s="122">
        <f t="shared" si="37"/>
        <v>43488</v>
      </c>
      <c r="K100" s="118">
        <f t="shared" si="38"/>
        <v>59</v>
      </c>
      <c r="L100" s="130">
        <f t="shared" si="39"/>
        <v>60</v>
      </c>
      <c r="M100" s="131">
        <f t="shared" si="28"/>
        <v>1.011684442</v>
      </c>
      <c r="N100" s="131">
        <f t="shared" ca="1" si="29"/>
        <v>1.0267381040000001</v>
      </c>
      <c r="O100" s="130">
        <f t="shared" si="40"/>
        <v>0</v>
      </c>
      <c r="P100" s="129">
        <f t="shared" ca="1" si="30"/>
        <v>53476.207999999999</v>
      </c>
      <c r="Q100" s="135">
        <f t="shared" si="31"/>
        <v>0</v>
      </c>
      <c r="R100" s="129">
        <f t="shared" si="32"/>
        <v>0</v>
      </c>
      <c r="S100" s="136" t="str">
        <f t="shared" si="41"/>
        <v>A+J=</v>
      </c>
      <c r="T100" s="122">
        <f t="shared" si="42"/>
        <v>44732</v>
      </c>
      <c r="U100" s="3"/>
      <c r="V100" s="4"/>
      <c r="W100" s="20"/>
      <c r="X100" s="54"/>
      <c r="Y100" s="22"/>
      <c r="Z100" s="23"/>
      <c r="AA100" s="22"/>
      <c r="AB100" s="28"/>
      <c r="AC100" s="30"/>
      <c r="AD100" s="22"/>
      <c r="AE100" s="20"/>
      <c r="AF100" s="24"/>
      <c r="AG100" s="21"/>
      <c r="AH100" s="3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</row>
    <row r="101" spans="1:166" x14ac:dyDescent="0.15">
      <c r="A101" s="134">
        <f t="shared" si="33"/>
        <v>43577</v>
      </c>
      <c r="B101" s="127">
        <f t="shared" ca="1" si="43"/>
        <v>2053476.2080000001</v>
      </c>
      <c r="C101" s="119">
        <f t="shared" si="34"/>
        <v>2000000</v>
      </c>
      <c r="D101" s="128">
        <f ca="1">IF(A101&lt;$B$1,VLOOKUP(A101,[1]DI!$A$4:$B$15000,2,FALSE),0)</f>
        <v>6.4000000000000001E-2</v>
      </c>
      <c r="E101" s="129">
        <f t="shared" ca="1" si="26"/>
        <v>1.0002462000000001</v>
      </c>
      <c r="F101" s="129">
        <f ca="1">(TRUNC(PRODUCT($E$12:$E100),16))</f>
        <v>1.01487980002986</v>
      </c>
      <c r="G101" s="129">
        <f t="shared" si="35"/>
        <v>1</v>
      </c>
      <c r="H101" s="129">
        <f t="shared" ca="1" si="27"/>
        <v>1.0148798000000001</v>
      </c>
      <c r="I101" s="128">
        <f t="shared" si="36"/>
        <v>0.05</v>
      </c>
      <c r="J101" s="122">
        <f t="shared" si="37"/>
        <v>43488</v>
      </c>
      <c r="K101" s="118">
        <f t="shared" si="38"/>
        <v>60</v>
      </c>
      <c r="L101" s="130">
        <f t="shared" si="39"/>
        <v>60</v>
      </c>
      <c r="M101" s="131">
        <f t="shared" si="28"/>
        <v>1.011684442</v>
      </c>
      <c r="N101" s="131">
        <f t="shared" ca="1" si="29"/>
        <v>1.0267381040000001</v>
      </c>
      <c r="O101" s="130">
        <f t="shared" si="40"/>
        <v>0</v>
      </c>
      <c r="P101" s="129">
        <f t="shared" ca="1" si="30"/>
        <v>53476.207999999999</v>
      </c>
      <c r="Q101" s="135">
        <f t="shared" si="31"/>
        <v>0</v>
      </c>
      <c r="R101" s="129">
        <f t="shared" si="32"/>
        <v>0</v>
      </c>
      <c r="S101" s="136" t="str">
        <f t="shared" si="41"/>
        <v>A+J=</v>
      </c>
      <c r="T101" s="122">
        <f t="shared" si="42"/>
        <v>44732</v>
      </c>
      <c r="U101" s="3"/>
      <c r="V101" s="4"/>
      <c r="W101" s="20"/>
      <c r="X101" s="54"/>
      <c r="Y101" s="22"/>
      <c r="Z101" s="23"/>
      <c r="AA101" s="22"/>
      <c r="AB101" s="28"/>
      <c r="AC101" s="30"/>
      <c r="AD101" s="22"/>
      <c r="AE101" s="20"/>
      <c r="AF101" s="24"/>
      <c r="AG101" s="21"/>
      <c r="AH101" s="3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</row>
    <row r="102" spans="1:166" x14ac:dyDescent="0.15">
      <c r="A102" s="134">
        <f t="shared" si="33"/>
        <v>43578</v>
      </c>
      <c r="B102" s="127">
        <f t="shared" ca="1" si="43"/>
        <v>2054379.48</v>
      </c>
      <c r="C102" s="119">
        <f t="shared" si="34"/>
        <v>2000000</v>
      </c>
      <c r="D102" s="128">
        <f ca="1">IF(A102&lt;$B$1,VLOOKUP(A102,[1]DI!$A$4:$B$15000,2,FALSE),0)</f>
        <v>6.4000000000000001E-2</v>
      </c>
      <c r="E102" s="129">
        <f t="shared" ca="1" si="26"/>
        <v>1.0002462000000001</v>
      </c>
      <c r="F102" s="129">
        <f ca="1">(TRUNC(PRODUCT($E$12:$E101),16))</f>
        <v>1.01512966343662</v>
      </c>
      <c r="G102" s="129">
        <f t="shared" si="35"/>
        <v>1</v>
      </c>
      <c r="H102" s="129">
        <f t="shared" ca="1" si="27"/>
        <v>1.0151296599999999</v>
      </c>
      <c r="I102" s="128">
        <f t="shared" si="36"/>
        <v>0.05</v>
      </c>
      <c r="J102" s="122">
        <f t="shared" si="37"/>
        <v>43488</v>
      </c>
      <c r="K102" s="118">
        <f t="shared" si="38"/>
        <v>61</v>
      </c>
      <c r="L102" s="130">
        <f t="shared" si="39"/>
        <v>61</v>
      </c>
      <c r="M102" s="131">
        <f t="shared" si="28"/>
        <v>1.0118803350000001</v>
      </c>
      <c r="N102" s="131">
        <f t="shared" ca="1" si="29"/>
        <v>1.0271897400000001</v>
      </c>
      <c r="O102" s="130">
        <f t="shared" si="40"/>
        <v>0</v>
      </c>
      <c r="P102" s="129">
        <f t="shared" ca="1" si="30"/>
        <v>54379.48</v>
      </c>
      <c r="Q102" s="135">
        <f t="shared" si="31"/>
        <v>0</v>
      </c>
      <c r="R102" s="129">
        <f t="shared" si="32"/>
        <v>0</v>
      </c>
      <c r="S102" s="136" t="str">
        <f t="shared" si="41"/>
        <v>A+J=</v>
      </c>
      <c r="T102" s="122">
        <f t="shared" si="42"/>
        <v>44732</v>
      </c>
      <c r="U102" s="3"/>
      <c r="V102" s="4"/>
      <c r="W102" s="20"/>
      <c r="X102" s="54"/>
      <c r="Y102" s="22"/>
      <c r="Z102" s="23"/>
      <c r="AA102" s="22"/>
      <c r="AB102" s="28"/>
      <c r="AC102" s="30"/>
      <c r="AD102" s="22"/>
      <c r="AE102" s="20"/>
      <c r="AF102" s="24"/>
      <c r="AG102" s="21"/>
      <c r="AH102" s="3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</row>
    <row r="103" spans="1:166" x14ac:dyDescent="0.15">
      <c r="A103" s="134">
        <f t="shared" si="33"/>
        <v>43579</v>
      </c>
      <c r="B103" s="127">
        <f t="shared" ca="1" si="43"/>
        <v>2055283.1679999901</v>
      </c>
      <c r="C103" s="119">
        <f t="shared" si="34"/>
        <v>2000000</v>
      </c>
      <c r="D103" s="128">
        <f ca="1">IF(A103&lt;$B$1,VLOOKUP(A103,[1]DI!$A$4:$B$15000,2,FALSE),0)</f>
        <v>6.4000000000000001E-2</v>
      </c>
      <c r="E103" s="129">
        <f t="shared" ca="1" si="26"/>
        <v>1.0002462000000001</v>
      </c>
      <c r="F103" s="129">
        <f ca="1">(TRUNC(PRODUCT($E$12:$E102),16))</f>
        <v>1.0153795883597601</v>
      </c>
      <c r="G103" s="129">
        <f t="shared" si="35"/>
        <v>1</v>
      </c>
      <c r="H103" s="129">
        <f t="shared" ca="1" si="27"/>
        <v>1.01537959</v>
      </c>
      <c r="I103" s="128">
        <f t="shared" si="36"/>
        <v>0.05</v>
      </c>
      <c r="J103" s="122">
        <f t="shared" si="37"/>
        <v>43488</v>
      </c>
      <c r="K103" s="118">
        <f t="shared" si="38"/>
        <v>62</v>
      </c>
      <c r="L103" s="130">
        <f t="shared" si="39"/>
        <v>62</v>
      </c>
      <c r="M103" s="131">
        <f t="shared" si="28"/>
        <v>1.012076266</v>
      </c>
      <c r="N103" s="131">
        <f t="shared" ca="1" si="29"/>
        <v>1.0276415839999999</v>
      </c>
      <c r="O103" s="130">
        <f t="shared" si="40"/>
        <v>0</v>
      </c>
      <c r="P103" s="129">
        <f t="shared" ca="1" si="30"/>
        <v>55283.167999990001</v>
      </c>
      <c r="Q103" s="135">
        <f t="shared" si="31"/>
        <v>0</v>
      </c>
      <c r="R103" s="129">
        <f t="shared" si="32"/>
        <v>0</v>
      </c>
      <c r="S103" s="136" t="str">
        <f t="shared" si="41"/>
        <v>A+J=</v>
      </c>
      <c r="T103" s="122">
        <f t="shared" si="42"/>
        <v>44732</v>
      </c>
      <c r="U103" s="3"/>
      <c r="V103" s="4"/>
      <c r="W103" s="20"/>
      <c r="X103" s="54"/>
      <c r="Y103" s="22"/>
      <c r="Z103" s="23"/>
      <c r="AA103" s="22"/>
      <c r="AB103" s="28"/>
      <c r="AC103" s="30"/>
      <c r="AD103" s="22"/>
      <c r="AE103" s="20"/>
      <c r="AF103" s="24"/>
      <c r="AG103" s="21"/>
      <c r="AH103" s="3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</row>
    <row r="104" spans="1:166" x14ac:dyDescent="0.15">
      <c r="A104" s="134">
        <f t="shared" si="33"/>
        <v>43580</v>
      </c>
      <c r="B104" s="127">
        <f t="shared" ca="1" si="43"/>
        <v>2056187.2280000001</v>
      </c>
      <c r="C104" s="119">
        <f t="shared" si="34"/>
        <v>2000000</v>
      </c>
      <c r="D104" s="128">
        <f ca="1">IF(A104&lt;$B$1,VLOOKUP(A104,[1]DI!$A$4:$B$15000,2,FALSE),0)</f>
        <v>6.4000000000000001E-2</v>
      </c>
      <c r="E104" s="129">
        <f t="shared" ca="1" si="26"/>
        <v>1.0002462000000001</v>
      </c>
      <c r="F104" s="129">
        <f ca="1">(TRUNC(PRODUCT($E$12:$E103),16))</f>
        <v>1.01562957481442</v>
      </c>
      <c r="G104" s="129">
        <f t="shared" si="35"/>
        <v>1</v>
      </c>
      <c r="H104" s="129">
        <f t="shared" ca="1" si="27"/>
        <v>1.01562957</v>
      </c>
      <c r="I104" s="128">
        <f t="shared" si="36"/>
        <v>0.05</v>
      </c>
      <c r="J104" s="122">
        <f t="shared" si="37"/>
        <v>43488</v>
      </c>
      <c r="K104" s="118">
        <f t="shared" si="38"/>
        <v>63</v>
      </c>
      <c r="L104" s="130">
        <f t="shared" si="39"/>
        <v>63</v>
      </c>
      <c r="M104" s="131">
        <f t="shared" si="28"/>
        <v>1.0122722340000001</v>
      </c>
      <c r="N104" s="131">
        <f t="shared" ca="1" si="29"/>
        <v>1.0280936140000001</v>
      </c>
      <c r="O104" s="130">
        <f t="shared" si="40"/>
        <v>0</v>
      </c>
      <c r="P104" s="129">
        <f t="shared" ca="1" si="30"/>
        <v>56187.228000000003</v>
      </c>
      <c r="Q104" s="135">
        <f t="shared" si="31"/>
        <v>0</v>
      </c>
      <c r="R104" s="129">
        <f t="shared" si="32"/>
        <v>0</v>
      </c>
      <c r="S104" s="136" t="str">
        <f t="shared" si="41"/>
        <v>A+J=</v>
      </c>
      <c r="T104" s="122">
        <f t="shared" si="42"/>
        <v>44732</v>
      </c>
      <c r="U104" s="3"/>
      <c r="V104" s="11"/>
      <c r="W104" s="20"/>
      <c r="X104" s="54"/>
      <c r="Y104" s="22"/>
      <c r="Z104" s="23"/>
      <c r="AA104" s="22"/>
      <c r="AB104" s="28"/>
      <c r="AC104" s="30"/>
      <c r="AD104" s="22"/>
      <c r="AE104" s="20"/>
      <c r="AF104" s="24"/>
      <c r="AG104" s="21"/>
      <c r="AH104" s="3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</row>
    <row r="105" spans="1:166" x14ac:dyDescent="0.15">
      <c r="A105" s="134">
        <f t="shared" si="33"/>
        <v>43581</v>
      </c>
      <c r="B105" s="127">
        <f t="shared" ca="1" si="43"/>
        <v>2057091.7039999899</v>
      </c>
      <c r="C105" s="119">
        <f t="shared" si="34"/>
        <v>2000000</v>
      </c>
      <c r="D105" s="128">
        <f ca="1">IF(A105&lt;$B$1,VLOOKUP(A105,[1]DI!$A$4:$B$15000,2,FALSE),0)</f>
        <v>6.4000000000000001E-2</v>
      </c>
      <c r="E105" s="129">
        <f t="shared" ca="1" si="26"/>
        <v>1.0002462000000001</v>
      </c>
      <c r="F105" s="129">
        <f ca="1">(TRUNC(PRODUCT($E$12:$E104),16))</f>
        <v>1.0158796228157401</v>
      </c>
      <c r="G105" s="129">
        <f t="shared" si="35"/>
        <v>1</v>
      </c>
      <c r="H105" s="129">
        <f t="shared" ca="1" si="27"/>
        <v>1.01587962</v>
      </c>
      <c r="I105" s="128">
        <f t="shared" si="36"/>
        <v>0.05</v>
      </c>
      <c r="J105" s="122">
        <f t="shared" si="37"/>
        <v>43488</v>
      </c>
      <c r="K105" s="118">
        <f t="shared" si="38"/>
        <v>64</v>
      </c>
      <c r="L105" s="130">
        <f t="shared" si="39"/>
        <v>64</v>
      </c>
      <c r="M105" s="131">
        <f t="shared" si="28"/>
        <v>1.0124682410000001</v>
      </c>
      <c r="N105" s="131">
        <f t="shared" ca="1" si="29"/>
        <v>1.0285458519999999</v>
      </c>
      <c r="O105" s="130">
        <f t="shared" si="40"/>
        <v>0</v>
      </c>
      <c r="P105" s="129">
        <f t="shared" ca="1" si="30"/>
        <v>57091.703999990001</v>
      </c>
      <c r="Q105" s="135">
        <f t="shared" si="31"/>
        <v>0</v>
      </c>
      <c r="R105" s="129">
        <f t="shared" si="32"/>
        <v>0</v>
      </c>
      <c r="S105" s="136" t="str">
        <f t="shared" si="41"/>
        <v>A+J=</v>
      </c>
      <c r="T105" s="122">
        <f t="shared" si="42"/>
        <v>44732</v>
      </c>
      <c r="U105" s="3"/>
      <c r="V105" s="4"/>
      <c r="W105" s="20"/>
      <c r="X105" s="54"/>
      <c r="Y105" s="22"/>
      <c r="Z105" s="23"/>
      <c r="AA105" s="22"/>
      <c r="AB105" s="28"/>
      <c r="AC105" s="30"/>
      <c r="AD105" s="22"/>
      <c r="AE105" s="20"/>
      <c r="AF105" s="24"/>
      <c r="AG105" s="21"/>
      <c r="AH105" s="3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</row>
    <row r="106" spans="1:166" x14ac:dyDescent="0.15">
      <c r="A106" s="134">
        <f t="shared" si="33"/>
        <v>43582</v>
      </c>
      <c r="B106" s="127">
        <f t="shared" ca="1" si="43"/>
        <v>2057996.5759999901</v>
      </c>
      <c r="C106" s="119">
        <f t="shared" si="34"/>
        <v>2000000</v>
      </c>
      <c r="D106" s="128">
        <f ca="1">IF(A106&lt;$B$1,VLOOKUP(A106,[1]DI!$A$4:$B$15000,2,FALSE),0)</f>
        <v>0</v>
      </c>
      <c r="E106" s="129">
        <f t="shared" ca="1" si="26"/>
        <v>1</v>
      </c>
      <c r="F106" s="129">
        <f ca="1">(TRUNC(PRODUCT($E$12:$E105),16))</f>
        <v>1.0161297323788701</v>
      </c>
      <c r="G106" s="129">
        <f t="shared" si="35"/>
        <v>1</v>
      </c>
      <c r="H106" s="129">
        <f t="shared" ca="1" si="27"/>
        <v>1.0161297300000001</v>
      </c>
      <c r="I106" s="128">
        <f t="shared" si="36"/>
        <v>0.05</v>
      </c>
      <c r="J106" s="122">
        <f t="shared" si="37"/>
        <v>43488</v>
      </c>
      <c r="K106" s="118">
        <f t="shared" si="38"/>
        <v>64</v>
      </c>
      <c r="L106" s="130">
        <f t="shared" si="39"/>
        <v>65</v>
      </c>
      <c r="M106" s="131">
        <f t="shared" si="28"/>
        <v>1.0126642859999999</v>
      </c>
      <c r="N106" s="131">
        <f t="shared" ca="1" si="29"/>
        <v>1.0289982879999999</v>
      </c>
      <c r="O106" s="130">
        <f t="shared" si="40"/>
        <v>0</v>
      </c>
      <c r="P106" s="129">
        <f t="shared" ca="1" si="30"/>
        <v>57996.575999989996</v>
      </c>
      <c r="Q106" s="135">
        <f t="shared" si="31"/>
        <v>0</v>
      </c>
      <c r="R106" s="129">
        <f t="shared" si="32"/>
        <v>0</v>
      </c>
      <c r="S106" s="136" t="str">
        <f t="shared" si="41"/>
        <v>A+J=</v>
      </c>
      <c r="T106" s="122">
        <f t="shared" si="42"/>
        <v>44732</v>
      </c>
      <c r="U106" s="3"/>
      <c r="V106" s="4"/>
      <c r="W106" s="20"/>
      <c r="X106" s="54"/>
      <c r="Y106" s="22"/>
      <c r="Z106" s="23"/>
      <c r="AA106" s="22"/>
      <c r="AB106" s="28"/>
      <c r="AC106" s="30"/>
      <c r="AD106" s="22"/>
      <c r="AE106" s="20"/>
      <c r="AF106" s="24"/>
      <c r="AG106" s="21"/>
      <c r="AH106" s="3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</row>
    <row r="107" spans="1:166" x14ac:dyDescent="0.15">
      <c r="A107" s="134">
        <f t="shared" si="33"/>
        <v>43583</v>
      </c>
      <c r="B107" s="127">
        <f t="shared" ca="1" si="43"/>
        <v>2057996.5759999901</v>
      </c>
      <c r="C107" s="119">
        <f t="shared" si="34"/>
        <v>2000000</v>
      </c>
      <c r="D107" s="128">
        <f ca="1">IF(A107&lt;$B$1,VLOOKUP(A107,[1]DI!$A$4:$B$15000,2,FALSE),0)</f>
        <v>0</v>
      </c>
      <c r="E107" s="129">
        <f t="shared" ca="1" si="26"/>
        <v>1</v>
      </c>
      <c r="F107" s="129">
        <f ca="1">(TRUNC(PRODUCT($E$12:$E106),16))</f>
        <v>1.0161297323788701</v>
      </c>
      <c r="G107" s="129">
        <f t="shared" si="35"/>
        <v>1</v>
      </c>
      <c r="H107" s="129">
        <f t="shared" ca="1" si="27"/>
        <v>1.0161297300000001</v>
      </c>
      <c r="I107" s="128">
        <f t="shared" si="36"/>
        <v>0.05</v>
      </c>
      <c r="J107" s="122">
        <f t="shared" si="37"/>
        <v>43488</v>
      </c>
      <c r="K107" s="118">
        <f t="shared" si="38"/>
        <v>64</v>
      </c>
      <c r="L107" s="130">
        <f t="shared" si="39"/>
        <v>65</v>
      </c>
      <c r="M107" s="131">
        <f t="shared" si="28"/>
        <v>1.0126642859999999</v>
      </c>
      <c r="N107" s="131">
        <f t="shared" ca="1" si="29"/>
        <v>1.0289982879999999</v>
      </c>
      <c r="O107" s="130">
        <f t="shared" si="40"/>
        <v>0</v>
      </c>
      <c r="P107" s="129">
        <f t="shared" ca="1" si="30"/>
        <v>57996.575999989996</v>
      </c>
      <c r="Q107" s="135">
        <f t="shared" si="31"/>
        <v>0</v>
      </c>
      <c r="R107" s="129">
        <f t="shared" si="32"/>
        <v>0</v>
      </c>
      <c r="S107" s="136" t="str">
        <f t="shared" si="41"/>
        <v>A+J=</v>
      </c>
      <c r="T107" s="122">
        <f t="shared" si="42"/>
        <v>44732</v>
      </c>
      <c r="U107" s="3"/>
      <c r="V107" s="4"/>
      <c r="W107" s="20"/>
      <c r="X107" s="54"/>
      <c r="Y107" s="22"/>
      <c r="Z107" s="23"/>
      <c r="AA107" s="22"/>
      <c r="AB107" s="28"/>
      <c r="AC107" s="30"/>
      <c r="AD107" s="22"/>
      <c r="AE107" s="20"/>
      <c r="AF107" s="24"/>
      <c r="AG107" s="21"/>
      <c r="AH107" s="3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</row>
    <row r="108" spans="1:166" x14ac:dyDescent="0.15">
      <c r="A108" s="134">
        <f t="shared" si="33"/>
        <v>43584</v>
      </c>
      <c r="B108" s="127">
        <f t="shared" ca="1" si="43"/>
        <v>2057996.5759999901</v>
      </c>
      <c r="C108" s="119">
        <f t="shared" si="34"/>
        <v>2000000</v>
      </c>
      <c r="D108" s="128">
        <f ca="1">IF(A108&lt;$B$1,VLOOKUP(A108,[1]DI!$A$4:$B$15000,2,FALSE),0)</f>
        <v>6.4000000000000001E-2</v>
      </c>
      <c r="E108" s="129">
        <f t="shared" ca="1" si="26"/>
        <v>1.0002462000000001</v>
      </c>
      <c r="F108" s="129">
        <f ca="1">(TRUNC(PRODUCT($E$12:$E107),16))</f>
        <v>1.0161297323788701</v>
      </c>
      <c r="G108" s="129">
        <f t="shared" si="35"/>
        <v>1</v>
      </c>
      <c r="H108" s="129">
        <f t="shared" ca="1" si="27"/>
        <v>1.0161297300000001</v>
      </c>
      <c r="I108" s="128">
        <f t="shared" si="36"/>
        <v>0.05</v>
      </c>
      <c r="J108" s="122">
        <f t="shared" si="37"/>
        <v>43488</v>
      </c>
      <c r="K108" s="118">
        <f t="shared" si="38"/>
        <v>65</v>
      </c>
      <c r="L108" s="130">
        <f t="shared" si="39"/>
        <v>65</v>
      </c>
      <c r="M108" s="131">
        <f t="shared" si="28"/>
        <v>1.0126642859999999</v>
      </c>
      <c r="N108" s="131">
        <f t="shared" ca="1" si="29"/>
        <v>1.0289982879999999</v>
      </c>
      <c r="O108" s="130">
        <f t="shared" si="40"/>
        <v>0</v>
      </c>
      <c r="P108" s="129">
        <f t="shared" ca="1" si="30"/>
        <v>57996.575999989996</v>
      </c>
      <c r="Q108" s="135">
        <f t="shared" si="31"/>
        <v>0</v>
      </c>
      <c r="R108" s="129">
        <f t="shared" si="32"/>
        <v>0</v>
      </c>
      <c r="S108" s="136" t="str">
        <f t="shared" si="41"/>
        <v>A+J=</v>
      </c>
      <c r="T108" s="122">
        <f t="shared" si="42"/>
        <v>44732</v>
      </c>
      <c r="U108" s="3"/>
      <c r="V108" s="4"/>
      <c r="W108" s="20"/>
      <c r="X108" s="54"/>
      <c r="Y108" s="22"/>
      <c r="Z108" s="23"/>
      <c r="AA108" s="22"/>
      <c r="AB108" s="28"/>
      <c r="AC108" s="30"/>
      <c r="AD108" s="22"/>
      <c r="AE108" s="20"/>
      <c r="AF108" s="24"/>
      <c r="AG108" s="21"/>
      <c r="AH108" s="3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</row>
    <row r="109" spans="1:166" x14ac:dyDescent="0.15">
      <c r="A109" s="134">
        <f t="shared" si="33"/>
        <v>43585</v>
      </c>
      <c r="B109" s="127">
        <f t="shared" ca="1" si="43"/>
        <v>2058901.8419999999</v>
      </c>
      <c r="C109" s="119">
        <f t="shared" si="34"/>
        <v>2000000</v>
      </c>
      <c r="D109" s="128">
        <f ca="1">IF(A109&lt;$B$1,VLOOKUP(A109,[1]DI!$A$4:$B$15000,2,FALSE),0)</f>
        <v>6.4000000000000001E-2</v>
      </c>
      <c r="E109" s="129">
        <f t="shared" ca="1" si="26"/>
        <v>1.0002462000000001</v>
      </c>
      <c r="F109" s="129">
        <f ca="1">(TRUNC(PRODUCT($E$12:$E108),16))</f>
        <v>1.01637990351898</v>
      </c>
      <c r="G109" s="129">
        <f t="shared" si="35"/>
        <v>1</v>
      </c>
      <c r="H109" s="129">
        <f t="shared" ca="1" si="27"/>
        <v>1.0163799</v>
      </c>
      <c r="I109" s="128">
        <f t="shared" si="36"/>
        <v>0.05</v>
      </c>
      <c r="J109" s="122">
        <f t="shared" si="37"/>
        <v>43488</v>
      </c>
      <c r="K109" s="118">
        <f t="shared" si="38"/>
        <v>66</v>
      </c>
      <c r="L109" s="130">
        <f t="shared" si="39"/>
        <v>66</v>
      </c>
      <c r="M109" s="131">
        <f t="shared" si="28"/>
        <v>1.012860369</v>
      </c>
      <c r="N109" s="131">
        <f t="shared" ca="1" si="29"/>
        <v>1.029450921</v>
      </c>
      <c r="O109" s="130">
        <f t="shared" si="40"/>
        <v>0</v>
      </c>
      <c r="P109" s="129">
        <f t="shared" ca="1" si="30"/>
        <v>58901.841999999997</v>
      </c>
      <c r="Q109" s="135">
        <f t="shared" si="31"/>
        <v>0</v>
      </c>
      <c r="R109" s="129">
        <f t="shared" si="32"/>
        <v>0</v>
      </c>
      <c r="S109" s="136" t="str">
        <f t="shared" si="41"/>
        <v>A+J=</v>
      </c>
      <c r="T109" s="122">
        <f t="shared" si="42"/>
        <v>44732</v>
      </c>
      <c r="U109" s="3"/>
      <c r="V109" s="4"/>
      <c r="W109" s="20"/>
      <c r="X109" s="54"/>
      <c r="Y109" s="22"/>
      <c r="Z109" s="23"/>
      <c r="AA109" s="22"/>
      <c r="AB109" s="28"/>
      <c r="AC109" s="30"/>
      <c r="AD109" s="22"/>
      <c r="AE109" s="20"/>
      <c r="AF109" s="24"/>
      <c r="AG109" s="21"/>
      <c r="AH109" s="3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</row>
    <row r="110" spans="1:166" x14ac:dyDescent="0.15">
      <c r="A110" s="134">
        <f t="shared" si="33"/>
        <v>43586</v>
      </c>
      <c r="B110" s="127">
        <f t="shared" ca="1" si="43"/>
        <v>2059807.52</v>
      </c>
      <c r="C110" s="119">
        <f t="shared" si="34"/>
        <v>2000000</v>
      </c>
      <c r="D110" s="128">
        <f ca="1">IF(A110&lt;$B$1,VLOOKUP(A110,[1]DI!$A$4:$B$15000,2,FALSE),0)</f>
        <v>0</v>
      </c>
      <c r="E110" s="129">
        <f t="shared" ca="1" si="26"/>
        <v>1</v>
      </c>
      <c r="F110" s="129">
        <f ca="1">(TRUNC(PRODUCT($E$12:$E109),16))</f>
        <v>1.01663013625123</v>
      </c>
      <c r="G110" s="129">
        <f t="shared" si="35"/>
        <v>1</v>
      </c>
      <c r="H110" s="129">
        <f t="shared" ca="1" si="27"/>
        <v>1.01663014</v>
      </c>
      <c r="I110" s="128">
        <f t="shared" si="36"/>
        <v>0.05</v>
      </c>
      <c r="J110" s="122">
        <f t="shared" si="37"/>
        <v>43488</v>
      </c>
      <c r="K110" s="118">
        <f t="shared" si="38"/>
        <v>66</v>
      </c>
      <c r="L110" s="130">
        <f t="shared" si="39"/>
        <v>67</v>
      </c>
      <c r="M110" s="131">
        <f t="shared" si="28"/>
        <v>1.013056489</v>
      </c>
      <c r="N110" s="131">
        <f t="shared" ca="1" si="29"/>
        <v>1.0299037600000001</v>
      </c>
      <c r="O110" s="130">
        <f t="shared" si="40"/>
        <v>0</v>
      </c>
      <c r="P110" s="129">
        <f t="shared" ca="1" si="30"/>
        <v>59807.519999999997</v>
      </c>
      <c r="Q110" s="135">
        <f t="shared" si="31"/>
        <v>0</v>
      </c>
      <c r="R110" s="129">
        <f t="shared" si="32"/>
        <v>0</v>
      </c>
      <c r="S110" s="136" t="str">
        <f t="shared" si="41"/>
        <v>A+J=</v>
      </c>
      <c r="T110" s="122">
        <f t="shared" si="42"/>
        <v>44732</v>
      </c>
      <c r="U110" s="3"/>
      <c r="V110" s="4"/>
      <c r="W110" s="20"/>
      <c r="X110" s="54"/>
      <c r="Y110" s="22"/>
      <c r="Z110" s="23"/>
      <c r="AA110" s="22"/>
      <c r="AB110" s="28"/>
      <c r="AC110" s="30"/>
      <c r="AD110" s="22"/>
      <c r="AE110" s="20"/>
      <c r="AF110" s="24"/>
      <c r="AG110" s="21"/>
      <c r="AH110" s="3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</row>
    <row r="111" spans="1:166" x14ac:dyDescent="0.15">
      <c r="A111" s="134">
        <f t="shared" si="33"/>
        <v>43587</v>
      </c>
      <c r="B111" s="127">
        <f t="shared" ca="1" si="43"/>
        <v>2059807.52</v>
      </c>
      <c r="C111" s="119">
        <f t="shared" si="34"/>
        <v>2000000</v>
      </c>
      <c r="D111" s="128">
        <f ca="1">IF(A111&lt;$B$1,VLOOKUP(A111,[1]DI!$A$4:$B$15000,2,FALSE),0)</f>
        <v>6.4000000000000001E-2</v>
      </c>
      <c r="E111" s="129">
        <f t="shared" ca="1" si="26"/>
        <v>1.0002462000000001</v>
      </c>
      <c r="F111" s="129">
        <f ca="1">(TRUNC(PRODUCT($E$12:$E110),16))</f>
        <v>1.01663013625123</v>
      </c>
      <c r="G111" s="129">
        <f t="shared" si="35"/>
        <v>1</v>
      </c>
      <c r="H111" s="129">
        <f t="shared" ca="1" si="27"/>
        <v>1.01663014</v>
      </c>
      <c r="I111" s="128">
        <f t="shared" si="36"/>
        <v>0.05</v>
      </c>
      <c r="J111" s="122">
        <f t="shared" si="37"/>
        <v>43488</v>
      </c>
      <c r="K111" s="118">
        <f t="shared" si="38"/>
        <v>67</v>
      </c>
      <c r="L111" s="130">
        <f t="shared" si="39"/>
        <v>67</v>
      </c>
      <c r="M111" s="131">
        <f t="shared" si="28"/>
        <v>1.013056489</v>
      </c>
      <c r="N111" s="131">
        <f t="shared" ca="1" si="29"/>
        <v>1.0299037600000001</v>
      </c>
      <c r="O111" s="130">
        <f t="shared" si="40"/>
        <v>0</v>
      </c>
      <c r="P111" s="129">
        <f t="shared" ca="1" si="30"/>
        <v>59807.519999999997</v>
      </c>
      <c r="Q111" s="135">
        <f t="shared" si="31"/>
        <v>0</v>
      </c>
      <c r="R111" s="129">
        <f t="shared" si="32"/>
        <v>0</v>
      </c>
      <c r="S111" s="136" t="str">
        <f t="shared" si="41"/>
        <v>A+J=</v>
      </c>
      <c r="T111" s="122">
        <f t="shared" si="42"/>
        <v>44732</v>
      </c>
      <c r="U111" s="3"/>
      <c r="V111" s="4"/>
      <c r="W111" s="20"/>
      <c r="X111" s="54"/>
      <c r="Y111" s="22"/>
      <c r="Z111" s="23"/>
      <c r="AA111" s="22"/>
      <c r="AB111" s="28"/>
      <c r="AC111" s="30"/>
      <c r="AD111" s="22"/>
      <c r="AE111" s="20"/>
      <c r="AF111" s="24"/>
      <c r="AG111" s="21"/>
      <c r="AH111" s="3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</row>
    <row r="112" spans="1:166" x14ac:dyDescent="0.15">
      <c r="A112" s="134">
        <f t="shared" si="33"/>
        <v>43588</v>
      </c>
      <c r="B112" s="127">
        <f t="shared" ca="1" si="43"/>
        <v>2060713.5759999901</v>
      </c>
      <c r="C112" s="119">
        <f t="shared" si="34"/>
        <v>2000000</v>
      </c>
      <c r="D112" s="128">
        <f ca="1">IF(A112&lt;$B$1,VLOOKUP(A112,[1]DI!$A$4:$B$15000,2,FALSE),0)</f>
        <v>6.4000000000000001E-2</v>
      </c>
      <c r="E112" s="129">
        <f t="shared" ca="1" si="26"/>
        <v>1.0002462000000001</v>
      </c>
      <c r="F112" s="129">
        <f ca="1">(TRUNC(PRODUCT($E$12:$E111),16))</f>
        <v>1.0168804305907799</v>
      </c>
      <c r="G112" s="129">
        <f t="shared" si="35"/>
        <v>1</v>
      </c>
      <c r="H112" s="129">
        <f t="shared" ca="1" si="27"/>
        <v>1.0168804300000001</v>
      </c>
      <c r="I112" s="128">
        <f t="shared" si="36"/>
        <v>0.05</v>
      </c>
      <c r="J112" s="122">
        <f t="shared" si="37"/>
        <v>43488</v>
      </c>
      <c r="K112" s="118">
        <f t="shared" si="38"/>
        <v>68</v>
      </c>
      <c r="L112" s="130">
        <f t="shared" si="39"/>
        <v>68</v>
      </c>
      <c r="M112" s="131">
        <f t="shared" si="28"/>
        <v>1.0132526479999999</v>
      </c>
      <c r="N112" s="131">
        <f t="shared" ca="1" si="29"/>
        <v>1.030356788</v>
      </c>
      <c r="O112" s="130">
        <f t="shared" si="40"/>
        <v>0</v>
      </c>
      <c r="P112" s="129">
        <f t="shared" ca="1" si="30"/>
        <v>60713.575999989996</v>
      </c>
      <c r="Q112" s="135">
        <f t="shared" si="31"/>
        <v>0</v>
      </c>
      <c r="R112" s="129">
        <f t="shared" si="32"/>
        <v>0</v>
      </c>
      <c r="S112" s="136" t="str">
        <f t="shared" si="41"/>
        <v>A+J=</v>
      </c>
      <c r="T112" s="122">
        <f t="shared" si="42"/>
        <v>44732</v>
      </c>
      <c r="U112" s="3"/>
      <c r="V112" s="4"/>
      <c r="W112" s="20"/>
      <c r="X112" s="54"/>
      <c r="Y112" s="22"/>
      <c r="Z112" s="23"/>
      <c r="AA112" s="22"/>
      <c r="AB112" s="28"/>
      <c r="AC112" s="30"/>
      <c r="AD112" s="22"/>
      <c r="AE112" s="20"/>
      <c r="AF112" s="24"/>
      <c r="AG112" s="21"/>
      <c r="AH112" s="3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</row>
    <row r="113" spans="1:166" x14ac:dyDescent="0.15">
      <c r="A113" s="134">
        <f t="shared" si="33"/>
        <v>43589</v>
      </c>
      <c r="B113" s="127">
        <f t="shared" ca="1" si="43"/>
        <v>2061620.048</v>
      </c>
      <c r="C113" s="119">
        <f t="shared" si="34"/>
        <v>2000000</v>
      </c>
      <c r="D113" s="128">
        <f ca="1">IF(A113&lt;$B$1,VLOOKUP(A113,[1]DI!$A$4:$B$15000,2,FALSE),0)</f>
        <v>0</v>
      </c>
      <c r="E113" s="129">
        <f t="shared" ca="1" si="26"/>
        <v>1</v>
      </c>
      <c r="F113" s="129">
        <f ca="1">(TRUNC(PRODUCT($E$12:$E112),16))</f>
        <v>1.0171307865527901</v>
      </c>
      <c r="G113" s="129">
        <f t="shared" si="35"/>
        <v>1</v>
      </c>
      <c r="H113" s="129">
        <f t="shared" ca="1" si="27"/>
        <v>1.01713079</v>
      </c>
      <c r="I113" s="128">
        <f t="shared" si="36"/>
        <v>0.05</v>
      </c>
      <c r="J113" s="122">
        <f t="shared" si="37"/>
        <v>43488</v>
      </c>
      <c r="K113" s="118">
        <f t="shared" si="38"/>
        <v>68</v>
      </c>
      <c r="L113" s="130">
        <f t="shared" si="39"/>
        <v>69</v>
      </c>
      <c r="M113" s="131">
        <f t="shared" si="28"/>
        <v>1.0134488450000001</v>
      </c>
      <c r="N113" s="131">
        <f t="shared" ca="1" si="29"/>
        <v>1.030810024</v>
      </c>
      <c r="O113" s="130">
        <f t="shared" si="40"/>
        <v>0</v>
      </c>
      <c r="P113" s="129">
        <f t="shared" ca="1" si="30"/>
        <v>61620.048000000003</v>
      </c>
      <c r="Q113" s="135">
        <f t="shared" si="31"/>
        <v>0</v>
      </c>
      <c r="R113" s="129">
        <f t="shared" si="32"/>
        <v>0</v>
      </c>
      <c r="S113" s="136" t="str">
        <f t="shared" si="41"/>
        <v>A+J=</v>
      </c>
      <c r="T113" s="122">
        <f t="shared" si="42"/>
        <v>44732</v>
      </c>
      <c r="U113" s="3"/>
      <c r="V113" s="4"/>
      <c r="W113" s="20"/>
      <c r="X113" s="54"/>
      <c r="Y113" s="22"/>
      <c r="Z113" s="23"/>
      <c r="AA113" s="22"/>
      <c r="AB113" s="28"/>
      <c r="AC113" s="30"/>
      <c r="AD113" s="22"/>
      <c r="AE113" s="20"/>
      <c r="AF113" s="24"/>
      <c r="AG113" s="21"/>
      <c r="AH113" s="3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</row>
    <row r="114" spans="1:166" x14ac:dyDescent="0.15">
      <c r="A114" s="134">
        <f t="shared" si="33"/>
        <v>43590</v>
      </c>
      <c r="B114" s="127">
        <f t="shared" ca="1" si="43"/>
        <v>2061620.048</v>
      </c>
      <c r="C114" s="119">
        <f t="shared" si="34"/>
        <v>2000000</v>
      </c>
      <c r="D114" s="128">
        <f ca="1">IF(A114&lt;$B$1,VLOOKUP(A114,[1]DI!$A$4:$B$15000,2,FALSE),0)</f>
        <v>0</v>
      </c>
      <c r="E114" s="129">
        <f t="shared" ca="1" si="26"/>
        <v>1</v>
      </c>
      <c r="F114" s="129">
        <f ca="1">(TRUNC(PRODUCT($E$12:$E113),16))</f>
        <v>1.0171307865527901</v>
      </c>
      <c r="G114" s="129">
        <f t="shared" si="35"/>
        <v>1</v>
      </c>
      <c r="H114" s="129">
        <f t="shared" ca="1" si="27"/>
        <v>1.01713079</v>
      </c>
      <c r="I114" s="128">
        <f t="shared" si="36"/>
        <v>0.05</v>
      </c>
      <c r="J114" s="122">
        <f t="shared" si="37"/>
        <v>43488</v>
      </c>
      <c r="K114" s="118">
        <f t="shared" si="38"/>
        <v>68</v>
      </c>
      <c r="L114" s="130">
        <f t="shared" si="39"/>
        <v>69</v>
      </c>
      <c r="M114" s="131">
        <f t="shared" si="28"/>
        <v>1.0134488450000001</v>
      </c>
      <c r="N114" s="131">
        <f t="shared" ca="1" si="29"/>
        <v>1.030810024</v>
      </c>
      <c r="O114" s="130">
        <f t="shared" si="40"/>
        <v>0</v>
      </c>
      <c r="P114" s="129">
        <f t="shared" ca="1" si="30"/>
        <v>61620.048000000003</v>
      </c>
      <c r="Q114" s="135">
        <f t="shared" si="31"/>
        <v>0</v>
      </c>
      <c r="R114" s="129">
        <f t="shared" si="32"/>
        <v>0</v>
      </c>
      <c r="S114" s="136" t="str">
        <f t="shared" si="41"/>
        <v>A+J=</v>
      </c>
      <c r="T114" s="122">
        <f t="shared" si="42"/>
        <v>44732</v>
      </c>
      <c r="U114" s="3"/>
      <c r="V114" s="4"/>
      <c r="W114" s="20"/>
      <c r="X114" s="54"/>
      <c r="Y114" s="22"/>
      <c r="Z114" s="23"/>
      <c r="AA114" s="22"/>
      <c r="AB114" s="28"/>
      <c r="AC114" s="30"/>
      <c r="AD114" s="22"/>
      <c r="AE114" s="20"/>
      <c r="AF114" s="24"/>
      <c r="AG114" s="21"/>
      <c r="AH114" s="3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</row>
    <row r="115" spans="1:166" x14ac:dyDescent="0.15">
      <c r="A115" s="134">
        <f t="shared" si="33"/>
        <v>43591</v>
      </c>
      <c r="B115" s="127">
        <f t="shared" ca="1" si="43"/>
        <v>2061620.048</v>
      </c>
      <c r="C115" s="119">
        <f t="shared" si="34"/>
        <v>2000000</v>
      </c>
      <c r="D115" s="128">
        <f ca="1">IF(A115&lt;$B$1,VLOOKUP(A115,[1]DI!$A$4:$B$15000,2,FALSE),0)</f>
        <v>6.4000000000000001E-2</v>
      </c>
      <c r="E115" s="129">
        <f t="shared" ca="1" si="26"/>
        <v>1.0002462000000001</v>
      </c>
      <c r="F115" s="129">
        <f ca="1">(TRUNC(PRODUCT($E$12:$E114),16))</f>
        <v>1.0171307865527901</v>
      </c>
      <c r="G115" s="129">
        <f t="shared" si="35"/>
        <v>1</v>
      </c>
      <c r="H115" s="129">
        <f t="shared" ca="1" si="27"/>
        <v>1.01713079</v>
      </c>
      <c r="I115" s="128">
        <f t="shared" si="36"/>
        <v>0.05</v>
      </c>
      <c r="J115" s="122">
        <f t="shared" si="37"/>
        <v>43488</v>
      </c>
      <c r="K115" s="118">
        <f t="shared" si="38"/>
        <v>69</v>
      </c>
      <c r="L115" s="130">
        <f t="shared" si="39"/>
        <v>69</v>
      </c>
      <c r="M115" s="131">
        <f t="shared" si="28"/>
        <v>1.0134488450000001</v>
      </c>
      <c r="N115" s="131">
        <f t="shared" ca="1" si="29"/>
        <v>1.030810024</v>
      </c>
      <c r="O115" s="130">
        <f t="shared" si="40"/>
        <v>0</v>
      </c>
      <c r="P115" s="129">
        <f t="shared" ca="1" si="30"/>
        <v>61620.048000000003</v>
      </c>
      <c r="Q115" s="135">
        <f t="shared" si="31"/>
        <v>0</v>
      </c>
      <c r="R115" s="129">
        <f t="shared" si="32"/>
        <v>0</v>
      </c>
      <c r="S115" s="136" t="str">
        <f t="shared" si="41"/>
        <v>A+J=</v>
      </c>
      <c r="T115" s="122">
        <f t="shared" si="42"/>
        <v>44732</v>
      </c>
      <c r="U115" s="3"/>
      <c r="V115" s="4"/>
      <c r="W115" s="20"/>
      <c r="X115" s="54"/>
      <c r="Y115" s="22"/>
      <c r="Z115" s="23"/>
      <c r="AA115" s="22"/>
      <c r="AB115" s="28"/>
      <c r="AC115" s="30"/>
      <c r="AD115" s="22"/>
      <c r="AE115" s="20"/>
      <c r="AF115" s="24"/>
      <c r="AG115" s="21"/>
      <c r="AH115" s="3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</row>
    <row r="116" spans="1:166" x14ac:dyDescent="0.15">
      <c r="A116" s="134">
        <f t="shared" si="33"/>
        <v>43592</v>
      </c>
      <c r="B116" s="127">
        <f t="shared" ca="1" si="43"/>
        <v>2062526.8939999901</v>
      </c>
      <c r="C116" s="119">
        <f t="shared" si="34"/>
        <v>2000000</v>
      </c>
      <c r="D116" s="128">
        <f ca="1">IF(A116&lt;$B$1,VLOOKUP(A116,[1]DI!$A$4:$B$15000,2,FALSE),0)</f>
        <v>6.4000000000000001E-2</v>
      </c>
      <c r="E116" s="129">
        <f t="shared" ca="1" si="26"/>
        <v>1.0002462000000001</v>
      </c>
      <c r="F116" s="129">
        <f ca="1">(TRUNC(PRODUCT($E$12:$E115),16))</f>
        <v>1.0173812041524399</v>
      </c>
      <c r="G116" s="129">
        <f t="shared" si="35"/>
        <v>1</v>
      </c>
      <c r="H116" s="129">
        <f t="shared" ca="1" si="27"/>
        <v>1.0173812</v>
      </c>
      <c r="I116" s="128">
        <f t="shared" si="36"/>
        <v>0.05</v>
      </c>
      <c r="J116" s="122">
        <f t="shared" si="37"/>
        <v>43488</v>
      </c>
      <c r="K116" s="118">
        <f t="shared" si="38"/>
        <v>70</v>
      </c>
      <c r="L116" s="130">
        <f t="shared" si="39"/>
        <v>70</v>
      </c>
      <c r="M116" s="131">
        <f t="shared" si="28"/>
        <v>1.013645079</v>
      </c>
      <c r="N116" s="131">
        <f t="shared" ca="1" si="29"/>
        <v>1.0312634469999999</v>
      </c>
      <c r="O116" s="130">
        <f t="shared" si="40"/>
        <v>0</v>
      </c>
      <c r="P116" s="129">
        <f t="shared" ca="1" si="30"/>
        <v>62526.893999990003</v>
      </c>
      <c r="Q116" s="135">
        <f t="shared" si="31"/>
        <v>0</v>
      </c>
      <c r="R116" s="129">
        <f t="shared" si="32"/>
        <v>0</v>
      </c>
      <c r="S116" s="136" t="str">
        <f t="shared" si="41"/>
        <v>A+J=</v>
      </c>
      <c r="T116" s="122">
        <f t="shared" si="42"/>
        <v>44732</v>
      </c>
      <c r="U116" s="3"/>
      <c r="V116" s="4"/>
      <c r="W116" s="20"/>
      <c r="X116" s="54"/>
      <c r="Y116" s="22"/>
      <c r="Z116" s="23"/>
      <c r="AA116" s="22"/>
      <c r="AB116" s="28"/>
      <c r="AC116" s="30"/>
      <c r="AD116" s="22"/>
      <c r="AE116" s="20"/>
      <c r="AF116" s="24"/>
      <c r="AG116" s="21"/>
      <c r="AH116" s="3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</row>
    <row r="117" spans="1:166" x14ac:dyDescent="0.15">
      <c r="A117" s="134">
        <f t="shared" si="33"/>
        <v>43593</v>
      </c>
      <c r="B117" s="127">
        <f t="shared" ca="1" si="43"/>
        <v>2063434.156</v>
      </c>
      <c r="C117" s="119">
        <f t="shared" si="34"/>
        <v>2000000</v>
      </c>
      <c r="D117" s="128">
        <f ca="1">IF(A117&lt;$B$1,VLOOKUP(A117,[1]DI!$A$4:$B$15000,2,FALSE),0)</f>
        <v>6.4000000000000001E-2</v>
      </c>
      <c r="E117" s="129">
        <f t="shared" ca="1" si="26"/>
        <v>1.0002462000000001</v>
      </c>
      <c r="F117" s="129">
        <f ca="1">(TRUNC(PRODUCT($E$12:$E116),16))</f>
        <v>1.0176316834049</v>
      </c>
      <c r="G117" s="129">
        <f t="shared" si="35"/>
        <v>1</v>
      </c>
      <c r="H117" s="129">
        <f t="shared" ca="1" si="27"/>
        <v>1.01763168</v>
      </c>
      <c r="I117" s="128">
        <f t="shared" si="36"/>
        <v>0.05</v>
      </c>
      <c r="J117" s="122">
        <f t="shared" si="37"/>
        <v>43488</v>
      </c>
      <c r="K117" s="118">
        <f t="shared" si="38"/>
        <v>71</v>
      </c>
      <c r="L117" s="130">
        <f t="shared" si="39"/>
        <v>71</v>
      </c>
      <c r="M117" s="131">
        <f t="shared" si="28"/>
        <v>1.013841352</v>
      </c>
      <c r="N117" s="131">
        <f t="shared" ca="1" si="29"/>
        <v>1.031717078</v>
      </c>
      <c r="O117" s="130">
        <f t="shared" si="40"/>
        <v>0</v>
      </c>
      <c r="P117" s="129">
        <f t="shared" ca="1" si="30"/>
        <v>63434.156000000003</v>
      </c>
      <c r="Q117" s="135">
        <f t="shared" si="31"/>
        <v>0</v>
      </c>
      <c r="R117" s="129">
        <f t="shared" si="32"/>
        <v>0</v>
      </c>
      <c r="S117" s="136" t="str">
        <f t="shared" si="41"/>
        <v>A+J=</v>
      </c>
      <c r="T117" s="122">
        <f t="shared" si="42"/>
        <v>44732</v>
      </c>
      <c r="U117" s="3"/>
      <c r="V117" s="4"/>
      <c r="W117" s="20"/>
      <c r="X117" s="54"/>
      <c r="Y117" s="22"/>
      <c r="Z117" s="23"/>
      <c r="AA117" s="22"/>
      <c r="AB117" s="28"/>
      <c r="AC117" s="30"/>
      <c r="AD117" s="22"/>
      <c r="AE117" s="20"/>
      <c r="AF117" s="24"/>
      <c r="AG117" s="21"/>
      <c r="AH117" s="3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</row>
    <row r="118" spans="1:166" x14ac:dyDescent="0.15">
      <c r="A118" s="134">
        <f t="shared" si="33"/>
        <v>43594</v>
      </c>
      <c r="B118" s="127">
        <f t="shared" ca="1" si="43"/>
        <v>2064341.814</v>
      </c>
      <c r="C118" s="119">
        <f t="shared" si="34"/>
        <v>2000000</v>
      </c>
      <c r="D118" s="128">
        <f ca="1">IF(A118&lt;$B$1,VLOOKUP(A118,[1]DI!$A$4:$B$15000,2,FALSE),0)</f>
        <v>6.4000000000000001E-2</v>
      </c>
      <c r="E118" s="129">
        <f t="shared" ca="1" si="26"/>
        <v>1.0002462000000001</v>
      </c>
      <c r="F118" s="129">
        <f ca="1">(TRUNC(PRODUCT($E$12:$E117),16))</f>
        <v>1.01788222432535</v>
      </c>
      <c r="G118" s="129">
        <f t="shared" si="35"/>
        <v>1</v>
      </c>
      <c r="H118" s="129">
        <f t="shared" ca="1" si="27"/>
        <v>1.0178822199999999</v>
      </c>
      <c r="I118" s="128">
        <f t="shared" si="36"/>
        <v>0.05</v>
      </c>
      <c r="J118" s="122">
        <f t="shared" si="37"/>
        <v>43488</v>
      </c>
      <c r="K118" s="118">
        <f t="shared" si="38"/>
        <v>72</v>
      </c>
      <c r="L118" s="130">
        <f t="shared" si="39"/>
        <v>72</v>
      </c>
      <c r="M118" s="131">
        <f t="shared" si="28"/>
        <v>1.014037662</v>
      </c>
      <c r="N118" s="131">
        <f t="shared" ca="1" si="29"/>
        <v>1.032170907</v>
      </c>
      <c r="O118" s="130">
        <f t="shared" si="40"/>
        <v>0</v>
      </c>
      <c r="P118" s="129">
        <f t="shared" ca="1" si="30"/>
        <v>64341.813999999998</v>
      </c>
      <c r="Q118" s="135">
        <f t="shared" si="31"/>
        <v>0</v>
      </c>
      <c r="R118" s="129">
        <f t="shared" si="32"/>
        <v>0</v>
      </c>
      <c r="S118" s="136" t="str">
        <f t="shared" si="41"/>
        <v>A+J=</v>
      </c>
      <c r="T118" s="122">
        <f t="shared" si="42"/>
        <v>44732</v>
      </c>
      <c r="U118" s="3"/>
      <c r="V118" s="4"/>
      <c r="W118" s="20"/>
      <c r="X118" s="54"/>
      <c r="Y118" s="22"/>
      <c r="Z118" s="23"/>
      <c r="AA118" s="22"/>
      <c r="AB118" s="28"/>
      <c r="AC118" s="30"/>
      <c r="AD118" s="22"/>
      <c r="AE118" s="20"/>
      <c r="AF118" s="24"/>
      <c r="AG118" s="21"/>
      <c r="AH118" s="3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</row>
    <row r="119" spans="1:166" x14ac:dyDescent="0.15">
      <c r="A119" s="134">
        <f t="shared" si="33"/>
        <v>43595</v>
      </c>
      <c r="B119" s="127">
        <f t="shared" ca="1" si="43"/>
        <v>2065249.88799999</v>
      </c>
      <c r="C119" s="119">
        <f t="shared" si="34"/>
        <v>2000000</v>
      </c>
      <c r="D119" s="128">
        <f ca="1">IF(A119&lt;$B$1,VLOOKUP(A119,[1]DI!$A$4:$B$15000,2,FALSE),0)</f>
        <v>6.4000000000000001E-2</v>
      </c>
      <c r="E119" s="129">
        <f t="shared" ca="1" si="26"/>
        <v>1.0002462000000001</v>
      </c>
      <c r="F119" s="129">
        <f ca="1">(TRUNC(PRODUCT($E$12:$E118),16))</f>
        <v>1.01813282692898</v>
      </c>
      <c r="G119" s="129">
        <f t="shared" si="35"/>
        <v>1</v>
      </c>
      <c r="H119" s="129">
        <f t="shared" ca="1" si="27"/>
        <v>1.0181328300000001</v>
      </c>
      <c r="I119" s="128">
        <f t="shared" si="36"/>
        <v>0.05</v>
      </c>
      <c r="J119" s="122">
        <f t="shared" si="37"/>
        <v>43488</v>
      </c>
      <c r="K119" s="118">
        <f t="shared" si="38"/>
        <v>73</v>
      </c>
      <c r="L119" s="130">
        <f t="shared" si="39"/>
        <v>73</v>
      </c>
      <c r="M119" s="131">
        <f t="shared" si="28"/>
        <v>1.0142340110000001</v>
      </c>
      <c r="N119" s="131">
        <f t="shared" ca="1" si="29"/>
        <v>1.0326249439999999</v>
      </c>
      <c r="O119" s="130">
        <f t="shared" si="40"/>
        <v>0</v>
      </c>
      <c r="P119" s="129">
        <f t="shared" ca="1" si="30"/>
        <v>65249.887999990002</v>
      </c>
      <c r="Q119" s="135">
        <f t="shared" si="31"/>
        <v>0</v>
      </c>
      <c r="R119" s="129">
        <f t="shared" si="32"/>
        <v>0</v>
      </c>
      <c r="S119" s="136" t="str">
        <f t="shared" si="41"/>
        <v>A+J=</v>
      </c>
      <c r="T119" s="122">
        <f t="shared" si="42"/>
        <v>44732</v>
      </c>
      <c r="U119" s="3"/>
      <c r="V119" s="4"/>
      <c r="W119" s="20"/>
      <c r="X119" s="54"/>
      <c r="Y119" s="22"/>
      <c r="Z119" s="23"/>
      <c r="AA119" s="22"/>
      <c r="AB119" s="28"/>
      <c r="AC119" s="30"/>
      <c r="AD119" s="22"/>
      <c r="AE119" s="20"/>
      <c r="AF119" s="24"/>
      <c r="AG119" s="21"/>
      <c r="AH119" s="3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</row>
    <row r="120" spans="1:166" x14ac:dyDescent="0.15">
      <c r="A120" s="134">
        <f t="shared" si="33"/>
        <v>43596</v>
      </c>
      <c r="B120" s="127">
        <f t="shared" ca="1" si="43"/>
        <v>2066158.338</v>
      </c>
      <c r="C120" s="119">
        <f t="shared" si="34"/>
        <v>2000000</v>
      </c>
      <c r="D120" s="128">
        <f ca="1">IF(A120&lt;$B$1,VLOOKUP(A120,[1]DI!$A$4:$B$15000,2,FALSE),0)</f>
        <v>0</v>
      </c>
      <c r="E120" s="129">
        <f t="shared" ca="1" si="26"/>
        <v>1</v>
      </c>
      <c r="F120" s="129">
        <f ca="1">(TRUNC(PRODUCT($E$12:$E119),16))</f>
        <v>1.0183834912309699</v>
      </c>
      <c r="G120" s="129">
        <f t="shared" si="35"/>
        <v>1</v>
      </c>
      <c r="H120" s="129">
        <f t="shared" ca="1" si="27"/>
        <v>1.0183834899999999</v>
      </c>
      <c r="I120" s="128">
        <f t="shared" si="36"/>
        <v>0.05</v>
      </c>
      <c r="J120" s="122">
        <f t="shared" si="37"/>
        <v>43488</v>
      </c>
      <c r="K120" s="118">
        <f t="shared" si="38"/>
        <v>73</v>
      </c>
      <c r="L120" s="130">
        <f t="shared" si="39"/>
        <v>74</v>
      </c>
      <c r="M120" s="131">
        <f t="shared" si="28"/>
        <v>1.014430398</v>
      </c>
      <c r="N120" s="131">
        <f t="shared" ca="1" si="29"/>
        <v>1.0330791690000001</v>
      </c>
      <c r="O120" s="130">
        <f t="shared" si="40"/>
        <v>0</v>
      </c>
      <c r="P120" s="129">
        <f t="shared" ca="1" si="30"/>
        <v>66158.338000000003</v>
      </c>
      <c r="Q120" s="135">
        <f t="shared" si="31"/>
        <v>0</v>
      </c>
      <c r="R120" s="129">
        <f t="shared" si="32"/>
        <v>0</v>
      </c>
      <c r="S120" s="136" t="str">
        <f t="shared" si="41"/>
        <v>A+J=</v>
      </c>
      <c r="T120" s="122">
        <f t="shared" si="42"/>
        <v>44732</v>
      </c>
      <c r="U120" s="3"/>
      <c r="V120" s="4"/>
      <c r="W120" s="20"/>
      <c r="X120" s="54"/>
      <c r="Y120" s="22"/>
      <c r="Z120" s="23"/>
      <c r="AA120" s="22"/>
      <c r="AB120" s="28"/>
      <c r="AC120" s="30"/>
      <c r="AD120" s="22"/>
      <c r="AE120" s="20"/>
      <c r="AF120" s="24"/>
      <c r="AG120" s="21"/>
      <c r="AH120" s="3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</row>
    <row r="121" spans="1:166" x14ac:dyDescent="0.15">
      <c r="A121" s="134">
        <f t="shared" si="33"/>
        <v>43597</v>
      </c>
      <c r="B121" s="127">
        <f t="shared" ca="1" si="43"/>
        <v>2066158.338</v>
      </c>
      <c r="C121" s="119">
        <f t="shared" si="34"/>
        <v>2000000</v>
      </c>
      <c r="D121" s="128">
        <f ca="1">IF(A121&lt;$B$1,VLOOKUP(A121,[1]DI!$A$4:$B$15000,2,FALSE),0)</f>
        <v>0</v>
      </c>
      <c r="E121" s="129">
        <f t="shared" ca="1" si="26"/>
        <v>1</v>
      </c>
      <c r="F121" s="129">
        <f ca="1">(TRUNC(PRODUCT($E$12:$E120),16))</f>
        <v>1.0183834912309699</v>
      </c>
      <c r="G121" s="129">
        <f t="shared" si="35"/>
        <v>1</v>
      </c>
      <c r="H121" s="129">
        <f t="shared" ca="1" si="27"/>
        <v>1.0183834899999999</v>
      </c>
      <c r="I121" s="128">
        <f t="shared" si="36"/>
        <v>0.05</v>
      </c>
      <c r="J121" s="122">
        <f t="shared" si="37"/>
        <v>43488</v>
      </c>
      <c r="K121" s="118">
        <f t="shared" si="38"/>
        <v>73</v>
      </c>
      <c r="L121" s="130">
        <f t="shared" si="39"/>
        <v>74</v>
      </c>
      <c r="M121" s="131">
        <f t="shared" si="28"/>
        <v>1.014430398</v>
      </c>
      <c r="N121" s="131">
        <f t="shared" ca="1" si="29"/>
        <v>1.0330791690000001</v>
      </c>
      <c r="O121" s="130">
        <f t="shared" si="40"/>
        <v>0</v>
      </c>
      <c r="P121" s="129">
        <f t="shared" ca="1" si="30"/>
        <v>66158.338000000003</v>
      </c>
      <c r="Q121" s="135">
        <f t="shared" si="31"/>
        <v>0</v>
      </c>
      <c r="R121" s="129">
        <f t="shared" si="32"/>
        <v>0</v>
      </c>
      <c r="S121" s="136" t="str">
        <f t="shared" si="41"/>
        <v>A+J=</v>
      </c>
      <c r="T121" s="122">
        <f t="shared" si="42"/>
        <v>44732</v>
      </c>
      <c r="U121" s="3"/>
      <c r="V121" s="4"/>
      <c r="W121" s="20"/>
      <c r="X121" s="54"/>
      <c r="Y121" s="22"/>
      <c r="Z121" s="23"/>
      <c r="AA121" s="22"/>
      <c r="AB121" s="28"/>
      <c r="AC121" s="30"/>
      <c r="AD121" s="22"/>
      <c r="AE121" s="20"/>
      <c r="AF121" s="24"/>
      <c r="AG121" s="21"/>
      <c r="AH121" s="3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</row>
    <row r="122" spans="1:166" x14ac:dyDescent="0.15">
      <c r="A122" s="134">
        <f t="shared" si="33"/>
        <v>43598</v>
      </c>
      <c r="B122" s="127">
        <f t="shared" ca="1" si="43"/>
        <v>2066158.338</v>
      </c>
      <c r="C122" s="119">
        <f t="shared" si="34"/>
        <v>2000000</v>
      </c>
      <c r="D122" s="128">
        <f ca="1">IF(A122&lt;$B$1,VLOOKUP(A122,[1]DI!$A$4:$B$15000,2,FALSE),0)</f>
        <v>6.4000000000000001E-2</v>
      </c>
      <c r="E122" s="129">
        <f t="shared" ca="1" si="26"/>
        <v>1.0002462000000001</v>
      </c>
      <c r="F122" s="129">
        <f ca="1">(TRUNC(PRODUCT($E$12:$E121),16))</f>
        <v>1.0183834912309699</v>
      </c>
      <c r="G122" s="129">
        <f t="shared" si="35"/>
        <v>1</v>
      </c>
      <c r="H122" s="129">
        <f t="shared" ca="1" si="27"/>
        <v>1.0183834899999999</v>
      </c>
      <c r="I122" s="128">
        <f t="shared" si="36"/>
        <v>0.05</v>
      </c>
      <c r="J122" s="122">
        <f t="shared" si="37"/>
        <v>43488</v>
      </c>
      <c r="K122" s="118">
        <f t="shared" si="38"/>
        <v>74</v>
      </c>
      <c r="L122" s="130">
        <f t="shared" si="39"/>
        <v>74</v>
      </c>
      <c r="M122" s="131">
        <f t="shared" si="28"/>
        <v>1.014430398</v>
      </c>
      <c r="N122" s="131">
        <f t="shared" ca="1" si="29"/>
        <v>1.0330791690000001</v>
      </c>
      <c r="O122" s="130">
        <f t="shared" si="40"/>
        <v>0</v>
      </c>
      <c r="P122" s="129">
        <f t="shared" ca="1" si="30"/>
        <v>66158.338000000003</v>
      </c>
      <c r="Q122" s="135">
        <f t="shared" si="31"/>
        <v>0</v>
      </c>
      <c r="R122" s="129">
        <f t="shared" si="32"/>
        <v>0</v>
      </c>
      <c r="S122" s="136" t="str">
        <f t="shared" si="41"/>
        <v>A+J=</v>
      </c>
      <c r="T122" s="122">
        <f t="shared" si="42"/>
        <v>44732</v>
      </c>
      <c r="U122" s="3"/>
      <c r="V122" s="4"/>
      <c r="W122" s="20"/>
      <c r="X122" s="54"/>
      <c r="Y122" s="22"/>
      <c r="Z122" s="23"/>
      <c r="AA122" s="22"/>
      <c r="AB122" s="28"/>
      <c r="AC122" s="30"/>
      <c r="AD122" s="22"/>
      <c r="AE122" s="20"/>
      <c r="AF122" s="24"/>
      <c r="AG122" s="21"/>
      <c r="AH122" s="3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</row>
    <row r="123" spans="1:166" x14ac:dyDescent="0.15">
      <c r="A123" s="134">
        <f t="shared" si="33"/>
        <v>43599</v>
      </c>
      <c r="B123" s="127">
        <f t="shared" ca="1" si="43"/>
        <v>2067067.202</v>
      </c>
      <c r="C123" s="119">
        <f t="shared" si="34"/>
        <v>2000000</v>
      </c>
      <c r="D123" s="128">
        <f ca="1">IF(A123&lt;$B$1,VLOOKUP(A123,[1]DI!$A$4:$B$15000,2,FALSE),0)</f>
        <v>6.4000000000000001E-2</v>
      </c>
      <c r="E123" s="129">
        <f t="shared" ca="1" si="26"/>
        <v>1.0002462000000001</v>
      </c>
      <c r="F123" s="129">
        <f ca="1">(TRUNC(PRODUCT($E$12:$E122),16))</f>
        <v>1.0186342172465099</v>
      </c>
      <c r="G123" s="129">
        <f t="shared" si="35"/>
        <v>1</v>
      </c>
      <c r="H123" s="129">
        <f t="shared" ca="1" si="27"/>
        <v>1.01863422</v>
      </c>
      <c r="I123" s="128">
        <f t="shared" si="36"/>
        <v>0.05</v>
      </c>
      <c r="J123" s="122">
        <f t="shared" si="37"/>
        <v>43488</v>
      </c>
      <c r="K123" s="118">
        <f t="shared" si="38"/>
        <v>75</v>
      </c>
      <c r="L123" s="130">
        <f t="shared" si="39"/>
        <v>75</v>
      </c>
      <c r="M123" s="131">
        <f t="shared" si="28"/>
        <v>1.0146268220000001</v>
      </c>
      <c r="N123" s="131">
        <f t="shared" ca="1" si="29"/>
        <v>1.033533601</v>
      </c>
      <c r="O123" s="130">
        <f t="shared" si="40"/>
        <v>0</v>
      </c>
      <c r="P123" s="129">
        <f t="shared" ca="1" si="30"/>
        <v>67067.202000000005</v>
      </c>
      <c r="Q123" s="135">
        <f t="shared" si="31"/>
        <v>0</v>
      </c>
      <c r="R123" s="129">
        <f t="shared" si="32"/>
        <v>0</v>
      </c>
      <c r="S123" s="136" t="str">
        <f t="shared" si="41"/>
        <v>A+J=</v>
      </c>
      <c r="T123" s="122">
        <f t="shared" si="42"/>
        <v>44732</v>
      </c>
      <c r="U123" s="3"/>
      <c r="V123" s="4"/>
      <c r="W123" s="20"/>
      <c r="X123" s="54"/>
      <c r="Y123" s="22"/>
      <c r="Z123" s="23"/>
      <c r="AA123" s="22"/>
      <c r="AB123" s="28"/>
      <c r="AC123" s="30"/>
      <c r="AD123" s="22"/>
      <c r="AE123" s="20"/>
      <c r="AF123" s="24"/>
      <c r="AG123" s="21"/>
      <c r="AH123" s="3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</row>
    <row r="124" spans="1:166" x14ac:dyDescent="0.15">
      <c r="A124" s="134">
        <f t="shared" si="33"/>
        <v>43600</v>
      </c>
      <c r="B124" s="127">
        <f t="shared" ca="1" si="43"/>
        <v>2067976.44599999</v>
      </c>
      <c r="C124" s="119">
        <f t="shared" si="34"/>
        <v>2000000</v>
      </c>
      <c r="D124" s="128">
        <f ca="1">IF(A124&lt;$B$1,VLOOKUP(A124,[1]DI!$A$4:$B$15000,2,FALSE),0)</f>
        <v>6.4000000000000001E-2</v>
      </c>
      <c r="E124" s="129">
        <f t="shared" ca="1" si="26"/>
        <v>1.0002462000000001</v>
      </c>
      <c r="F124" s="129">
        <f ca="1">(TRUNC(PRODUCT($E$12:$E123),16))</f>
        <v>1.0188850049908</v>
      </c>
      <c r="G124" s="129">
        <f t="shared" si="35"/>
        <v>1</v>
      </c>
      <c r="H124" s="129">
        <f t="shared" ca="1" si="27"/>
        <v>1.018885</v>
      </c>
      <c r="I124" s="128">
        <f t="shared" si="36"/>
        <v>0.05</v>
      </c>
      <c r="J124" s="122">
        <f t="shared" si="37"/>
        <v>43488</v>
      </c>
      <c r="K124" s="118">
        <f t="shared" si="38"/>
        <v>76</v>
      </c>
      <c r="L124" s="130">
        <f t="shared" si="39"/>
        <v>76</v>
      </c>
      <c r="M124" s="131">
        <f t="shared" si="28"/>
        <v>1.0148232850000001</v>
      </c>
      <c r="N124" s="131">
        <f t="shared" ca="1" si="29"/>
        <v>1.0339882229999999</v>
      </c>
      <c r="O124" s="130">
        <f t="shared" si="40"/>
        <v>0</v>
      </c>
      <c r="P124" s="129">
        <f t="shared" ca="1" si="30"/>
        <v>67976.445999989999</v>
      </c>
      <c r="Q124" s="135">
        <f t="shared" si="31"/>
        <v>0</v>
      </c>
      <c r="R124" s="129">
        <f t="shared" si="32"/>
        <v>0</v>
      </c>
      <c r="S124" s="136" t="str">
        <f t="shared" si="41"/>
        <v>A+J=</v>
      </c>
      <c r="T124" s="122">
        <f t="shared" si="42"/>
        <v>44732</v>
      </c>
      <c r="U124" s="3"/>
      <c r="V124" s="4"/>
      <c r="W124" s="20"/>
      <c r="X124" s="54"/>
      <c r="Y124" s="22"/>
      <c r="Z124" s="23"/>
      <c r="AA124" s="22"/>
      <c r="AB124" s="28"/>
      <c r="AC124" s="30"/>
      <c r="AD124" s="22"/>
      <c r="AE124" s="20"/>
      <c r="AF124" s="24"/>
      <c r="AG124" s="21"/>
      <c r="AH124" s="3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</row>
    <row r="125" spans="1:166" x14ac:dyDescent="0.15">
      <c r="A125" s="134">
        <f t="shared" si="33"/>
        <v>43601</v>
      </c>
      <c r="B125" s="127">
        <f t="shared" ca="1" si="43"/>
        <v>2068886.1040000001</v>
      </c>
      <c r="C125" s="119">
        <f t="shared" si="34"/>
        <v>2000000</v>
      </c>
      <c r="D125" s="128">
        <f ca="1">IF(A125&lt;$B$1,VLOOKUP(A125,[1]DI!$A$4:$B$15000,2,FALSE),0)</f>
        <v>6.4000000000000001E-2</v>
      </c>
      <c r="E125" s="129">
        <f t="shared" ca="1" si="26"/>
        <v>1.0002462000000001</v>
      </c>
      <c r="F125" s="129">
        <f ca="1">(TRUNC(PRODUCT($E$12:$E124),16))</f>
        <v>1.0191358544790301</v>
      </c>
      <c r="G125" s="129">
        <f t="shared" si="35"/>
        <v>1</v>
      </c>
      <c r="H125" s="129">
        <f t="shared" ca="1" si="27"/>
        <v>1.0191358500000001</v>
      </c>
      <c r="I125" s="128">
        <f t="shared" si="36"/>
        <v>0.05</v>
      </c>
      <c r="J125" s="122">
        <f t="shared" si="37"/>
        <v>43488</v>
      </c>
      <c r="K125" s="118">
        <f t="shared" si="38"/>
        <v>77</v>
      </c>
      <c r="L125" s="130">
        <f t="shared" si="39"/>
        <v>77</v>
      </c>
      <c r="M125" s="131">
        <f t="shared" si="28"/>
        <v>1.0150197860000001</v>
      </c>
      <c r="N125" s="131">
        <f t="shared" ca="1" si="29"/>
        <v>1.0344430520000001</v>
      </c>
      <c r="O125" s="130">
        <f t="shared" si="40"/>
        <v>0</v>
      </c>
      <c r="P125" s="129">
        <f t="shared" ca="1" si="30"/>
        <v>68886.104000000007</v>
      </c>
      <c r="Q125" s="135">
        <f t="shared" si="31"/>
        <v>0</v>
      </c>
      <c r="R125" s="129">
        <f t="shared" si="32"/>
        <v>0</v>
      </c>
      <c r="S125" s="136" t="str">
        <f t="shared" si="41"/>
        <v>A+J=</v>
      </c>
      <c r="T125" s="122">
        <f t="shared" si="42"/>
        <v>44732</v>
      </c>
      <c r="U125" s="3"/>
      <c r="V125" s="4"/>
      <c r="W125" s="20"/>
      <c r="X125" s="54"/>
      <c r="Y125" s="22"/>
      <c r="Z125" s="23"/>
      <c r="AA125" s="22"/>
      <c r="AB125" s="28"/>
      <c r="AC125" s="30"/>
      <c r="AD125" s="22"/>
      <c r="AE125" s="20"/>
      <c r="AF125" s="24"/>
      <c r="AG125" s="21"/>
      <c r="AH125" s="3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</row>
    <row r="126" spans="1:166" x14ac:dyDescent="0.15">
      <c r="A126" s="134">
        <f t="shared" si="33"/>
        <v>43602</v>
      </c>
      <c r="B126" s="127">
        <f t="shared" ca="1" si="43"/>
        <v>2069796.18</v>
      </c>
      <c r="C126" s="119">
        <f t="shared" si="34"/>
        <v>2000000</v>
      </c>
      <c r="D126" s="128">
        <f ca="1">IF(A126&lt;$B$1,VLOOKUP(A126,[1]DI!$A$4:$B$15000,2,FALSE),0)</f>
        <v>6.4000000000000001E-2</v>
      </c>
      <c r="E126" s="129">
        <f t="shared" ca="1" si="26"/>
        <v>1.0002462000000001</v>
      </c>
      <c r="F126" s="129">
        <f ca="1">(TRUNC(PRODUCT($E$12:$E125),16))</f>
        <v>1.0193867657264</v>
      </c>
      <c r="G126" s="129">
        <f t="shared" si="35"/>
        <v>1</v>
      </c>
      <c r="H126" s="129">
        <f t="shared" ca="1" si="27"/>
        <v>1.0193867700000001</v>
      </c>
      <c r="I126" s="128">
        <f t="shared" si="36"/>
        <v>0.05</v>
      </c>
      <c r="J126" s="122">
        <f t="shared" si="37"/>
        <v>43488</v>
      </c>
      <c r="K126" s="118">
        <f t="shared" si="38"/>
        <v>78</v>
      </c>
      <c r="L126" s="130">
        <f t="shared" si="39"/>
        <v>78</v>
      </c>
      <c r="M126" s="131">
        <f t="shared" si="28"/>
        <v>1.0152163249999999</v>
      </c>
      <c r="N126" s="131">
        <f t="shared" ca="1" si="29"/>
        <v>1.03489809</v>
      </c>
      <c r="O126" s="130">
        <f t="shared" si="40"/>
        <v>0</v>
      </c>
      <c r="P126" s="129">
        <f t="shared" ca="1" si="30"/>
        <v>69796.179999999993</v>
      </c>
      <c r="Q126" s="135">
        <f t="shared" si="31"/>
        <v>0</v>
      </c>
      <c r="R126" s="129">
        <f t="shared" si="32"/>
        <v>0</v>
      </c>
      <c r="S126" s="136" t="str">
        <f t="shared" si="41"/>
        <v>A+J=</v>
      </c>
      <c r="T126" s="122">
        <f t="shared" si="42"/>
        <v>44732</v>
      </c>
      <c r="U126" s="3"/>
      <c r="V126" s="4"/>
      <c r="W126" s="20"/>
      <c r="X126" s="54"/>
      <c r="Y126" s="22"/>
      <c r="Z126" s="23"/>
      <c r="AA126" s="22"/>
      <c r="AB126" s="28"/>
      <c r="AC126" s="30"/>
      <c r="AD126" s="22"/>
      <c r="AE126" s="20"/>
      <c r="AF126" s="24"/>
      <c r="AG126" s="21"/>
      <c r="AH126" s="3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</row>
    <row r="127" spans="1:166" x14ac:dyDescent="0.15">
      <c r="A127" s="134">
        <f t="shared" si="33"/>
        <v>43603</v>
      </c>
      <c r="B127" s="127">
        <f t="shared" ca="1" si="43"/>
        <v>2070706.63199999</v>
      </c>
      <c r="C127" s="119">
        <f t="shared" si="34"/>
        <v>2000000</v>
      </c>
      <c r="D127" s="128">
        <f ca="1">IF(A127&lt;$B$1,VLOOKUP(A127,[1]DI!$A$4:$B$15000,2,FALSE),0)</f>
        <v>0</v>
      </c>
      <c r="E127" s="129">
        <f t="shared" ca="1" si="26"/>
        <v>1</v>
      </c>
      <c r="F127" s="129">
        <f ca="1">(TRUNC(PRODUCT($E$12:$E126),16))</f>
        <v>1.0196377387481199</v>
      </c>
      <c r="G127" s="129">
        <f t="shared" si="35"/>
        <v>1</v>
      </c>
      <c r="H127" s="129">
        <f t="shared" ca="1" si="27"/>
        <v>1.0196377400000001</v>
      </c>
      <c r="I127" s="128">
        <f t="shared" si="36"/>
        <v>0.05</v>
      </c>
      <c r="J127" s="122">
        <f t="shared" si="37"/>
        <v>43488</v>
      </c>
      <c r="K127" s="118">
        <f t="shared" si="38"/>
        <v>78</v>
      </c>
      <c r="L127" s="130">
        <f t="shared" si="39"/>
        <v>79</v>
      </c>
      <c r="M127" s="131">
        <f t="shared" si="28"/>
        <v>1.0154129009999999</v>
      </c>
      <c r="N127" s="131">
        <f t="shared" ca="1" si="29"/>
        <v>1.0353533159999999</v>
      </c>
      <c r="O127" s="130">
        <f t="shared" si="40"/>
        <v>0</v>
      </c>
      <c r="P127" s="129">
        <f t="shared" ca="1" si="30"/>
        <v>70706.631999990001</v>
      </c>
      <c r="Q127" s="135">
        <f t="shared" si="31"/>
        <v>0</v>
      </c>
      <c r="R127" s="129">
        <f t="shared" si="32"/>
        <v>0</v>
      </c>
      <c r="S127" s="136" t="str">
        <f t="shared" si="41"/>
        <v>A+J=</v>
      </c>
      <c r="T127" s="122">
        <f t="shared" si="42"/>
        <v>44732</v>
      </c>
      <c r="U127" s="3"/>
      <c r="V127" s="4"/>
      <c r="W127" s="20"/>
      <c r="X127" s="54"/>
      <c r="Y127" s="22"/>
      <c r="Z127" s="23"/>
      <c r="AA127" s="22"/>
      <c r="AB127" s="28"/>
      <c r="AC127" s="30"/>
      <c r="AD127" s="22"/>
      <c r="AE127" s="20"/>
      <c r="AF127" s="24"/>
      <c r="AG127" s="21"/>
      <c r="AH127" s="3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</row>
    <row r="128" spans="1:166" x14ac:dyDescent="0.15">
      <c r="A128" s="134">
        <f t="shared" si="33"/>
        <v>43604</v>
      </c>
      <c r="B128" s="127">
        <f t="shared" ca="1" si="43"/>
        <v>2070706.63199999</v>
      </c>
      <c r="C128" s="119">
        <f t="shared" si="34"/>
        <v>2000000</v>
      </c>
      <c r="D128" s="128">
        <f ca="1">IF(A128&lt;$B$1,VLOOKUP(A128,[1]DI!$A$4:$B$15000,2,FALSE),0)</f>
        <v>0</v>
      </c>
      <c r="E128" s="129">
        <f t="shared" ca="1" si="26"/>
        <v>1</v>
      </c>
      <c r="F128" s="129">
        <f ca="1">(TRUNC(PRODUCT($E$12:$E127),16))</f>
        <v>1.0196377387481199</v>
      </c>
      <c r="G128" s="129">
        <f t="shared" si="35"/>
        <v>1</v>
      </c>
      <c r="H128" s="129">
        <f t="shared" ca="1" si="27"/>
        <v>1.0196377400000001</v>
      </c>
      <c r="I128" s="128">
        <f t="shared" si="36"/>
        <v>0.05</v>
      </c>
      <c r="J128" s="122">
        <f t="shared" si="37"/>
        <v>43488</v>
      </c>
      <c r="K128" s="118">
        <f t="shared" si="38"/>
        <v>78</v>
      </c>
      <c r="L128" s="130">
        <f t="shared" si="39"/>
        <v>79</v>
      </c>
      <c r="M128" s="131">
        <f t="shared" si="28"/>
        <v>1.0154129009999999</v>
      </c>
      <c r="N128" s="131">
        <f t="shared" ca="1" si="29"/>
        <v>1.0353533159999999</v>
      </c>
      <c r="O128" s="130">
        <f t="shared" si="40"/>
        <v>0</v>
      </c>
      <c r="P128" s="129">
        <f t="shared" ca="1" si="30"/>
        <v>70706.631999990001</v>
      </c>
      <c r="Q128" s="135">
        <f t="shared" si="31"/>
        <v>0</v>
      </c>
      <c r="R128" s="129">
        <f t="shared" si="32"/>
        <v>0</v>
      </c>
      <c r="S128" s="136" t="str">
        <f t="shared" si="41"/>
        <v>A+J=</v>
      </c>
      <c r="T128" s="122">
        <f t="shared" si="42"/>
        <v>44732</v>
      </c>
      <c r="U128" s="3"/>
      <c r="V128" s="4"/>
      <c r="W128" s="20"/>
      <c r="X128" s="54"/>
      <c r="Y128" s="22"/>
      <c r="Z128" s="23"/>
      <c r="AA128" s="22"/>
      <c r="AB128" s="28"/>
      <c r="AC128" s="30"/>
      <c r="AD128" s="22"/>
      <c r="AE128" s="20"/>
      <c r="AF128" s="24"/>
      <c r="AG128" s="21"/>
      <c r="AH128" s="3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</row>
    <row r="129" spans="1:166" x14ac:dyDescent="0.15">
      <c r="A129" s="134">
        <f t="shared" si="33"/>
        <v>43605</v>
      </c>
      <c r="B129" s="127">
        <f t="shared" ca="1" si="43"/>
        <v>2070706.63199999</v>
      </c>
      <c r="C129" s="119">
        <f t="shared" si="34"/>
        <v>2000000</v>
      </c>
      <c r="D129" s="128">
        <f ca="1">IF(A129&lt;$B$1,VLOOKUP(A129,[1]DI!$A$4:$B$15000,2,FALSE),0)</f>
        <v>6.4000000000000001E-2</v>
      </c>
      <c r="E129" s="129">
        <f t="shared" ca="1" si="26"/>
        <v>1.0002462000000001</v>
      </c>
      <c r="F129" s="129">
        <f ca="1">(TRUNC(PRODUCT($E$12:$E128),16))</f>
        <v>1.0196377387481199</v>
      </c>
      <c r="G129" s="129">
        <f t="shared" si="35"/>
        <v>1</v>
      </c>
      <c r="H129" s="129">
        <f t="shared" ca="1" si="27"/>
        <v>1.0196377400000001</v>
      </c>
      <c r="I129" s="128">
        <f t="shared" si="36"/>
        <v>0.05</v>
      </c>
      <c r="J129" s="122">
        <f t="shared" si="37"/>
        <v>43488</v>
      </c>
      <c r="K129" s="118">
        <f t="shared" si="38"/>
        <v>79</v>
      </c>
      <c r="L129" s="130">
        <f t="shared" si="39"/>
        <v>79</v>
      </c>
      <c r="M129" s="131">
        <f t="shared" si="28"/>
        <v>1.0154129009999999</v>
      </c>
      <c r="N129" s="131">
        <f t="shared" ca="1" si="29"/>
        <v>1.0353533159999999</v>
      </c>
      <c r="O129" s="130">
        <f t="shared" si="40"/>
        <v>0</v>
      </c>
      <c r="P129" s="129">
        <f t="shared" ca="1" si="30"/>
        <v>70706.631999990001</v>
      </c>
      <c r="Q129" s="135">
        <f t="shared" si="31"/>
        <v>0</v>
      </c>
      <c r="R129" s="129">
        <f t="shared" si="32"/>
        <v>0</v>
      </c>
      <c r="S129" s="136" t="str">
        <f t="shared" si="41"/>
        <v>A+J=</v>
      </c>
      <c r="T129" s="122">
        <f t="shared" si="42"/>
        <v>44732</v>
      </c>
      <c r="U129" s="3"/>
      <c r="V129" s="4"/>
      <c r="W129" s="20"/>
      <c r="X129" s="54"/>
      <c r="Y129" s="22"/>
      <c r="Z129" s="23"/>
      <c r="AA129" s="22"/>
      <c r="AB129" s="28"/>
      <c r="AC129" s="30"/>
      <c r="AD129" s="22"/>
      <c r="AE129" s="20"/>
      <c r="AF129" s="24"/>
      <c r="AG129" s="21"/>
      <c r="AH129" s="3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</row>
    <row r="130" spans="1:166" x14ac:dyDescent="0.15">
      <c r="A130" s="134">
        <f t="shared" si="33"/>
        <v>43606</v>
      </c>
      <c r="B130" s="127">
        <f t="shared" ca="1" si="43"/>
        <v>2071617.48</v>
      </c>
      <c r="C130" s="119">
        <f t="shared" si="34"/>
        <v>2000000</v>
      </c>
      <c r="D130" s="128">
        <f ca="1">IF(A130&lt;$B$1,VLOOKUP(A130,[1]DI!$A$4:$B$15000,2,FALSE),0)</f>
        <v>6.4000000000000001E-2</v>
      </c>
      <c r="E130" s="129">
        <f t="shared" ca="1" si="26"/>
        <v>1.0002462000000001</v>
      </c>
      <c r="F130" s="129">
        <f ca="1">(TRUNC(PRODUCT($E$12:$E129),16))</f>
        <v>1.0198887735594</v>
      </c>
      <c r="G130" s="129">
        <f t="shared" si="35"/>
        <v>1</v>
      </c>
      <c r="H130" s="129">
        <f t="shared" ca="1" si="27"/>
        <v>1.0198887699999999</v>
      </c>
      <c r="I130" s="128">
        <f t="shared" si="36"/>
        <v>0.05</v>
      </c>
      <c r="J130" s="122">
        <f t="shared" si="37"/>
        <v>43488</v>
      </c>
      <c r="K130" s="118">
        <f t="shared" si="38"/>
        <v>80</v>
      </c>
      <c r="L130" s="130">
        <f t="shared" si="39"/>
        <v>80</v>
      </c>
      <c r="M130" s="131">
        <f t="shared" si="28"/>
        <v>1.015609516</v>
      </c>
      <c r="N130" s="131">
        <f t="shared" ca="1" si="29"/>
        <v>1.03580874</v>
      </c>
      <c r="O130" s="130">
        <f t="shared" si="40"/>
        <v>0</v>
      </c>
      <c r="P130" s="129">
        <f t="shared" ca="1" si="30"/>
        <v>71617.48</v>
      </c>
      <c r="Q130" s="135">
        <f t="shared" si="31"/>
        <v>0</v>
      </c>
      <c r="R130" s="129">
        <f t="shared" si="32"/>
        <v>0</v>
      </c>
      <c r="S130" s="136" t="str">
        <f t="shared" si="41"/>
        <v>A+J=</v>
      </c>
      <c r="T130" s="122">
        <f t="shared" si="42"/>
        <v>44732</v>
      </c>
      <c r="U130" s="3"/>
      <c r="V130" s="4"/>
      <c r="W130" s="20"/>
      <c r="X130" s="54"/>
      <c r="Y130" s="22"/>
      <c r="Z130" s="23"/>
      <c r="AA130" s="22"/>
      <c r="AB130" s="28"/>
      <c r="AC130" s="30"/>
      <c r="AD130" s="22"/>
      <c r="AE130" s="20"/>
      <c r="AF130" s="24"/>
      <c r="AG130" s="21"/>
      <c r="AH130" s="3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</row>
    <row r="131" spans="1:166" x14ac:dyDescent="0.15">
      <c r="A131" s="134">
        <f t="shared" si="33"/>
        <v>43607</v>
      </c>
      <c r="B131" s="127">
        <f t="shared" ca="1" si="43"/>
        <v>2072528.746</v>
      </c>
      <c r="C131" s="119">
        <f t="shared" si="34"/>
        <v>2000000</v>
      </c>
      <c r="D131" s="128">
        <f ca="1">IF(A131&lt;$B$1,VLOOKUP(A131,[1]DI!$A$4:$B$15000,2,FALSE),0)</f>
        <v>6.4000000000000001E-2</v>
      </c>
      <c r="E131" s="129">
        <f t="shared" ca="1" si="26"/>
        <v>1.0002462000000001</v>
      </c>
      <c r="F131" s="129">
        <f ca="1">(TRUNC(PRODUCT($E$12:$E130),16))</f>
        <v>1.02013987017545</v>
      </c>
      <c r="G131" s="129">
        <f t="shared" si="35"/>
        <v>1</v>
      </c>
      <c r="H131" s="129">
        <f t="shared" ca="1" si="27"/>
        <v>1.0201398699999999</v>
      </c>
      <c r="I131" s="128">
        <f t="shared" si="36"/>
        <v>0.05</v>
      </c>
      <c r="J131" s="122">
        <f t="shared" si="37"/>
        <v>43488</v>
      </c>
      <c r="K131" s="118">
        <f t="shared" si="38"/>
        <v>81</v>
      </c>
      <c r="L131" s="130">
        <f t="shared" si="39"/>
        <v>81</v>
      </c>
      <c r="M131" s="131">
        <f t="shared" si="28"/>
        <v>1.015806169</v>
      </c>
      <c r="N131" s="131">
        <f t="shared" ca="1" si="29"/>
        <v>1.0362643730000001</v>
      </c>
      <c r="O131" s="130">
        <f t="shared" si="40"/>
        <v>0</v>
      </c>
      <c r="P131" s="129">
        <f t="shared" ca="1" si="30"/>
        <v>72528.745999999999</v>
      </c>
      <c r="Q131" s="135">
        <f t="shared" si="31"/>
        <v>0</v>
      </c>
      <c r="R131" s="129">
        <f t="shared" si="32"/>
        <v>0</v>
      </c>
      <c r="S131" s="136" t="str">
        <f t="shared" si="41"/>
        <v>A+J=</v>
      </c>
      <c r="T131" s="122">
        <f t="shared" si="42"/>
        <v>44732</v>
      </c>
      <c r="U131" s="3"/>
      <c r="V131" s="4"/>
      <c r="W131" s="20"/>
      <c r="X131" s="54"/>
      <c r="Y131" s="22"/>
      <c r="Z131" s="23"/>
      <c r="AA131" s="22"/>
      <c r="AB131" s="28"/>
      <c r="AC131" s="30"/>
      <c r="AD131" s="22"/>
      <c r="AE131" s="20"/>
      <c r="AF131" s="24"/>
      <c r="AG131" s="21"/>
      <c r="AH131" s="3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</row>
    <row r="132" spans="1:166" x14ac:dyDescent="0.15">
      <c r="A132" s="134">
        <f t="shared" si="33"/>
        <v>43608</v>
      </c>
      <c r="B132" s="127">
        <f t="shared" ca="1" si="43"/>
        <v>2073440.4099999899</v>
      </c>
      <c r="C132" s="119">
        <f t="shared" si="34"/>
        <v>2000000</v>
      </c>
      <c r="D132" s="128">
        <f ca="1">IF(A132&lt;$B$1,VLOOKUP(A132,[1]DI!$A$4:$B$15000,2,FALSE),0)</f>
        <v>6.4000000000000001E-2</v>
      </c>
      <c r="E132" s="129">
        <f t="shared" ca="1" si="26"/>
        <v>1.0002462000000001</v>
      </c>
      <c r="F132" s="129">
        <f ca="1">(TRUNC(PRODUCT($E$12:$E131),16))</f>
        <v>1.0203910286114899</v>
      </c>
      <c r="G132" s="129">
        <f t="shared" si="35"/>
        <v>1</v>
      </c>
      <c r="H132" s="129">
        <f t="shared" ca="1" si="27"/>
        <v>1.0203910300000001</v>
      </c>
      <c r="I132" s="128">
        <f t="shared" si="36"/>
        <v>0.05</v>
      </c>
      <c r="J132" s="122">
        <f t="shared" si="37"/>
        <v>43488</v>
      </c>
      <c r="K132" s="118">
        <f t="shared" si="38"/>
        <v>82</v>
      </c>
      <c r="L132" s="130">
        <f t="shared" si="39"/>
        <v>82</v>
      </c>
      <c r="M132" s="131">
        <f t="shared" si="28"/>
        <v>1.01600286</v>
      </c>
      <c r="N132" s="131">
        <f t="shared" ca="1" si="29"/>
        <v>1.036720205</v>
      </c>
      <c r="O132" s="130">
        <f t="shared" si="40"/>
        <v>0</v>
      </c>
      <c r="P132" s="129">
        <f t="shared" ca="1" si="30"/>
        <v>73440.409999990006</v>
      </c>
      <c r="Q132" s="135">
        <f t="shared" si="31"/>
        <v>0</v>
      </c>
      <c r="R132" s="129">
        <f t="shared" si="32"/>
        <v>0</v>
      </c>
      <c r="S132" s="136" t="str">
        <f t="shared" si="41"/>
        <v>A+J=</v>
      </c>
      <c r="T132" s="122">
        <f t="shared" si="42"/>
        <v>44732</v>
      </c>
      <c r="U132" s="3"/>
      <c r="V132" s="4"/>
      <c r="W132" s="20"/>
      <c r="X132" s="54"/>
      <c r="Y132" s="22"/>
      <c r="Z132" s="23"/>
      <c r="AA132" s="22"/>
      <c r="AB132" s="28"/>
      <c r="AC132" s="30"/>
      <c r="AD132" s="22"/>
      <c r="AE132" s="20"/>
      <c r="AF132" s="24"/>
      <c r="AG132" s="21"/>
      <c r="AH132" s="3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</row>
    <row r="133" spans="1:166" x14ac:dyDescent="0.15">
      <c r="A133" s="134">
        <f t="shared" si="33"/>
        <v>43609</v>
      </c>
      <c r="B133" s="127">
        <f t="shared" ca="1" si="43"/>
        <v>2074352.4720000001</v>
      </c>
      <c r="C133" s="119">
        <f t="shared" si="34"/>
        <v>2000000</v>
      </c>
      <c r="D133" s="128">
        <f ca="1">IF(A133&lt;$B$1,VLOOKUP(A133,[1]DI!$A$4:$B$15000,2,FALSE),0)</f>
        <v>6.4000000000000001E-2</v>
      </c>
      <c r="E133" s="129">
        <f t="shared" ca="1" si="26"/>
        <v>1.0002462000000001</v>
      </c>
      <c r="F133" s="129">
        <f ca="1">(TRUNC(PRODUCT($E$12:$E132),16))</f>
        <v>1.02064224888273</v>
      </c>
      <c r="G133" s="129">
        <f t="shared" si="35"/>
        <v>1</v>
      </c>
      <c r="H133" s="129">
        <f t="shared" ca="1" si="27"/>
        <v>1.0206422500000001</v>
      </c>
      <c r="I133" s="128">
        <f t="shared" si="36"/>
        <v>0.05</v>
      </c>
      <c r="J133" s="122">
        <f t="shared" si="37"/>
        <v>43488</v>
      </c>
      <c r="K133" s="118">
        <f t="shared" si="38"/>
        <v>83</v>
      </c>
      <c r="L133" s="130">
        <f t="shared" si="39"/>
        <v>83</v>
      </c>
      <c r="M133" s="131">
        <f t="shared" si="28"/>
        <v>1.01619959</v>
      </c>
      <c r="N133" s="131">
        <f t="shared" ca="1" si="29"/>
        <v>1.0371762360000001</v>
      </c>
      <c r="O133" s="130">
        <f t="shared" si="40"/>
        <v>0</v>
      </c>
      <c r="P133" s="129">
        <f t="shared" ca="1" si="30"/>
        <v>74352.471999999994</v>
      </c>
      <c r="Q133" s="135">
        <f t="shared" si="31"/>
        <v>0</v>
      </c>
      <c r="R133" s="129">
        <f t="shared" si="32"/>
        <v>0</v>
      </c>
      <c r="S133" s="136" t="str">
        <f t="shared" si="41"/>
        <v>A+J=</v>
      </c>
      <c r="T133" s="122">
        <f t="shared" si="42"/>
        <v>44732</v>
      </c>
      <c r="U133" s="3"/>
      <c r="V133" s="4"/>
      <c r="W133" s="20"/>
      <c r="X133" s="54"/>
      <c r="Y133" s="22"/>
      <c r="Z133" s="23"/>
      <c r="AA133" s="22"/>
      <c r="AB133" s="28"/>
      <c r="AC133" s="30"/>
      <c r="AD133" s="22"/>
      <c r="AE133" s="20"/>
      <c r="AF133" s="24"/>
      <c r="AG133" s="21"/>
      <c r="AH133" s="3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</row>
    <row r="134" spans="1:166" x14ac:dyDescent="0.15">
      <c r="A134" s="134">
        <f t="shared" si="33"/>
        <v>43610</v>
      </c>
      <c r="B134" s="127">
        <f t="shared" ca="1" si="43"/>
        <v>2075264.9299999899</v>
      </c>
      <c r="C134" s="119">
        <f t="shared" si="34"/>
        <v>2000000</v>
      </c>
      <c r="D134" s="128">
        <f ca="1">IF(A134&lt;$B$1,VLOOKUP(A134,[1]DI!$A$4:$B$15000,2,FALSE),0)</f>
        <v>0</v>
      </c>
      <c r="E134" s="129">
        <f t="shared" ca="1" si="26"/>
        <v>1</v>
      </c>
      <c r="F134" s="129">
        <f ca="1">(TRUNC(PRODUCT($E$12:$E133),16))</f>
        <v>1.02089353100441</v>
      </c>
      <c r="G134" s="129">
        <f t="shared" si="35"/>
        <v>1</v>
      </c>
      <c r="H134" s="129">
        <f t="shared" ca="1" si="27"/>
        <v>1.0208935299999999</v>
      </c>
      <c r="I134" s="128">
        <f t="shared" si="36"/>
        <v>0.05</v>
      </c>
      <c r="J134" s="122">
        <f t="shared" si="37"/>
        <v>43488</v>
      </c>
      <c r="K134" s="118">
        <f t="shared" si="38"/>
        <v>83</v>
      </c>
      <c r="L134" s="130">
        <f t="shared" si="39"/>
        <v>84</v>
      </c>
      <c r="M134" s="131">
        <f t="shared" si="28"/>
        <v>1.0163963570000001</v>
      </c>
      <c r="N134" s="131">
        <f t="shared" ca="1" si="29"/>
        <v>1.0376324649999999</v>
      </c>
      <c r="O134" s="130">
        <f t="shared" si="40"/>
        <v>0</v>
      </c>
      <c r="P134" s="129">
        <f t="shared" ca="1" si="30"/>
        <v>75264.929999989996</v>
      </c>
      <c r="Q134" s="135">
        <f t="shared" si="31"/>
        <v>0</v>
      </c>
      <c r="R134" s="129">
        <f t="shared" si="32"/>
        <v>0</v>
      </c>
      <c r="S134" s="136" t="str">
        <f t="shared" si="41"/>
        <v>A+J=</v>
      </c>
      <c r="T134" s="122">
        <f t="shared" si="42"/>
        <v>44732</v>
      </c>
      <c r="U134" s="3"/>
      <c r="V134" s="4"/>
      <c r="W134" s="20"/>
      <c r="X134" s="54"/>
      <c r="Y134" s="22"/>
      <c r="Z134" s="23"/>
      <c r="AA134" s="22"/>
      <c r="AB134" s="28"/>
      <c r="AC134" s="30"/>
      <c r="AD134" s="22"/>
      <c r="AE134" s="20"/>
      <c r="AF134" s="24"/>
      <c r="AG134" s="21"/>
      <c r="AH134" s="3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</row>
    <row r="135" spans="1:166" x14ac:dyDescent="0.15">
      <c r="A135" s="134">
        <f t="shared" si="33"/>
        <v>43611</v>
      </c>
      <c r="B135" s="127">
        <f t="shared" ca="1" si="43"/>
        <v>2075264.9299999899</v>
      </c>
      <c r="C135" s="119">
        <f t="shared" si="34"/>
        <v>2000000</v>
      </c>
      <c r="D135" s="128">
        <f ca="1">IF(A135&lt;$B$1,VLOOKUP(A135,[1]DI!$A$4:$B$15000,2,FALSE),0)</f>
        <v>0</v>
      </c>
      <c r="E135" s="129">
        <f t="shared" ca="1" si="26"/>
        <v>1</v>
      </c>
      <c r="F135" s="129">
        <f ca="1">(TRUNC(PRODUCT($E$12:$E134),16))</f>
        <v>1.02089353100441</v>
      </c>
      <c r="G135" s="129">
        <f t="shared" si="35"/>
        <v>1</v>
      </c>
      <c r="H135" s="129">
        <f t="shared" ca="1" si="27"/>
        <v>1.0208935299999999</v>
      </c>
      <c r="I135" s="128">
        <f t="shared" si="36"/>
        <v>0.05</v>
      </c>
      <c r="J135" s="122">
        <f t="shared" si="37"/>
        <v>43488</v>
      </c>
      <c r="K135" s="118">
        <f t="shared" si="38"/>
        <v>83</v>
      </c>
      <c r="L135" s="130">
        <f t="shared" si="39"/>
        <v>84</v>
      </c>
      <c r="M135" s="131">
        <f t="shared" si="28"/>
        <v>1.0163963570000001</v>
      </c>
      <c r="N135" s="131">
        <f t="shared" ca="1" si="29"/>
        <v>1.0376324649999999</v>
      </c>
      <c r="O135" s="130">
        <f t="shared" si="40"/>
        <v>0</v>
      </c>
      <c r="P135" s="129">
        <f t="shared" ca="1" si="30"/>
        <v>75264.929999989996</v>
      </c>
      <c r="Q135" s="135">
        <f t="shared" si="31"/>
        <v>0</v>
      </c>
      <c r="R135" s="129">
        <f t="shared" si="32"/>
        <v>0</v>
      </c>
      <c r="S135" s="136" t="str">
        <f t="shared" si="41"/>
        <v>A+J=</v>
      </c>
      <c r="T135" s="122">
        <f t="shared" si="42"/>
        <v>44732</v>
      </c>
      <c r="U135" s="3"/>
      <c r="V135" s="4"/>
      <c r="W135" s="20"/>
      <c r="X135" s="54"/>
      <c r="Y135" s="22"/>
      <c r="Z135" s="23"/>
      <c r="AA135" s="22"/>
      <c r="AB135" s="28"/>
      <c r="AC135" s="30"/>
      <c r="AD135" s="22"/>
      <c r="AE135" s="20"/>
      <c r="AF135" s="24"/>
      <c r="AG135" s="21"/>
      <c r="AH135" s="3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</row>
    <row r="136" spans="1:166" x14ac:dyDescent="0.15">
      <c r="A136" s="134">
        <f t="shared" si="33"/>
        <v>43612</v>
      </c>
      <c r="B136" s="127">
        <f t="shared" ca="1" si="43"/>
        <v>2075264.9299999899</v>
      </c>
      <c r="C136" s="119">
        <f t="shared" si="34"/>
        <v>2000000</v>
      </c>
      <c r="D136" s="128">
        <f ca="1">IF(A136&lt;$B$1,VLOOKUP(A136,[1]DI!$A$4:$B$15000,2,FALSE),0)</f>
        <v>6.4000000000000001E-2</v>
      </c>
      <c r="E136" s="129">
        <f t="shared" ca="1" si="26"/>
        <v>1.0002462000000001</v>
      </c>
      <c r="F136" s="129">
        <f ca="1">(TRUNC(PRODUCT($E$12:$E135),16))</f>
        <v>1.02089353100441</v>
      </c>
      <c r="G136" s="129">
        <f t="shared" si="35"/>
        <v>1</v>
      </c>
      <c r="H136" s="129">
        <f t="shared" ca="1" si="27"/>
        <v>1.0208935299999999</v>
      </c>
      <c r="I136" s="128">
        <f t="shared" si="36"/>
        <v>0.05</v>
      </c>
      <c r="J136" s="122">
        <f t="shared" si="37"/>
        <v>43488</v>
      </c>
      <c r="K136" s="118">
        <f t="shared" si="38"/>
        <v>84</v>
      </c>
      <c r="L136" s="130">
        <f t="shared" si="39"/>
        <v>84</v>
      </c>
      <c r="M136" s="131">
        <f t="shared" si="28"/>
        <v>1.0163963570000001</v>
      </c>
      <c r="N136" s="131">
        <f t="shared" ca="1" si="29"/>
        <v>1.0376324649999999</v>
      </c>
      <c r="O136" s="130">
        <f t="shared" si="40"/>
        <v>0</v>
      </c>
      <c r="P136" s="129">
        <f t="shared" ca="1" si="30"/>
        <v>75264.929999989996</v>
      </c>
      <c r="Q136" s="135">
        <f t="shared" si="31"/>
        <v>0</v>
      </c>
      <c r="R136" s="129">
        <f t="shared" si="32"/>
        <v>0</v>
      </c>
      <c r="S136" s="136" t="str">
        <f t="shared" si="41"/>
        <v>A+J=</v>
      </c>
      <c r="T136" s="122">
        <f t="shared" si="42"/>
        <v>44732</v>
      </c>
      <c r="U136" s="3"/>
      <c r="V136" s="4"/>
      <c r="W136" s="20"/>
      <c r="X136" s="54"/>
      <c r="Y136" s="22"/>
      <c r="Z136" s="23"/>
      <c r="AA136" s="22"/>
      <c r="AB136" s="28"/>
      <c r="AC136" s="30"/>
      <c r="AD136" s="22"/>
      <c r="AE136" s="20"/>
      <c r="AF136" s="24"/>
      <c r="AG136" s="21"/>
      <c r="AH136" s="3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</row>
    <row r="137" spans="1:166" x14ac:dyDescent="0.15">
      <c r="A137" s="134">
        <f t="shared" si="33"/>
        <v>43613</v>
      </c>
      <c r="B137" s="127">
        <f t="shared" ca="1" si="43"/>
        <v>2076177.784</v>
      </c>
      <c r="C137" s="119">
        <f t="shared" si="34"/>
        <v>2000000</v>
      </c>
      <c r="D137" s="128">
        <f ca="1">IF(A137&lt;$B$1,VLOOKUP(A137,[1]DI!$A$4:$B$15000,2,FALSE),0)</f>
        <v>6.4000000000000001E-2</v>
      </c>
      <c r="E137" s="129">
        <f t="shared" ca="1" si="26"/>
        <v>1.0002462000000001</v>
      </c>
      <c r="F137" s="129">
        <f ca="1">(TRUNC(PRODUCT($E$12:$E136),16))</f>
        <v>1.02114487499174</v>
      </c>
      <c r="G137" s="129">
        <f t="shared" si="35"/>
        <v>1</v>
      </c>
      <c r="H137" s="129">
        <f t="shared" ca="1" si="27"/>
        <v>1.0211448700000001</v>
      </c>
      <c r="I137" s="128">
        <f t="shared" si="36"/>
        <v>0.05</v>
      </c>
      <c r="J137" s="122">
        <f t="shared" si="37"/>
        <v>43488</v>
      </c>
      <c r="K137" s="118">
        <f t="shared" si="38"/>
        <v>85</v>
      </c>
      <c r="L137" s="130">
        <f t="shared" si="39"/>
        <v>85</v>
      </c>
      <c r="M137" s="131">
        <f t="shared" si="28"/>
        <v>1.0165931619999999</v>
      </c>
      <c r="N137" s="131">
        <f t="shared" ca="1" si="29"/>
        <v>1.038088892</v>
      </c>
      <c r="O137" s="130">
        <f t="shared" si="40"/>
        <v>0</v>
      </c>
      <c r="P137" s="129">
        <f t="shared" ca="1" si="30"/>
        <v>76177.784</v>
      </c>
      <c r="Q137" s="135">
        <f t="shared" si="31"/>
        <v>0</v>
      </c>
      <c r="R137" s="129">
        <f t="shared" si="32"/>
        <v>0</v>
      </c>
      <c r="S137" s="136" t="str">
        <f t="shared" si="41"/>
        <v>A+J=</v>
      </c>
      <c r="T137" s="122">
        <f t="shared" si="42"/>
        <v>44732</v>
      </c>
      <c r="U137" s="3"/>
      <c r="V137" s="4"/>
      <c r="W137" s="20"/>
      <c r="X137" s="54"/>
      <c r="Y137" s="22"/>
      <c r="Z137" s="23"/>
      <c r="AA137" s="22"/>
      <c r="AB137" s="28"/>
      <c r="AC137" s="30"/>
      <c r="AD137" s="22"/>
      <c r="AE137" s="20"/>
      <c r="AF137" s="24"/>
      <c r="AG137" s="21"/>
      <c r="AH137" s="3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</row>
    <row r="138" spans="1:166" x14ac:dyDescent="0.15">
      <c r="A138" s="134">
        <f t="shared" si="33"/>
        <v>43614</v>
      </c>
      <c r="B138" s="127">
        <f t="shared" ca="1" si="43"/>
        <v>2077091.05999999</v>
      </c>
      <c r="C138" s="119">
        <f t="shared" si="34"/>
        <v>2000000</v>
      </c>
      <c r="D138" s="128">
        <f ca="1">IF(A138&lt;$B$1,VLOOKUP(A138,[1]DI!$A$4:$B$15000,2,FALSE),0)</f>
        <v>6.4000000000000001E-2</v>
      </c>
      <c r="E138" s="129">
        <f t="shared" ca="1" si="26"/>
        <v>1.0002462000000001</v>
      </c>
      <c r="F138" s="129">
        <f ca="1">(TRUNC(PRODUCT($E$12:$E137),16))</f>
        <v>1.0213962808599699</v>
      </c>
      <c r="G138" s="129">
        <f t="shared" si="35"/>
        <v>1</v>
      </c>
      <c r="H138" s="129">
        <f t="shared" ca="1" si="27"/>
        <v>1.02139628</v>
      </c>
      <c r="I138" s="128">
        <f t="shared" si="36"/>
        <v>0.05</v>
      </c>
      <c r="J138" s="122">
        <f t="shared" si="37"/>
        <v>43488</v>
      </c>
      <c r="K138" s="118">
        <f t="shared" si="38"/>
        <v>86</v>
      </c>
      <c r="L138" s="130">
        <f t="shared" si="39"/>
        <v>86</v>
      </c>
      <c r="M138" s="131">
        <f t="shared" si="28"/>
        <v>1.0167900059999999</v>
      </c>
      <c r="N138" s="131">
        <f t="shared" ca="1" si="29"/>
        <v>1.0385455299999999</v>
      </c>
      <c r="O138" s="130">
        <f t="shared" si="40"/>
        <v>0</v>
      </c>
      <c r="P138" s="129">
        <f t="shared" ca="1" si="30"/>
        <v>77091.059999990001</v>
      </c>
      <c r="Q138" s="135">
        <f t="shared" si="31"/>
        <v>0</v>
      </c>
      <c r="R138" s="129">
        <f t="shared" si="32"/>
        <v>0</v>
      </c>
      <c r="S138" s="136" t="str">
        <f t="shared" si="41"/>
        <v>A+J=</v>
      </c>
      <c r="T138" s="122">
        <f t="shared" si="42"/>
        <v>44732</v>
      </c>
      <c r="U138" s="3"/>
      <c r="V138" s="4"/>
      <c r="W138" s="20"/>
      <c r="X138" s="54"/>
      <c r="Y138" s="22"/>
      <c r="Z138" s="23"/>
      <c r="AA138" s="22"/>
      <c r="AB138" s="28"/>
      <c r="AC138" s="30"/>
      <c r="AD138" s="22"/>
      <c r="AE138" s="20"/>
      <c r="AF138" s="24"/>
      <c r="AG138" s="21"/>
      <c r="AH138" s="3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</row>
    <row r="139" spans="1:166" x14ac:dyDescent="0.15">
      <c r="A139" s="134">
        <f t="shared" si="33"/>
        <v>43615</v>
      </c>
      <c r="B139" s="127">
        <f t="shared" ca="1" si="43"/>
        <v>2078004.73</v>
      </c>
      <c r="C139" s="119">
        <f t="shared" si="34"/>
        <v>2000000</v>
      </c>
      <c r="D139" s="128">
        <f ca="1">IF(A139&lt;$B$1,VLOOKUP(A139,[1]DI!$A$4:$B$15000,2,FALSE),0)</f>
        <v>6.4000000000000001E-2</v>
      </c>
      <c r="E139" s="129">
        <f t="shared" ca="1" si="26"/>
        <v>1.0002462000000001</v>
      </c>
      <c r="F139" s="129">
        <f ca="1">(TRUNC(PRODUCT($E$12:$E138),16))</f>
        <v>1.0216477486243101</v>
      </c>
      <c r="G139" s="129">
        <f t="shared" si="35"/>
        <v>1</v>
      </c>
      <c r="H139" s="129">
        <f t="shared" ca="1" si="27"/>
        <v>1.0216477500000001</v>
      </c>
      <c r="I139" s="128">
        <f t="shared" si="36"/>
        <v>0.05</v>
      </c>
      <c r="J139" s="122">
        <f t="shared" si="37"/>
        <v>43488</v>
      </c>
      <c r="K139" s="118">
        <f t="shared" si="38"/>
        <v>87</v>
      </c>
      <c r="L139" s="130">
        <f t="shared" si="39"/>
        <v>87</v>
      </c>
      <c r="M139" s="131">
        <f t="shared" si="28"/>
        <v>1.0169868870000001</v>
      </c>
      <c r="N139" s="131">
        <f t="shared" ca="1" si="29"/>
        <v>1.039002365</v>
      </c>
      <c r="O139" s="130">
        <f t="shared" si="40"/>
        <v>0</v>
      </c>
      <c r="P139" s="129">
        <f t="shared" ca="1" si="30"/>
        <v>78004.73</v>
      </c>
      <c r="Q139" s="135">
        <f t="shared" si="31"/>
        <v>0</v>
      </c>
      <c r="R139" s="129">
        <f t="shared" si="32"/>
        <v>0</v>
      </c>
      <c r="S139" s="136" t="str">
        <f t="shared" si="41"/>
        <v>A+J=</v>
      </c>
      <c r="T139" s="122">
        <f t="shared" si="42"/>
        <v>44732</v>
      </c>
      <c r="U139" s="3"/>
      <c r="V139" s="4"/>
      <c r="W139" s="20"/>
      <c r="X139" s="54"/>
      <c r="Y139" s="22"/>
      <c r="Z139" s="23"/>
      <c r="AA139" s="22"/>
      <c r="AB139" s="28"/>
      <c r="AC139" s="30"/>
      <c r="AD139" s="22"/>
      <c r="AE139" s="20"/>
      <c r="AF139" s="24"/>
      <c r="AG139" s="21"/>
      <c r="AH139" s="3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</row>
    <row r="140" spans="1:166" x14ac:dyDescent="0.15">
      <c r="A140" s="134">
        <f t="shared" si="33"/>
        <v>43616</v>
      </c>
      <c r="B140" s="127">
        <f t="shared" ca="1" si="43"/>
        <v>2078918.79999999</v>
      </c>
      <c r="C140" s="119">
        <f t="shared" si="34"/>
        <v>2000000</v>
      </c>
      <c r="D140" s="128">
        <f ca="1">IF(A140&lt;$B$1,VLOOKUP(A140,[1]DI!$A$4:$B$15000,2,FALSE),0)</f>
        <v>6.4000000000000001E-2</v>
      </c>
      <c r="E140" s="129">
        <f t="shared" ref="E140:E203" ca="1" si="44">ROUND(((1+D140)^(1/252)),8)</f>
        <v>1.0002462000000001</v>
      </c>
      <c r="F140" s="129">
        <f ca="1">(TRUNC(PRODUCT($E$12:$E139),16))</f>
        <v>1.02189927830003</v>
      </c>
      <c r="G140" s="129">
        <f t="shared" si="35"/>
        <v>1</v>
      </c>
      <c r="H140" s="129">
        <f t="shared" ref="H140:H203" ca="1" si="45">ROUND(F140/G140,8)</f>
        <v>1.02189928</v>
      </c>
      <c r="I140" s="128">
        <f t="shared" si="36"/>
        <v>0.05</v>
      </c>
      <c r="J140" s="122">
        <f t="shared" si="37"/>
        <v>43488</v>
      </c>
      <c r="K140" s="118">
        <f t="shared" si="38"/>
        <v>88</v>
      </c>
      <c r="L140" s="130">
        <f t="shared" si="39"/>
        <v>88</v>
      </c>
      <c r="M140" s="131">
        <f t="shared" ref="M140:M203" si="46">ROUND((I140+1)^(L140/252),9)</f>
        <v>1.0171838070000001</v>
      </c>
      <c r="N140" s="131">
        <f t="shared" ref="N140:N203" ca="1" si="47">ROUND(H140*M140,9)</f>
        <v>1.0394593999999999</v>
      </c>
      <c r="O140" s="130">
        <f t="shared" si="40"/>
        <v>0</v>
      </c>
      <c r="P140" s="129">
        <f t="shared" ref="P140:P203" ca="1" si="48">TRUNC(((N140-1)*C140),8)</f>
        <v>78918.799999990006</v>
      </c>
      <c r="Q140" s="135">
        <f t="shared" ref="Q140:Q203" si="49">IF($O140&gt;0,VLOOKUP($O140,$W$12:$AC$150,7),0)</f>
        <v>0</v>
      </c>
      <c r="R140" s="129">
        <f t="shared" ref="R140:R203" si="50">IF(Q140&gt;0,TRUNC(Q140*C$12,8),0)</f>
        <v>0</v>
      </c>
      <c r="S140" s="136" t="str">
        <f t="shared" si="41"/>
        <v>A+J=</v>
      </c>
      <c r="T140" s="122">
        <f t="shared" si="42"/>
        <v>44732</v>
      </c>
      <c r="U140" s="3"/>
      <c r="V140" s="4"/>
      <c r="W140" s="20"/>
      <c r="X140" s="54"/>
      <c r="Y140" s="22"/>
      <c r="Z140" s="23"/>
      <c r="AA140" s="22"/>
      <c r="AB140" s="28"/>
      <c r="AC140" s="30"/>
      <c r="AD140" s="22"/>
      <c r="AE140" s="20"/>
      <c r="AF140" s="24"/>
      <c r="AG140" s="21"/>
      <c r="AH140" s="3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</row>
    <row r="141" spans="1:166" x14ac:dyDescent="0.15">
      <c r="A141" s="134">
        <f t="shared" ref="A141:A204" si="51">(A140+1)</f>
        <v>43617</v>
      </c>
      <c r="B141" s="127">
        <f t="shared" ca="1" si="43"/>
        <v>2079833.2679999899</v>
      </c>
      <c r="C141" s="119">
        <f t="shared" ref="C141:C204" si="52">(C140-R140)</f>
        <v>2000000</v>
      </c>
      <c r="D141" s="128">
        <f ca="1">IF(A141&lt;$B$1,VLOOKUP(A141,[1]DI!$A$4:$B$15000,2,FALSE),0)</f>
        <v>0</v>
      </c>
      <c r="E141" s="129">
        <f t="shared" ca="1" si="44"/>
        <v>1</v>
      </c>
      <c r="F141" s="129">
        <f ca="1">(TRUNC(PRODUCT($E$12:$E140),16))</f>
        <v>1.0221508699023401</v>
      </c>
      <c r="G141" s="129">
        <f t="shared" ref="G141:G204" si="53">IF(O140&gt;0,F140,G140)</f>
        <v>1</v>
      </c>
      <c r="H141" s="129">
        <f t="shared" ca="1" si="45"/>
        <v>1.0221508699999999</v>
      </c>
      <c r="I141" s="128">
        <f t="shared" ref="I141:I204" si="54">I140</f>
        <v>0.05</v>
      </c>
      <c r="J141" s="122">
        <f t="shared" ref="J141:J204" si="55">IF(O140&gt;0,VLOOKUP(O140,W$12:AG$150,2),J140)</f>
        <v>43488</v>
      </c>
      <c r="K141" s="118">
        <f t="shared" ref="K141:K204" si="56">IF(A141&gt;J141,IF(NETWORKDAYS(J141,A141,$W$160:$W$544)-1=0,1,NETWORKDAYS(J141,A141,$W$160:$W$544)-1),0)</f>
        <v>88</v>
      </c>
      <c r="L141" s="130">
        <f t="shared" ref="L141:L204" si="57">IF(AND(K141=1,K140=1),1,IF(K141&gt;0,IF(K141=K140,K141+1,K141),0))</f>
        <v>89</v>
      </c>
      <c r="M141" s="131">
        <f t="shared" si="46"/>
        <v>1.017380765</v>
      </c>
      <c r="N141" s="131">
        <f t="shared" ca="1" si="47"/>
        <v>1.0399166339999999</v>
      </c>
      <c r="O141" s="130">
        <f t="shared" ref="O141:O204" si="58">IF(VLOOKUP(A141,X$12:AE$150,8)=VLOOKUP(A140,X$12:AE$150,8),0,VLOOKUP(A141,X$12:AE$150,8))</f>
        <v>0</v>
      </c>
      <c r="P141" s="129">
        <f t="shared" ca="1" si="48"/>
        <v>79833.267999989999</v>
      </c>
      <c r="Q141" s="135">
        <f t="shared" si="49"/>
        <v>0</v>
      </c>
      <c r="R141" s="129">
        <f t="shared" si="50"/>
        <v>0</v>
      </c>
      <c r="S141" s="136" t="str">
        <f t="shared" ref="S141:S204" si="59">IF(O140&gt;0,VLOOKUP(O140,W$12:AG$150,10),S140)</f>
        <v>A+J=</v>
      </c>
      <c r="T141" s="122">
        <f t="shared" ref="T141:T204" si="60">IF(O140&gt;0,VLOOKUP(O140,W$12:AG$150,11),T140)</f>
        <v>44732</v>
      </c>
      <c r="U141" s="3"/>
      <c r="V141" s="4"/>
      <c r="W141" s="20"/>
      <c r="X141" s="54"/>
      <c r="Y141" s="22"/>
      <c r="Z141" s="23"/>
      <c r="AA141" s="22"/>
      <c r="AB141" s="28"/>
      <c r="AC141" s="30"/>
      <c r="AD141" s="22"/>
      <c r="AE141" s="20"/>
      <c r="AF141" s="24"/>
      <c r="AG141" s="21"/>
      <c r="AH141" s="3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</row>
    <row r="142" spans="1:166" x14ac:dyDescent="0.15">
      <c r="A142" s="134">
        <f t="shared" si="51"/>
        <v>43618</v>
      </c>
      <c r="B142" s="127">
        <f t="shared" ref="B142:B205" ca="1" si="61">IF(A142&lt;=TODAY(),C142+P142,IF(AND(A142&gt;TODAY(),A142&lt;=$B$1),IF(VLOOKUP(TODAY(),$A$10:$D$5000,4,FALSE)=0,"n.d",C142+P142),"n.d"))</f>
        <v>2079833.2679999899</v>
      </c>
      <c r="C142" s="119">
        <f t="shared" si="52"/>
        <v>2000000</v>
      </c>
      <c r="D142" s="128">
        <f ca="1">IF(A142&lt;$B$1,VLOOKUP(A142,[1]DI!$A$4:$B$15000,2,FALSE),0)</f>
        <v>0</v>
      </c>
      <c r="E142" s="129">
        <f t="shared" ca="1" si="44"/>
        <v>1</v>
      </c>
      <c r="F142" s="129">
        <f ca="1">(TRUNC(PRODUCT($E$12:$E141),16))</f>
        <v>1.0221508699023401</v>
      </c>
      <c r="G142" s="129">
        <f t="shared" si="53"/>
        <v>1</v>
      </c>
      <c r="H142" s="129">
        <f t="shared" ca="1" si="45"/>
        <v>1.0221508699999999</v>
      </c>
      <c r="I142" s="128">
        <f t="shared" si="54"/>
        <v>0.05</v>
      </c>
      <c r="J142" s="122">
        <f t="shared" si="55"/>
        <v>43488</v>
      </c>
      <c r="K142" s="118">
        <f t="shared" si="56"/>
        <v>88</v>
      </c>
      <c r="L142" s="130">
        <f t="shared" si="57"/>
        <v>89</v>
      </c>
      <c r="M142" s="131">
        <f t="shared" si="46"/>
        <v>1.017380765</v>
      </c>
      <c r="N142" s="131">
        <f t="shared" ca="1" si="47"/>
        <v>1.0399166339999999</v>
      </c>
      <c r="O142" s="130">
        <f t="shared" si="58"/>
        <v>0</v>
      </c>
      <c r="P142" s="129">
        <f t="shared" ca="1" si="48"/>
        <v>79833.267999989999</v>
      </c>
      <c r="Q142" s="135">
        <f t="shared" si="49"/>
        <v>0</v>
      </c>
      <c r="R142" s="129">
        <f t="shared" si="50"/>
        <v>0</v>
      </c>
      <c r="S142" s="136" t="str">
        <f t="shared" si="59"/>
        <v>A+J=</v>
      </c>
      <c r="T142" s="122">
        <f t="shared" si="60"/>
        <v>44732</v>
      </c>
      <c r="U142" s="3"/>
      <c r="V142" s="3"/>
      <c r="W142" s="20"/>
      <c r="X142" s="54"/>
      <c r="Y142" s="22"/>
      <c r="Z142" s="23"/>
      <c r="AA142" s="22"/>
      <c r="AB142" s="28"/>
      <c r="AC142" s="30"/>
      <c r="AD142" s="22"/>
      <c r="AE142" s="20"/>
      <c r="AF142" s="24"/>
      <c r="AG142" s="21"/>
      <c r="AH142" s="3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</row>
    <row r="143" spans="1:166" x14ac:dyDescent="0.15">
      <c r="A143" s="134">
        <f t="shared" si="51"/>
        <v>43619</v>
      </c>
      <c r="B143" s="127">
        <f t="shared" ca="1" si="61"/>
        <v>2079833.2679999899</v>
      </c>
      <c r="C143" s="119">
        <f t="shared" si="52"/>
        <v>2000000</v>
      </c>
      <c r="D143" s="128">
        <f ca="1">IF(A143&lt;$B$1,VLOOKUP(A143,[1]DI!$A$4:$B$15000,2,FALSE),0)</f>
        <v>6.4000000000000001E-2</v>
      </c>
      <c r="E143" s="129">
        <f t="shared" ca="1" si="44"/>
        <v>1.0002462000000001</v>
      </c>
      <c r="F143" s="129">
        <f ca="1">(TRUNC(PRODUCT($E$12:$E142),16))</f>
        <v>1.0221508699023401</v>
      </c>
      <c r="G143" s="129">
        <f t="shared" si="53"/>
        <v>1</v>
      </c>
      <c r="H143" s="129">
        <f t="shared" ca="1" si="45"/>
        <v>1.0221508699999999</v>
      </c>
      <c r="I143" s="128">
        <f t="shared" si="54"/>
        <v>0.05</v>
      </c>
      <c r="J143" s="122">
        <f t="shared" si="55"/>
        <v>43488</v>
      </c>
      <c r="K143" s="118">
        <f t="shared" si="56"/>
        <v>89</v>
      </c>
      <c r="L143" s="130">
        <f t="shared" si="57"/>
        <v>89</v>
      </c>
      <c r="M143" s="131">
        <f t="shared" si="46"/>
        <v>1.017380765</v>
      </c>
      <c r="N143" s="131">
        <f t="shared" ca="1" si="47"/>
        <v>1.0399166339999999</v>
      </c>
      <c r="O143" s="130">
        <f t="shared" si="58"/>
        <v>0</v>
      </c>
      <c r="P143" s="129">
        <f t="shared" ca="1" si="48"/>
        <v>79833.267999989999</v>
      </c>
      <c r="Q143" s="135">
        <f t="shared" si="49"/>
        <v>0</v>
      </c>
      <c r="R143" s="129">
        <f t="shared" si="50"/>
        <v>0</v>
      </c>
      <c r="S143" s="136" t="str">
        <f t="shared" si="59"/>
        <v>A+J=</v>
      </c>
      <c r="T143" s="122">
        <f t="shared" si="60"/>
        <v>44732</v>
      </c>
      <c r="U143" s="3"/>
      <c r="V143" s="3"/>
      <c r="W143" s="20"/>
      <c r="X143" s="54"/>
      <c r="Y143" s="22"/>
      <c r="Z143" s="23"/>
      <c r="AA143" s="22"/>
      <c r="AB143" s="28"/>
      <c r="AC143" s="30"/>
      <c r="AD143" s="22"/>
      <c r="AE143" s="20"/>
      <c r="AF143" s="24"/>
      <c r="AG143" s="21"/>
      <c r="AH143" s="3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</row>
    <row r="144" spans="1:166" x14ac:dyDescent="0.15">
      <c r="A144" s="134">
        <f t="shared" si="51"/>
        <v>43620</v>
      </c>
      <c r="B144" s="127">
        <f t="shared" ca="1" si="61"/>
        <v>2080748.1339999901</v>
      </c>
      <c r="C144" s="119">
        <f t="shared" si="52"/>
        <v>2000000</v>
      </c>
      <c r="D144" s="128">
        <f ca="1">IF(A144&lt;$B$1,VLOOKUP(A144,[1]DI!$A$4:$B$15000,2,FALSE),0)</f>
        <v>6.4000000000000001E-2</v>
      </c>
      <c r="E144" s="129">
        <f t="shared" ca="1" si="44"/>
        <v>1.0002462000000001</v>
      </c>
      <c r="F144" s="129">
        <f ca="1">(TRUNC(PRODUCT($E$12:$E143),16))</f>
        <v>1.0224025234465099</v>
      </c>
      <c r="G144" s="129">
        <f t="shared" si="53"/>
        <v>1</v>
      </c>
      <c r="H144" s="129">
        <f t="shared" ca="1" si="45"/>
        <v>1.02240252</v>
      </c>
      <c r="I144" s="128">
        <f t="shared" si="54"/>
        <v>0.05</v>
      </c>
      <c r="J144" s="122">
        <f t="shared" si="55"/>
        <v>43488</v>
      </c>
      <c r="K144" s="118">
        <f t="shared" si="56"/>
        <v>90</v>
      </c>
      <c r="L144" s="130">
        <f t="shared" si="57"/>
        <v>90</v>
      </c>
      <c r="M144" s="131">
        <f t="shared" si="46"/>
        <v>1.0175777610000001</v>
      </c>
      <c r="N144" s="131">
        <f t="shared" ca="1" si="47"/>
        <v>1.0403740669999999</v>
      </c>
      <c r="O144" s="130">
        <f t="shared" si="58"/>
        <v>0</v>
      </c>
      <c r="P144" s="129">
        <f t="shared" ca="1" si="48"/>
        <v>80748.133999989994</v>
      </c>
      <c r="Q144" s="135">
        <f t="shared" si="49"/>
        <v>0</v>
      </c>
      <c r="R144" s="129">
        <f t="shared" si="50"/>
        <v>0</v>
      </c>
      <c r="S144" s="136" t="str">
        <f t="shared" si="59"/>
        <v>A+J=</v>
      </c>
      <c r="T144" s="122">
        <f t="shared" si="60"/>
        <v>44732</v>
      </c>
      <c r="U144" s="3"/>
      <c r="V144" s="3"/>
      <c r="W144" s="20"/>
      <c r="X144" s="54"/>
      <c r="Y144" s="22"/>
      <c r="Z144" s="23"/>
      <c r="AA144" s="22"/>
      <c r="AB144" s="28"/>
      <c r="AC144" s="30"/>
      <c r="AD144" s="22"/>
      <c r="AE144" s="20"/>
      <c r="AF144" s="24"/>
      <c r="AG144" s="21"/>
      <c r="AH144" s="3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</row>
    <row r="145" spans="1:166" x14ac:dyDescent="0.15">
      <c r="A145" s="134">
        <f t="shared" si="51"/>
        <v>43621</v>
      </c>
      <c r="B145" s="127">
        <f t="shared" ca="1" si="61"/>
        <v>2081663.4180000001</v>
      </c>
      <c r="C145" s="119">
        <f t="shared" si="52"/>
        <v>2000000</v>
      </c>
      <c r="D145" s="128">
        <f ca="1">IF(A145&lt;$B$1,VLOOKUP(A145,[1]DI!$A$4:$B$15000,2,FALSE),0)</f>
        <v>6.4000000000000001E-2</v>
      </c>
      <c r="E145" s="129">
        <f t="shared" ca="1" si="44"/>
        <v>1.0002462000000001</v>
      </c>
      <c r="F145" s="129">
        <f ca="1">(TRUNC(PRODUCT($E$12:$E144),16))</f>
        <v>1.02265423894779</v>
      </c>
      <c r="G145" s="129">
        <f t="shared" si="53"/>
        <v>1</v>
      </c>
      <c r="H145" s="129">
        <f t="shared" ca="1" si="45"/>
        <v>1.02265424</v>
      </c>
      <c r="I145" s="128">
        <f t="shared" si="54"/>
        <v>0.05</v>
      </c>
      <c r="J145" s="122">
        <f t="shared" si="55"/>
        <v>43488</v>
      </c>
      <c r="K145" s="118">
        <f t="shared" si="56"/>
        <v>91</v>
      </c>
      <c r="L145" s="130">
        <f t="shared" si="57"/>
        <v>91</v>
      </c>
      <c r="M145" s="131">
        <f t="shared" si="46"/>
        <v>1.017774795</v>
      </c>
      <c r="N145" s="131">
        <f t="shared" ca="1" si="47"/>
        <v>1.0408317090000001</v>
      </c>
      <c r="O145" s="130">
        <f t="shared" si="58"/>
        <v>0</v>
      </c>
      <c r="P145" s="129">
        <f t="shared" ca="1" si="48"/>
        <v>81663.418000000005</v>
      </c>
      <c r="Q145" s="135">
        <f t="shared" si="49"/>
        <v>0</v>
      </c>
      <c r="R145" s="129">
        <f t="shared" si="50"/>
        <v>0</v>
      </c>
      <c r="S145" s="136" t="str">
        <f t="shared" si="59"/>
        <v>A+J=</v>
      </c>
      <c r="T145" s="122">
        <f t="shared" si="60"/>
        <v>44732</v>
      </c>
      <c r="U145" s="3"/>
      <c r="V145" s="3"/>
      <c r="W145" s="20"/>
      <c r="X145" s="54"/>
      <c r="Y145" s="22"/>
      <c r="Z145" s="23"/>
      <c r="AA145" s="22"/>
      <c r="AB145" s="28"/>
      <c r="AC145" s="30"/>
      <c r="AD145" s="22"/>
      <c r="AE145" s="20"/>
      <c r="AF145" s="24"/>
      <c r="AG145" s="21"/>
      <c r="AH145" s="3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</row>
    <row r="146" spans="1:166" x14ac:dyDescent="0.15">
      <c r="A146" s="134">
        <f t="shared" si="51"/>
        <v>43622</v>
      </c>
      <c r="B146" s="127">
        <f t="shared" ca="1" si="61"/>
        <v>2082579.102</v>
      </c>
      <c r="C146" s="119">
        <f t="shared" si="52"/>
        <v>2000000</v>
      </c>
      <c r="D146" s="128">
        <f ca="1">IF(A146&lt;$B$1,VLOOKUP(A146,[1]DI!$A$4:$B$15000,2,FALSE),0)</f>
        <v>6.4000000000000001E-2</v>
      </c>
      <c r="E146" s="129">
        <f t="shared" ca="1" si="44"/>
        <v>1.0002462000000001</v>
      </c>
      <c r="F146" s="129">
        <f ca="1">(TRUNC(PRODUCT($E$12:$E145),16))</f>
        <v>1.0229060164214101</v>
      </c>
      <c r="G146" s="129">
        <f t="shared" si="53"/>
        <v>1</v>
      </c>
      <c r="H146" s="129">
        <f t="shared" ca="1" si="45"/>
        <v>1.02290602</v>
      </c>
      <c r="I146" s="128">
        <f t="shared" si="54"/>
        <v>0.05</v>
      </c>
      <c r="J146" s="122">
        <f t="shared" si="55"/>
        <v>43488</v>
      </c>
      <c r="K146" s="118">
        <f t="shared" si="56"/>
        <v>92</v>
      </c>
      <c r="L146" s="130">
        <f t="shared" si="57"/>
        <v>92</v>
      </c>
      <c r="M146" s="131">
        <f t="shared" si="46"/>
        <v>1.017971867</v>
      </c>
      <c r="N146" s="131">
        <f t="shared" ca="1" si="47"/>
        <v>1.041289551</v>
      </c>
      <c r="O146" s="130">
        <f t="shared" si="58"/>
        <v>0</v>
      </c>
      <c r="P146" s="129">
        <f t="shared" ca="1" si="48"/>
        <v>82579.101999999999</v>
      </c>
      <c r="Q146" s="135">
        <f t="shared" si="49"/>
        <v>0</v>
      </c>
      <c r="R146" s="129">
        <f t="shared" si="50"/>
        <v>0</v>
      </c>
      <c r="S146" s="136" t="str">
        <f t="shared" si="59"/>
        <v>A+J=</v>
      </c>
      <c r="T146" s="122">
        <f t="shared" si="60"/>
        <v>44732</v>
      </c>
      <c r="U146" s="3"/>
      <c r="V146" s="3"/>
      <c r="W146" s="20"/>
      <c r="X146" s="54"/>
      <c r="Y146" s="22"/>
      <c r="Z146" s="23"/>
      <c r="AA146" s="22"/>
      <c r="AB146" s="28"/>
      <c r="AC146" s="30"/>
      <c r="AD146" s="22"/>
      <c r="AE146" s="20"/>
      <c r="AF146" s="24"/>
      <c r="AG146" s="21"/>
      <c r="AH146" s="3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</row>
    <row r="147" spans="1:166" x14ac:dyDescent="0.15">
      <c r="A147" s="134">
        <f t="shared" si="51"/>
        <v>43623</v>
      </c>
      <c r="B147" s="127">
        <f t="shared" ca="1" si="61"/>
        <v>2083495.1839999901</v>
      </c>
      <c r="C147" s="119">
        <f t="shared" si="52"/>
        <v>2000000</v>
      </c>
      <c r="D147" s="128">
        <f ca="1">IF(A147&lt;$B$1,VLOOKUP(A147,[1]DI!$A$4:$B$15000,2,FALSE),0)</f>
        <v>6.4000000000000001E-2</v>
      </c>
      <c r="E147" s="129">
        <f t="shared" ca="1" si="44"/>
        <v>1.0002462000000001</v>
      </c>
      <c r="F147" s="129">
        <f ca="1">(TRUNC(PRODUCT($E$12:$E146),16))</f>
        <v>1.02315785588266</v>
      </c>
      <c r="G147" s="129">
        <f t="shared" si="53"/>
        <v>1</v>
      </c>
      <c r="H147" s="129">
        <f t="shared" ca="1" si="45"/>
        <v>1.02315786</v>
      </c>
      <c r="I147" s="128">
        <f t="shared" si="54"/>
        <v>0.05</v>
      </c>
      <c r="J147" s="122">
        <f t="shared" si="55"/>
        <v>43488</v>
      </c>
      <c r="K147" s="118">
        <f t="shared" si="56"/>
        <v>93</v>
      </c>
      <c r="L147" s="130">
        <f t="shared" si="57"/>
        <v>93</v>
      </c>
      <c r="M147" s="131">
        <f t="shared" si="46"/>
        <v>1.018168977</v>
      </c>
      <c r="N147" s="131">
        <f t="shared" ca="1" si="47"/>
        <v>1.0417475919999999</v>
      </c>
      <c r="O147" s="130">
        <f t="shared" si="58"/>
        <v>0</v>
      </c>
      <c r="P147" s="129">
        <f t="shared" ca="1" si="48"/>
        <v>83495.183999989997</v>
      </c>
      <c r="Q147" s="135">
        <f t="shared" si="49"/>
        <v>0</v>
      </c>
      <c r="R147" s="129">
        <f t="shared" si="50"/>
        <v>0</v>
      </c>
      <c r="S147" s="136" t="str">
        <f t="shared" si="59"/>
        <v>A+J=</v>
      </c>
      <c r="T147" s="122">
        <f t="shared" si="60"/>
        <v>44732</v>
      </c>
      <c r="U147" s="3"/>
      <c r="V147" s="3"/>
      <c r="W147" s="20"/>
      <c r="X147" s="54"/>
      <c r="Y147" s="22"/>
      <c r="Z147" s="23"/>
      <c r="AA147" s="22"/>
      <c r="AB147" s="28"/>
      <c r="AC147" s="30"/>
      <c r="AD147" s="22"/>
      <c r="AE147" s="20"/>
      <c r="AF147" s="24"/>
      <c r="AG147" s="21"/>
      <c r="AH147" s="3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</row>
    <row r="148" spans="1:166" x14ac:dyDescent="0.15">
      <c r="A148" s="134">
        <f t="shared" si="51"/>
        <v>43624</v>
      </c>
      <c r="B148" s="127">
        <f t="shared" ca="1" si="61"/>
        <v>2084411.66599999</v>
      </c>
      <c r="C148" s="119">
        <f t="shared" si="52"/>
        <v>2000000</v>
      </c>
      <c r="D148" s="128">
        <f ca="1">IF(A148&lt;$B$1,VLOOKUP(A148,[1]DI!$A$4:$B$15000,2,FALSE),0)</f>
        <v>0</v>
      </c>
      <c r="E148" s="129">
        <f t="shared" ca="1" si="44"/>
        <v>1</v>
      </c>
      <c r="F148" s="129">
        <f ca="1">(TRUNC(PRODUCT($E$12:$E147),16))</f>
        <v>1.02340975734678</v>
      </c>
      <c r="G148" s="129">
        <f t="shared" si="53"/>
        <v>1</v>
      </c>
      <c r="H148" s="129">
        <f t="shared" ca="1" si="45"/>
        <v>1.0234097600000001</v>
      </c>
      <c r="I148" s="128">
        <f t="shared" si="54"/>
        <v>0.05</v>
      </c>
      <c r="J148" s="122">
        <f t="shared" si="55"/>
        <v>43488</v>
      </c>
      <c r="K148" s="118">
        <f t="shared" si="56"/>
        <v>93</v>
      </c>
      <c r="L148" s="130">
        <f t="shared" si="57"/>
        <v>94</v>
      </c>
      <c r="M148" s="131">
        <f t="shared" si="46"/>
        <v>1.0183661260000001</v>
      </c>
      <c r="N148" s="131">
        <f t="shared" ca="1" si="47"/>
        <v>1.0422058329999999</v>
      </c>
      <c r="O148" s="130">
        <f t="shared" si="58"/>
        <v>0</v>
      </c>
      <c r="P148" s="129">
        <f t="shared" ca="1" si="48"/>
        <v>84411.66599999</v>
      </c>
      <c r="Q148" s="135">
        <f t="shared" si="49"/>
        <v>0</v>
      </c>
      <c r="R148" s="129">
        <f t="shared" si="50"/>
        <v>0</v>
      </c>
      <c r="S148" s="136" t="str">
        <f t="shared" si="59"/>
        <v>A+J=</v>
      </c>
      <c r="T148" s="122">
        <f t="shared" si="60"/>
        <v>44732</v>
      </c>
      <c r="U148" s="3"/>
      <c r="V148" s="3"/>
      <c r="W148" s="20"/>
      <c r="X148" s="54"/>
      <c r="Y148" s="22"/>
      <c r="Z148" s="23"/>
      <c r="AA148" s="22"/>
      <c r="AB148" s="28"/>
      <c r="AC148" s="30"/>
      <c r="AD148" s="22"/>
      <c r="AE148" s="20"/>
      <c r="AF148" s="24"/>
      <c r="AG148" s="21"/>
      <c r="AH148" s="3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</row>
    <row r="149" spans="1:166" x14ac:dyDescent="0.15">
      <c r="A149" s="134">
        <f t="shared" si="51"/>
        <v>43625</v>
      </c>
      <c r="B149" s="127">
        <f t="shared" ca="1" si="61"/>
        <v>2084411.66599999</v>
      </c>
      <c r="C149" s="119">
        <f t="shared" si="52"/>
        <v>2000000</v>
      </c>
      <c r="D149" s="128">
        <f ca="1">IF(A149&lt;$B$1,VLOOKUP(A149,[1]DI!$A$4:$B$15000,2,FALSE),0)</f>
        <v>0</v>
      </c>
      <c r="E149" s="129">
        <f t="shared" ca="1" si="44"/>
        <v>1</v>
      </c>
      <c r="F149" s="129">
        <f ca="1">(TRUNC(PRODUCT($E$12:$E148),16))</f>
        <v>1.02340975734678</v>
      </c>
      <c r="G149" s="129">
        <f t="shared" si="53"/>
        <v>1</v>
      </c>
      <c r="H149" s="129">
        <f t="shared" ca="1" si="45"/>
        <v>1.0234097600000001</v>
      </c>
      <c r="I149" s="128">
        <f t="shared" si="54"/>
        <v>0.05</v>
      </c>
      <c r="J149" s="122">
        <f t="shared" si="55"/>
        <v>43488</v>
      </c>
      <c r="K149" s="118">
        <f t="shared" si="56"/>
        <v>93</v>
      </c>
      <c r="L149" s="130">
        <f t="shared" si="57"/>
        <v>94</v>
      </c>
      <c r="M149" s="131">
        <f t="shared" si="46"/>
        <v>1.0183661260000001</v>
      </c>
      <c r="N149" s="131">
        <f t="shared" ca="1" si="47"/>
        <v>1.0422058329999999</v>
      </c>
      <c r="O149" s="130">
        <f t="shared" si="58"/>
        <v>0</v>
      </c>
      <c r="P149" s="129">
        <f t="shared" ca="1" si="48"/>
        <v>84411.66599999</v>
      </c>
      <c r="Q149" s="135">
        <f t="shared" si="49"/>
        <v>0</v>
      </c>
      <c r="R149" s="129">
        <f t="shared" si="50"/>
        <v>0</v>
      </c>
      <c r="S149" s="136" t="str">
        <f t="shared" si="59"/>
        <v>A+J=</v>
      </c>
      <c r="T149" s="122">
        <f t="shared" si="60"/>
        <v>44732</v>
      </c>
      <c r="U149" s="3"/>
      <c r="V149" s="3"/>
      <c r="W149" s="20"/>
      <c r="X149" s="54"/>
      <c r="Y149" s="22"/>
      <c r="Z149" s="23"/>
      <c r="AA149" s="22"/>
      <c r="AB149" s="28"/>
      <c r="AC149" s="30"/>
      <c r="AD149" s="22"/>
      <c r="AE149" s="20"/>
      <c r="AF149" s="24"/>
      <c r="AG149" s="21"/>
      <c r="AH149" s="3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</row>
    <row r="150" spans="1:166" x14ac:dyDescent="0.15">
      <c r="A150" s="134">
        <f t="shared" si="51"/>
        <v>43626</v>
      </c>
      <c r="B150" s="127">
        <f t="shared" ca="1" si="61"/>
        <v>2084411.66599999</v>
      </c>
      <c r="C150" s="119">
        <f t="shared" si="52"/>
        <v>2000000</v>
      </c>
      <c r="D150" s="128">
        <f ca="1">IF(A150&lt;$B$1,VLOOKUP(A150,[1]DI!$A$4:$B$15000,2,FALSE),0)</f>
        <v>6.4000000000000001E-2</v>
      </c>
      <c r="E150" s="129">
        <f t="shared" ca="1" si="44"/>
        <v>1.0002462000000001</v>
      </c>
      <c r="F150" s="129">
        <f ca="1">(TRUNC(PRODUCT($E$12:$E149),16))</f>
        <v>1.02340975734678</v>
      </c>
      <c r="G150" s="129">
        <f t="shared" si="53"/>
        <v>1</v>
      </c>
      <c r="H150" s="129">
        <f t="shared" ca="1" si="45"/>
        <v>1.0234097600000001</v>
      </c>
      <c r="I150" s="128">
        <f t="shared" si="54"/>
        <v>0.05</v>
      </c>
      <c r="J150" s="122">
        <f t="shared" si="55"/>
        <v>43488</v>
      </c>
      <c r="K150" s="118">
        <f t="shared" si="56"/>
        <v>94</v>
      </c>
      <c r="L150" s="130">
        <f t="shared" si="57"/>
        <v>94</v>
      </c>
      <c r="M150" s="131">
        <f t="shared" si="46"/>
        <v>1.0183661260000001</v>
      </c>
      <c r="N150" s="131">
        <f t="shared" ca="1" si="47"/>
        <v>1.0422058329999999</v>
      </c>
      <c r="O150" s="130">
        <f t="shared" si="58"/>
        <v>0</v>
      </c>
      <c r="P150" s="129">
        <f t="shared" ca="1" si="48"/>
        <v>84411.66599999</v>
      </c>
      <c r="Q150" s="135">
        <f t="shared" si="49"/>
        <v>0</v>
      </c>
      <c r="R150" s="129">
        <f t="shared" si="50"/>
        <v>0</v>
      </c>
      <c r="S150" s="136" t="str">
        <f t="shared" si="59"/>
        <v>A+J=</v>
      </c>
      <c r="T150" s="122">
        <f t="shared" si="60"/>
        <v>44732</v>
      </c>
      <c r="U150" s="3"/>
      <c r="V150" s="3"/>
      <c r="W150" s="20"/>
      <c r="X150" s="54"/>
      <c r="Y150" s="22"/>
      <c r="Z150" s="23"/>
      <c r="AA150" s="22"/>
      <c r="AB150" s="28"/>
      <c r="AC150" s="30"/>
      <c r="AD150" s="22"/>
      <c r="AE150" s="20"/>
      <c r="AF150" s="24"/>
      <c r="AG150" s="21"/>
      <c r="AH150" s="3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</row>
    <row r="151" spans="1:166" x14ac:dyDescent="0.15">
      <c r="A151" s="134">
        <f t="shared" si="51"/>
        <v>43627</v>
      </c>
      <c r="B151" s="127">
        <f t="shared" ca="1" si="61"/>
        <v>2085328.5459999901</v>
      </c>
      <c r="C151" s="119">
        <f t="shared" si="52"/>
        <v>2000000</v>
      </c>
      <c r="D151" s="128">
        <f ca="1">IF(A151&lt;$B$1,VLOOKUP(A151,[1]DI!$A$4:$B$15000,2,FALSE),0)</f>
        <v>6.4000000000000001E-2</v>
      </c>
      <c r="E151" s="129">
        <f t="shared" ca="1" si="44"/>
        <v>1.0002462000000001</v>
      </c>
      <c r="F151" s="129">
        <f ca="1">(TRUNC(PRODUCT($E$12:$E150),16))</f>
        <v>1.02366172082903</v>
      </c>
      <c r="G151" s="129">
        <f t="shared" si="53"/>
        <v>1</v>
      </c>
      <c r="H151" s="129">
        <f t="shared" ca="1" si="45"/>
        <v>1.02366172</v>
      </c>
      <c r="I151" s="128">
        <f t="shared" si="54"/>
        <v>0.05</v>
      </c>
      <c r="J151" s="122">
        <f t="shared" si="55"/>
        <v>43488</v>
      </c>
      <c r="K151" s="118">
        <f t="shared" si="56"/>
        <v>95</v>
      </c>
      <c r="L151" s="130">
        <f t="shared" si="57"/>
        <v>95</v>
      </c>
      <c r="M151" s="131">
        <f t="shared" si="46"/>
        <v>1.018563313</v>
      </c>
      <c r="N151" s="131">
        <f t="shared" ca="1" si="47"/>
        <v>1.042664273</v>
      </c>
      <c r="O151" s="130">
        <f t="shared" si="58"/>
        <v>0</v>
      </c>
      <c r="P151" s="129">
        <f t="shared" ca="1" si="48"/>
        <v>85328.545999990005</v>
      </c>
      <c r="Q151" s="135">
        <f t="shared" si="49"/>
        <v>0</v>
      </c>
      <c r="R151" s="129">
        <f t="shared" si="50"/>
        <v>0</v>
      </c>
      <c r="S151" s="136" t="str">
        <f t="shared" si="59"/>
        <v>A+J=</v>
      </c>
      <c r="T151" s="122">
        <f t="shared" si="60"/>
        <v>44732</v>
      </c>
      <c r="U151" s="3"/>
      <c r="V151" s="3"/>
      <c r="W151" s="29"/>
      <c r="X151" s="55"/>
      <c r="Y151" s="29"/>
      <c r="Z151" s="29"/>
      <c r="AA151" s="29"/>
      <c r="AB151" s="31"/>
      <c r="AC151" s="30"/>
      <c r="AD151" s="29"/>
      <c r="AE151" s="22"/>
      <c r="AF151" s="32"/>
      <c r="AG151" s="22"/>
      <c r="AH151" s="3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</row>
    <row r="152" spans="1:166" x14ac:dyDescent="0.15">
      <c r="A152" s="134">
        <f t="shared" si="51"/>
        <v>43628</v>
      </c>
      <c r="B152" s="127">
        <f t="shared" ca="1" si="61"/>
        <v>2086245.8459999999</v>
      </c>
      <c r="C152" s="119">
        <f t="shared" si="52"/>
        <v>2000000</v>
      </c>
      <c r="D152" s="128">
        <f ca="1">IF(A152&lt;$B$1,VLOOKUP(A152,[1]DI!$A$4:$B$15000,2,FALSE),0)</f>
        <v>6.4000000000000001E-2</v>
      </c>
      <c r="E152" s="129">
        <f t="shared" ca="1" si="44"/>
        <v>1.0002462000000001</v>
      </c>
      <c r="F152" s="129">
        <f ca="1">(TRUNC(PRODUCT($E$12:$E151),16))</f>
        <v>1.0239137463446999</v>
      </c>
      <c r="G152" s="129">
        <f t="shared" si="53"/>
        <v>1</v>
      </c>
      <c r="H152" s="129">
        <f t="shared" ca="1" si="45"/>
        <v>1.02391375</v>
      </c>
      <c r="I152" s="128">
        <f t="shared" si="54"/>
        <v>0.05</v>
      </c>
      <c r="J152" s="122">
        <f t="shared" si="55"/>
        <v>43488</v>
      </c>
      <c r="K152" s="118">
        <f t="shared" si="56"/>
        <v>96</v>
      </c>
      <c r="L152" s="130">
        <f t="shared" si="57"/>
        <v>96</v>
      </c>
      <c r="M152" s="131">
        <f t="shared" si="46"/>
        <v>1.018760538</v>
      </c>
      <c r="N152" s="131">
        <f t="shared" ca="1" si="47"/>
        <v>1.0431229230000001</v>
      </c>
      <c r="O152" s="130">
        <f t="shared" si="58"/>
        <v>0</v>
      </c>
      <c r="P152" s="129">
        <f t="shared" ca="1" si="48"/>
        <v>86245.846000000005</v>
      </c>
      <c r="Q152" s="135">
        <f t="shared" si="49"/>
        <v>0</v>
      </c>
      <c r="R152" s="129">
        <f t="shared" si="50"/>
        <v>0</v>
      </c>
      <c r="S152" s="136" t="str">
        <f t="shared" si="59"/>
        <v>A+J=</v>
      </c>
      <c r="T152" s="122">
        <f t="shared" si="60"/>
        <v>44732</v>
      </c>
      <c r="U152" s="3"/>
      <c r="V152" s="3"/>
      <c r="AE152" s="3"/>
      <c r="AF152" s="11"/>
      <c r="AG152" s="3"/>
      <c r="AH152" s="3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</row>
    <row r="153" spans="1:166" x14ac:dyDescent="0.15">
      <c r="A153" s="134">
        <f t="shared" si="51"/>
        <v>43629</v>
      </c>
      <c r="B153" s="127">
        <f t="shared" ca="1" si="61"/>
        <v>2087163.524</v>
      </c>
      <c r="C153" s="119">
        <f t="shared" si="52"/>
        <v>2000000</v>
      </c>
      <c r="D153" s="128">
        <f ca="1">IF(A153&lt;$B$1,VLOOKUP(A153,[1]DI!$A$4:$B$15000,2,FALSE),0)</f>
        <v>6.4000000000000001E-2</v>
      </c>
      <c r="E153" s="129">
        <f t="shared" ca="1" si="44"/>
        <v>1.0002462000000001</v>
      </c>
      <c r="F153" s="129">
        <f ca="1">(TRUNC(PRODUCT($E$12:$E152),16))</f>
        <v>1.02416583390905</v>
      </c>
      <c r="G153" s="129">
        <f t="shared" si="53"/>
        <v>1</v>
      </c>
      <c r="H153" s="129">
        <f t="shared" ca="1" si="45"/>
        <v>1.0241658300000001</v>
      </c>
      <c r="I153" s="128">
        <f t="shared" si="54"/>
        <v>0.05</v>
      </c>
      <c r="J153" s="122">
        <f t="shared" si="55"/>
        <v>43488</v>
      </c>
      <c r="K153" s="118">
        <f t="shared" si="56"/>
        <v>97</v>
      </c>
      <c r="L153" s="130">
        <f t="shared" si="57"/>
        <v>97</v>
      </c>
      <c r="M153" s="131">
        <f t="shared" si="46"/>
        <v>1.018957801</v>
      </c>
      <c r="N153" s="131">
        <f t="shared" ca="1" si="47"/>
        <v>1.0435817620000001</v>
      </c>
      <c r="O153" s="130">
        <f t="shared" si="58"/>
        <v>0</v>
      </c>
      <c r="P153" s="129">
        <f t="shared" ca="1" si="48"/>
        <v>87163.524000000005</v>
      </c>
      <c r="Q153" s="135">
        <f t="shared" si="49"/>
        <v>0</v>
      </c>
      <c r="R153" s="129">
        <f t="shared" si="50"/>
        <v>0</v>
      </c>
      <c r="S153" s="136" t="str">
        <f t="shared" si="59"/>
        <v>A+J=</v>
      </c>
      <c r="T153" s="122">
        <f t="shared" si="60"/>
        <v>44732</v>
      </c>
      <c r="U153" s="3"/>
      <c r="V153" s="3"/>
      <c r="AE153" s="3"/>
      <c r="AF153" s="11"/>
      <c r="AG153" s="3"/>
      <c r="AH153" s="3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</row>
    <row r="154" spans="1:166" x14ac:dyDescent="0.15">
      <c r="A154" s="134">
        <f t="shared" si="51"/>
        <v>43630</v>
      </c>
      <c r="B154" s="127">
        <f t="shared" ca="1" si="61"/>
        <v>2088081.62199999</v>
      </c>
      <c r="C154" s="119">
        <f t="shared" si="52"/>
        <v>2000000</v>
      </c>
      <c r="D154" s="128">
        <f ca="1">IF(A154&lt;$B$1,VLOOKUP(A154,[1]DI!$A$4:$B$15000,2,FALSE),0)</f>
        <v>6.4000000000000001E-2</v>
      </c>
      <c r="E154" s="129">
        <f t="shared" ca="1" si="44"/>
        <v>1.0002462000000001</v>
      </c>
      <c r="F154" s="129">
        <f ca="1">(TRUNC(PRODUCT($E$12:$E153),16))</f>
        <v>1.0244179835373599</v>
      </c>
      <c r="G154" s="129">
        <f t="shared" si="53"/>
        <v>1</v>
      </c>
      <c r="H154" s="129">
        <f t="shared" ca="1" si="45"/>
        <v>1.02441798</v>
      </c>
      <c r="I154" s="128">
        <f t="shared" si="54"/>
        <v>0.05</v>
      </c>
      <c r="J154" s="122">
        <f t="shared" si="55"/>
        <v>43488</v>
      </c>
      <c r="K154" s="118">
        <f t="shared" si="56"/>
        <v>98</v>
      </c>
      <c r="L154" s="130">
        <f t="shared" si="57"/>
        <v>98</v>
      </c>
      <c r="M154" s="131">
        <f t="shared" si="46"/>
        <v>1.019155102</v>
      </c>
      <c r="N154" s="131">
        <f t="shared" ca="1" si="47"/>
        <v>1.0440408109999999</v>
      </c>
      <c r="O154" s="130">
        <f t="shared" si="58"/>
        <v>0</v>
      </c>
      <c r="P154" s="129">
        <f t="shared" ca="1" si="48"/>
        <v>88081.621999990006</v>
      </c>
      <c r="Q154" s="135">
        <f t="shared" si="49"/>
        <v>0</v>
      </c>
      <c r="R154" s="129">
        <f t="shared" si="50"/>
        <v>0</v>
      </c>
      <c r="S154" s="136" t="str">
        <f t="shared" si="59"/>
        <v>A+J=</v>
      </c>
      <c r="T154" s="122">
        <f t="shared" si="60"/>
        <v>44732</v>
      </c>
      <c r="U154" s="3"/>
      <c r="V154" s="3"/>
      <c r="AE154" s="3"/>
      <c r="AF154" s="11"/>
      <c r="AG154" s="3"/>
      <c r="AH154" s="3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</row>
    <row r="155" spans="1:166" x14ac:dyDescent="0.15">
      <c r="A155" s="134">
        <f t="shared" si="51"/>
        <v>43631</v>
      </c>
      <c r="B155" s="127">
        <f t="shared" ca="1" si="61"/>
        <v>2089000.142</v>
      </c>
      <c r="C155" s="119">
        <f t="shared" si="52"/>
        <v>2000000</v>
      </c>
      <c r="D155" s="128">
        <f ca="1">IF(A155&lt;$B$1,VLOOKUP(A155,[1]DI!$A$4:$B$15000,2,FALSE),0)</f>
        <v>0</v>
      </c>
      <c r="E155" s="129">
        <f t="shared" ca="1" si="44"/>
        <v>1</v>
      </c>
      <c r="F155" s="129">
        <f ca="1">(TRUNC(PRODUCT($E$12:$E154),16))</f>
        <v>1.02467019524491</v>
      </c>
      <c r="G155" s="129">
        <f t="shared" si="53"/>
        <v>1</v>
      </c>
      <c r="H155" s="129">
        <f t="shared" ca="1" si="45"/>
        <v>1.0246702000000001</v>
      </c>
      <c r="I155" s="128">
        <f t="shared" si="54"/>
        <v>0.05</v>
      </c>
      <c r="J155" s="122">
        <f t="shared" si="55"/>
        <v>43488</v>
      </c>
      <c r="K155" s="118">
        <f t="shared" si="56"/>
        <v>98</v>
      </c>
      <c r="L155" s="130">
        <f t="shared" si="57"/>
        <v>99</v>
      </c>
      <c r="M155" s="131">
        <f t="shared" si="46"/>
        <v>1.019352442</v>
      </c>
      <c r="N155" s="131">
        <f t="shared" ca="1" si="47"/>
        <v>1.0445000710000001</v>
      </c>
      <c r="O155" s="130">
        <f t="shared" si="58"/>
        <v>0</v>
      </c>
      <c r="P155" s="129">
        <f t="shared" ca="1" si="48"/>
        <v>89000.142000000007</v>
      </c>
      <c r="Q155" s="135">
        <f t="shared" si="49"/>
        <v>0</v>
      </c>
      <c r="R155" s="129">
        <f t="shared" si="50"/>
        <v>0</v>
      </c>
      <c r="S155" s="136" t="str">
        <f t="shared" si="59"/>
        <v>A+J=</v>
      </c>
      <c r="T155" s="122">
        <f t="shared" si="60"/>
        <v>44732</v>
      </c>
      <c r="U155" s="3"/>
      <c r="V155" s="3"/>
      <c r="AE155" s="3"/>
      <c r="AF155" s="11"/>
      <c r="AG155" s="3"/>
      <c r="AH155" s="3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</row>
    <row r="156" spans="1:166" x14ac:dyDescent="0.15">
      <c r="A156" s="134">
        <f t="shared" si="51"/>
        <v>43632</v>
      </c>
      <c r="B156" s="127">
        <f t="shared" ca="1" si="61"/>
        <v>2089000.142</v>
      </c>
      <c r="C156" s="119">
        <f t="shared" si="52"/>
        <v>2000000</v>
      </c>
      <c r="D156" s="128">
        <f ca="1">IF(A156&lt;$B$1,VLOOKUP(A156,[1]DI!$A$4:$B$15000,2,FALSE),0)</f>
        <v>0</v>
      </c>
      <c r="E156" s="129">
        <f t="shared" ca="1" si="44"/>
        <v>1</v>
      </c>
      <c r="F156" s="129">
        <f ca="1">(TRUNC(PRODUCT($E$12:$E155),16))</f>
        <v>1.02467019524491</v>
      </c>
      <c r="G156" s="129">
        <f t="shared" si="53"/>
        <v>1</v>
      </c>
      <c r="H156" s="129">
        <f t="shared" ca="1" si="45"/>
        <v>1.0246702000000001</v>
      </c>
      <c r="I156" s="128">
        <f t="shared" si="54"/>
        <v>0.05</v>
      </c>
      <c r="J156" s="122">
        <f t="shared" si="55"/>
        <v>43488</v>
      </c>
      <c r="K156" s="118">
        <f t="shared" si="56"/>
        <v>98</v>
      </c>
      <c r="L156" s="130">
        <f t="shared" si="57"/>
        <v>99</v>
      </c>
      <c r="M156" s="131">
        <f t="shared" si="46"/>
        <v>1.019352442</v>
      </c>
      <c r="N156" s="131">
        <f t="shared" ca="1" si="47"/>
        <v>1.0445000710000001</v>
      </c>
      <c r="O156" s="130">
        <f t="shared" si="58"/>
        <v>0</v>
      </c>
      <c r="P156" s="129">
        <f t="shared" ca="1" si="48"/>
        <v>89000.142000000007</v>
      </c>
      <c r="Q156" s="135">
        <f t="shared" si="49"/>
        <v>0</v>
      </c>
      <c r="R156" s="129">
        <f t="shared" si="50"/>
        <v>0</v>
      </c>
      <c r="S156" s="136" t="str">
        <f t="shared" si="59"/>
        <v>A+J=</v>
      </c>
      <c r="T156" s="122">
        <f t="shared" si="60"/>
        <v>44732</v>
      </c>
      <c r="U156" s="3"/>
      <c r="V156" s="3"/>
      <c r="AE156" s="3"/>
      <c r="AF156" s="11"/>
      <c r="AG156" s="3"/>
      <c r="AH156" s="3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</row>
    <row r="157" spans="1:166" x14ac:dyDescent="0.15">
      <c r="A157" s="134">
        <f t="shared" si="51"/>
        <v>43633</v>
      </c>
      <c r="B157" s="127">
        <f t="shared" ca="1" si="61"/>
        <v>2089000.142</v>
      </c>
      <c r="C157" s="119">
        <f t="shared" si="52"/>
        <v>2000000</v>
      </c>
      <c r="D157" s="128">
        <f ca="1">IF(A157&lt;$B$1,VLOOKUP(A157,[1]DI!$A$4:$B$15000,2,FALSE),0)</f>
        <v>6.4000000000000001E-2</v>
      </c>
      <c r="E157" s="129">
        <f t="shared" ca="1" si="44"/>
        <v>1.0002462000000001</v>
      </c>
      <c r="F157" s="129">
        <f ca="1">(TRUNC(PRODUCT($E$12:$E156),16))</f>
        <v>1.02467019524491</v>
      </c>
      <c r="G157" s="129">
        <f t="shared" si="53"/>
        <v>1</v>
      </c>
      <c r="H157" s="129">
        <f t="shared" ca="1" si="45"/>
        <v>1.0246702000000001</v>
      </c>
      <c r="I157" s="128">
        <f t="shared" si="54"/>
        <v>0.05</v>
      </c>
      <c r="J157" s="122">
        <f t="shared" si="55"/>
        <v>43488</v>
      </c>
      <c r="K157" s="118">
        <f t="shared" si="56"/>
        <v>99</v>
      </c>
      <c r="L157" s="130">
        <f t="shared" si="57"/>
        <v>99</v>
      </c>
      <c r="M157" s="131">
        <f t="shared" si="46"/>
        <v>1.019352442</v>
      </c>
      <c r="N157" s="131">
        <f t="shared" ca="1" si="47"/>
        <v>1.0445000710000001</v>
      </c>
      <c r="O157" s="130">
        <f t="shared" si="58"/>
        <v>0</v>
      </c>
      <c r="P157" s="129">
        <f t="shared" ca="1" si="48"/>
        <v>89000.142000000007</v>
      </c>
      <c r="Q157" s="135">
        <f t="shared" si="49"/>
        <v>0</v>
      </c>
      <c r="R157" s="129">
        <f t="shared" si="50"/>
        <v>0</v>
      </c>
      <c r="S157" s="136" t="str">
        <f t="shared" si="59"/>
        <v>A+J=</v>
      </c>
      <c r="T157" s="122">
        <f t="shared" si="60"/>
        <v>44732</v>
      </c>
      <c r="U157" s="3"/>
      <c r="V157" s="3"/>
      <c r="AE157" s="3"/>
      <c r="AF157" s="11"/>
      <c r="AG157" s="3"/>
      <c r="AH157" s="3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</row>
    <row r="158" spans="1:166" x14ac:dyDescent="0.15">
      <c r="A158" s="134">
        <f t="shared" si="51"/>
        <v>43634</v>
      </c>
      <c r="B158" s="127">
        <f t="shared" ca="1" si="61"/>
        <v>2089919.0379999999</v>
      </c>
      <c r="C158" s="119">
        <f t="shared" si="52"/>
        <v>2000000</v>
      </c>
      <c r="D158" s="128">
        <f ca="1">IF(A158&lt;$B$1,VLOOKUP(A158,[1]DI!$A$4:$B$15000,2,FALSE),0)</f>
        <v>6.4000000000000001E-2</v>
      </c>
      <c r="E158" s="129">
        <f t="shared" ca="1" si="44"/>
        <v>1.0002462000000001</v>
      </c>
      <c r="F158" s="129">
        <f ca="1">(TRUNC(PRODUCT($E$12:$E157),16))</f>
        <v>1.02492246904698</v>
      </c>
      <c r="G158" s="129">
        <f t="shared" si="53"/>
        <v>1</v>
      </c>
      <c r="H158" s="129">
        <f t="shared" ca="1" si="45"/>
        <v>1.0249224699999999</v>
      </c>
      <c r="I158" s="128">
        <f t="shared" si="54"/>
        <v>0.05</v>
      </c>
      <c r="J158" s="122">
        <f t="shared" si="55"/>
        <v>43488</v>
      </c>
      <c r="K158" s="118">
        <f t="shared" si="56"/>
        <v>100</v>
      </c>
      <c r="L158" s="130">
        <f t="shared" si="57"/>
        <v>100</v>
      </c>
      <c r="M158" s="131">
        <f t="shared" si="46"/>
        <v>1.0195498190000001</v>
      </c>
      <c r="N158" s="131">
        <f t="shared" ca="1" si="47"/>
        <v>1.0449595190000001</v>
      </c>
      <c r="O158" s="130">
        <f t="shared" si="58"/>
        <v>0</v>
      </c>
      <c r="P158" s="129">
        <f t="shared" ca="1" si="48"/>
        <v>89919.038</v>
      </c>
      <c r="Q158" s="135">
        <f t="shared" si="49"/>
        <v>0</v>
      </c>
      <c r="R158" s="129">
        <f t="shared" si="50"/>
        <v>0</v>
      </c>
      <c r="S158" s="136" t="str">
        <f t="shared" si="59"/>
        <v>A+J=</v>
      </c>
      <c r="T158" s="122">
        <f t="shared" si="60"/>
        <v>44732</v>
      </c>
      <c r="U158" s="3"/>
      <c r="V158" s="3"/>
      <c r="W158" s="6" t="s">
        <v>0</v>
      </c>
      <c r="AB158" s="6" t="s">
        <v>1</v>
      </c>
      <c r="AE158" s="3"/>
      <c r="AF158" s="11"/>
      <c r="AG158" s="3"/>
      <c r="AH158" s="3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</row>
    <row r="159" spans="1:166" x14ac:dyDescent="0.15">
      <c r="A159" s="134">
        <f t="shared" si="51"/>
        <v>43635</v>
      </c>
      <c r="B159" s="127">
        <f t="shared" ca="1" si="61"/>
        <v>2090838.3359999999</v>
      </c>
      <c r="C159" s="119">
        <f t="shared" si="52"/>
        <v>2000000</v>
      </c>
      <c r="D159" s="128">
        <f ca="1">IF(A159&lt;$B$1,VLOOKUP(A159,[1]DI!$A$4:$B$15000,2,FALSE),0)</f>
        <v>6.4000000000000001E-2</v>
      </c>
      <c r="E159" s="129">
        <f t="shared" ca="1" si="44"/>
        <v>1.0002462000000001</v>
      </c>
      <c r="F159" s="129">
        <f ca="1">(TRUNC(PRODUCT($E$12:$E158),16))</f>
        <v>1.02517480495886</v>
      </c>
      <c r="G159" s="129">
        <f t="shared" si="53"/>
        <v>1</v>
      </c>
      <c r="H159" s="129">
        <f t="shared" ca="1" si="45"/>
        <v>1.0251748000000001</v>
      </c>
      <c r="I159" s="128">
        <f t="shared" si="54"/>
        <v>0.05</v>
      </c>
      <c r="J159" s="122">
        <f t="shared" si="55"/>
        <v>43488</v>
      </c>
      <c r="K159" s="118">
        <f t="shared" si="56"/>
        <v>101</v>
      </c>
      <c r="L159" s="130">
        <f t="shared" si="57"/>
        <v>101</v>
      </c>
      <c r="M159" s="131">
        <f t="shared" si="46"/>
        <v>1.0197472350000001</v>
      </c>
      <c r="N159" s="131">
        <f t="shared" ca="1" si="47"/>
        <v>1.045419168</v>
      </c>
      <c r="O159" s="130">
        <f t="shared" si="58"/>
        <v>0</v>
      </c>
      <c r="P159" s="129">
        <f t="shared" ca="1" si="48"/>
        <v>90838.335999999996</v>
      </c>
      <c r="Q159" s="135">
        <f t="shared" si="49"/>
        <v>0</v>
      </c>
      <c r="R159" s="129">
        <f t="shared" si="50"/>
        <v>0</v>
      </c>
      <c r="S159" s="136" t="str">
        <f t="shared" si="59"/>
        <v>A+J=</v>
      </c>
      <c r="T159" s="122">
        <f t="shared" si="60"/>
        <v>44732</v>
      </c>
      <c r="U159" s="3"/>
      <c r="V159" s="3"/>
      <c r="W159" s="25" t="s">
        <v>52</v>
      </c>
      <c r="X159" s="56" t="s">
        <v>53</v>
      </c>
      <c r="Y159" s="22"/>
      <c r="Z159" s="1"/>
      <c r="AB159" s="33" t="s">
        <v>54</v>
      </c>
      <c r="AC159" s="33" t="s">
        <v>55</v>
      </c>
      <c r="AD159" s="33" t="s">
        <v>56</v>
      </c>
      <c r="AE159" s="3"/>
      <c r="AF159" s="11"/>
      <c r="AG159" s="3"/>
      <c r="AH159" s="3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</row>
    <row r="160" spans="1:166" x14ac:dyDescent="0.15">
      <c r="A160" s="134">
        <f t="shared" si="51"/>
        <v>43636</v>
      </c>
      <c r="B160" s="127">
        <f t="shared" ca="1" si="61"/>
        <v>2091758.054</v>
      </c>
      <c r="C160" s="119">
        <f t="shared" si="52"/>
        <v>2000000</v>
      </c>
      <c r="D160" s="128">
        <f ca="1">IF(A160&lt;$B$1,VLOOKUP(A160,[1]DI!$A$4:$B$15000,2,FALSE),0)</f>
        <v>0</v>
      </c>
      <c r="E160" s="129">
        <f t="shared" ca="1" si="44"/>
        <v>1</v>
      </c>
      <c r="F160" s="129">
        <f ca="1">(TRUNC(PRODUCT($E$12:$E159),16))</f>
        <v>1.02542720299584</v>
      </c>
      <c r="G160" s="129">
        <f t="shared" si="53"/>
        <v>1</v>
      </c>
      <c r="H160" s="129">
        <f t="shared" ca="1" si="45"/>
        <v>1.0254272</v>
      </c>
      <c r="I160" s="128">
        <f t="shared" si="54"/>
        <v>0.05</v>
      </c>
      <c r="J160" s="122">
        <f t="shared" si="55"/>
        <v>43488</v>
      </c>
      <c r="K160" s="118">
        <f t="shared" si="56"/>
        <v>101</v>
      </c>
      <c r="L160" s="130">
        <f t="shared" si="57"/>
        <v>102</v>
      </c>
      <c r="M160" s="131">
        <f t="shared" si="46"/>
        <v>1.0199446889999999</v>
      </c>
      <c r="N160" s="131">
        <f t="shared" ca="1" si="47"/>
        <v>1.045879027</v>
      </c>
      <c r="O160" s="130">
        <f t="shared" si="58"/>
        <v>0</v>
      </c>
      <c r="P160" s="129">
        <f t="shared" ca="1" si="48"/>
        <v>91758.054000000004</v>
      </c>
      <c r="Q160" s="135">
        <f t="shared" si="49"/>
        <v>0</v>
      </c>
      <c r="R160" s="129">
        <f t="shared" si="50"/>
        <v>0</v>
      </c>
      <c r="S160" s="136" t="str">
        <f t="shared" si="59"/>
        <v>A+J=</v>
      </c>
      <c r="T160" s="122">
        <f t="shared" si="60"/>
        <v>44732</v>
      </c>
      <c r="U160" s="3"/>
      <c r="V160" s="3"/>
      <c r="W160" s="55">
        <v>43101</v>
      </c>
      <c r="X160" s="55" t="s">
        <v>66</v>
      </c>
      <c r="Y160" s="22"/>
      <c r="Z160" s="1"/>
      <c r="AB160" s="54">
        <f t="shared" ref="AB160:AB180" si="62">WORKDAY(AC160,-1,$W$160:$W$544)</f>
        <v>43487</v>
      </c>
      <c r="AC160" s="54">
        <f>A12</f>
        <v>43488</v>
      </c>
      <c r="AD160" s="54">
        <f t="shared" ref="AD160:AD180" si="63">WORKDAY(AB160,1,$W$160:$W$544)</f>
        <v>43488</v>
      </c>
      <c r="AE160" s="3"/>
      <c r="AF160" s="11"/>
      <c r="AG160" s="3"/>
      <c r="AH160" s="3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</row>
    <row r="161" spans="1:166" x14ac:dyDescent="0.15">
      <c r="A161" s="134">
        <f t="shared" si="51"/>
        <v>43637</v>
      </c>
      <c r="B161" s="127">
        <f t="shared" ca="1" si="61"/>
        <v>2091758.054</v>
      </c>
      <c r="C161" s="119">
        <f t="shared" si="52"/>
        <v>2000000</v>
      </c>
      <c r="D161" s="128">
        <f ca="1">IF(A161&lt;$B$1,VLOOKUP(A161,[1]DI!$A$4:$B$15000,2,FALSE),0)</f>
        <v>6.4000000000000001E-2</v>
      </c>
      <c r="E161" s="129">
        <f t="shared" ca="1" si="44"/>
        <v>1.0002462000000001</v>
      </c>
      <c r="F161" s="129">
        <f ca="1">(TRUNC(PRODUCT($E$12:$E160),16))</f>
        <v>1.02542720299584</v>
      </c>
      <c r="G161" s="129">
        <f t="shared" si="53"/>
        <v>1</v>
      </c>
      <c r="H161" s="129">
        <f t="shared" ca="1" si="45"/>
        <v>1.0254272</v>
      </c>
      <c r="I161" s="128">
        <f t="shared" si="54"/>
        <v>0.05</v>
      </c>
      <c r="J161" s="122">
        <f t="shared" si="55"/>
        <v>43488</v>
      </c>
      <c r="K161" s="118">
        <f t="shared" si="56"/>
        <v>102</v>
      </c>
      <c r="L161" s="130">
        <f t="shared" si="57"/>
        <v>102</v>
      </c>
      <c r="M161" s="131">
        <f t="shared" si="46"/>
        <v>1.0199446889999999</v>
      </c>
      <c r="N161" s="131">
        <f t="shared" ca="1" si="47"/>
        <v>1.045879027</v>
      </c>
      <c r="O161" s="130">
        <f t="shared" si="58"/>
        <v>0</v>
      </c>
      <c r="P161" s="129">
        <f t="shared" ca="1" si="48"/>
        <v>91758.054000000004</v>
      </c>
      <c r="Q161" s="135">
        <f t="shared" si="49"/>
        <v>0</v>
      </c>
      <c r="R161" s="129">
        <f t="shared" si="50"/>
        <v>0</v>
      </c>
      <c r="S161" s="136" t="str">
        <f t="shared" si="59"/>
        <v>A+J=</v>
      </c>
      <c r="T161" s="122">
        <f t="shared" si="60"/>
        <v>44732</v>
      </c>
      <c r="U161" s="3"/>
      <c r="V161" s="3"/>
      <c r="W161" s="55">
        <v>43143</v>
      </c>
      <c r="X161" s="55" t="s">
        <v>57</v>
      </c>
      <c r="Y161" s="22"/>
      <c r="Z161" s="1"/>
      <c r="AB161" s="54">
        <f>WORKDAY(AC161,-1,$W$160:$W$544)</f>
        <v>44729</v>
      </c>
      <c r="AC161" s="123">
        <v>44732</v>
      </c>
      <c r="AD161" s="54">
        <f t="shared" si="63"/>
        <v>44732</v>
      </c>
      <c r="AE161" s="3"/>
      <c r="AF161" s="11"/>
      <c r="AG161" s="3"/>
      <c r="AH161" s="3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</row>
    <row r="162" spans="1:166" x14ac:dyDescent="0.15">
      <c r="A162" s="134">
        <f t="shared" si="51"/>
        <v>43638</v>
      </c>
      <c r="B162" s="127">
        <f t="shared" ca="1" si="61"/>
        <v>2092678.17199999</v>
      </c>
      <c r="C162" s="119">
        <f t="shared" si="52"/>
        <v>2000000</v>
      </c>
      <c r="D162" s="128">
        <f ca="1">IF(A162&lt;$B$1,VLOOKUP(A162,[1]DI!$A$4:$B$15000,2,FALSE),0)</f>
        <v>0</v>
      </c>
      <c r="E162" s="129">
        <f t="shared" ca="1" si="44"/>
        <v>1</v>
      </c>
      <c r="F162" s="129">
        <f ca="1">(TRUNC(PRODUCT($E$12:$E161),16))</f>
        <v>1.0256796631732199</v>
      </c>
      <c r="G162" s="129">
        <f t="shared" si="53"/>
        <v>1</v>
      </c>
      <c r="H162" s="129">
        <f t="shared" ca="1" si="45"/>
        <v>1.02567966</v>
      </c>
      <c r="I162" s="128">
        <f t="shared" si="54"/>
        <v>0.05</v>
      </c>
      <c r="J162" s="122">
        <f t="shared" si="55"/>
        <v>43488</v>
      </c>
      <c r="K162" s="118">
        <f t="shared" si="56"/>
        <v>102</v>
      </c>
      <c r="L162" s="130">
        <f t="shared" si="57"/>
        <v>103</v>
      </c>
      <c r="M162" s="131">
        <f t="shared" si="46"/>
        <v>1.0201421820000001</v>
      </c>
      <c r="N162" s="131">
        <f t="shared" ca="1" si="47"/>
        <v>1.0463390859999999</v>
      </c>
      <c r="O162" s="130">
        <f t="shared" si="58"/>
        <v>0</v>
      </c>
      <c r="P162" s="129">
        <f t="shared" ca="1" si="48"/>
        <v>92678.171999989994</v>
      </c>
      <c r="Q162" s="135">
        <f t="shared" si="49"/>
        <v>0</v>
      </c>
      <c r="R162" s="129">
        <f t="shared" si="50"/>
        <v>0</v>
      </c>
      <c r="S162" s="136" t="str">
        <f t="shared" si="59"/>
        <v>A+J=</v>
      </c>
      <c r="T162" s="122">
        <f t="shared" si="60"/>
        <v>44732</v>
      </c>
      <c r="U162" s="3"/>
      <c r="V162" s="3"/>
      <c r="W162" s="55">
        <v>43144</v>
      </c>
      <c r="X162" s="55" t="s">
        <v>57</v>
      </c>
      <c r="Y162" s="22"/>
      <c r="Z162" s="1"/>
      <c r="AB162" s="54">
        <f t="shared" si="62"/>
        <v>44823</v>
      </c>
      <c r="AC162" s="54">
        <f>EDATE(AC161,3)</f>
        <v>44824</v>
      </c>
      <c r="AD162" s="54">
        <f t="shared" si="63"/>
        <v>44824</v>
      </c>
      <c r="AE162" s="3"/>
      <c r="AF162" s="11"/>
      <c r="AG162" s="3"/>
      <c r="AH162" s="3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</row>
    <row r="163" spans="1:166" x14ac:dyDescent="0.15">
      <c r="A163" s="134">
        <f t="shared" si="51"/>
        <v>43639</v>
      </c>
      <c r="B163" s="127">
        <f t="shared" ca="1" si="61"/>
        <v>2092678.17199999</v>
      </c>
      <c r="C163" s="119">
        <f t="shared" si="52"/>
        <v>2000000</v>
      </c>
      <c r="D163" s="128">
        <f ca="1">IF(A163&lt;$B$1,VLOOKUP(A163,[1]DI!$A$4:$B$15000,2,FALSE),0)</f>
        <v>0</v>
      </c>
      <c r="E163" s="129">
        <f t="shared" ca="1" si="44"/>
        <v>1</v>
      </c>
      <c r="F163" s="129">
        <f ca="1">(TRUNC(PRODUCT($E$12:$E162),16))</f>
        <v>1.0256796631732199</v>
      </c>
      <c r="G163" s="129">
        <f t="shared" si="53"/>
        <v>1</v>
      </c>
      <c r="H163" s="129">
        <f t="shared" ca="1" si="45"/>
        <v>1.02567966</v>
      </c>
      <c r="I163" s="128">
        <f t="shared" si="54"/>
        <v>0.05</v>
      </c>
      <c r="J163" s="122">
        <f t="shared" si="55"/>
        <v>43488</v>
      </c>
      <c r="K163" s="118">
        <f t="shared" si="56"/>
        <v>102</v>
      </c>
      <c r="L163" s="130">
        <f t="shared" si="57"/>
        <v>103</v>
      </c>
      <c r="M163" s="131">
        <f t="shared" si="46"/>
        <v>1.0201421820000001</v>
      </c>
      <c r="N163" s="131">
        <f t="shared" ca="1" si="47"/>
        <v>1.0463390859999999</v>
      </c>
      <c r="O163" s="130">
        <f t="shared" si="58"/>
        <v>0</v>
      </c>
      <c r="P163" s="129">
        <f t="shared" ca="1" si="48"/>
        <v>92678.171999989994</v>
      </c>
      <c r="Q163" s="135">
        <f t="shared" si="49"/>
        <v>0</v>
      </c>
      <c r="R163" s="129">
        <f t="shared" si="50"/>
        <v>0</v>
      </c>
      <c r="S163" s="136" t="str">
        <f t="shared" si="59"/>
        <v>A+J=</v>
      </c>
      <c r="T163" s="122">
        <f t="shared" si="60"/>
        <v>44732</v>
      </c>
      <c r="U163" s="3"/>
      <c r="V163" s="3"/>
      <c r="W163" s="55">
        <v>43189</v>
      </c>
      <c r="X163" s="55" t="s">
        <v>67</v>
      </c>
      <c r="Y163" s="22"/>
      <c r="Z163" s="1"/>
      <c r="AB163" s="54">
        <f t="shared" si="62"/>
        <v>44914</v>
      </c>
      <c r="AC163" s="54">
        <f t="shared" ref="AC163:AC180" si="64">EDATE(AC162,3)</f>
        <v>44915</v>
      </c>
      <c r="AD163" s="54">
        <f t="shared" si="63"/>
        <v>44915</v>
      </c>
      <c r="AE163" s="3"/>
      <c r="AF163" s="11"/>
      <c r="AG163" s="3"/>
      <c r="AH163" s="3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</row>
    <row r="164" spans="1:166" x14ac:dyDescent="0.15">
      <c r="A164" s="134">
        <f t="shared" si="51"/>
        <v>43640</v>
      </c>
      <c r="B164" s="127">
        <f t="shared" ca="1" si="61"/>
        <v>2092678.17199999</v>
      </c>
      <c r="C164" s="119">
        <f t="shared" si="52"/>
        <v>2000000</v>
      </c>
      <c r="D164" s="128">
        <f ca="1">IF(A164&lt;$B$1,VLOOKUP(A164,[1]DI!$A$4:$B$15000,2,FALSE),0)</f>
        <v>6.4000000000000001E-2</v>
      </c>
      <c r="E164" s="129">
        <f t="shared" ca="1" si="44"/>
        <v>1.0002462000000001</v>
      </c>
      <c r="F164" s="129">
        <f ca="1">(TRUNC(PRODUCT($E$12:$E163),16))</f>
        <v>1.0256796631732199</v>
      </c>
      <c r="G164" s="129">
        <f t="shared" si="53"/>
        <v>1</v>
      </c>
      <c r="H164" s="129">
        <f t="shared" ca="1" si="45"/>
        <v>1.02567966</v>
      </c>
      <c r="I164" s="128">
        <f t="shared" si="54"/>
        <v>0.05</v>
      </c>
      <c r="J164" s="122">
        <f t="shared" si="55"/>
        <v>43488</v>
      </c>
      <c r="K164" s="118">
        <f t="shared" si="56"/>
        <v>103</v>
      </c>
      <c r="L164" s="130">
        <f t="shared" si="57"/>
        <v>103</v>
      </c>
      <c r="M164" s="131">
        <f t="shared" si="46"/>
        <v>1.0201421820000001</v>
      </c>
      <c r="N164" s="131">
        <f t="shared" ca="1" si="47"/>
        <v>1.0463390859999999</v>
      </c>
      <c r="O164" s="130">
        <f t="shared" si="58"/>
        <v>0</v>
      </c>
      <c r="P164" s="129">
        <f t="shared" ca="1" si="48"/>
        <v>92678.171999989994</v>
      </c>
      <c r="Q164" s="135">
        <f t="shared" si="49"/>
        <v>0</v>
      </c>
      <c r="R164" s="129">
        <f t="shared" si="50"/>
        <v>0</v>
      </c>
      <c r="S164" s="136" t="str">
        <f t="shared" si="59"/>
        <v>A+J=</v>
      </c>
      <c r="T164" s="122">
        <f t="shared" si="60"/>
        <v>44732</v>
      </c>
      <c r="U164" s="3"/>
      <c r="V164" s="3"/>
      <c r="W164" s="55">
        <v>43221</v>
      </c>
      <c r="X164" s="55" t="s">
        <v>69</v>
      </c>
      <c r="Y164" s="22"/>
      <c r="Z164" s="1"/>
      <c r="AB164" s="54">
        <f t="shared" si="62"/>
        <v>45002</v>
      </c>
      <c r="AC164" s="54">
        <f t="shared" si="64"/>
        <v>45005</v>
      </c>
      <c r="AD164" s="54">
        <f t="shared" si="63"/>
        <v>45005</v>
      </c>
      <c r="AE164" s="3"/>
      <c r="AF164" s="11"/>
      <c r="AG164" s="3"/>
      <c r="AH164" s="3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</row>
    <row r="165" spans="1:166" x14ac:dyDescent="0.15">
      <c r="A165" s="134">
        <f t="shared" si="51"/>
        <v>43641</v>
      </c>
      <c r="B165" s="127">
        <f t="shared" ca="1" si="61"/>
        <v>2093598.71</v>
      </c>
      <c r="C165" s="119">
        <f t="shared" si="52"/>
        <v>2000000</v>
      </c>
      <c r="D165" s="128">
        <f ca="1">IF(A165&lt;$B$1,VLOOKUP(A165,[1]DI!$A$4:$B$15000,2,FALSE),0)</f>
        <v>6.4000000000000001E-2</v>
      </c>
      <c r="E165" s="129">
        <f t="shared" ca="1" si="44"/>
        <v>1.0002462000000001</v>
      </c>
      <c r="F165" s="129">
        <f ca="1">(TRUNC(PRODUCT($E$12:$E164),16))</f>
        <v>1.02593218550629</v>
      </c>
      <c r="G165" s="129">
        <f t="shared" si="53"/>
        <v>1</v>
      </c>
      <c r="H165" s="129">
        <f t="shared" ca="1" si="45"/>
        <v>1.02593219</v>
      </c>
      <c r="I165" s="128">
        <f t="shared" si="54"/>
        <v>0.05</v>
      </c>
      <c r="J165" s="122">
        <f t="shared" si="55"/>
        <v>43488</v>
      </c>
      <c r="K165" s="118">
        <f t="shared" si="56"/>
        <v>104</v>
      </c>
      <c r="L165" s="130">
        <f t="shared" si="57"/>
        <v>104</v>
      </c>
      <c r="M165" s="131">
        <f t="shared" si="46"/>
        <v>1.020339712</v>
      </c>
      <c r="N165" s="131">
        <f t="shared" ca="1" si="47"/>
        <v>1.0467993550000001</v>
      </c>
      <c r="O165" s="130">
        <f t="shared" si="58"/>
        <v>0</v>
      </c>
      <c r="P165" s="129">
        <f t="shared" ca="1" si="48"/>
        <v>93598.71</v>
      </c>
      <c r="Q165" s="135">
        <f t="shared" si="49"/>
        <v>0</v>
      </c>
      <c r="R165" s="129">
        <f t="shared" si="50"/>
        <v>0</v>
      </c>
      <c r="S165" s="136" t="str">
        <f t="shared" si="59"/>
        <v>A+J=</v>
      </c>
      <c r="T165" s="122">
        <f t="shared" si="60"/>
        <v>44732</v>
      </c>
      <c r="U165" s="3"/>
      <c r="V165" s="3"/>
      <c r="W165" s="55">
        <v>43251</v>
      </c>
      <c r="X165" s="55" t="s">
        <v>68</v>
      </c>
      <c r="Y165" s="22"/>
      <c r="Z165" s="1"/>
      <c r="AB165" s="54">
        <f t="shared" si="62"/>
        <v>45096</v>
      </c>
      <c r="AC165" s="54">
        <f t="shared" si="64"/>
        <v>45097</v>
      </c>
      <c r="AD165" s="54">
        <f t="shared" si="63"/>
        <v>45097</v>
      </c>
      <c r="AE165" s="3"/>
      <c r="AF165" s="11"/>
      <c r="AG165" s="3"/>
      <c r="AH165" s="3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</row>
    <row r="166" spans="1:166" x14ac:dyDescent="0.15">
      <c r="A166" s="134">
        <f t="shared" si="51"/>
        <v>43642</v>
      </c>
      <c r="B166" s="127">
        <f t="shared" ca="1" si="61"/>
        <v>2094519.63</v>
      </c>
      <c r="C166" s="119">
        <f t="shared" si="52"/>
        <v>2000000</v>
      </c>
      <c r="D166" s="128">
        <f ca="1">IF(A166&lt;$B$1,VLOOKUP(A166,[1]DI!$A$4:$B$15000,2,FALSE),0)</f>
        <v>6.4000000000000001E-2</v>
      </c>
      <c r="E166" s="129">
        <f t="shared" ca="1" si="44"/>
        <v>1.0002462000000001</v>
      </c>
      <c r="F166" s="129">
        <f ca="1">(TRUNC(PRODUCT($E$12:$E165),16))</f>
        <v>1.0261847700103599</v>
      </c>
      <c r="G166" s="129">
        <f t="shared" si="53"/>
        <v>1</v>
      </c>
      <c r="H166" s="129">
        <f t="shared" ca="1" si="45"/>
        <v>1.02618477</v>
      </c>
      <c r="I166" s="128">
        <f t="shared" si="54"/>
        <v>0.05</v>
      </c>
      <c r="J166" s="122">
        <f t="shared" si="55"/>
        <v>43488</v>
      </c>
      <c r="K166" s="118">
        <f t="shared" si="56"/>
        <v>105</v>
      </c>
      <c r="L166" s="130">
        <f t="shared" si="57"/>
        <v>105</v>
      </c>
      <c r="M166" s="131">
        <f t="shared" si="46"/>
        <v>1.020537281</v>
      </c>
      <c r="N166" s="131">
        <f t="shared" ca="1" si="47"/>
        <v>1.0472598150000001</v>
      </c>
      <c r="O166" s="130">
        <f t="shared" si="58"/>
        <v>0</v>
      </c>
      <c r="P166" s="129">
        <f t="shared" ca="1" si="48"/>
        <v>94519.63</v>
      </c>
      <c r="Q166" s="135">
        <f t="shared" si="49"/>
        <v>0</v>
      </c>
      <c r="R166" s="129">
        <f t="shared" si="50"/>
        <v>0</v>
      </c>
      <c r="S166" s="136" t="str">
        <f t="shared" si="59"/>
        <v>A+J=</v>
      </c>
      <c r="T166" s="122">
        <f t="shared" si="60"/>
        <v>44732</v>
      </c>
      <c r="U166" s="3"/>
      <c r="V166" s="3"/>
      <c r="W166" s="55">
        <v>43350</v>
      </c>
      <c r="X166" s="55" t="s">
        <v>70</v>
      </c>
      <c r="Y166" s="22"/>
      <c r="Z166" s="1"/>
      <c r="AB166" s="54">
        <f t="shared" si="62"/>
        <v>45188</v>
      </c>
      <c r="AC166" s="54">
        <f t="shared" si="64"/>
        <v>45189</v>
      </c>
      <c r="AD166" s="54">
        <f t="shared" si="63"/>
        <v>45189</v>
      </c>
      <c r="AE166" s="3"/>
      <c r="AF166" s="11"/>
      <c r="AG166" s="3"/>
      <c r="AH166" s="3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</row>
    <row r="167" spans="1:166" x14ac:dyDescent="0.15">
      <c r="A167" s="134">
        <f t="shared" si="51"/>
        <v>43643</v>
      </c>
      <c r="B167" s="127">
        <f t="shared" ca="1" si="61"/>
        <v>2095440.9720000001</v>
      </c>
      <c r="C167" s="119">
        <f t="shared" si="52"/>
        <v>2000000</v>
      </c>
      <c r="D167" s="128">
        <f ca="1">IF(A167&lt;$B$1,VLOOKUP(A167,[1]DI!$A$4:$B$15000,2,FALSE),0)</f>
        <v>6.4000000000000001E-2</v>
      </c>
      <c r="E167" s="129">
        <f t="shared" ca="1" si="44"/>
        <v>1.0002462000000001</v>
      </c>
      <c r="F167" s="129">
        <f ca="1">(TRUNC(PRODUCT($E$12:$E166),16))</f>
        <v>1.02643741670074</v>
      </c>
      <c r="G167" s="129">
        <f t="shared" si="53"/>
        <v>1</v>
      </c>
      <c r="H167" s="129">
        <f t="shared" ca="1" si="45"/>
        <v>1.0264374199999999</v>
      </c>
      <c r="I167" s="128">
        <f t="shared" si="54"/>
        <v>0.05</v>
      </c>
      <c r="J167" s="122">
        <f t="shared" si="55"/>
        <v>43488</v>
      </c>
      <c r="K167" s="118">
        <f t="shared" si="56"/>
        <v>106</v>
      </c>
      <c r="L167" s="130">
        <f t="shared" si="57"/>
        <v>106</v>
      </c>
      <c r="M167" s="131">
        <f t="shared" si="46"/>
        <v>1.0207348890000001</v>
      </c>
      <c r="N167" s="131">
        <f t="shared" ca="1" si="47"/>
        <v>1.047720486</v>
      </c>
      <c r="O167" s="130">
        <f t="shared" si="58"/>
        <v>0</v>
      </c>
      <c r="P167" s="129">
        <f t="shared" ca="1" si="48"/>
        <v>95440.971999999994</v>
      </c>
      <c r="Q167" s="135">
        <f t="shared" si="49"/>
        <v>0</v>
      </c>
      <c r="R167" s="129">
        <f t="shared" si="50"/>
        <v>0</v>
      </c>
      <c r="S167" s="136" t="str">
        <f t="shared" si="59"/>
        <v>A+J=</v>
      </c>
      <c r="T167" s="122">
        <f t="shared" si="60"/>
        <v>44732</v>
      </c>
      <c r="U167" s="3"/>
      <c r="V167" s="3"/>
      <c r="W167" s="55">
        <v>43385</v>
      </c>
      <c r="X167" s="56" t="s">
        <v>59</v>
      </c>
      <c r="Y167" s="22"/>
      <c r="Z167" s="1"/>
      <c r="AB167" s="54">
        <f t="shared" si="62"/>
        <v>45279</v>
      </c>
      <c r="AC167" s="54">
        <f t="shared" si="64"/>
        <v>45280</v>
      </c>
      <c r="AD167" s="54">
        <f t="shared" si="63"/>
        <v>45280</v>
      </c>
      <c r="AE167" s="3"/>
      <c r="AF167" s="11"/>
      <c r="AG167" s="3"/>
      <c r="AH167" s="3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</row>
    <row r="168" spans="1:166" x14ac:dyDescent="0.15">
      <c r="A168" s="134">
        <f t="shared" si="51"/>
        <v>43644</v>
      </c>
      <c r="B168" s="127">
        <f t="shared" ca="1" si="61"/>
        <v>2096362.71199999</v>
      </c>
      <c r="C168" s="119">
        <f t="shared" si="52"/>
        <v>2000000</v>
      </c>
      <c r="D168" s="128">
        <f ca="1">IF(A168&lt;$B$1,VLOOKUP(A168,[1]DI!$A$4:$B$15000,2,FALSE),0)</f>
        <v>6.4000000000000001E-2</v>
      </c>
      <c r="E168" s="129">
        <f t="shared" ca="1" si="44"/>
        <v>1.0002462000000001</v>
      </c>
      <c r="F168" s="129">
        <f ca="1">(TRUNC(PRODUCT($E$12:$E167),16))</f>
        <v>1.0266901255927301</v>
      </c>
      <c r="G168" s="129">
        <f t="shared" si="53"/>
        <v>1</v>
      </c>
      <c r="H168" s="129">
        <f t="shared" ca="1" si="45"/>
        <v>1.02669013</v>
      </c>
      <c r="I168" s="128">
        <f t="shared" si="54"/>
        <v>0.05</v>
      </c>
      <c r="J168" s="122">
        <f t="shared" si="55"/>
        <v>43488</v>
      </c>
      <c r="K168" s="118">
        <f t="shared" si="56"/>
        <v>107</v>
      </c>
      <c r="L168" s="130">
        <f t="shared" si="57"/>
        <v>107</v>
      </c>
      <c r="M168" s="131">
        <f t="shared" si="46"/>
        <v>1.0209325339999999</v>
      </c>
      <c r="N168" s="131">
        <f t="shared" ca="1" si="47"/>
        <v>1.048181356</v>
      </c>
      <c r="O168" s="130">
        <f t="shared" si="58"/>
        <v>0</v>
      </c>
      <c r="P168" s="129">
        <f t="shared" ca="1" si="48"/>
        <v>96362.711999990002</v>
      </c>
      <c r="Q168" s="135">
        <f t="shared" si="49"/>
        <v>0</v>
      </c>
      <c r="R168" s="129">
        <f t="shared" si="50"/>
        <v>0</v>
      </c>
      <c r="S168" s="136" t="str">
        <f t="shared" si="59"/>
        <v>A+J=</v>
      </c>
      <c r="T168" s="122">
        <f t="shared" si="60"/>
        <v>44732</v>
      </c>
      <c r="U168" s="3"/>
      <c r="V168" s="3"/>
      <c r="W168" s="55">
        <v>43406</v>
      </c>
      <c r="X168" s="55" t="s">
        <v>63</v>
      </c>
      <c r="Y168" s="22"/>
      <c r="Z168" s="1"/>
      <c r="AB168" s="54">
        <f t="shared" si="62"/>
        <v>45370</v>
      </c>
      <c r="AC168" s="54">
        <f t="shared" si="64"/>
        <v>45371</v>
      </c>
      <c r="AD168" s="54">
        <f t="shared" si="63"/>
        <v>45371</v>
      </c>
      <c r="AE168" s="3"/>
      <c r="AF168" s="11"/>
      <c r="AG168" s="3"/>
      <c r="AH168" s="3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</row>
    <row r="169" spans="1:166" x14ac:dyDescent="0.15">
      <c r="A169" s="134">
        <f t="shared" si="51"/>
        <v>43645</v>
      </c>
      <c r="B169" s="127">
        <f t="shared" ca="1" si="61"/>
        <v>2097284.8539999998</v>
      </c>
      <c r="C169" s="119">
        <f t="shared" si="52"/>
        <v>2000000</v>
      </c>
      <c r="D169" s="128">
        <f ca="1">IF(A169&lt;$B$1,VLOOKUP(A169,[1]DI!$A$4:$B$15000,2,FALSE),0)</f>
        <v>0</v>
      </c>
      <c r="E169" s="129">
        <f t="shared" ca="1" si="44"/>
        <v>1</v>
      </c>
      <c r="F169" s="129">
        <f ca="1">(TRUNC(PRODUCT($E$12:$E168),16))</f>
        <v>1.0269428967016501</v>
      </c>
      <c r="G169" s="129">
        <f t="shared" si="53"/>
        <v>1</v>
      </c>
      <c r="H169" s="129">
        <f t="shared" ca="1" si="45"/>
        <v>1.0269429000000001</v>
      </c>
      <c r="I169" s="128">
        <f t="shared" si="54"/>
        <v>0.05</v>
      </c>
      <c r="J169" s="122">
        <f t="shared" si="55"/>
        <v>43488</v>
      </c>
      <c r="K169" s="118">
        <f t="shared" si="56"/>
        <v>107</v>
      </c>
      <c r="L169" s="130">
        <f t="shared" si="57"/>
        <v>108</v>
      </c>
      <c r="M169" s="131">
        <f t="shared" si="46"/>
        <v>1.0211302179999999</v>
      </c>
      <c r="N169" s="131">
        <f t="shared" ca="1" si="47"/>
        <v>1.0486424270000001</v>
      </c>
      <c r="O169" s="130">
        <f t="shared" si="58"/>
        <v>0</v>
      </c>
      <c r="P169" s="129">
        <f t="shared" ca="1" si="48"/>
        <v>97284.854000000007</v>
      </c>
      <c r="Q169" s="135">
        <f t="shared" si="49"/>
        <v>0</v>
      </c>
      <c r="R169" s="129">
        <f t="shared" si="50"/>
        <v>0</v>
      </c>
      <c r="S169" s="136" t="str">
        <f t="shared" si="59"/>
        <v>A+J=</v>
      </c>
      <c r="T169" s="122">
        <f t="shared" si="60"/>
        <v>44732</v>
      </c>
      <c r="U169" s="3"/>
      <c r="V169" s="3"/>
      <c r="W169" s="55">
        <v>43419</v>
      </c>
      <c r="X169" s="55" t="s">
        <v>71</v>
      </c>
      <c r="Y169" s="22"/>
      <c r="Z169" s="1"/>
      <c r="AB169" s="54">
        <f t="shared" si="62"/>
        <v>45462</v>
      </c>
      <c r="AC169" s="54">
        <f t="shared" si="64"/>
        <v>45463</v>
      </c>
      <c r="AD169" s="54">
        <f t="shared" si="63"/>
        <v>45463</v>
      </c>
      <c r="AE169" s="3"/>
      <c r="AF169" s="11"/>
      <c r="AG169" s="3"/>
      <c r="AH169" s="3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</row>
    <row r="170" spans="1:166" x14ac:dyDescent="0.15">
      <c r="A170" s="134">
        <f t="shared" si="51"/>
        <v>43646</v>
      </c>
      <c r="B170" s="127">
        <f t="shared" ca="1" si="61"/>
        <v>2097284.8539999998</v>
      </c>
      <c r="C170" s="119">
        <f t="shared" si="52"/>
        <v>2000000</v>
      </c>
      <c r="D170" s="128">
        <f ca="1">IF(A170&lt;$B$1,VLOOKUP(A170,[1]DI!$A$4:$B$15000,2,FALSE),0)</f>
        <v>0</v>
      </c>
      <c r="E170" s="129">
        <f t="shared" ca="1" si="44"/>
        <v>1</v>
      </c>
      <c r="F170" s="129">
        <f ca="1">(TRUNC(PRODUCT($E$12:$E169),16))</f>
        <v>1.0269428967016501</v>
      </c>
      <c r="G170" s="129">
        <f t="shared" si="53"/>
        <v>1</v>
      </c>
      <c r="H170" s="129">
        <f t="shared" ca="1" si="45"/>
        <v>1.0269429000000001</v>
      </c>
      <c r="I170" s="128">
        <f t="shared" si="54"/>
        <v>0.05</v>
      </c>
      <c r="J170" s="122">
        <f t="shared" si="55"/>
        <v>43488</v>
      </c>
      <c r="K170" s="118">
        <f t="shared" si="56"/>
        <v>107</v>
      </c>
      <c r="L170" s="130">
        <f t="shared" si="57"/>
        <v>108</v>
      </c>
      <c r="M170" s="131">
        <f t="shared" si="46"/>
        <v>1.0211302179999999</v>
      </c>
      <c r="N170" s="131">
        <f t="shared" ca="1" si="47"/>
        <v>1.0486424270000001</v>
      </c>
      <c r="O170" s="130">
        <f t="shared" si="58"/>
        <v>0</v>
      </c>
      <c r="P170" s="129">
        <f t="shared" ca="1" si="48"/>
        <v>97284.854000000007</v>
      </c>
      <c r="Q170" s="135">
        <f t="shared" si="49"/>
        <v>0</v>
      </c>
      <c r="R170" s="129">
        <f t="shared" si="50"/>
        <v>0</v>
      </c>
      <c r="S170" s="136" t="str">
        <f t="shared" si="59"/>
        <v>A+J=</v>
      </c>
      <c r="T170" s="122">
        <f t="shared" si="60"/>
        <v>44732</v>
      </c>
      <c r="U170" s="3"/>
      <c r="V170" s="3"/>
      <c r="W170" s="55">
        <v>43459</v>
      </c>
      <c r="X170" s="55" t="s">
        <v>65</v>
      </c>
      <c r="Y170" s="22"/>
      <c r="Z170" s="1"/>
      <c r="AB170" s="54">
        <f t="shared" si="62"/>
        <v>45554</v>
      </c>
      <c r="AC170" s="54">
        <f t="shared" si="64"/>
        <v>45555</v>
      </c>
      <c r="AD170" s="54">
        <f t="shared" si="63"/>
        <v>45555</v>
      </c>
      <c r="AE170" s="3"/>
      <c r="AF170" s="11"/>
      <c r="AG170" s="3"/>
      <c r="AH170" s="3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</row>
    <row r="171" spans="1:166" x14ac:dyDescent="0.15">
      <c r="A171" s="134">
        <f t="shared" si="51"/>
        <v>43647</v>
      </c>
      <c r="B171" s="127">
        <f t="shared" ca="1" si="61"/>
        <v>2097284.8539999998</v>
      </c>
      <c r="C171" s="119">
        <f t="shared" si="52"/>
        <v>2000000</v>
      </c>
      <c r="D171" s="128">
        <f ca="1">IF(A171&lt;$B$1,VLOOKUP(A171,[1]DI!$A$4:$B$15000,2,FALSE),0)</f>
        <v>6.4000000000000001E-2</v>
      </c>
      <c r="E171" s="129">
        <f t="shared" ca="1" si="44"/>
        <v>1.0002462000000001</v>
      </c>
      <c r="F171" s="129">
        <f ca="1">(TRUNC(PRODUCT($E$12:$E170),16))</f>
        <v>1.0269428967016501</v>
      </c>
      <c r="G171" s="129">
        <f t="shared" si="53"/>
        <v>1</v>
      </c>
      <c r="H171" s="129">
        <f t="shared" ca="1" si="45"/>
        <v>1.0269429000000001</v>
      </c>
      <c r="I171" s="128">
        <f t="shared" si="54"/>
        <v>0.05</v>
      </c>
      <c r="J171" s="122">
        <f t="shared" si="55"/>
        <v>43488</v>
      </c>
      <c r="K171" s="118">
        <f t="shared" si="56"/>
        <v>108</v>
      </c>
      <c r="L171" s="130">
        <f t="shared" si="57"/>
        <v>108</v>
      </c>
      <c r="M171" s="131">
        <f t="shared" si="46"/>
        <v>1.0211302179999999</v>
      </c>
      <c r="N171" s="131">
        <f t="shared" ca="1" si="47"/>
        <v>1.0486424270000001</v>
      </c>
      <c r="O171" s="130">
        <f t="shared" si="58"/>
        <v>0</v>
      </c>
      <c r="P171" s="129">
        <f t="shared" ca="1" si="48"/>
        <v>97284.854000000007</v>
      </c>
      <c r="Q171" s="135">
        <f t="shared" si="49"/>
        <v>0</v>
      </c>
      <c r="R171" s="129">
        <f t="shared" si="50"/>
        <v>0</v>
      </c>
      <c r="S171" s="136" t="str">
        <f t="shared" si="59"/>
        <v>A+J=</v>
      </c>
      <c r="T171" s="122">
        <f t="shared" si="60"/>
        <v>44732</v>
      </c>
      <c r="U171" s="3"/>
      <c r="V171" s="3"/>
      <c r="W171" s="55">
        <v>43466</v>
      </c>
      <c r="X171" s="55" t="s">
        <v>66</v>
      </c>
      <c r="Y171" s="22"/>
      <c r="Z171" s="1"/>
      <c r="AB171" s="54">
        <f t="shared" si="62"/>
        <v>45645</v>
      </c>
      <c r="AC171" s="54">
        <f t="shared" si="64"/>
        <v>45646</v>
      </c>
      <c r="AD171" s="54">
        <f t="shared" si="63"/>
        <v>45646</v>
      </c>
      <c r="AE171" s="3"/>
      <c r="AF171" s="11"/>
      <c r="AG171" s="3"/>
      <c r="AH171" s="3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</row>
    <row r="172" spans="1:166" x14ac:dyDescent="0.15">
      <c r="A172" s="134">
        <f t="shared" si="51"/>
        <v>43648</v>
      </c>
      <c r="B172" s="127">
        <f t="shared" ca="1" si="61"/>
        <v>2098207.398</v>
      </c>
      <c r="C172" s="119">
        <f t="shared" si="52"/>
        <v>2000000</v>
      </c>
      <c r="D172" s="128">
        <f ca="1">IF(A172&lt;$B$1,VLOOKUP(A172,[1]DI!$A$4:$B$15000,2,FALSE),0)</f>
        <v>6.4000000000000001E-2</v>
      </c>
      <c r="E172" s="129">
        <f t="shared" ca="1" si="44"/>
        <v>1.0002462000000001</v>
      </c>
      <c r="F172" s="129">
        <f ca="1">(TRUNC(PRODUCT($E$12:$E171),16))</f>
        <v>1.0271957300428201</v>
      </c>
      <c r="G172" s="129">
        <f t="shared" si="53"/>
        <v>1</v>
      </c>
      <c r="H172" s="129">
        <f t="shared" ca="1" si="45"/>
        <v>1.0271957300000001</v>
      </c>
      <c r="I172" s="128">
        <f t="shared" si="54"/>
        <v>0.05</v>
      </c>
      <c r="J172" s="122">
        <f t="shared" si="55"/>
        <v>43488</v>
      </c>
      <c r="K172" s="118">
        <f t="shared" si="56"/>
        <v>109</v>
      </c>
      <c r="L172" s="130">
        <f t="shared" si="57"/>
        <v>109</v>
      </c>
      <c r="M172" s="131">
        <f t="shared" si="46"/>
        <v>1.0213279399999999</v>
      </c>
      <c r="N172" s="131">
        <f t="shared" ca="1" si="47"/>
        <v>1.049103699</v>
      </c>
      <c r="O172" s="130">
        <f t="shared" si="58"/>
        <v>0</v>
      </c>
      <c r="P172" s="129">
        <f t="shared" ca="1" si="48"/>
        <v>98207.398000000001</v>
      </c>
      <c r="Q172" s="135">
        <f t="shared" si="49"/>
        <v>0</v>
      </c>
      <c r="R172" s="129">
        <f t="shared" si="50"/>
        <v>0</v>
      </c>
      <c r="S172" s="136" t="str">
        <f t="shared" si="59"/>
        <v>A+J=</v>
      </c>
      <c r="T172" s="122">
        <f t="shared" si="60"/>
        <v>44732</v>
      </c>
      <c r="U172" s="3"/>
      <c r="V172" s="3"/>
      <c r="W172" s="55">
        <v>43528</v>
      </c>
      <c r="X172" s="55" t="s">
        <v>57</v>
      </c>
      <c r="Y172" s="22"/>
      <c r="Z172" s="1"/>
      <c r="AB172" s="54">
        <f t="shared" si="62"/>
        <v>45735</v>
      </c>
      <c r="AC172" s="54">
        <f t="shared" si="64"/>
        <v>45736</v>
      </c>
      <c r="AD172" s="54">
        <f t="shared" si="63"/>
        <v>45736</v>
      </c>
      <c r="AE172" s="3"/>
      <c r="AF172" s="11"/>
      <c r="AG172" s="3"/>
      <c r="AH172" s="3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</row>
    <row r="173" spans="1:166" x14ac:dyDescent="0.15">
      <c r="A173" s="134">
        <f t="shared" si="51"/>
        <v>43649</v>
      </c>
      <c r="B173" s="127">
        <f t="shared" ca="1" si="61"/>
        <v>2099130.36199999</v>
      </c>
      <c r="C173" s="119">
        <f t="shared" si="52"/>
        <v>2000000</v>
      </c>
      <c r="D173" s="128">
        <f ca="1">IF(A173&lt;$B$1,VLOOKUP(A173,[1]DI!$A$4:$B$15000,2,FALSE),0)</f>
        <v>6.4000000000000001E-2</v>
      </c>
      <c r="E173" s="129">
        <f t="shared" ca="1" si="44"/>
        <v>1.0002462000000001</v>
      </c>
      <c r="F173" s="129">
        <f ca="1">(TRUNC(PRODUCT($E$12:$E172),16))</f>
        <v>1.02744862563156</v>
      </c>
      <c r="G173" s="129">
        <f t="shared" si="53"/>
        <v>1</v>
      </c>
      <c r="H173" s="129">
        <f t="shared" ca="1" si="45"/>
        <v>1.0274486300000001</v>
      </c>
      <c r="I173" s="128">
        <f t="shared" si="54"/>
        <v>0.05</v>
      </c>
      <c r="J173" s="122">
        <f t="shared" si="55"/>
        <v>43488</v>
      </c>
      <c r="K173" s="118">
        <f t="shared" si="56"/>
        <v>110</v>
      </c>
      <c r="L173" s="130">
        <f t="shared" si="57"/>
        <v>110</v>
      </c>
      <c r="M173" s="131">
        <f t="shared" si="46"/>
        <v>1.0215257</v>
      </c>
      <c r="N173" s="131">
        <f t="shared" ca="1" si="47"/>
        <v>1.049565181</v>
      </c>
      <c r="O173" s="130">
        <f t="shared" si="58"/>
        <v>0</v>
      </c>
      <c r="P173" s="129">
        <f t="shared" ca="1" si="48"/>
        <v>99130.361999989997</v>
      </c>
      <c r="Q173" s="135">
        <f t="shared" si="49"/>
        <v>0</v>
      </c>
      <c r="R173" s="129">
        <f t="shared" si="50"/>
        <v>0</v>
      </c>
      <c r="S173" s="136" t="str">
        <f t="shared" si="59"/>
        <v>A+J=</v>
      </c>
      <c r="T173" s="122">
        <f t="shared" si="60"/>
        <v>44732</v>
      </c>
      <c r="U173" s="3"/>
      <c r="V173" s="3"/>
      <c r="W173" s="55">
        <v>43529</v>
      </c>
      <c r="X173" s="55" t="s">
        <v>57</v>
      </c>
      <c r="Y173" s="22"/>
      <c r="Z173" s="1"/>
      <c r="AB173" s="54">
        <f t="shared" si="62"/>
        <v>45826</v>
      </c>
      <c r="AC173" s="54">
        <f t="shared" si="64"/>
        <v>45828</v>
      </c>
      <c r="AD173" s="54">
        <f t="shared" si="63"/>
        <v>45828</v>
      </c>
      <c r="AE173" s="3"/>
      <c r="AF173" s="11"/>
      <c r="AG173" s="3"/>
      <c r="AH173" s="3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</row>
    <row r="174" spans="1:166" x14ac:dyDescent="0.15">
      <c r="A174" s="134">
        <f t="shared" si="51"/>
        <v>43650</v>
      </c>
      <c r="B174" s="127">
        <f t="shared" ca="1" si="61"/>
        <v>2100053.7060000002</v>
      </c>
      <c r="C174" s="119">
        <f t="shared" si="52"/>
        <v>2000000</v>
      </c>
      <c r="D174" s="128">
        <f ca="1">IF(A174&lt;$B$1,VLOOKUP(A174,[1]DI!$A$4:$B$15000,2,FALSE),0)</f>
        <v>6.4000000000000001E-2</v>
      </c>
      <c r="E174" s="129">
        <f t="shared" ca="1" si="44"/>
        <v>1.0002462000000001</v>
      </c>
      <c r="F174" s="129">
        <f ca="1">(TRUNC(PRODUCT($E$12:$E173),16))</f>
        <v>1.02770158348319</v>
      </c>
      <c r="G174" s="129">
        <f t="shared" si="53"/>
        <v>1</v>
      </c>
      <c r="H174" s="129">
        <f t="shared" ca="1" si="45"/>
        <v>1.02770158</v>
      </c>
      <c r="I174" s="128">
        <f t="shared" si="54"/>
        <v>0.05</v>
      </c>
      <c r="J174" s="122">
        <f t="shared" si="55"/>
        <v>43488</v>
      </c>
      <c r="K174" s="118">
        <f t="shared" si="56"/>
        <v>111</v>
      </c>
      <c r="L174" s="130">
        <f t="shared" si="57"/>
        <v>111</v>
      </c>
      <c r="M174" s="131">
        <f t="shared" si="46"/>
        <v>1.0217234980000001</v>
      </c>
      <c r="N174" s="131">
        <f t="shared" ca="1" si="47"/>
        <v>1.0500268530000001</v>
      </c>
      <c r="O174" s="130">
        <f t="shared" si="58"/>
        <v>0</v>
      </c>
      <c r="P174" s="129">
        <f t="shared" ca="1" si="48"/>
        <v>100053.70600000001</v>
      </c>
      <c r="Q174" s="135">
        <f t="shared" si="49"/>
        <v>0</v>
      </c>
      <c r="R174" s="129">
        <f t="shared" si="50"/>
        <v>0</v>
      </c>
      <c r="S174" s="136" t="str">
        <f t="shared" si="59"/>
        <v>A+J=</v>
      </c>
      <c r="T174" s="122">
        <f t="shared" si="60"/>
        <v>44732</v>
      </c>
      <c r="U174" s="3"/>
      <c r="V174" s="3"/>
      <c r="W174" s="55">
        <v>43574</v>
      </c>
      <c r="X174" s="55" t="s">
        <v>67</v>
      </c>
      <c r="Y174" s="22"/>
      <c r="Z174" s="1"/>
      <c r="AB174" s="54">
        <f t="shared" si="62"/>
        <v>45919</v>
      </c>
      <c r="AC174" s="54">
        <f t="shared" si="64"/>
        <v>45920</v>
      </c>
      <c r="AD174" s="54">
        <f t="shared" si="63"/>
        <v>45922</v>
      </c>
      <c r="AE174" s="3"/>
      <c r="AF174" s="11"/>
      <c r="AG174" s="3"/>
      <c r="AH174" s="3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</row>
    <row r="175" spans="1:166" x14ac:dyDescent="0.15">
      <c r="A175" s="134">
        <f t="shared" si="51"/>
        <v>43651</v>
      </c>
      <c r="B175" s="127">
        <f t="shared" ca="1" si="61"/>
        <v>2100977.4739999999</v>
      </c>
      <c r="C175" s="119">
        <f t="shared" si="52"/>
        <v>2000000</v>
      </c>
      <c r="D175" s="128">
        <f ca="1">IF(A175&lt;$B$1,VLOOKUP(A175,[1]DI!$A$4:$B$15000,2,FALSE),0)</f>
        <v>6.4000000000000001E-2</v>
      </c>
      <c r="E175" s="129">
        <f t="shared" ca="1" si="44"/>
        <v>1.0002462000000001</v>
      </c>
      <c r="F175" s="129">
        <f ca="1">(TRUNC(PRODUCT($E$12:$E174),16))</f>
        <v>1.02795460361304</v>
      </c>
      <c r="G175" s="129">
        <f t="shared" si="53"/>
        <v>1</v>
      </c>
      <c r="H175" s="129">
        <f t="shared" ca="1" si="45"/>
        <v>1.0279545999999999</v>
      </c>
      <c r="I175" s="128">
        <f t="shared" si="54"/>
        <v>0.05</v>
      </c>
      <c r="J175" s="122">
        <f t="shared" si="55"/>
        <v>43488</v>
      </c>
      <c r="K175" s="118">
        <f t="shared" si="56"/>
        <v>112</v>
      </c>
      <c r="L175" s="130">
        <f t="shared" si="57"/>
        <v>112</v>
      </c>
      <c r="M175" s="131">
        <f t="shared" si="46"/>
        <v>1.021921335</v>
      </c>
      <c r="N175" s="131">
        <f t="shared" ca="1" si="47"/>
        <v>1.050488737</v>
      </c>
      <c r="O175" s="130">
        <f t="shared" si="58"/>
        <v>0</v>
      </c>
      <c r="P175" s="129">
        <f t="shared" ca="1" si="48"/>
        <v>100977.474</v>
      </c>
      <c r="Q175" s="135">
        <f t="shared" si="49"/>
        <v>0</v>
      </c>
      <c r="R175" s="129">
        <f t="shared" si="50"/>
        <v>0</v>
      </c>
      <c r="S175" s="136" t="str">
        <f t="shared" si="59"/>
        <v>A+J=</v>
      </c>
      <c r="T175" s="122">
        <f t="shared" si="60"/>
        <v>44732</v>
      </c>
      <c r="U175" s="3"/>
      <c r="V175" s="3"/>
      <c r="W175" s="55">
        <v>43586</v>
      </c>
      <c r="X175" s="55" t="s">
        <v>69</v>
      </c>
      <c r="Y175" s="22"/>
      <c r="Z175" s="1"/>
      <c r="AB175" s="54">
        <f t="shared" si="62"/>
        <v>46010</v>
      </c>
      <c r="AC175" s="54">
        <f t="shared" si="64"/>
        <v>46011</v>
      </c>
      <c r="AD175" s="54">
        <f t="shared" si="63"/>
        <v>46013</v>
      </c>
      <c r="AE175" s="3"/>
      <c r="AF175" s="11"/>
      <c r="AG175" s="3"/>
      <c r="AH175" s="3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</row>
    <row r="176" spans="1:166" x14ac:dyDescent="0.15">
      <c r="A176" s="134">
        <f t="shared" si="51"/>
        <v>43652</v>
      </c>
      <c r="B176" s="127">
        <f t="shared" ca="1" si="61"/>
        <v>2101901.6639999999</v>
      </c>
      <c r="C176" s="119">
        <f t="shared" si="52"/>
        <v>2000000</v>
      </c>
      <c r="D176" s="128">
        <f ca="1">IF(A176&lt;$B$1,VLOOKUP(A176,[1]DI!$A$4:$B$15000,2,FALSE),0)</f>
        <v>0</v>
      </c>
      <c r="E176" s="129">
        <f t="shared" ca="1" si="44"/>
        <v>1</v>
      </c>
      <c r="F176" s="129">
        <f ca="1">(TRUNC(PRODUCT($E$12:$E175),16))</f>
        <v>1.02820768603645</v>
      </c>
      <c r="G176" s="129">
        <f t="shared" si="53"/>
        <v>1</v>
      </c>
      <c r="H176" s="129">
        <f t="shared" ca="1" si="45"/>
        <v>1.0282076899999999</v>
      </c>
      <c r="I176" s="128">
        <f t="shared" si="54"/>
        <v>0.05</v>
      </c>
      <c r="J176" s="122">
        <f t="shared" si="55"/>
        <v>43488</v>
      </c>
      <c r="K176" s="118">
        <f t="shared" si="56"/>
        <v>112</v>
      </c>
      <c r="L176" s="130">
        <f t="shared" si="57"/>
        <v>113</v>
      </c>
      <c r="M176" s="131">
        <f t="shared" si="46"/>
        <v>1.0221192100000001</v>
      </c>
      <c r="N176" s="131">
        <f t="shared" ca="1" si="47"/>
        <v>1.0509508320000001</v>
      </c>
      <c r="O176" s="130">
        <f t="shared" si="58"/>
        <v>0</v>
      </c>
      <c r="P176" s="129">
        <f t="shared" ca="1" si="48"/>
        <v>101901.664</v>
      </c>
      <c r="Q176" s="135">
        <f t="shared" si="49"/>
        <v>0</v>
      </c>
      <c r="R176" s="129">
        <f t="shared" si="50"/>
        <v>0</v>
      </c>
      <c r="S176" s="136" t="str">
        <f t="shared" si="59"/>
        <v>A+J=</v>
      </c>
      <c r="T176" s="122">
        <f t="shared" si="60"/>
        <v>44732</v>
      </c>
      <c r="U176" s="3"/>
      <c r="V176" s="3"/>
      <c r="W176" s="55">
        <v>43636</v>
      </c>
      <c r="X176" s="55" t="s">
        <v>68</v>
      </c>
      <c r="Y176" s="22"/>
      <c r="Z176" s="1"/>
      <c r="AB176" s="54">
        <f t="shared" si="62"/>
        <v>46100</v>
      </c>
      <c r="AC176" s="54">
        <f t="shared" si="64"/>
        <v>46101</v>
      </c>
      <c r="AD176" s="54">
        <f t="shared" si="63"/>
        <v>46101</v>
      </c>
      <c r="AE176" s="3"/>
      <c r="AF176" s="11"/>
      <c r="AG176" s="3"/>
      <c r="AH176" s="3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</row>
    <row r="177" spans="1:166" x14ac:dyDescent="0.15">
      <c r="A177" s="134">
        <f t="shared" si="51"/>
        <v>43653</v>
      </c>
      <c r="B177" s="127">
        <f t="shared" ca="1" si="61"/>
        <v>2101901.6639999999</v>
      </c>
      <c r="C177" s="119">
        <f t="shared" si="52"/>
        <v>2000000</v>
      </c>
      <c r="D177" s="128">
        <f ca="1">IF(A177&lt;$B$1,VLOOKUP(A177,[1]DI!$A$4:$B$15000,2,FALSE),0)</f>
        <v>0</v>
      </c>
      <c r="E177" s="129">
        <f t="shared" ca="1" si="44"/>
        <v>1</v>
      </c>
      <c r="F177" s="129">
        <f ca="1">(TRUNC(PRODUCT($E$12:$E176),16))</f>
        <v>1.02820768603645</v>
      </c>
      <c r="G177" s="129">
        <f t="shared" si="53"/>
        <v>1</v>
      </c>
      <c r="H177" s="129">
        <f t="shared" ca="1" si="45"/>
        <v>1.0282076899999999</v>
      </c>
      <c r="I177" s="128">
        <f t="shared" si="54"/>
        <v>0.05</v>
      </c>
      <c r="J177" s="122">
        <f t="shared" si="55"/>
        <v>43488</v>
      </c>
      <c r="K177" s="118">
        <f t="shared" si="56"/>
        <v>112</v>
      </c>
      <c r="L177" s="130">
        <f t="shared" si="57"/>
        <v>113</v>
      </c>
      <c r="M177" s="131">
        <f t="shared" si="46"/>
        <v>1.0221192100000001</v>
      </c>
      <c r="N177" s="131">
        <f t="shared" ca="1" si="47"/>
        <v>1.0509508320000001</v>
      </c>
      <c r="O177" s="130">
        <f t="shared" si="58"/>
        <v>0</v>
      </c>
      <c r="P177" s="129">
        <f t="shared" ca="1" si="48"/>
        <v>101901.664</v>
      </c>
      <c r="Q177" s="135">
        <f t="shared" si="49"/>
        <v>0</v>
      </c>
      <c r="R177" s="129">
        <f t="shared" si="50"/>
        <v>0</v>
      </c>
      <c r="S177" s="136" t="str">
        <f t="shared" si="59"/>
        <v>A+J=</v>
      </c>
      <c r="T177" s="122">
        <f t="shared" si="60"/>
        <v>44732</v>
      </c>
      <c r="U177" s="3"/>
      <c r="V177" s="3"/>
      <c r="W177" s="55">
        <v>43784</v>
      </c>
      <c r="X177" s="55" t="s">
        <v>71</v>
      </c>
      <c r="Y177" s="22"/>
      <c r="Z177" s="1"/>
      <c r="AB177" s="54">
        <f t="shared" si="62"/>
        <v>46192</v>
      </c>
      <c r="AC177" s="54">
        <f t="shared" si="64"/>
        <v>46193</v>
      </c>
      <c r="AD177" s="54">
        <f t="shared" si="63"/>
        <v>46195</v>
      </c>
      <c r="AE177" s="3"/>
      <c r="AF177" s="11"/>
      <c r="AG177" s="3"/>
      <c r="AH177" s="3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</row>
    <row r="178" spans="1:166" x14ac:dyDescent="0.15">
      <c r="A178" s="134">
        <f t="shared" si="51"/>
        <v>43654</v>
      </c>
      <c r="B178" s="127">
        <f t="shared" ca="1" si="61"/>
        <v>2101901.6639999999</v>
      </c>
      <c r="C178" s="119">
        <f t="shared" si="52"/>
        <v>2000000</v>
      </c>
      <c r="D178" s="128">
        <f ca="1">IF(A178&lt;$B$1,VLOOKUP(A178,[1]DI!$A$4:$B$15000,2,FALSE),0)</f>
        <v>6.4000000000000001E-2</v>
      </c>
      <c r="E178" s="129">
        <f t="shared" ca="1" si="44"/>
        <v>1.0002462000000001</v>
      </c>
      <c r="F178" s="129">
        <f ca="1">(TRUNC(PRODUCT($E$12:$E177),16))</f>
        <v>1.02820768603645</v>
      </c>
      <c r="G178" s="129">
        <f t="shared" si="53"/>
        <v>1</v>
      </c>
      <c r="H178" s="129">
        <f t="shared" ca="1" si="45"/>
        <v>1.0282076899999999</v>
      </c>
      <c r="I178" s="128">
        <f t="shared" si="54"/>
        <v>0.05</v>
      </c>
      <c r="J178" s="122">
        <f t="shared" si="55"/>
        <v>43488</v>
      </c>
      <c r="K178" s="118">
        <f t="shared" si="56"/>
        <v>113</v>
      </c>
      <c r="L178" s="130">
        <f t="shared" si="57"/>
        <v>113</v>
      </c>
      <c r="M178" s="131">
        <f t="shared" si="46"/>
        <v>1.0221192100000001</v>
      </c>
      <c r="N178" s="131">
        <f t="shared" ca="1" si="47"/>
        <v>1.0509508320000001</v>
      </c>
      <c r="O178" s="130">
        <f t="shared" si="58"/>
        <v>0</v>
      </c>
      <c r="P178" s="129">
        <f t="shared" ca="1" si="48"/>
        <v>101901.664</v>
      </c>
      <c r="Q178" s="135">
        <f t="shared" si="49"/>
        <v>0</v>
      </c>
      <c r="R178" s="129">
        <f t="shared" si="50"/>
        <v>0</v>
      </c>
      <c r="S178" s="136" t="str">
        <f t="shared" si="59"/>
        <v>A+J=</v>
      </c>
      <c r="T178" s="122">
        <f t="shared" si="60"/>
        <v>44732</v>
      </c>
      <c r="U178" s="3"/>
      <c r="V178" s="3"/>
      <c r="W178" s="55">
        <v>43824</v>
      </c>
      <c r="X178" s="55" t="s">
        <v>65</v>
      </c>
      <c r="Y178" s="22"/>
      <c r="Z178" s="1"/>
      <c r="AB178" s="54">
        <f t="shared" si="62"/>
        <v>46283</v>
      </c>
      <c r="AC178" s="54">
        <f t="shared" si="64"/>
        <v>46285</v>
      </c>
      <c r="AD178" s="54">
        <f t="shared" si="63"/>
        <v>46286</v>
      </c>
      <c r="AE178" s="3"/>
      <c r="AF178" s="11"/>
      <c r="AG178" s="3"/>
      <c r="AH178" s="3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</row>
    <row r="179" spans="1:166" x14ac:dyDescent="0.15">
      <c r="A179" s="134">
        <f t="shared" si="51"/>
        <v>43655</v>
      </c>
      <c r="B179" s="127">
        <f t="shared" ca="1" si="61"/>
        <v>2102826.236</v>
      </c>
      <c r="C179" s="119">
        <f t="shared" si="52"/>
        <v>2000000</v>
      </c>
      <c r="D179" s="128">
        <f ca="1">IF(A179&lt;$B$1,VLOOKUP(A179,[1]DI!$A$4:$B$15000,2,FALSE),0)</f>
        <v>6.4000000000000001E-2</v>
      </c>
      <c r="E179" s="129">
        <f t="shared" ca="1" si="44"/>
        <v>1.0002462000000001</v>
      </c>
      <c r="F179" s="129">
        <f ca="1">(TRUNC(PRODUCT($E$12:$E178),16))</f>
        <v>1.0284608307687499</v>
      </c>
      <c r="G179" s="129">
        <f t="shared" si="53"/>
        <v>1</v>
      </c>
      <c r="H179" s="129">
        <f t="shared" ca="1" si="45"/>
        <v>1.02846083</v>
      </c>
      <c r="I179" s="128">
        <f t="shared" si="54"/>
        <v>0.05</v>
      </c>
      <c r="J179" s="122">
        <f t="shared" si="55"/>
        <v>43488</v>
      </c>
      <c r="K179" s="118">
        <f t="shared" si="56"/>
        <v>114</v>
      </c>
      <c r="L179" s="130">
        <f t="shared" si="57"/>
        <v>114</v>
      </c>
      <c r="M179" s="131">
        <f t="shared" si="46"/>
        <v>1.022317124</v>
      </c>
      <c r="N179" s="131">
        <f t="shared" ca="1" si="47"/>
        <v>1.0514131179999999</v>
      </c>
      <c r="O179" s="130">
        <f t="shared" si="58"/>
        <v>0</v>
      </c>
      <c r="P179" s="129">
        <f t="shared" ca="1" si="48"/>
        <v>102826.236</v>
      </c>
      <c r="Q179" s="135">
        <f t="shared" si="49"/>
        <v>0</v>
      </c>
      <c r="R179" s="129">
        <f t="shared" si="50"/>
        <v>0</v>
      </c>
      <c r="S179" s="136" t="str">
        <f t="shared" si="59"/>
        <v>A+J=</v>
      </c>
      <c r="T179" s="122">
        <f t="shared" si="60"/>
        <v>44732</v>
      </c>
      <c r="U179" s="3"/>
      <c r="V179" s="3"/>
      <c r="W179" s="55">
        <v>43831</v>
      </c>
      <c r="X179" s="55" t="s">
        <v>66</v>
      </c>
      <c r="Y179" s="22"/>
      <c r="Z179" s="1"/>
      <c r="AB179" s="54">
        <f t="shared" si="62"/>
        <v>46374</v>
      </c>
      <c r="AC179" s="54">
        <f t="shared" si="64"/>
        <v>46376</v>
      </c>
      <c r="AD179" s="54">
        <f t="shared" si="63"/>
        <v>46377</v>
      </c>
      <c r="AE179" s="3"/>
      <c r="AF179" s="11"/>
      <c r="AG179" s="3"/>
      <c r="AH179" s="3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</row>
    <row r="180" spans="1:166" x14ac:dyDescent="0.15">
      <c r="A180" s="134">
        <f t="shared" si="51"/>
        <v>43656</v>
      </c>
      <c r="B180" s="127">
        <f t="shared" ca="1" si="61"/>
        <v>2103751.23</v>
      </c>
      <c r="C180" s="119">
        <f t="shared" si="52"/>
        <v>2000000</v>
      </c>
      <c r="D180" s="128">
        <f ca="1">IF(A180&lt;$B$1,VLOOKUP(A180,[1]DI!$A$4:$B$15000,2,FALSE),0)</f>
        <v>6.4000000000000001E-2</v>
      </c>
      <c r="E180" s="129">
        <f t="shared" ca="1" si="44"/>
        <v>1.0002462000000001</v>
      </c>
      <c r="F180" s="129">
        <f ca="1">(TRUNC(PRODUCT($E$12:$E179),16))</f>
        <v>1.0287140378252899</v>
      </c>
      <c r="G180" s="129">
        <f t="shared" si="53"/>
        <v>1</v>
      </c>
      <c r="H180" s="129">
        <f t="shared" ca="1" si="45"/>
        <v>1.0287140400000001</v>
      </c>
      <c r="I180" s="128">
        <f t="shared" si="54"/>
        <v>0.05</v>
      </c>
      <c r="J180" s="122">
        <f t="shared" si="55"/>
        <v>43488</v>
      </c>
      <c r="K180" s="118">
        <f t="shared" si="56"/>
        <v>115</v>
      </c>
      <c r="L180" s="130">
        <f t="shared" si="57"/>
        <v>115</v>
      </c>
      <c r="M180" s="131">
        <f t="shared" si="46"/>
        <v>1.0225150759999999</v>
      </c>
      <c r="N180" s="131">
        <f t="shared" ca="1" si="47"/>
        <v>1.0518756149999999</v>
      </c>
      <c r="O180" s="130">
        <f t="shared" si="58"/>
        <v>0</v>
      </c>
      <c r="P180" s="129">
        <f t="shared" ca="1" si="48"/>
        <v>103751.23</v>
      </c>
      <c r="Q180" s="135">
        <f t="shared" si="49"/>
        <v>0</v>
      </c>
      <c r="R180" s="129">
        <f t="shared" si="50"/>
        <v>0</v>
      </c>
      <c r="S180" s="136" t="str">
        <f t="shared" si="59"/>
        <v>A+J=</v>
      </c>
      <c r="T180" s="122">
        <f t="shared" si="60"/>
        <v>44732</v>
      </c>
      <c r="U180" s="3"/>
      <c r="V180" s="3"/>
      <c r="W180" s="55">
        <v>43885</v>
      </c>
      <c r="X180" s="55" t="s">
        <v>57</v>
      </c>
      <c r="Y180" s="22"/>
      <c r="Z180" s="1"/>
      <c r="AB180" s="54">
        <f t="shared" si="62"/>
        <v>46465</v>
      </c>
      <c r="AC180" s="54">
        <f t="shared" si="64"/>
        <v>46466</v>
      </c>
      <c r="AD180" s="54">
        <f t="shared" si="63"/>
        <v>46468</v>
      </c>
      <c r="AE180" s="3"/>
      <c r="AF180" s="11"/>
      <c r="AG180" s="3"/>
      <c r="AH180" s="3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</row>
    <row r="181" spans="1:166" x14ac:dyDescent="0.15">
      <c r="A181" s="134">
        <f t="shared" si="51"/>
        <v>43657</v>
      </c>
      <c r="B181" s="127">
        <f t="shared" ca="1" si="61"/>
        <v>2104676.6239999998</v>
      </c>
      <c r="C181" s="119">
        <f t="shared" si="52"/>
        <v>2000000</v>
      </c>
      <c r="D181" s="128">
        <f ca="1">IF(A181&lt;$B$1,VLOOKUP(A181,[1]DI!$A$4:$B$15000,2,FALSE),0)</f>
        <v>6.4000000000000001E-2</v>
      </c>
      <c r="E181" s="129">
        <f t="shared" ca="1" si="44"/>
        <v>1.0002462000000001</v>
      </c>
      <c r="F181" s="129">
        <f ca="1">(TRUNC(PRODUCT($E$12:$E180),16))</f>
        <v>1.0289673072214001</v>
      </c>
      <c r="G181" s="129">
        <f t="shared" si="53"/>
        <v>1</v>
      </c>
      <c r="H181" s="129">
        <f t="shared" ca="1" si="45"/>
        <v>1.0289673100000001</v>
      </c>
      <c r="I181" s="128">
        <f t="shared" si="54"/>
        <v>0.05</v>
      </c>
      <c r="J181" s="122">
        <f t="shared" si="55"/>
        <v>43488</v>
      </c>
      <c r="K181" s="118">
        <f t="shared" si="56"/>
        <v>116</v>
      </c>
      <c r="L181" s="130">
        <f t="shared" si="57"/>
        <v>116</v>
      </c>
      <c r="M181" s="131">
        <f t="shared" si="46"/>
        <v>1.0227130659999999</v>
      </c>
      <c r="N181" s="131">
        <f t="shared" ca="1" si="47"/>
        <v>1.0523383120000001</v>
      </c>
      <c r="O181" s="130">
        <f t="shared" si="58"/>
        <v>0</v>
      </c>
      <c r="P181" s="129">
        <f t="shared" ca="1" si="48"/>
        <v>104676.624</v>
      </c>
      <c r="Q181" s="135">
        <f t="shared" si="49"/>
        <v>0</v>
      </c>
      <c r="R181" s="129">
        <f t="shared" si="50"/>
        <v>0</v>
      </c>
      <c r="S181" s="136" t="str">
        <f t="shared" si="59"/>
        <v>A+J=</v>
      </c>
      <c r="T181" s="122">
        <f t="shared" si="60"/>
        <v>44732</v>
      </c>
      <c r="U181" s="3"/>
      <c r="V181" s="3"/>
      <c r="W181" s="55">
        <v>43886</v>
      </c>
      <c r="X181" s="55" t="s">
        <v>57</v>
      </c>
      <c r="Y181" s="22"/>
      <c r="Z181" s="1"/>
      <c r="AB181" s="54"/>
      <c r="AC181" s="54"/>
      <c r="AD181" s="54"/>
      <c r="AE181" s="3"/>
      <c r="AF181" s="11"/>
      <c r="AG181" s="3"/>
      <c r="AH181" s="3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</row>
    <row r="182" spans="1:166" x14ac:dyDescent="0.15">
      <c r="A182" s="134">
        <f t="shared" si="51"/>
        <v>43658</v>
      </c>
      <c r="B182" s="127">
        <f t="shared" ca="1" si="61"/>
        <v>2105602.4219999998</v>
      </c>
      <c r="C182" s="119">
        <f t="shared" si="52"/>
        <v>2000000</v>
      </c>
      <c r="D182" s="128">
        <f ca="1">IF(A182&lt;$B$1,VLOOKUP(A182,[1]DI!$A$4:$B$15000,2,FALSE),0)</f>
        <v>6.4000000000000001E-2</v>
      </c>
      <c r="E182" s="129">
        <f t="shared" ca="1" si="44"/>
        <v>1.0002462000000001</v>
      </c>
      <c r="F182" s="129">
        <f ca="1">(TRUNC(PRODUCT($E$12:$E181),16))</f>
        <v>1.0292206389724401</v>
      </c>
      <c r="G182" s="129">
        <f t="shared" si="53"/>
        <v>1</v>
      </c>
      <c r="H182" s="129">
        <f t="shared" ca="1" si="45"/>
        <v>1.0292206399999999</v>
      </c>
      <c r="I182" s="128">
        <f t="shared" si="54"/>
        <v>0.05</v>
      </c>
      <c r="J182" s="122">
        <f t="shared" si="55"/>
        <v>43488</v>
      </c>
      <c r="K182" s="118">
        <f t="shared" si="56"/>
        <v>117</v>
      </c>
      <c r="L182" s="130">
        <f t="shared" si="57"/>
        <v>117</v>
      </c>
      <c r="M182" s="131">
        <f t="shared" si="46"/>
        <v>1.0229110939999999</v>
      </c>
      <c r="N182" s="131">
        <f t="shared" ca="1" si="47"/>
        <v>1.052801211</v>
      </c>
      <c r="O182" s="130">
        <f t="shared" si="58"/>
        <v>0</v>
      </c>
      <c r="P182" s="129">
        <f t="shared" ca="1" si="48"/>
        <v>105602.42200000001</v>
      </c>
      <c r="Q182" s="135">
        <f t="shared" si="49"/>
        <v>0</v>
      </c>
      <c r="R182" s="129">
        <f t="shared" si="50"/>
        <v>0</v>
      </c>
      <c r="S182" s="136" t="str">
        <f t="shared" si="59"/>
        <v>A+J=</v>
      </c>
      <c r="T182" s="122">
        <f t="shared" si="60"/>
        <v>44732</v>
      </c>
      <c r="U182" s="3"/>
      <c r="V182" s="3"/>
      <c r="W182" s="55">
        <v>43931</v>
      </c>
      <c r="X182" s="55" t="s">
        <v>67</v>
      </c>
      <c r="Y182" s="22"/>
      <c r="Z182" s="1"/>
      <c r="AB182" s="54"/>
      <c r="AC182" s="54"/>
      <c r="AD182" s="54"/>
      <c r="AE182" s="3"/>
      <c r="AF182" s="11"/>
      <c r="AG182" s="3"/>
      <c r="AH182" s="3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</row>
    <row r="183" spans="1:166" x14ac:dyDescent="0.15">
      <c r="A183" s="134">
        <f t="shared" si="51"/>
        <v>43659</v>
      </c>
      <c r="B183" s="127">
        <f t="shared" ca="1" si="61"/>
        <v>2106528.622</v>
      </c>
      <c r="C183" s="119">
        <f t="shared" si="52"/>
        <v>2000000</v>
      </c>
      <c r="D183" s="128">
        <f ca="1">IF(A183&lt;$B$1,VLOOKUP(A183,[1]DI!$A$4:$B$15000,2,FALSE),0)</f>
        <v>0</v>
      </c>
      <c r="E183" s="129">
        <f t="shared" ca="1" si="44"/>
        <v>1</v>
      </c>
      <c r="F183" s="129">
        <f ca="1">(TRUNC(PRODUCT($E$12:$E182),16))</f>
        <v>1.02947403309375</v>
      </c>
      <c r="G183" s="129">
        <f t="shared" si="53"/>
        <v>1</v>
      </c>
      <c r="H183" s="129">
        <f t="shared" ca="1" si="45"/>
        <v>1.02947403</v>
      </c>
      <c r="I183" s="128">
        <f t="shared" si="54"/>
        <v>0.05</v>
      </c>
      <c r="J183" s="122">
        <f t="shared" si="55"/>
        <v>43488</v>
      </c>
      <c r="K183" s="118">
        <f t="shared" si="56"/>
        <v>117</v>
      </c>
      <c r="L183" s="130">
        <f t="shared" si="57"/>
        <v>118</v>
      </c>
      <c r="M183" s="131">
        <f t="shared" si="46"/>
        <v>1.023109161</v>
      </c>
      <c r="N183" s="131">
        <f t="shared" ca="1" si="47"/>
        <v>1.053264311</v>
      </c>
      <c r="O183" s="130">
        <f t="shared" si="58"/>
        <v>0</v>
      </c>
      <c r="P183" s="129">
        <f t="shared" ca="1" si="48"/>
        <v>106528.622</v>
      </c>
      <c r="Q183" s="135">
        <f t="shared" si="49"/>
        <v>0</v>
      </c>
      <c r="R183" s="129">
        <f t="shared" si="50"/>
        <v>0</v>
      </c>
      <c r="S183" s="136" t="str">
        <f t="shared" si="59"/>
        <v>A+J=</v>
      </c>
      <c r="T183" s="122">
        <f t="shared" si="60"/>
        <v>44732</v>
      </c>
      <c r="U183" s="3"/>
      <c r="V183" s="3"/>
      <c r="W183" s="55">
        <v>43942</v>
      </c>
      <c r="X183" s="55" t="s">
        <v>58</v>
      </c>
      <c r="Y183" s="22"/>
      <c r="Z183" s="1"/>
      <c r="AB183" s="54"/>
      <c r="AC183" s="54"/>
      <c r="AD183" s="54"/>
      <c r="AE183" s="3"/>
      <c r="AF183" s="11"/>
      <c r="AG183" s="3"/>
      <c r="AH183" s="3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</row>
    <row r="184" spans="1:166" x14ac:dyDescent="0.15">
      <c r="A184" s="134">
        <f t="shared" si="51"/>
        <v>43660</v>
      </c>
      <c r="B184" s="127">
        <f t="shared" ca="1" si="61"/>
        <v>2106528.622</v>
      </c>
      <c r="C184" s="119">
        <f t="shared" si="52"/>
        <v>2000000</v>
      </c>
      <c r="D184" s="128">
        <f ca="1">IF(A184&lt;$B$1,VLOOKUP(A184,[1]DI!$A$4:$B$15000,2,FALSE),0)</f>
        <v>0</v>
      </c>
      <c r="E184" s="129">
        <f t="shared" ca="1" si="44"/>
        <v>1</v>
      </c>
      <c r="F184" s="129">
        <f ca="1">(TRUNC(PRODUCT($E$12:$E183),16))</f>
        <v>1.02947403309375</v>
      </c>
      <c r="G184" s="129">
        <f t="shared" si="53"/>
        <v>1</v>
      </c>
      <c r="H184" s="129">
        <f t="shared" ca="1" si="45"/>
        <v>1.02947403</v>
      </c>
      <c r="I184" s="128">
        <f t="shared" si="54"/>
        <v>0.05</v>
      </c>
      <c r="J184" s="122">
        <f t="shared" si="55"/>
        <v>43488</v>
      </c>
      <c r="K184" s="118">
        <f t="shared" si="56"/>
        <v>117</v>
      </c>
      <c r="L184" s="130">
        <f t="shared" si="57"/>
        <v>118</v>
      </c>
      <c r="M184" s="131">
        <f t="shared" si="46"/>
        <v>1.023109161</v>
      </c>
      <c r="N184" s="131">
        <f t="shared" ca="1" si="47"/>
        <v>1.053264311</v>
      </c>
      <c r="O184" s="130">
        <f t="shared" si="58"/>
        <v>0</v>
      </c>
      <c r="P184" s="129">
        <f t="shared" ca="1" si="48"/>
        <v>106528.622</v>
      </c>
      <c r="Q184" s="135">
        <f t="shared" si="49"/>
        <v>0</v>
      </c>
      <c r="R184" s="129">
        <f t="shared" si="50"/>
        <v>0</v>
      </c>
      <c r="S184" s="136" t="str">
        <f t="shared" si="59"/>
        <v>A+J=</v>
      </c>
      <c r="T184" s="122">
        <f t="shared" si="60"/>
        <v>44732</v>
      </c>
      <c r="U184" s="3"/>
      <c r="V184" s="3"/>
      <c r="W184" s="55">
        <v>43952</v>
      </c>
      <c r="X184" s="55" t="s">
        <v>69</v>
      </c>
      <c r="Y184" s="22"/>
      <c r="Z184" s="1"/>
      <c r="AB184" s="54"/>
      <c r="AC184" s="54"/>
      <c r="AD184" s="54"/>
      <c r="AE184" s="3"/>
      <c r="AF184" s="11"/>
      <c r="AG184" s="3"/>
      <c r="AH184" s="3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</row>
    <row r="185" spans="1:166" x14ac:dyDescent="0.15">
      <c r="A185" s="134">
        <f t="shared" si="51"/>
        <v>43661</v>
      </c>
      <c r="B185" s="127">
        <f t="shared" ca="1" si="61"/>
        <v>2106528.622</v>
      </c>
      <c r="C185" s="119">
        <f t="shared" si="52"/>
        <v>2000000</v>
      </c>
      <c r="D185" s="128">
        <f ca="1">IF(A185&lt;$B$1,VLOOKUP(A185,[1]DI!$A$4:$B$15000,2,FALSE),0)</f>
        <v>6.4000000000000001E-2</v>
      </c>
      <c r="E185" s="129">
        <f t="shared" ca="1" si="44"/>
        <v>1.0002462000000001</v>
      </c>
      <c r="F185" s="129">
        <f ca="1">(TRUNC(PRODUCT($E$12:$E184),16))</f>
        <v>1.02947403309375</v>
      </c>
      <c r="G185" s="129">
        <f t="shared" si="53"/>
        <v>1</v>
      </c>
      <c r="H185" s="129">
        <f t="shared" ca="1" si="45"/>
        <v>1.02947403</v>
      </c>
      <c r="I185" s="128">
        <f t="shared" si="54"/>
        <v>0.05</v>
      </c>
      <c r="J185" s="122">
        <f t="shared" si="55"/>
        <v>43488</v>
      </c>
      <c r="K185" s="118">
        <f t="shared" si="56"/>
        <v>118</v>
      </c>
      <c r="L185" s="130">
        <f t="shared" si="57"/>
        <v>118</v>
      </c>
      <c r="M185" s="131">
        <f t="shared" si="46"/>
        <v>1.023109161</v>
      </c>
      <c r="N185" s="131">
        <f t="shared" ca="1" si="47"/>
        <v>1.053264311</v>
      </c>
      <c r="O185" s="130">
        <f t="shared" si="58"/>
        <v>0</v>
      </c>
      <c r="P185" s="129">
        <f t="shared" ca="1" si="48"/>
        <v>106528.622</v>
      </c>
      <c r="Q185" s="135">
        <f t="shared" si="49"/>
        <v>0</v>
      </c>
      <c r="R185" s="129">
        <f t="shared" si="50"/>
        <v>0</v>
      </c>
      <c r="S185" s="136" t="str">
        <f t="shared" si="59"/>
        <v>A+J=</v>
      </c>
      <c r="T185" s="122">
        <f t="shared" si="60"/>
        <v>44732</v>
      </c>
      <c r="U185" s="3"/>
      <c r="V185" s="3"/>
      <c r="W185" s="55">
        <v>43993</v>
      </c>
      <c r="X185" s="55" t="s">
        <v>61</v>
      </c>
      <c r="Y185" s="22"/>
      <c r="Z185" s="1"/>
      <c r="AB185" s="54"/>
      <c r="AC185" s="54"/>
      <c r="AD185" s="54"/>
      <c r="AE185" s="3"/>
      <c r="AF185" s="11"/>
      <c r="AG185" s="3"/>
      <c r="AH185" s="3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</row>
    <row r="186" spans="1:166" x14ac:dyDescent="0.15">
      <c r="A186" s="134">
        <f t="shared" si="51"/>
        <v>43662</v>
      </c>
      <c r="B186" s="127">
        <f t="shared" ca="1" si="61"/>
        <v>2107455.2459999998</v>
      </c>
      <c r="C186" s="119">
        <f t="shared" si="52"/>
        <v>2000000</v>
      </c>
      <c r="D186" s="128">
        <f ca="1">IF(A186&lt;$B$1,VLOOKUP(A186,[1]DI!$A$4:$B$15000,2,FALSE),0)</f>
        <v>6.4000000000000001E-2</v>
      </c>
      <c r="E186" s="129">
        <f t="shared" ca="1" si="44"/>
        <v>1.0002462000000001</v>
      </c>
      <c r="F186" s="129">
        <f ca="1">(TRUNC(PRODUCT($E$12:$E185),16))</f>
        <v>1.0297274896007</v>
      </c>
      <c r="G186" s="129">
        <f t="shared" si="53"/>
        <v>1</v>
      </c>
      <c r="H186" s="129">
        <f t="shared" ca="1" si="45"/>
        <v>1.02972749</v>
      </c>
      <c r="I186" s="128">
        <f t="shared" si="54"/>
        <v>0.05</v>
      </c>
      <c r="J186" s="122">
        <f t="shared" si="55"/>
        <v>43488</v>
      </c>
      <c r="K186" s="118">
        <f t="shared" si="56"/>
        <v>119</v>
      </c>
      <c r="L186" s="130">
        <f t="shared" si="57"/>
        <v>119</v>
      </c>
      <c r="M186" s="131">
        <f t="shared" si="46"/>
        <v>1.023307266</v>
      </c>
      <c r="N186" s="131">
        <f t="shared" ca="1" si="47"/>
        <v>1.0537276229999999</v>
      </c>
      <c r="O186" s="130">
        <f t="shared" si="58"/>
        <v>0</v>
      </c>
      <c r="P186" s="129">
        <f t="shared" ca="1" si="48"/>
        <v>107455.246</v>
      </c>
      <c r="Q186" s="135">
        <f t="shared" si="49"/>
        <v>0</v>
      </c>
      <c r="R186" s="129">
        <f t="shared" si="50"/>
        <v>0</v>
      </c>
      <c r="S186" s="136" t="str">
        <f t="shared" si="59"/>
        <v>A+J=</v>
      </c>
      <c r="T186" s="122">
        <f t="shared" si="60"/>
        <v>44732</v>
      </c>
      <c r="U186" s="3"/>
      <c r="V186" s="3"/>
      <c r="W186" s="55">
        <v>44081</v>
      </c>
      <c r="X186" s="55" t="s">
        <v>70</v>
      </c>
      <c r="Y186" s="22"/>
      <c r="Z186" s="1"/>
      <c r="AB186" s="54"/>
      <c r="AC186" s="54"/>
      <c r="AD186" s="54"/>
      <c r="AE186" s="3"/>
      <c r="AF186" s="11"/>
      <c r="AG186" s="3"/>
      <c r="AH186" s="3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</row>
    <row r="187" spans="1:166" x14ac:dyDescent="0.15">
      <c r="A187" s="134">
        <f t="shared" si="51"/>
        <v>43663</v>
      </c>
      <c r="B187" s="127">
        <f t="shared" ca="1" si="61"/>
        <v>2108382.2719999999</v>
      </c>
      <c r="C187" s="119">
        <f t="shared" si="52"/>
        <v>2000000</v>
      </c>
      <c r="D187" s="128">
        <f ca="1">IF(A187&lt;$B$1,VLOOKUP(A187,[1]DI!$A$4:$B$15000,2,FALSE),0)</f>
        <v>6.4000000000000001E-2</v>
      </c>
      <c r="E187" s="129">
        <f t="shared" ca="1" si="44"/>
        <v>1.0002462000000001</v>
      </c>
      <c r="F187" s="129">
        <f ca="1">(TRUNC(PRODUCT($E$12:$E186),16))</f>
        <v>1.0299810085086401</v>
      </c>
      <c r="G187" s="129">
        <f t="shared" si="53"/>
        <v>1</v>
      </c>
      <c r="H187" s="129">
        <f t="shared" ca="1" si="45"/>
        <v>1.02998101</v>
      </c>
      <c r="I187" s="128">
        <f t="shared" si="54"/>
        <v>0.05</v>
      </c>
      <c r="J187" s="122">
        <f t="shared" si="55"/>
        <v>43488</v>
      </c>
      <c r="K187" s="118">
        <f t="shared" si="56"/>
        <v>120</v>
      </c>
      <c r="L187" s="130">
        <f t="shared" si="57"/>
        <v>120</v>
      </c>
      <c r="M187" s="131">
        <f t="shared" si="46"/>
        <v>1.0235054100000001</v>
      </c>
      <c r="N187" s="131">
        <f t="shared" ca="1" si="47"/>
        <v>1.054191136</v>
      </c>
      <c r="O187" s="130">
        <f t="shared" si="58"/>
        <v>0</v>
      </c>
      <c r="P187" s="129">
        <f t="shared" ca="1" si="48"/>
        <v>108382.272</v>
      </c>
      <c r="Q187" s="135">
        <f t="shared" si="49"/>
        <v>0</v>
      </c>
      <c r="R187" s="129">
        <f t="shared" si="50"/>
        <v>0</v>
      </c>
      <c r="S187" s="136" t="str">
        <f t="shared" si="59"/>
        <v>A+J=</v>
      </c>
      <c r="T187" s="122">
        <f t="shared" si="60"/>
        <v>44732</v>
      </c>
      <c r="U187" s="3"/>
      <c r="V187" s="3"/>
      <c r="W187" s="55">
        <v>44116</v>
      </c>
      <c r="X187" s="56" t="s">
        <v>59</v>
      </c>
      <c r="Y187" s="22"/>
      <c r="Z187" s="1"/>
      <c r="AB187" s="54"/>
      <c r="AC187" s="54"/>
      <c r="AD187" s="54"/>
      <c r="AE187" s="3"/>
      <c r="AF187" s="11"/>
      <c r="AG187" s="3"/>
      <c r="AH187" s="3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</row>
    <row r="188" spans="1:166" x14ac:dyDescent="0.15">
      <c r="A188" s="134">
        <f t="shared" si="51"/>
        <v>43664</v>
      </c>
      <c r="B188" s="127">
        <f t="shared" ca="1" si="61"/>
        <v>2109309.6979999999</v>
      </c>
      <c r="C188" s="119">
        <f t="shared" si="52"/>
        <v>2000000</v>
      </c>
      <c r="D188" s="128">
        <f ca="1">IF(A188&lt;$B$1,VLOOKUP(A188,[1]DI!$A$4:$B$15000,2,FALSE),0)</f>
        <v>6.4000000000000001E-2</v>
      </c>
      <c r="E188" s="129">
        <f t="shared" ca="1" si="44"/>
        <v>1.0002462000000001</v>
      </c>
      <c r="F188" s="129">
        <f ca="1">(TRUNC(PRODUCT($E$12:$E187),16))</f>
        <v>1.0302345898329399</v>
      </c>
      <c r="G188" s="129">
        <f t="shared" si="53"/>
        <v>1</v>
      </c>
      <c r="H188" s="129">
        <f t="shared" ca="1" si="45"/>
        <v>1.0302345900000001</v>
      </c>
      <c r="I188" s="128">
        <f t="shared" si="54"/>
        <v>0.05</v>
      </c>
      <c r="J188" s="122">
        <f t="shared" si="55"/>
        <v>43488</v>
      </c>
      <c r="K188" s="118">
        <f t="shared" si="56"/>
        <v>121</v>
      </c>
      <c r="L188" s="130">
        <f t="shared" si="57"/>
        <v>121</v>
      </c>
      <c r="M188" s="131">
        <f t="shared" si="46"/>
        <v>1.0237035910000001</v>
      </c>
      <c r="N188" s="131">
        <f t="shared" ca="1" si="47"/>
        <v>1.0546548490000001</v>
      </c>
      <c r="O188" s="130">
        <f t="shared" si="58"/>
        <v>0</v>
      </c>
      <c r="P188" s="129">
        <f t="shared" ca="1" si="48"/>
        <v>109309.698</v>
      </c>
      <c r="Q188" s="135">
        <f t="shared" si="49"/>
        <v>0</v>
      </c>
      <c r="R188" s="129">
        <f t="shared" si="50"/>
        <v>0</v>
      </c>
      <c r="S188" s="136" t="str">
        <f t="shared" si="59"/>
        <v>A+J=</v>
      </c>
      <c r="T188" s="122">
        <f t="shared" si="60"/>
        <v>44732</v>
      </c>
      <c r="U188" s="3"/>
      <c r="V188" s="3"/>
      <c r="W188" s="55">
        <v>44137</v>
      </c>
      <c r="X188" s="55" t="s">
        <v>63</v>
      </c>
      <c r="Y188" s="22"/>
      <c r="Z188" s="1"/>
      <c r="AB188" s="54"/>
      <c r="AC188" s="54"/>
      <c r="AD188" s="54"/>
      <c r="AE188" s="3"/>
      <c r="AF188" s="11"/>
      <c r="AG188" s="3"/>
      <c r="AH188" s="3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</row>
    <row r="189" spans="1:166" x14ac:dyDescent="0.15">
      <c r="A189" s="134">
        <f t="shared" si="51"/>
        <v>43665</v>
      </c>
      <c r="B189" s="127">
        <f t="shared" ca="1" si="61"/>
        <v>2110237.5320000001</v>
      </c>
      <c r="C189" s="119">
        <f t="shared" si="52"/>
        <v>2000000</v>
      </c>
      <c r="D189" s="128">
        <f ca="1">IF(A189&lt;$B$1,VLOOKUP(A189,[1]DI!$A$4:$B$15000,2,FALSE),0)</f>
        <v>6.4000000000000001E-2</v>
      </c>
      <c r="E189" s="129">
        <f t="shared" ca="1" si="44"/>
        <v>1.0002462000000001</v>
      </c>
      <c r="F189" s="129">
        <f ca="1">(TRUNC(PRODUCT($E$12:$E188),16))</f>
        <v>1.03048823358895</v>
      </c>
      <c r="G189" s="129">
        <f t="shared" si="53"/>
        <v>1</v>
      </c>
      <c r="H189" s="129">
        <f t="shared" ca="1" si="45"/>
        <v>1.03048823</v>
      </c>
      <c r="I189" s="128">
        <f t="shared" si="54"/>
        <v>0.05</v>
      </c>
      <c r="J189" s="122">
        <f t="shared" si="55"/>
        <v>43488</v>
      </c>
      <c r="K189" s="118">
        <f t="shared" si="56"/>
        <v>122</v>
      </c>
      <c r="L189" s="130">
        <f t="shared" si="57"/>
        <v>122</v>
      </c>
      <c r="M189" s="131">
        <f t="shared" si="46"/>
        <v>1.0239018120000001</v>
      </c>
      <c r="N189" s="131">
        <f t="shared" ca="1" si="47"/>
        <v>1.0551187660000001</v>
      </c>
      <c r="O189" s="130">
        <f t="shared" si="58"/>
        <v>0</v>
      </c>
      <c r="P189" s="129">
        <f t="shared" ca="1" si="48"/>
        <v>110237.53200000001</v>
      </c>
      <c r="Q189" s="135">
        <f t="shared" si="49"/>
        <v>0</v>
      </c>
      <c r="R189" s="129">
        <f t="shared" si="50"/>
        <v>0</v>
      </c>
      <c r="S189" s="136" t="str">
        <f t="shared" si="59"/>
        <v>A+J=</v>
      </c>
      <c r="T189" s="122">
        <f t="shared" si="60"/>
        <v>44732</v>
      </c>
      <c r="U189" s="3"/>
      <c r="V189" s="3"/>
      <c r="W189" s="55">
        <v>44190</v>
      </c>
      <c r="X189" s="55" t="s">
        <v>65</v>
      </c>
      <c r="Y189" s="22"/>
      <c r="Z189" s="1"/>
      <c r="AB189" s="54"/>
      <c r="AC189" s="54"/>
      <c r="AD189" s="54"/>
      <c r="AE189" s="3"/>
      <c r="AF189" s="11"/>
      <c r="AG189" s="3"/>
      <c r="AH189" s="3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</row>
    <row r="190" spans="1:166" x14ac:dyDescent="0.15">
      <c r="A190" s="134">
        <f t="shared" si="51"/>
        <v>43666</v>
      </c>
      <c r="B190" s="127">
        <f t="shared" ca="1" si="61"/>
        <v>2111165.7859999998</v>
      </c>
      <c r="C190" s="119">
        <f t="shared" si="52"/>
        <v>2000000</v>
      </c>
      <c r="D190" s="128">
        <f ca="1">IF(A190&lt;$B$1,VLOOKUP(A190,[1]DI!$A$4:$B$15000,2,FALSE),0)</f>
        <v>0</v>
      </c>
      <c r="E190" s="129">
        <f t="shared" ca="1" si="44"/>
        <v>1</v>
      </c>
      <c r="F190" s="129">
        <f ca="1">(TRUNC(PRODUCT($E$12:$E189),16))</f>
        <v>1.0307419397920601</v>
      </c>
      <c r="G190" s="129">
        <f t="shared" si="53"/>
        <v>1</v>
      </c>
      <c r="H190" s="129">
        <f t="shared" ca="1" si="45"/>
        <v>1.03074194</v>
      </c>
      <c r="I190" s="128">
        <f t="shared" si="54"/>
        <v>0.05</v>
      </c>
      <c r="J190" s="122">
        <f t="shared" si="55"/>
        <v>43488</v>
      </c>
      <c r="K190" s="118">
        <f t="shared" si="56"/>
        <v>122</v>
      </c>
      <c r="L190" s="130">
        <f t="shared" si="57"/>
        <v>123</v>
      </c>
      <c r="M190" s="131">
        <f t="shared" si="46"/>
        <v>1.02410007</v>
      </c>
      <c r="N190" s="131">
        <f t="shared" ca="1" si="47"/>
        <v>1.055582893</v>
      </c>
      <c r="O190" s="130">
        <f t="shared" si="58"/>
        <v>0</v>
      </c>
      <c r="P190" s="129">
        <f t="shared" ca="1" si="48"/>
        <v>111165.78599999999</v>
      </c>
      <c r="Q190" s="135">
        <f t="shared" si="49"/>
        <v>0</v>
      </c>
      <c r="R190" s="129">
        <f t="shared" si="50"/>
        <v>0</v>
      </c>
      <c r="S190" s="136" t="str">
        <f t="shared" si="59"/>
        <v>A+J=</v>
      </c>
      <c r="T190" s="122">
        <f t="shared" si="60"/>
        <v>44732</v>
      </c>
      <c r="U190" s="3"/>
      <c r="V190" s="3"/>
      <c r="W190" s="55">
        <v>44197</v>
      </c>
      <c r="X190" s="55" t="s">
        <v>66</v>
      </c>
      <c r="Y190" s="22"/>
      <c r="Z190" s="1"/>
      <c r="AB190" s="54"/>
      <c r="AC190" s="54"/>
      <c r="AD190" s="54"/>
      <c r="AE190" s="3"/>
      <c r="AF190" s="11"/>
      <c r="AG190" s="3"/>
      <c r="AH190" s="3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</row>
    <row r="191" spans="1:166" x14ac:dyDescent="0.15">
      <c r="A191" s="134">
        <f t="shared" si="51"/>
        <v>43667</v>
      </c>
      <c r="B191" s="127">
        <f t="shared" ca="1" si="61"/>
        <v>2111165.7859999998</v>
      </c>
      <c r="C191" s="119">
        <f t="shared" si="52"/>
        <v>2000000</v>
      </c>
      <c r="D191" s="128">
        <f ca="1">IF(A191&lt;$B$1,VLOOKUP(A191,[1]DI!$A$4:$B$15000,2,FALSE),0)</f>
        <v>0</v>
      </c>
      <c r="E191" s="129">
        <f t="shared" ca="1" si="44"/>
        <v>1</v>
      </c>
      <c r="F191" s="129">
        <f ca="1">(TRUNC(PRODUCT($E$12:$E190),16))</f>
        <v>1.0307419397920601</v>
      </c>
      <c r="G191" s="129">
        <f t="shared" si="53"/>
        <v>1</v>
      </c>
      <c r="H191" s="129">
        <f t="shared" ca="1" si="45"/>
        <v>1.03074194</v>
      </c>
      <c r="I191" s="128">
        <f t="shared" si="54"/>
        <v>0.05</v>
      </c>
      <c r="J191" s="122">
        <f t="shared" si="55"/>
        <v>43488</v>
      </c>
      <c r="K191" s="118">
        <f t="shared" si="56"/>
        <v>122</v>
      </c>
      <c r="L191" s="130">
        <f t="shared" si="57"/>
        <v>123</v>
      </c>
      <c r="M191" s="131">
        <f t="shared" si="46"/>
        <v>1.02410007</v>
      </c>
      <c r="N191" s="131">
        <f t="shared" ca="1" si="47"/>
        <v>1.055582893</v>
      </c>
      <c r="O191" s="130">
        <f t="shared" si="58"/>
        <v>0</v>
      </c>
      <c r="P191" s="129">
        <f t="shared" ca="1" si="48"/>
        <v>111165.78599999999</v>
      </c>
      <c r="Q191" s="135">
        <f t="shared" si="49"/>
        <v>0</v>
      </c>
      <c r="R191" s="129">
        <f t="shared" si="50"/>
        <v>0</v>
      </c>
      <c r="S191" s="136" t="str">
        <f t="shared" si="59"/>
        <v>A+J=</v>
      </c>
      <c r="T191" s="122">
        <f t="shared" si="60"/>
        <v>44732</v>
      </c>
      <c r="U191" s="3"/>
      <c r="V191" s="3"/>
      <c r="W191" s="55">
        <v>44242</v>
      </c>
      <c r="X191" s="55" t="s">
        <v>57</v>
      </c>
      <c r="Y191" s="22"/>
      <c r="Z191" s="1"/>
      <c r="AB191" s="54"/>
      <c r="AC191" s="54"/>
      <c r="AD191" s="54"/>
      <c r="AE191" s="3"/>
      <c r="AF191" s="11"/>
      <c r="AG191" s="3"/>
      <c r="AH191" s="3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</row>
    <row r="192" spans="1:166" x14ac:dyDescent="0.15">
      <c r="A192" s="134">
        <f t="shared" si="51"/>
        <v>43668</v>
      </c>
      <c r="B192" s="127">
        <f t="shared" ca="1" si="61"/>
        <v>2111165.7859999998</v>
      </c>
      <c r="C192" s="119">
        <f t="shared" si="52"/>
        <v>2000000</v>
      </c>
      <c r="D192" s="128">
        <f ca="1">IF(A192&lt;$B$1,VLOOKUP(A192,[1]DI!$A$4:$B$15000,2,FALSE),0)</f>
        <v>6.4000000000000001E-2</v>
      </c>
      <c r="E192" s="129">
        <f t="shared" ca="1" si="44"/>
        <v>1.0002462000000001</v>
      </c>
      <c r="F192" s="129">
        <f ca="1">(TRUNC(PRODUCT($E$12:$E191),16))</f>
        <v>1.0307419397920601</v>
      </c>
      <c r="G192" s="129">
        <f t="shared" si="53"/>
        <v>1</v>
      </c>
      <c r="H192" s="129">
        <f t="shared" ca="1" si="45"/>
        <v>1.03074194</v>
      </c>
      <c r="I192" s="128">
        <f t="shared" si="54"/>
        <v>0.05</v>
      </c>
      <c r="J192" s="122">
        <f t="shared" si="55"/>
        <v>43488</v>
      </c>
      <c r="K192" s="118">
        <f t="shared" si="56"/>
        <v>123</v>
      </c>
      <c r="L192" s="130">
        <f t="shared" si="57"/>
        <v>123</v>
      </c>
      <c r="M192" s="131">
        <f t="shared" si="46"/>
        <v>1.02410007</v>
      </c>
      <c r="N192" s="131">
        <f t="shared" ca="1" si="47"/>
        <v>1.055582893</v>
      </c>
      <c r="O192" s="130">
        <f t="shared" si="58"/>
        <v>0</v>
      </c>
      <c r="P192" s="129">
        <f t="shared" ca="1" si="48"/>
        <v>111165.78599999999</v>
      </c>
      <c r="Q192" s="135">
        <f t="shared" si="49"/>
        <v>0</v>
      </c>
      <c r="R192" s="129">
        <f t="shared" si="50"/>
        <v>0</v>
      </c>
      <c r="S192" s="136" t="str">
        <f t="shared" si="59"/>
        <v>A+J=</v>
      </c>
      <c r="T192" s="122">
        <f t="shared" si="60"/>
        <v>44732</v>
      </c>
      <c r="U192" s="3"/>
      <c r="V192" s="3"/>
      <c r="W192" s="55">
        <v>44243</v>
      </c>
      <c r="X192" s="55" t="s">
        <v>57</v>
      </c>
      <c r="Y192" s="22"/>
      <c r="Z192" s="1"/>
      <c r="AB192" s="54"/>
      <c r="AC192" s="54"/>
      <c r="AD192" s="54"/>
      <c r="AE192" s="3"/>
      <c r="AF192" s="11"/>
      <c r="AG192" s="3"/>
      <c r="AH192" s="3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</row>
    <row r="193" spans="1:166" x14ac:dyDescent="0.15">
      <c r="A193" s="134">
        <f t="shared" si="51"/>
        <v>43669</v>
      </c>
      <c r="B193" s="127">
        <f t="shared" ca="1" si="61"/>
        <v>2112094.4440000001</v>
      </c>
      <c r="C193" s="119">
        <f t="shared" si="52"/>
        <v>2000000</v>
      </c>
      <c r="D193" s="128">
        <f ca="1">IF(A193&lt;$B$1,VLOOKUP(A193,[1]DI!$A$4:$B$15000,2,FALSE),0)</f>
        <v>6.4000000000000001E-2</v>
      </c>
      <c r="E193" s="129">
        <f t="shared" ca="1" si="44"/>
        <v>1.0002462000000001</v>
      </c>
      <c r="F193" s="129">
        <f ca="1">(TRUNC(PRODUCT($E$12:$E192),16))</f>
        <v>1.03099570845764</v>
      </c>
      <c r="G193" s="129">
        <f t="shared" si="53"/>
        <v>1</v>
      </c>
      <c r="H193" s="129">
        <f t="shared" ca="1" si="45"/>
        <v>1.03099571</v>
      </c>
      <c r="I193" s="128">
        <f t="shared" si="54"/>
        <v>0.05</v>
      </c>
      <c r="J193" s="122">
        <f t="shared" si="55"/>
        <v>43488</v>
      </c>
      <c r="K193" s="118">
        <f t="shared" si="56"/>
        <v>124</v>
      </c>
      <c r="L193" s="130">
        <f t="shared" si="57"/>
        <v>124</v>
      </c>
      <c r="M193" s="131">
        <f t="shared" si="46"/>
        <v>1.0242983670000001</v>
      </c>
      <c r="N193" s="131">
        <f t="shared" ca="1" si="47"/>
        <v>1.0560472219999999</v>
      </c>
      <c r="O193" s="130">
        <f t="shared" si="58"/>
        <v>0</v>
      </c>
      <c r="P193" s="129">
        <f t="shared" ca="1" si="48"/>
        <v>112094.444</v>
      </c>
      <c r="Q193" s="135">
        <f t="shared" si="49"/>
        <v>0</v>
      </c>
      <c r="R193" s="129">
        <f t="shared" si="50"/>
        <v>0</v>
      </c>
      <c r="S193" s="136" t="str">
        <f t="shared" si="59"/>
        <v>A+J=</v>
      </c>
      <c r="T193" s="122">
        <f t="shared" si="60"/>
        <v>44732</v>
      </c>
      <c r="U193" s="3"/>
      <c r="V193" s="3"/>
      <c r="W193" s="55">
        <v>44288</v>
      </c>
      <c r="X193" s="55" t="s">
        <v>67</v>
      </c>
      <c r="Y193" s="22"/>
      <c r="Z193" s="1"/>
      <c r="AB193" s="54"/>
      <c r="AC193" s="54"/>
      <c r="AD193" s="54"/>
      <c r="AE193" s="3"/>
      <c r="AF193" s="11"/>
      <c r="AG193" s="3"/>
      <c r="AH193" s="3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</row>
    <row r="194" spans="1:166" x14ac:dyDescent="0.15">
      <c r="A194" s="134">
        <f t="shared" si="51"/>
        <v>43670</v>
      </c>
      <c r="B194" s="127">
        <f t="shared" ca="1" si="61"/>
        <v>2113023.5079999999</v>
      </c>
      <c r="C194" s="119">
        <f t="shared" si="52"/>
        <v>2000000</v>
      </c>
      <c r="D194" s="128">
        <f ca="1">IF(A194&lt;$B$1,VLOOKUP(A194,[1]DI!$A$4:$B$15000,2,FALSE),0)</f>
        <v>6.4000000000000001E-2</v>
      </c>
      <c r="E194" s="129">
        <f t="shared" ca="1" si="44"/>
        <v>1.0002462000000001</v>
      </c>
      <c r="F194" s="129">
        <f ca="1">(TRUNC(PRODUCT($E$12:$E193),16))</f>
        <v>1.0312495396010599</v>
      </c>
      <c r="G194" s="129">
        <f t="shared" si="53"/>
        <v>1</v>
      </c>
      <c r="H194" s="129">
        <f t="shared" ca="1" si="45"/>
        <v>1.0312495399999999</v>
      </c>
      <c r="I194" s="128">
        <f t="shared" si="54"/>
        <v>0.05</v>
      </c>
      <c r="J194" s="122">
        <f t="shared" si="55"/>
        <v>43488</v>
      </c>
      <c r="K194" s="118">
        <f t="shared" si="56"/>
        <v>125</v>
      </c>
      <c r="L194" s="130">
        <f t="shared" si="57"/>
        <v>125</v>
      </c>
      <c r="M194" s="131">
        <f t="shared" si="46"/>
        <v>1.0244967030000001</v>
      </c>
      <c r="N194" s="131">
        <f t="shared" ca="1" si="47"/>
        <v>1.056511754</v>
      </c>
      <c r="O194" s="130">
        <f t="shared" si="58"/>
        <v>0</v>
      </c>
      <c r="P194" s="129">
        <f t="shared" ca="1" si="48"/>
        <v>113023.508</v>
      </c>
      <c r="Q194" s="135">
        <f t="shared" si="49"/>
        <v>0</v>
      </c>
      <c r="R194" s="129">
        <f t="shared" si="50"/>
        <v>0</v>
      </c>
      <c r="S194" s="136" t="str">
        <f t="shared" si="59"/>
        <v>A+J=</v>
      </c>
      <c r="T194" s="122">
        <f t="shared" si="60"/>
        <v>44732</v>
      </c>
      <c r="U194" s="34"/>
      <c r="V194" s="34"/>
      <c r="W194" s="55">
        <v>44307</v>
      </c>
      <c r="X194" s="55" t="s">
        <v>58</v>
      </c>
      <c r="Y194" s="22"/>
      <c r="Z194" s="1"/>
      <c r="AB194" s="54"/>
      <c r="AC194" s="54"/>
      <c r="AD194" s="54"/>
      <c r="AE194" s="34"/>
      <c r="AF194" s="35"/>
      <c r="AG194" s="34"/>
      <c r="AH194" s="34"/>
      <c r="AI194" s="37"/>
      <c r="AJ194" s="37"/>
      <c r="AK194" s="37"/>
      <c r="AL194" s="37"/>
      <c r="AM194" s="37"/>
      <c r="AN194" s="37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  <c r="BJ194" s="37"/>
      <c r="BK194" s="37"/>
      <c r="BL194" s="37"/>
      <c r="BM194" s="37"/>
      <c r="BN194" s="37"/>
      <c r="BO194" s="37"/>
      <c r="BP194" s="37"/>
      <c r="BQ194" s="37"/>
      <c r="BR194" s="37"/>
      <c r="BS194" s="37"/>
      <c r="BT194" s="37"/>
      <c r="BU194" s="37"/>
      <c r="BV194" s="37"/>
      <c r="BW194" s="37"/>
      <c r="BX194" s="37"/>
      <c r="BY194" s="37"/>
      <c r="BZ194" s="37"/>
      <c r="CA194" s="37"/>
      <c r="CB194" s="37"/>
      <c r="CC194" s="37"/>
      <c r="CD194" s="37"/>
      <c r="CE194" s="37"/>
      <c r="CF194" s="37"/>
      <c r="CG194" s="37"/>
      <c r="CH194" s="37"/>
      <c r="CI194" s="37"/>
      <c r="CJ194" s="37"/>
      <c r="CK194" s="37"/>
      <c r="CL194" s="37"/>
      <c r="CM194" s="37"/>
      <c r="CN194" s="37"/>
      <c r="CO194" s="37"/>
      <c r="CP194" s="37"/>
      <c r="CQ194" s="37"/>
      <c r="CR194" s="37"/>
      <c r="CS194" s="37"/>
      <c r="CT194" s="37"/>
      <c r="CU194" s="37"/>
      <c r="CV194" s="37"/>
      <c r="CW194" s="37"/>
      <c r="CX194" s="37"/>
      <c r="CY194" s="37"/>
      <c r="CZ194" s="37"/>
      <c r="DA194" s="37"/>
      <c r="DB194" s="37"/>
      <c r="DC194" s="37"/>
      <c r="DD194" s="37"/>
      <c r="DE194" s="37"/>
      <c r="DF194" s="37"/>
      <c r="DG194" s="37"/>
      <c r="DH194" s="37"/>
      <c r="DI194" s="37"/>
      <c r="DJ194" s="37"/>
      <c r="DK194" s="37"/>
      <c r="DL194" s="37"/>
      <c r="DM194" s="37"/>
      <c r="DN194" s="37"/>
      <c r="DO194" s="37"/>
      <c r="DP194" s="37"/>
      <c r="DQ194" s="37"/>
      <c r="DR194" s="37"/>
      <c r="DS194" s="37"/>
      <c r="DT194" s="37"/>
      <c r="DU194" s="37"/>
      <c r="DV194" s="37"/>
      <c r="DW194" s="37"/>
      <c r="DX194" s="37"/>
      <c r="DY194" s="37"/>
      <c r="DZ194" s="37"/>
      <c r="EA194" s="37"/>
      <c r="EB194" s="37"/>
      <c r="EC194" s="37"/>
      <c r="ED194" s="37"/>
      <c r="EE194" s="37"/>
      <c r="EF194" s="37"/>
      <c r="EG194" s="37"/>
      <c r="EH194" s="37"/>
      <c r="EI194" s="37"/>
      <c r="EJ194" s="37"/>
      <c r="EK194" s="37"/>
      <c r="EL194" s="37"/>
      <c r="EM194" s="37"/>
      <c r="EN194" s="37"/>
      <c r="EO194" s="37"/>
      <c r="EP194" s="37"/>
      <c r="EQ194" s="37"/>
      <c r="ER194" s="37"/>
      <c r="ES194" s="37"/>
      <c r="ET194" s="37"/>
      <c r="EU194" s="37"/>
      <c r="EV194" s="37"/>
      <c r="EW194" s="37"/>
      <c r="EX194" s="37"/>
      <c r="EY194" s="37"/>
      <c r="EZ194" s="37"/>
      <c r="FA194" s="37"/>
      <c r="FB194" s="37"/>
      <c r="FC194" s="37"/>
      <c r="FD194" s="37"/>
      <c r="FE194" s="37"/>
      <c r="FF194" s="37"/>
      <c r="FG194" s="37"/>
      <c r="FH194" s="37"/>
      <c r="FI194" s="37"/>
      <c r="FJ194" s="37"/>
    </row>
    <row r="195" spans="1:166" x14ac:dyDescent="0.15">
      <c r="A195" s="134">
        <f t="shared" si="51"/>
        <v>43671</v>
      </c>
      <c r="B195" s="127">
        <f t="shared" ca="1" si="61"/>
        <v>2113952.9739999999</v>
      </c>
      <c r="C195" s="119">
        <f t="shared" si="52"/>
        <v>2000000</v>
      </c>
      <c r="D195" s="128">
        <f ca="1">IF(A195&lt;$B$1,VLOOKUP(A195,[1]DI!$A$4:$B$15000,2,FALSE),0)</f>
        <v>6.4000000000000001E-2</v>
      </c>
      <c r="E195" s="129">
        <f t="shared" ca="1" si="44"/>
        <v>1.0002462000000001</v>
      </c>
      <c r="F195" s="129">
        <f ca="1">(TRUNC(PRODUCT($E$12:$E194),16))</f>
        <v>1.03150343323771</v>
      </c>
      <c r="G195" s="129">
        <f t="shared" si="53"/>
        <v>1</v>
      </c>
      <c r="H195" s="129">
        <f t="shared" ca="1" si="45"/>
        <v>1.0315034300000001</v>
      </c>
      <c r="I195" s="128">
        <f t="shared" si="54"/>
        <v>0.05</v>
      </c>
      <c r="J195" s="122">
        <f t="shared" si="55"/>
        <v>43488</v>
      </c>
      <c r="K195" s="118">
        <f t="shared" si="56"/>
        <v>126</v>
      </c>
      <c r="L195" s="130">
        <f t="shared" si="57"/>
        <v>126</v>
      </c>
      <c r="M195" s="131">
        <f t="shared" si="46"/>
        <v>1.0246950770000001</v>
      </c>
      <c r="N195" s="131">
        <f t="shared" ca="1" si="47"/>
        <v>1.056976487</v>
      </c>
      <c r="O195" s="130">
        <f t="shared" si="58"/>
        <v>0</v>
      </c>
      <c r="P195" s="129">
        <f t="shared" ca="1" si="48"/>
        <v>113952.974</v>
      </c>
      <c r="Q195" s="135">
        <f t="shared" si="49"/>
        <v>0</v>
      </c>
      <c r="R195" s="129">
        <f t="shared" si="50"/>
        <v>0</v>
      </c>
      <c r="S195" s="136" t="str">
        <f t="shared" si="59"/>
        <v>A+J=</v>
      </c>
      <c r="T195" s="122">
        <f t="shared" si="60"/>
        <v>44732</v>
      </c>
      <c r="U195" s="3"/>
      <c r="V195" s="3"/>
      <c r="W195" s="55">
        <v>44350</v>
      </c>
      <c r="X195" s="55" t="s">
        <v>68</v>
      </c>
      <c r="Y195" s="22"/>
      <c r="Z195" s="1"/>
      <c r="AB195" s="54"/>
      <c r="AC195" s="54"/>
      <c r="AD195" s="54"/>
      <c r="AE195" s="3"/>
      <c r="AF195" s="11"/>
      <c r="AG195" s="3"/>
      <c r="AH195" s="3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</row>
    <row r="196" spans="1:166" x14ac:dyDescent="0.15">
      <c r="A196" s="134">
        <f t="shared" si="51"/>
        <v>43672</v>
      </c>
      <c r="B196" s="127">
        <f t="shared" ca="1" si="61"/>
        <v>2114882.8620000002</v>
      </c>
      <c r="C196" s="119">
        <f t="shared" si="52"/>
        <v>2000000</v>
      </c>
      <c r="D196" s="128">
        <f ca="1">IF(A196&lt;$B$1,VLOOKUP(A196,[1]DI!$A$4:$B$15000,2,FALSE),0)</f>
        <v>6.4000000000000001E-2</v>
      </c>
      <c r="E196" s="129">
        <f t="shared" ca="1" si="44"/>
        <v>1.0002462000000001</v>
      </c>
      <c r="F196" s="129">
        <f ca="1">(TRUNC(PRODUCT($E$12:$E195),16))</f>
        <v>1.0317573893829699</v>
      </c>
      <c r="G196" s="129">
        <f t="shared" si="53"/>
        <v>1</v>
      </c>
      <c r="H196" s="129">
        <f t="shared" ca="1" si="45"/>
        <v>1.0317573900000001</v>
      </c>
      <c r="I196" s="128">
        <f t="shared" si="54"/>
        <v>0.05</v>
      </c>
      <c r="J196" s="122">
        <f t="shared" si="55"/>
        <v>43488</v>
      </c>
      <c r="K196" s="118">
        <f t="shared" si="56"/>
        <v>127</v>
      </c>
      <c r="L196" s="130">
        <f t="shared" si="57"/>
        <v>127</v>
      </c>
      <c r="M196" s="131">
        <f t="shared" si="46"/>
        <v>1.0248934890000001</v>
      </c>
      <c r="N196" s="131">
        <f t="shared" ca="1" si="47"/>
        <v>1.057441431</v>
      </c>
      <c r="O196" s="130">
        <f t="shared" si="58"/>
        <v>0</v>
      </c>
      <c r="P196" s="129">
        <f t="shared" ca="1" si="48"/>
        <v>114882.86199999999</v>
      </c>
      <c r="Q196" s="135">
        <f t="shared" si="49"/>
        <v>0</v>
      </c>
      <c r="R196" s="129">
        <f t="shared" si="50"/>
        <v>0</v>
      </c>
      <c r="S196" s="136" t="str">
        <f t="shared" si="59"/>
        <v>A+J=</v>
      </c>
      <c r="T196" s="122">
        <f t="shared" si="60"/>
        <v>44732</v>
      </c>
      <c r="U196" s="3"/>
      <c r="V196" s="3"/>
      <c r="W196" s="55">
        <v>44446</v>
      </c>
      <c r="X196" s="55" t="s">
        <v>70</v>
      </c>
      <c r="Y196" s="22"/>
      <c r="Z196" s="1"/>
      <c r="AB196" s="54"/>
      <c r="AC196" s="54"/>
      <c r="AD196" s="54"/>
      <c r="AE196" s="3"/>
      <c r="AF196" s="11"/>
      <c r="AG196" s="3"/>
      <c r="AH196" s="3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</row>
    <row r="197" spans="1:166" x14ac:dyDescent="0.15">
      <c r="A197" s="134">
        <f t="shared" si="51"/>
        <v>43673</v>
      </c>
      <c r="B197" s="127">
        <f t="shared" ca="1" si="61"/>
        <v>2115813.1540000001</v>
      </c>
      <c r="C197" s="119">
        <f t="shared" si="52"/>
        <v>2000000</v>
      </c>
      <c r="D197" s="128">
        <f ca="1">IF(A197&lt;$B$1,VLOOKUP(A197,[1]DI!$A$4:$B$15000,2,FALSE),0)</f>
        <v>0</v>
      </c>
      <c r="E197" s="129">
        <f t="shared" ca="1" si="44"/>
        <v>1</v>
      </c>
      <c r="F197" s="129">
        <f ca="1">(TRUNC(PRODUCT($E$12:$E196),16))</f>
        <v>1.03201140805224</v>
      </c>
      <c r="G197" s="129">
        <f t="shared" si="53"/>
        <v>1</v>
      </c>
      <c r="H197" s="129">
        <f t="shared" ca="1" si="45"/>
        <v>1.03201141</v>
      </c>
      <c r="I197" s="128">
        <f t="shared" si="54"/>
        <v>0.05</v>
      </c>
      <c r="J197" s="122">
        <f t="shared" si="55"/>
        <v>43488</v>
      </c>
      <c r="K197" s="118">
        <f t="shared" si="56"/>
        <v>127</v>
      </c>
      <c r="L197" s="130">
        <f t="shared" si="57"/>
        <v>128</v>
      </c>
      <c r="M197" s="131">
        <f t="shared" si="46"/>
        <v>1.025091939</v>
      </c>
      <c r="N197" s="131">
        <f t="shared" ca="1" si="47"/>
        <v>1.057906577</v>
      </c>
      <c r="O197" s="130">
        <f t="shared" si="58"/>
        <v>0</v>
      </c>
      <c r="P197" s="129">
        <f t="shared" ca="1" si="48"/>
        <v>115813.15399999999</v>
      </c>
      <c r="Q197" s="135">
        <f t="shared" si="49"/>
        <v>0</v>
      </c>
      <c r="R197" s="129">
        <f t="shared" si="50"/>
        <v>0</v>
      </c>
      <c r="S197" s="136" t="str">
        <f t="shared" si="59"/>
        <v>A+J=</v>
      </c>
      <c r="T197" s="122">
        <f t="shared" si="60"/>
        <v>44732</v>
      </c>
      <c r="U197" s="34"/>
      <c r="V197" s="34"/>
      <c r="W197" s="55">
        <v>44481</v>
      </c>
      <c r="X197" s="56" t="s">
        <v>59</v>
      </c>
      <c r="Y197" s="22"/>
      <c r="Z197" s="1"/>
      <c r="AB197" s="54"/>
      <c r="AC197" s="54"/>
      <c r="AD197" s="54"/>
      <c r="AE197" s="34"/>
      <c r="AF197" s="35"/>
      <c r="AG197" s="34"/>
      <c r="AH197" s="34"/>
      <c r="AI197" s="37"/>
      <c r="AJ197" s="37"/>
      <c r="AK197" s="37"/>
      <c r="AL197" s="37"/>
      <c r="AM197" s="37"/>
      <c r="AN197" s="37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7"/>
      <c r="BE197" s="37"/>
      <c r="BF197" s="37"/>
      <c r="BG197" s="37"/>
      <c r="BH197" s="37"/>
      <c r="BI197" s="37"/>
      <c r="BJ197" s="37"/>
      <c r="BK197" s="37"/>
      <c r="BL197" s="37"/>
      <c r="BM197" s="37"/>
      <c r="BN197" s="37"/>
      <c r="BO197" s="37"/>
      <c r="BP197" s="37"/>
      <c r="BQ197" s="37"/>
      <c r="BR197" s="37"/>
      <c r="BS197" s="37"/>
      <c r="BT197" s="37"/>
      <c r="BU197" s="37"/>
      <c r="BV197" s="37"/>
      <c r="BW197" s="37"/>
      <c r="BX197" s="37"/>
      <c r="BY197" s="37"/>
      <c r="BZ197" s="37"/>
      <c r="CA197" s="37"/>
      <c r="CB197" s="37"/>
      <c r="CC197" s="37"/>
      <c r="CD197" s="37"/>
      <c r="CE197" s="37"/>
      <c r="CF197" s="37"/>
      <c r="CG197" s="37"/>
      <c r="CH197" s="37"/>
      <c r="CI197" s="37"/>
      <c r="CJ197" s="37"/>
      <c r="CK197" s="37"/>
      <c r="CL197" s="37"/>
      <c r="CM197" s="37"/>
      <c r="CN197" s="37"/>
      <c r="CO197" s="37"/>
      <c r="CP197" s="37"/>
      <c r="CQ197" s="37"/>
      <c r="CR197" s="37"/>
      <c r="CS197" s="37"/>
      <c r="CT197" s="37"/>
      <c r="CU197" s="37"/>
      <c r="CV197" s="37"/>
      <c r="CW197" s="37"/>
      <c r="CX197" s="37"/>
      <c r="CY197" s="37"/>
      <c r="CZ197" s="37"/>
      <c r="DA197" s="37"/>
      <c r="DB197" s="37"/>
      <c r="DC197" s="37"/>
      <c r="DD197" s="37"/>
      <c r="DE197" s="37"/>
      <c r="DF197" s="37"/>
      <c r="DG197" s="37"/>
      <c r="DH197" s="37"/>
      <c r="DI197" s="37"/>
      <c r="DJ197" s="37"/>
      <c r="DK197" s="37"/>
      <c r="DL197" s="37"/>
      <c r="DM197" s="37"/>
      <c r="DN197" s="37"/>
      <c r="DO197" s="37"/>
      <c r="DP197" s="37"/>
      <c r="DQ197" s="37"/>
      <c r="DR197" s="37"/>
      <c r="DS197" s="37"/>
      <c r="DT197" s="37"/>
      <c r="DU197" s="37"/>
      <c r="DV197" s="37"/>
      <c r="DW197" s="37"/>
      <c r="DX197" s="37"/>
      <c r="DY197" s="37"/>
      <c r="DZ197" s="37"/>
      <c r="EA197" s="37"/>
      <c r="EB197" s="37"/>
      <c r="EC197" s="37"/>
      <c r="ED197" s="37"/>
      <c r="EE197" s="37"/>
      <c r="EF197" s="37"/>
      <c r="EG197" s="37"/>
      <c r="EH197" s="37"/>
      <c r="EI197" s="37"/>
      <c r="EJ197" s="37"/>
      <c r="EK197" s="37"/>
      <c r="EL197" s="37"/>
      <c r="EM197" s="37"/>
      <c r="EN197" s="37"/>
      <c r="EO197" s="37"/>
      <c r="EP197" s="37"/>
      <c r="EQ197" s="37"/>
      <c r="ER197" s="37"/>
      <c r="ES197" s="37"/>
      <c r="ET197" s="37"/>
      <c r="EU197" s="37"/>
      <c r="EV197" s="37"/>
      <c r="EW197" s="37"/>
      <c r="EX197" s="37"/>
      <c r="EY197" s="37"/>
      <c r="EZ197" s="37"/>
      <c r="FA197" s="37"/>
      <c r="FB197" s="37"/>
      <c r="FC197" s="37"/>
      <c r="FD197" s="37"/>
      <c r="FE197" s="37"/>
      <c r="FF197" s="37"/>
      <c r="FG197" s="37"/>
      <c r="FH197" s="37"/>
      <c r="FI197" s="37"/>
      <c r="FJ197" s="37"/>
    </row>
    <row r="198" spans="1:166" x14ac:dyDescent="0.15">
      <c r="A198" s="134">
        <f t="shared" si="51"/>
        <v>43674</v>
      </c>
      <c r="B198" s="127">
        <f t="shared" ca="1" si="61"/>
        <v>2115813.1540000001</v>
      </c>
      <c r="C198" s="119">
        <f t="shared" si="52"/>
        <v>2000000</v>
      </c>
      <c r="D198" s="128">
        <f ca="1">IF(A198&lt;$B$1,VLOOKUP(A198,[1]DI!$A$4:$B$15000,2,FALSE),0)</f>
        <v>0</v>
      </c>
      <c r="E198" s="129">
        <f t="shared" ca="1" si="44"/>
        <v>1</v>
      </c>
      <c r="F198" s="129">
        <f ca="1">(TRUNC(PRODUCT($E$12:$E197),16))</f>
        <v>1.03201140805224</v>
      </c>
      <c r="G198" s="129">
        <f t="shared" si="53"/>
        <v>1</v>
      </c>
      <c r="H198" s="129">
        <f t="shared" ca="1" si="45"/>
        <v>1.03201141</v>
      </c>
      <c r="I198" s="128">
        <f t="shared" si="54"/>
        <v>0.05</v>
      </c>
      <c r="J198" s="122">
        <f t="shared" si="55"/>
        <v>43488</v>
      </c>
      <c r="K198" s="118">
        <f t="shared" si="56"/>
        <v>127</v>
      </c>
      <c r="L198" s="130">
        <f t="shared" si="57"/>
        <v>128</v>
      </c>
      <c r="M198" s="131">
        <f t="shared" si="46"/>
        <v>1.025091939</v>
      </c>
      <c r="N198" s="131">
        <f t="shared" ca="1" si="47"/>
        <v>1.057906577</v>
      </c>
      <c r="O198" s="130">
        <f t="shared" si="58"/>
        <v>0</v>
      </c>
      <c r="P198" s="129">
        <f t="shared" ca="1" si="48"/>
        <v>115813.15399999999</v>
      </c>
      <c r="Q198" s="135">
        <f t="shared" si="49"/>
        <v>0</v>
      </c>
      <c r="R198" s="129">
        <f t="shared" si="50"/>
        <v>0</v>
      </c>
      <c r="S198" s="136" t="str">
        <f t="shared" si="59"/>
        <v>A+J=</v>
      </c>
      <c r="T198" s="122">
        <f t="shared" si="60"/>
        <v>44732</v>
      </c>
      <c r="U198" s="3"/>
      <c r="V198" s="3"/>
      <c r="W198" s="55">
        <v>44502</v>
      </c>
      <c r="X198" s="55" t="s">
        <v>63</v>
      </c>
      <c r="Y198" s="22"/>
      <c r="Z198" s="1"/>
      <c r="AB198" s="54"/>
      <c r="AC198" s="54"/>
      <c r="AD198" s="54"/>
      <c r="AE198" s="3"/>
      <c r="AF198" s="11"/>
      <c r="AG198" s="3"/>
      <c r="AH198" s="3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</row>
    <row r="199" spans="1:166" x14ac:dyDescent="0.15">
      <c r="A199" s="134">
        <f t="shared" si="51"/>
        <v>43675</v>
      </c>
      <c r="B199" s="127">
        <f t="shared" ca="1" si="61"/>
        <v>2115813.1540000001</v>
      </c>
      <c r="C199" s="119">
        <f t="shared" si="52"/>
        <v>2000000</v>
      </c>
      <c r="D199" s="128">
        <f ca="1">IF(A199&lt;$B$1,VLOOKUP(A199,[1]DI!$A$4:$B$15000,2,FALSE),0)</f>
        <v>6.4000000000000001E-2</v>
      </c>
      <c r="E199" s="129">
        <f t="shared" ca="1" si="44"/>
        <v>1.0002462000000001</v>
      </c>
      <c r="F199" s="129">
        <f ca="1">(TRUNC(PRODUCT($E$12:$E198),16))</f>
        <v>1.03201140805224</v>
      </c>
      <c r="G199" s="129">
        <f t="shared" si="53"/>
        <v>1</v>
      </c>
      <c r="H199" s="129">
        <f t="shared" ca="1" si="45"/>
        <v>1.03201141</v>
      </c>
      <c r="I199" s="128">
        <f t="shared" si="54"/>
        <v>0.05</v>
      </c>
      <c r="J199" s="122">
        <f t="shared" si="55"/>
        <v>43488</v>
      </c>
      <c r="K199" s="118">
        <f t="shared" si="56"/>
        <v>128</v>
      </c>
      <c r="L199" s="130">
        <f t="shared" si="57"/>
        <v>128</v>
      </c>
      <c r="M199" s="131">
        <f t="shared" si="46"/>
        <v>1.025091939</v>
      </c>
      <c r="N199" s="131">
        <f t="shared" ca="1" si="47"/>
        <v>1.057906577</v>
      </c>
      <c r="O199" s="130">
        <f t="shared" si="58"/>
        <v>0</v>
      </c>
      <c r="P199" s="129">
        <f t="shared" ca="1" si="48"/>
        <v>115813.15399999999</v>
      </c>
      <c r="Q199" s="135">
        <f t="shared" si="49"/>
        <v>0</v>
      </c>
      <c r="R199" s="129">
        <f t="shared" si="50"/>
        <v>0</v>
      </c>
      <c r="S199" s="136" t="str">
        <f t="shared" si="59"/>
        <v>A+J=</v>
      </c>
      <c r="T199" s="122">
        <f t="shared" si="60"/>
        <v>44732</v>
      </c>
      <c r="U199" s="3"/>
      <c r="V199" s="3"/>
      <c r="W199" s="55">
        <v>44515</v>
      </c>
      <c r="X199" s="55" t="s">
        <v>71</v>
      </c>
      <c r="Y199" s="22"/>
      <c r="Z199" s="1"/>
      <c r="AB199" s="54"/>
      <c r="AC199" s="54"/>
      <c r="AD199" s="54"/>
      <c r="AE199" s="3"/>
      <c r="AF199" s="11"/>
      <c r="AG199" s="3"/>
      <c r="AH199" s="3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</row>
    <row r="200" spans="1:166" x14ac:dyDescent="0.15">
      <c r="A200" s="134">
        <f t="shared" si="51"/>
        <v>43676</v>
      </c>
      <c r="B200" s="127">
        <f t="shared" ca="1" si="61"/>
        <v>2116743.8539999998</v>
      </c>
      <c r="C200" s="119">
        <f t="shared" si="52"/>
        <v>2000000</v>
      </c>
      <c r="D200" s="128">
        <f ca="1">IF(A200&lt;$B$1,VLOOKUP(A200,[1]DI!$A$4:$B$15000,2,FALSE),0)</f>
        <v>6.4000000000000001E-2</v>
      </c>
      <c r="E200" s="129">
        <f t="shared" ca="1" si="44"/>
        <v>1.0002462000000001</v>
      </c>
      <c r="F200" s="129">
        <f ca="1">(TRUNC(PRODUCT($E$12:$E199),16))</f>
        <v>1.0322654892609</v>
      </c>
      <c r="G200" s="129">
        <f t="shared" si="53"/>
        <v>1</v>
      </c>
      <c r="H200" s="129">
        <f t="shared" ca="1" si="45"/>
        <v>1.0322654899999999</v>
      </c>
      <c r="I200" s="128">
        <f t="shared" si="54"/>
        <v>0.05</v>
      </c>
      <c r="J200" s="122">
        <f t="shared" si="55"/>
        <v>43488</v>
      </c>
      <c r="K200" s="118">
        <f t="shared" si="56"/>
        <v>129</v>
      </c>
      <c r="L200" s="130">
        <f t="shared" si="57"/>
        <v>129</v>
      </c>
      <c r="M200" s="131">
        <f t="shared" si="46"/>
        <v>1.025290429</v>
      </c>
      <c r="N200" s="131">
        <f t="shared" ca="1" si="47"/>
        <v>1.058371927</v>
      </c>
      <c r="O200" s="130">
        <f t="shared" si="58"/>
        <v>0</v>
      </c>
      <c r="P200" s="129">
        <f t="shared" ca="1" si="48"/>
        <v>116743.85400000001</v>
      </c>
      <c r="Q200" s="135">
        <f t="shared" si="49"/>
        <v>0</v>
      </c>
      <c r="R200" s="129">
        <f t="shared" si="50"/>
        <v>0</v>
      </c>
      <c r="S200" s="136" t="str">
        <f t="shared" si="59"/>
        <v>A+J=</v>
      </c>
      <c r="T200" s="122">
        <f t="shared" si="60"/>
        <v>44732</v>
      </c>
      <c r="U200" s="3"/>
      <c r="V200" s="3"/>
      <c r="W200" s="55">
        <v>44620</v>
      </c>
      <c r="X200" s="55" t="s">
        <v>57</v>
      </c>
      <c r="Y200" s="22"/>
      <c r="Z200" s="1"/>
      <c r="AB200" s="54"/>
      <c r="AC200" s="54"/>
      <c r="AD200" s="54"/>
      <c r="AE200" s="3"/>
      <c r="AF200" s="11"/>
      <c r="AG200" s="3"/>
      <c r="AH200" s="3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</row>
    <row r="201" spans="1:166" x14ac:dyDescent="0.15">
      <c r="A201" s="134">
        <f t="shared" si="51"/>
        <v>43677</v>
      </c>
      <c r="B201" s="127">
        <f t="shared" ca="1" si="61"/>
        <v>2117674.9539999999</v>
      </c>
      <c r="C201" s="119">
        <f t="shared" si="52"/>
        <v>2000000</v>
      </c>
      <c r="D201" s="128">
        <f ca="1">IF(A201&lt;$B$1,VLOOKUP(A201,[1]DI!$A$4:$B$15000,2,FALSE),0)</f>
        <v>6.4000000000000001E-2</v>
      </c>
      <c r="E201" s="129">
        <f t="shared" ca="1" si="44"/>
        <v>1.0002462000000001</v>
      </c>
      <c r="F201" s="129">
        <f ca="1">(TRUNC(PRODUCT($E$12:$E200),16))</f>
        <v>1.03251963302436</v>
      </c>
      <c r="G201" s="129">
        <f t="shared" si="53"/>
        <v>1</v>
      </c>
      <c r="H201" s="129">
        <f t="shared" ca="1" si="45"/>
        <v>1.0325196299999999</v>
      </c>
      <c r="I201" s="128">
        <f t="shared" si="54"/>
        <v>0.05</v>
      </c>
      <c r="J201" s="122">
        <f t="shared" si="55"/>
        <v>43488</v>
      </c>
      <c r="K201" s="118">
        <f t="shared" si="56"/>
        <v>130</v>
      </c>
      <c r="L201" s="130">
        <f t="shared" si="57"/>
        <v>130</v>
      </c>
      <c r="M201" s="131">
        <f t="shared" si="46"/>
        <v>1.025488956</v>
      </c>
      <c r="N201" s="131">
        <f t="shared" ca="1" si="47"/>
        <v>1.058837477</v>
      </c>
      <c r="O201" s="130">
        <f t="shared" si="58"/>
        <v>0</v>
      </c>
      <c r="P201" s="129">
        <f t="shared" ca="1" si="48"/>
        <v>117674.954</v>
      </c>
      <c r="Q201" s="135">
        <f t="shared" si="49"/>
        <v>0</v>
      </c>
      <c r="R201" s="129">
        <f t="shared" si="50"/>
        <v>0</v>
      </c>
      <c r="S201" s="136" t="str">
        <f t="shared" si="59"/>
        <v>A+J=</v>
      </c>
      <c r="T201" s="122">
        <f t="shared" si="60"/>
        <v>44732</v>
      </c>
      <c r="U201" s="3"/>
      <c r="V201" s="3"/>
      <c r="W201" s="55">
        <v>44621</v>
      </c>
      <c r="X201" s="55" t="s">
        <v>57</v>
      </c>
      <c r="Y201" s="22"/>
      <c r="Z201" s="1"/>
      <c r="AA201" s="40"/>
      <c r="AB201" s="54"/>
      <c r="AC201" s="54"/>
      <c r="AD201" s="54"/>
      <c r="AE201" s="3"/>
      <c r="AF201" s="11"/>
      <c r="AG201" s="3"/>
      <c r="AH201" s="3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</row>
    <row r="202" spans="1:166" x14ac:dyDescent="0.15">
      <c r="A202" s="134">
        <f t="shared" si="51"/>
        <v>43678</v>
      </c>
      <c r="B202" s="127">
        <f t="shared" ca="1" si="61"/>
        <v>2118606.4819999998</v>
      </c>
      <c r="C202" s="119">
        <f t="shared" si="52"/>
        <v>2000000</v>
      </c>
      <c r="D202" s="128">
        <f ca="1">IF(A202&lt;$B$1,VLOOKUP(A202,[1]DI!$A$4:$B$15000,2,FALSE),0)</f>
        <v>5.8999999999999997E-2</v>
      </c>
      <c r="E202" s="129">
        <f t="shared" ca="1" si="44"/>
        <v>1.00022751</v>
      </c>
      <c r="F202" s="129">
        <f ca="1">(TRUNC(PRODUCT($E$12:$E201),16))</f>
        <v>1.0327738393580099</v>
      </c>
      <c r="G202" s="129">
        <f t="shared" si="53"/>
        <v>1</v>
      </c>
      <c r="H202" s="129">
        <f t="shared" ca="1" si="45"/>
        <v>1.0327738399999999</v>
      </c>
      <c r="I202" s="128">
        <f t="shared" si="54"/>
        <v>0.05</v>
      </c>
      <c r="J202" s="122">
        <f t="shared" si="55"/>
        <v>43488</v>
      </c>
      <c r="K202" s="118">
        <f t="shared" si="56"/>
        <v>131</v>
      </c>
      <c r="L202" s="130">
        <f t="shared" si="57"/>
        <v>131</v>
      </c>
      <c r="M202" s="131">
        <f t="shared" si="46"/>
        <v>1.0256875219999999</v>
      </c>
      <c r="N202" s="131">
        <f t="shared" ca="1" si="47"/>
        <v>1.0593032410000001</v>
      </c>
      <c r="O202" s="130">
        <f t="shared" si="58"/>
        <v>0</v>
      </c>
      <c r="P202" s="129">
        <f t="shared" ca="1" si="48"/>
        <v>118606.482</v>
      </c>
      <c r="Q202" s="135">
        <f t="shared" si="49"/>
        <v>0</v>
      </c>
      <c r="R202" s="129">
        <f t="shared" si="50"/>
        <v>0</v>
      </c>
      <c r="S202" s="136" t="str">
        <f t="shared" si="59"/>
        <v>A+J=</v>
      </c>
      <c r="T202" s="122">
        <f t="shared" si="60"/>
        <v>44732</v>
      </c>
      <c r="U202" s="3"/>
      <c r="V202" s="3"/>
      <c r="W202" s="55">
        <v>44666</v>
      </c>
      <c r="X202" s="55" t="s">
        <v>67</v>
      </c>
      <c r="Y202" s="22"/>
      <c r="Z202" s="1"/>
      <c r="AA202" s="40"/>
      <c r="AB202" s="54"/>
      <c r="AC202" s="54"/>
      <c r="AD202" s="54"/>
      <c r="AE202" s="3"/>
      <c r="AF202" s="11"/>
      <c r="AG202" s="3"/>
      <c r="AH202" s="3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</row>
    <row r="203" spans="1:166" x14ac:dyDescent="0.15">
      <c r="A203" s="134">
        <f t="shared" si="51"/>
        <v>43679</v>
      </c>
      <c r="B203" s="127">
        <f t="shared" ca="1" si="61"/>
        <v>2119498.8119999999</v>
      </c>
      <c r="C203" s="119">
        <f t="shared" si="52"/>
        <v>2000000</v>
      </c>
      <c r="D203" s="128">
        <f ca="1">IF(A203&lt;$B$1,VLOOKUP(A203,[1]DI!$A$4:$B$15000,2,FALSE),0)</f>
        <v>5.8999999999999997E-2</v>
      </c>
      <c r="E203" s="129">
        <f t="shared" ca="1" si="44"/>
        <v>1.00022751</v>
      </c>
      <c r="F203" s="129">
        <f ca="1">(TRUNC(PRODUCT($E$12:$E202),16))</f>
        <v>1.0330088057342</v>
      </c>
      <c r="G203" s="129">
        <f t="shared" si="53"/>
        <v>1</v>
      </c>
      <c r="H203" s="129">
        <f t="shared" ca="1" si="45"/>
        <v>1.0330088100000001</v>
      </c>
      <c r="I203" s="128">
        <f t="shared" si="54"/>
        <v>0.05</v>
      </c>
      <c r="J203" s="122">
        <f t="shared" si="55"/>
        <v>43488</v>
      </c>
      <c r="K203" s="118">
        <f t="shared" si="56"/>
        <v>132</v>
      </c>
      <c r="L203" s="130">
        <f t="shared" si="57"/>
        <v>132</v>
      </c>
      <c r="M203" s="131">
        <f t="shared" si="46"/>
        <v>1.0258861260000001</v>
      </c>
      <c r="N203" s="131">
        <f t="shared" ca="1" si="47"/>
        <v>1.0597494059999999</v>
      </c>
      <c r="O203" s="130">
        <f t="shared" si="58"/>
        <v>0</v>
      </c>
      <c r="P203" s="129">
        <f t="shared" ca="1" si="48"/>
        <v>119498.81200000001</v>
      </c>
      <c r="Q203" s="135">
        <f t="shared" si="49"/>
        <v>0</v>
      </c>
      <c r="R203" s="129">
        <f t="shared" si="50"/>
        <v>0</v>
      </c>
      <c r="S203" s="136" t="str">
        <f t="shared" si="59"/>
        <v>A+J=</v>
      </c>
      <c r="T203" s="122">
        <f t="shared" si="60"/>
        <v>44732</v>
      </c>
      <c r="U203" s="3"/>
      <c r="V203" s="3"/>
      <c r="W203" s="55">
        <v>44672</v>
      </c>
      <c r="X203" s="55" t="s">
        <v>58</v>
      </c>
      <c r="Y203" s="22"/>
      <c r="Z203" s="1"/>
      <c r="AA203" s="40"/>
      <c r="AB203" s="54"/>
      <c r="AC203" s="54"/>
      <c r="AD203" s="54"/>
      <c r="AE203" s="3"/>
      <c r="AF203" s="11"/>
      <c r="AG203" s="3"/>
      <c r="AH203" s="3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</row>
    <row r="204" spans="1:166" x14ac:dyDescent="0.15">
      <c r="A204" s="134">
        <f t="shared" si="51"/>
        <v>43680</v>
      </c>
      <c r="B204" s="127">
        <f t="shared" ca="1" si="61"/>
        <v>2120391.514</v>
      </c>
      <c r="C204" s="119">
        <f t="shared" si="52"/>
        <v>2000000</v>
      </c>
      <c r="D204" s="128">
        <f ca="1">IF(A204&lt;$B$1,VLOOKUP(A204,[1]DI!$A$4:$B$15000,2,FALSE),0)</f>
        <v>0</v>
      </c>
      <c r="E204" s="129">
        <f t="shared" ref="E204:E267" ca="1" si="65">ROUND(((1+D204)^(1/252)),8)</f>
        <v>1</v>
      </c>
      <c r="F204" s="129">
        <f ca="1">(TRUNC(PRODUCT($E$12:$E203),16))</f>
        <v>1.03324382556759</v>
      </c>
      <c r="G204" s="129">
        <f t="shared" si="53"/>
        <v>1</v>
      </c>
      <c r="H204" s="129">
        <f t="shared" ref="H204:H267" ca="1" si="66">ROUND(F204/G204,8)</f>
        <v>1.03324383</v>
      </c>
      <c r="I204" s="128">
        <f t="shared" si="54"/>
        <v>0.05</v>
      </c>
      <c r="J204" s="122">
        <f t="shared" si="55"/>
        <v>43488</v>
      </c>
      <c r="K204" s="118">
        <f t="shared" si="56"/>
        <v>132</v>
      </c>
      <c r="L204" s="130">
        <f t="shared" si="57"/>
        <v>133</v>
      </c>
      <c r="M204" s="131">
        <f t="shared" ref="M204:M267" si="67">ROUND((I204+1)^(L204/252),9)</f>
        <v>1.0260847689999999</v>
      </c>
      <c r="N204" s="131">
        <f t="shared" ref="N204:N267" ca="1" si="68">ROUND(H204*M204,9)</f>
        <v>1.060195757</v>
      </c>
      <c r="O204" s="130">
        <f t="shared" si="58"/>
        <v>0</v>
      </c>
      <c r="P204" s="129">
        <f t="shared" ref="P204:P267" ca="1" si="69">TRUNC(((N204-1)*C204),8)</f>
        <v>120391.514</v>
      </c>
      <c r="Q204" s="135">
        <f t="shared" ref="Q204:Q267" si="70">IF($O204&gt;0,VLOOKUP($O204,$W$12:$AC$150,7),0)</f>
        <v>0</v>
      </c>
      <c r="R204" s="129">
        <f t="shared" ref="R204:R267" si="71">IF(Q204&gt;0,TRUNC(Q204*C$12,8),0)</f>
        <v>0</v>
      </c>
      <c r="S204" s="136" t="str">
        <f t="shared" si="59"/>
        <v>A+J=</v>
      </c>
      <c r="T204" s="122">
        <f t="shared" si="60"/>
        <v>44732</v>
      </c>
      <c r="U204" s="3"/>
      <c r="V204" s="3"/>
      <c r="W204" s="55">
        <v>44728</v>
      </c>
      <c r="X204" s="55" t="s">
        <v>68</v>
      </c>
      <c r="Y204" s="22"/>
      <c r="Z204" s="1"/>
      <c r="AA204" s="40"/>
      <c r="AB204" s="54"/>
      <c r="AC204" s="54"/>
      <c r="AD204" s="54"/>
      <c r="AE204" s="3"/>
      <c r="AF204" s="11"/>
      <c r="AG204" s="3"/>
      <c r="AH204" s="3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</row>
    <row r="205" spans="1:166" x14ac:dyDescent="0.15">
      <c r="A205" s="134">
        <f t="shared" ref="A205:A268" si="72">(A204+1)</f>
        <v>43681</v>
      </c>
      <c r="B205" s="127">
        <f t="shared" ca="1" si="61"/>
        <v>2120391.514</v>
      </c>
      <c r="C205" s="119">
        <f t="shared" ref="C205:C268" si="73">(C204-R204)</f>
        <v>2000000</v>
      </c>
      <c r="D205" s="128">
        <f ca="1">IF(A205&lt;$B$1,VLOOKUP(A205,[1]DI!$A$4:$B$15000,2,FALSE),0)</f>
        <v>0</v>
      </c>
      <c r="E205" s="129">
        <f t="shared" ca="1" si="65"/>
        <v>1</v>
      </c>
      <c r="F205" s="129">
        <f ca="1">(TRUNC(PRODUCT($E$12:$E204),16))</f>
        <v>1.03324382556759</v>
      </c>
      <c r="G205" s="129">
        <f t="shared" ref="G205:G268" si="74">IF(O204&gt;0,F204,G204)</f>
        <v>1</v>
      </c>
      <c r="H205" s="129">
        <f t="shared" ca="1" si="66"/>
        <v>1.03324383</v>
      </c>
      <c r="I205" s="128">
        <f t="shared" ref="I205:I268" si="75">I204</f>
        <v>0.05</v>
      </c>
      <c r="J205" s="122">
        <f t="shared" ref="J205:J268" si="76">IF(O204&gt;0,VLOOKUP(O204,W$12:AG$150,2),J204)</f>
        <v>43488</v>
      </c>
      <c r="K205" s="118">
        <f t="shared" ref="K205:K268" si="77">IF(A205&gt;J205,IF(NETWORKDAYS(J205,A205,$W$160:$W$544)-1=0,1,NETWORKDAYS(J205,A205,$W$160:$W$544)-1),0)</f>
        <v>132</v>
      </c>
      <c r="L205" s="130">
        <f t="shared" ref="L205:L268" si="78">IF(AND(K205=1,K204=1),1,IF(K205&gt;0,IF(K205=K204,K205+1,K205),0))</f>
        <v>133</v>
      </c>
      <c r="M205" s="131">
        <f t="shared" si="67"/>
        <v>1.0260847689999999</v>
      </c>
      <c r="N205" s="131">
        <f t="shared" ca="1" si="68"/>
        <v>1.060195757</v>
      </c>
      <c r="O205" s="130">
        <f t="shared" ref="O205:O268" si="79">IF(VLOOKUP(A205,X$12:AE$150,8)=VLOOKUP(A204,X$12:AE$150,8),0,VLOOKUP(A205,X$12:AE$150,8))</f>
        <v>0</v>
      </c>
      <c r="P205" s="129">
        <f t="shared" ca="1" si="69"/>
        <v>120391.514</v>
      </c>
      <c r="Q205" s="135">
        <f t="shared" si="70"/>
        <v>0</v>
      </c>
      <c r="R205" s="129">
        <f t="shared" si="71"/>
        <v>0</v>
      </c>
      <c r="S205" s="136" t="str">
        <f t="shared" ref="S205:S268" si="80">IF(O204&gt;0,VLOOKUP(O204,W$12:AG$150,10),S204)</f>
        <v>A+J=</v>
      </c>
      <c r="T205" s="122">
        <f t="shared" ref="T205:T268" si="81">IF(O204&gt;0,VLOOKUP(O204,W$12:AG$150,11),T204)</f>
        <v>44732</v>
      </c>
      <c r="U205" s="3"/>
      <c r="V205" s="3"/>
      <c r="W205" s="55">
        <v>44811</v>
      </c>
      <c r="X205" s="55" t="s">
        <v>70</v>
      </c>
      <c r="Y205" s="22"/>
      <c r="Z205" s="1"/>
      <c r="AA205" s="40"/>
      <c r="AB205" s="54"/>
      <c r="AC205" s="54"/>
      <c r="AD205" s="54"/>
      <c r="AE205" s="3"/>
      <c r="AF205" s="11"/>
      <c r="AG205" s="3"/>
      <c r="AH205" s="3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</row>
    <row r="206" spans="1:166" x14ac:dyDescent="0.15">
      <c r="A206" s="134">
        <f t="shared" si="72"/>
        <v>43682</v>
      </c>
      <c r="B206" s="127">
        <f t="shared" ref="B206:B269" ca="1" si="82">IF(A206&lt;=TODAY(),C206+P206,IF(AND(A206&gt;TODAY(),A206&lt;=$B$1),IF(VLOOKUP(TODAY(),$A$10:$D$5000,4,FALSE)=0,"n.d",C206+P206),"n.d"))</f>
        <v>2120391.514</v>
      </c>
      <c r="C206" s="119">
        <f t="shared" si="73"/>
        <v>2000000</v>
      </c>
      <c r="D206" s="128">
        <f ca="1">IF(A206&lt;$B$1,VLOOKUP(A206,[1]DI!$A$4:$B$15000,2,FALSE),0)</f>
        <v>5.8999999999999997E-2</v>
      </c>
      <c r="E206" s="129">
        <f t="shared" ca="1" si="65"/>
        <v>1.00022751</v>
      </c>
      <c r="F206" s="129">
        <f ca="1">(TRUNC(PRODUCT($E$12:$E205),16))</f>
        <v>1.03324382556759</v>
      </c>
      <c r="G206" s="129">
        <f t="shared" si="74"/>
        <v>1</v>
      </c>
      <c r="H206" s="129">
        <f t="shared" ca="1" si="66"/>
        <v>1.03324383</v>
      </c>
      <c r="I206" s="128">
        <f t="shared" si="75"/>
        <v>0.05</v>
      </c>
      <c r="J206" s="122">
        <f t="shared" si="76"/>
        <v>43488</v>
      </c>
      <c r="K206" s="118">
        <f t="shared" si="77"/>
        <v>133</v>
      </c>
      <c r="L206" s="130">
        <f t="shared" si="78"/>
        <v>133</v>
      </c>
      <c r="M206" s="131">
        <f t="shared" si="67"/>
        <v>1.0260847689999999</v>
      </c>
      <c r="N206" s="131">
        <f t="shared" ca="1" si="68"/>
        <v>1.060195757</v>
      </c>
      <c r="O206" s="130">
        <f t="shared" si="79"/>
        <v>0</v>
      </c>
      <c r="P206" s="129">
        <f t="shared" ca="1" si="69"/>
        <v>120391.514</v>
      </c>
      <c r="Q206" s="135">
        <f t="shared" si="70"/>
        <v>0</v>
      </c>
      <c r="R206" s="129">
        <f t="shared" si="71"/>
        <v>0</v>
      </c>
      <c r="S206" s="136" t="str">
        <f t="shared" si="80"/>
        <v>A+J=</v>
      </c>
      <c r="T206" s="122">
        <f t="shared" si="81"/>
        <v>44732</v>
      </c>
      <c r="U206" s="3"/>
      <c r="V206" s="3"/>
      <c r="W206" s="55">
        <v>44846</v>
      </c>
      <c r="X206" s="56" t="s">
        <v>59</v>
      </c>
      <c r="Y206" s="22"/>
      <c r="Z206" s="1"/>
      <c r="AA206" s="40"/>
      <c r="AB206" s="54"/>
      <c r="AC206" s="54"/>
      <c r="AD206" s="54"/>
      <c r="AE206" s="3"/>
      <c r="AF206" s="11"/>
      <c r="AG206" s="3"/>
      <c r="AH206" s="3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</row>
    <row r="207" spans="1:166" x14ac:dyDescent="0.15">
      <c r="A207" s="134">
        <f t="shared" si="72"/>
        <v>43683</v>
      </c>
      <c r="B207" s="127">
        <f t="shared" ca="1" si="82"/>
        <v>2121284.5839999998</v>
      </c>
      <c r="C207" s="119">
        <f t="shared" si="73"/>
        <v>2000000</v>
      </c>
      <c r="D207" s="128">
        <f ca="1">IF(A207&lt;$B$1,VLOOKUP(A207,[1]DI!$A$4:$B$15000,2,FALSE),0)</f>
        <v>5.8999999999999997E-2</v>
      </c>
      <c r="E207" s="129">
        <f t="shared" ca="1" si="65"/>
        <v>1.00022751</v>
      </c>
      <c r="F207" s="129">
        <f ca="1">(TRUNC(PRODUCT($E$12:$E206),16))</f>
        <v>1.03347889887035</v>
      </c>
      <c r="G207" s="129">
        <f t="shared" si="74"/>
        <v>1</v>
      </c>
      <c r="H207" s="129">
        <f t="shared" ca="1" si="66"/>
        <v>1.0334789</v>
      </c>
      <c r="I207" s="128">
        <f t="shared" si="75"/>
        <v>0.05</v>
      </c>
      <c r="J207" s="122">
        <f t="shared" si="76"/>
        <v>43488</v>
      </c>
      <c r="K207" s="118">
        <f t="shared" si="77"/>
        <v>134</v>
      </c>
      <c r="L207" s="130">
        <f t="shared" si="78"/>
        <v>134</v>
      </c>
      <c r="M207" s="131">
        <f t="shared" si="67"/>
        <v>1.0262834510000001</v>
      </c>
      <c r="N207" s="131">
        <f t="shared" ca="1" si="68"/>
        <v>1.060642292</v>
      </c>
      <c r="O207" s="130">
        <f t="shared" si="79"/>
        <v>0</v>
      </c>
      <c r="P207" s="129">
        <f t="shared" ca="1" si="69"/>
        <v>121284.584</v>
      </c>
      <c r="Q207" s="135">
        <f t="shared" si="70"/>
        <v>0</v>
      </c>
      <c r="R207" s="129">
        <f t="shared" si="71"/>
        <v>0</v>
      </c>
      <c r="S207" s="136" t="str">
        <f t="shared" si="80"/>
        <v>A+J=</v>
      </c>
      <c r="T207" s="122">
        <f t="shared" si="81"/>
        <v>44732</v>
      </c>
      <c r="U207" s="3"/>
      <c r="V207" s="3"/>
      <c r="W207" s="55">
        <v>44867</v>
      </c>
      <c r="X207" s="55" t="s">
        <v>63</v>
      </c>
      <c r="Y207" s="22"/>
      <c r="Z207" s="1"/>
      <c r="AA207" s="40"/>
      <c r="AB207" s="54"/>
      <c r="AC207" s="54"/>
      <c r="AD207" s="54"/>
      <c r="AE207" s="3"/>
      <c r="AF207" s="11"/>
      <c r="AG207" s="3"/>
      <c r="AH207" s="3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</row>
    <row r="208" spans="1:166" x14ac:dyDescent="0.15">
      <c r="A208" s="134">
        <f t="shared" si="72"/>
        <v>43684</v>
      </c>
      <c r="B208" s="127">
        <f t="shared" ca="1" si="82"/>
        <v>2122178.0419999999</v>
      </c>
      <c r="C208" s="119">
        <f t="shared" si="73"/>
        <v>2000000</v>
      </c>
      <c r="D208" s="128">
        <f ca="1">IF(A208&lt;$B$1,VLOOKUP(A208,[1]DI!$A$4:$B$15000,2,FALSE),0)</f>
        <v>5.8999999999999997E-2</v>
      </c>
      <c r="E208" s="129">
        <f t="shared" ca="1" si="65"/>
        <v>1.00022751</v>
      </c>
      <c r="F208" s="129">
        <f ca="1">(TRUNC(PRODUCT($E$12:$E207),16))</f>
        <v>1.03371402565463</v>
      </c>
      <c r="G208" s="129">
        <f t="shared" si="74"/>
        <v>1</v>
      </c>
      <c r="H208" s="129">
        <f t="shared" ca="1" si="66"/>
        <v>1.0337140300000001</v>
      </c>
      <c r="I208" s="128">
        <f t="shared" si="75"/>
        <v>0.05</v>
      </c>
      <c r="J208" s="122">
        <f t="shared" si="76"/>
        <v>43488</v>
      </c>
      <c r="K208" s="118">
        <f t="shared" si="77"/>
        <v>135</v>
      </c>
      <c r="L208" s="130">
        <f t="shared" si="78"/>
        <v>135</v>
      </c>
      <c r="M208" s="131">
        <f t="shared" si="67"/>
        <v>1.02648217</v>
      </c>
      <c r="N208" s="131">
        <f t="shared" ca="1" si="68"/>
        <v>1.0610890209999999</v>
      </c>
      <c r="O208" s="130">
        <f t="shared" si="79"/>
        <v>0</v>
      </c>
      <c r="P208" s="129">
        <f t="shared" ca="1" si="69"/>
        <v>122178.042</v>
      </c>
      <c r="Q208" s="135">
        <f t="shared" si="70"/>
        <v>0</v>
      </c>
      <c r="R208" s="129">
        <f t="shared" si="71"/>
        <v>0</v>
      </c>
      <c r="S208" s="136" t="str">
        <f t="shared" si="80"/>
        <v>A+J=</v>
      </c>
      <c r="T208" s="122">
        <f t="shared" si="81"/>
        <v>44732</v>
      </c>
      <c r="U208" s="3"/>
      <c r="V208" s="3"/>
      <c r="W208" s="55">
        <v>44880</v>
      </c>
      <c r="X208" s="55" t="s">
        <v>71</v>
      </c>
      <c r="Y208" s="22"/>
      <c r="Z208" s="1"/>
      <c r="AA208" s="40"/>
      <c r="AB208" s="54"/>
      <c r="AC208" s="54"/>
      <c r="AD208" s="54"/>
      <c r="AE208" s="3"/>
      <c r="AF208" s="11"/>
      <c r="AG208" s="3"/>
      <c r="AH208" s="3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</row>
    <row r="209" spans="1:166" x14ac:dyDescent="0.15">
      <c r="A209" s="134">
        <f t="shared" si="72"/>
        <v>43685</v>
      </c>
      <c r="B209" s="127">
        <f t="shared" ca="1" si="82"/>
        <v>2123071.87</v>
      </c>
      <c r="C209" s="119">
        <f t="shared" si="73"/>
        <v>2000000</v>
      </c>
      <c r="D209" s="128">
        <f ca="1">IF(A209&lt;$B$1,VLOOKUP(A209,[1]DI!$A$4:$B$15000,2,FALSE),0)</f>
        <v>5.8999999999999997E-2</v>
      </c>
      <c r="E209" s="129">
        <f t="shared" ca="1" si="65"/>
        <v>1.00022751</v>
      </c>
      <c r="F209" s="129">
        <f ca="1">(TRUNC(PRODUCT($E$12:$E208),16))</f>
        <v>1.0339492059326101</v>
      </c>
      <c r="G209" s="129">
        <f t="shared" si="74"/>
        <v>1</v>
      </c>
      <c r="H209" s="129">
        <f t="shared" ca="1" si="66"/>
        <v>1.0339492100000001</v>
      </c>
      <c r="I209" s="128">
        <f t="shared" si="75"/>
        <v>0.05</v>
      </c>
      <c r="J209" s="122">
        <f t="shared" si="76"/>
        <v>43488</v>
      </c>
      <c r="K209" s="118">
        <f t="shared" si="77"/>
        <v>136</v>
      </c>
      <c r="L209" s="130">
        <f t="shared" si="78"/>
        <v>136</v>
      </c>
      <c r="M209" s="131">
        <f t="shared" si="67"/>
        <v>1.0266809290000001</v>
      </c>
      <c r="N209" s="131">
        <f t="shared" ca="1" si="68"/>
        <v>1.061535935</v>
      </c>
      <c r="O209" s="130">
        <f t="shared" si="79"/>
        <v>0</v>
      </c>
      <c r="P209" s="129">
        <f t="shared" ca="1" si="69"/>
        <v>123071.87</v>
      </c>
      <c r="Q209" s="135">
        <f t="shared" si="70"/>
        <v>0</v>
      </c>
      <c r="R209" s="129">
        <f t="shared" si="71"/>
        <v>0</v>
      </c>
      <c r="S209" s="136" t="str">
        <f t="shared" si="80"/>
        <v>A+J=</v>
      </c>
      <c r="T209" s="122">
        <f t="shared" si="81"/>
        <v>44732</v>
      </c>
      <c r="U209" s="3"/>
      <c r="V209" s="3"/>
      <c r="W209" s="55">
        <v>44977</v>
      </c>
      <c r="X209" s="55" t="s">
        <v>57</v>
      </c>
      <c r="Y209" s="22"/>
      <c r="Z209" s="1"/>
      <c r="AA209" s="40"/>
      <c r="AB209" s="54"/>
      <c r="AC209" s="54"/>
      <c r="AD209" s="54"/>
      <c r="AE209" s="3"/>
      <c r="AF209" s="11"/>
      <c r="AG209" s="3"/>
      <c r="AH209" s="3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</row>
    <row r="210" spans="1:166" x14ac:dyDescent="0.15">
      <c r="A210" s="134">
        <f t="shared" si="72"/>
        <v>43686</v>
      </c>
      <c r="B210" s="127">
        <f t="shared" ca="1" si="82"/>
        <v>2123966.0660000001</v>
      </c>
      <c r="C210" s="119">
        <f t="shared" si="73"/>
        <v>2000000</v>
      </c>
      <c r="D210" s="128">
        <f ca="1">IF(A210&lt;$B$1,VLOOKUP(A210,[1]DI!$A$4:$B$15000,2,FALSE),0)</f>
        <v>5.8999999999999997E-2</v>
      </c>
      <c r="E210" s="129">
        <f t="shared" ca="1" si="65"/>
        <v>1.00022751</v>
      </c>
      <c r="F210" s="129">
        <f ca="1">(TRUNC(PRODUCT($E$12:$E209),16))</f>
        <v>1.0341844397164499</v>
      </c>
      <c r="G210" s="129">
        <f t="shared" si="74"/>
        <v>1</v>
      </c>
      <c r="H210" s="129">
        <f t="shared" ca="1" si="66"/>
        <v>1.03418444</v>
      </c>
      <c r="I210" s="128">
        <f t="shared" si="75"/>
        <v>0.05</v>
      </c>
      <c r="J210" s="122">
        <f t="shared" si="76"/>
        <v>43488</v>
      </c>
      <c r="K210" s="118">
        <f t="shared" si="77"/>
        <v>137</v>
      </c>
      <c r="L210" s="130">
        <f t="shared" si="78"/>
        <v>137</v>
      </c>
      <c r="M210" s="131">
        <f t="shared" si="67"/>
        <v>1.0268797249999999</v>
      </c>
      <c r="N210" s="131">
        <f t="shared" ca="1" si="68"/>
        <v>1.061983033</v>
      </c>
      <c r="O210" s="130">
        <f t="shared" si="79"/>
        <v>0</v>
      </c>
      <c r="P210" s="129">
        <f t="shared" ca="1" si="69"/>
        <v>123966.06600000001</v>
      </c>
      <c r="Q210" s="135">
        <f t="shared" si="70"/>
        <v>0</v>
      </c>
      <c r="R210" s="129">
        <f t="shared" si="71"/>
        <v>0</v>
      </c>
      <c r="S210" s="136" t="str">
        <f t="shared" si="80"/>
        <v>A+J=</v>
      </c>
      <c r="T210" s="122">
        <f t="shared" si="81"/>
        <v>44732</v>
      </c>
      <c r="U210" s="3"/>
      <c r="V210" s="3"/>
      <c r="W210" s="55">
        <v>44978</v>
      </c>
      <c r="X210" s="55" t="s">
        <v>57</v>
      </c>
      <c r="Y210" s="23"/>
      <c r="Z210" s="1"/>
      <c r="AA210" s="26"/>
      <c r="AB210" s="54"/>
      <c r="AC210" s="54"/>
      <c r="AD210" s="54"/>
      <c r="AE210" s="3"/>
      <c r="AF210" s="11"/>
      <c r="AG210" s="3"/>
      <c r="AH210" s="3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</row>
    <row r="211" spans="1:166" x14ac:dyDescent="0.15">
      <c r="A211" s="134">
        <f t="shared" si="72"/>
        <v>43687</v>
      </c>
      <c r="B211" s="127">
        <f t="shared" ca="1" si="82"/>
        <v>2124860.656</v>
      </c>
      <c r="C211" s="119">
        <f t="shared" si="73"/>
        <v>2000000</v>
      </c>
      <c r="D211" s="128">
        <f ca="1">IF(A211&lt;$B$1,VLOOKUP(A211,[1]DI!$A$4:$B$15000,2,FALSE),0)</f>
        <v>0</v>
      </c>
      <c r="E211" s="129">
        <f t="shared" ca="1" si="65"/>
        <v>1</v>
      </c>
      <c r="F211" s="129">
        <f ca="1">(TRUNC(PRODUCT($E$12:$E210),16))</f>
        <v>1.03441972701833</v>
      </c>
      <c r="G211" s="129">
        <f t="shared" si="74"/>
        <v>1</v>
      </c>
      <c r="H211" s="129">
        <f t="shared" ca="1" si="66"/>
        <v>1.03441973</v>
      </c>
      <c r="I211" s="128">
        <f t="shared" si="75"/>
        <v>0.05</v>
      </c>
      <c r="J211" s="122">
        <f t="shared" si="76"/>
        <v>43488</v>
      </c>
      <c r="K211" s="118">
        <f t="shared" si="77"/>
        <v>137</v>
      </c>
      <c r="L211" s="130">
        <f t="shared" si="78"/>
        <v>138</v>
      </c>
      <c r="M211" s="131">
        <f t="shared" si="67"/>
        <v>1.0270785609999999</v>
      </c>
      <c r="N211" s="131">
        <f t="shared" ca="1" si="68"/>
        <v>1.062430328</v>
      </c>
      <c r="O211" s="130">
        <f t="shared" si="79"/>
        <v>0</v>
      </c>
      <c r="P211" s="129">
        <f t="shared" ca="1" si="69"/>
        <v>124860.656</v>
      </c>
      <c r="Q211" s="135">
        <f t="shared" si="70"/>
        <v>0</v>
      </c>
      <c r="R211" s="129">
        <f t="shared" si="71"/>
        <v>0</v>
      </c>
      <c r="S211" s="136" t="str">
        <f t="shared" si="80"/>
        <v>A+J=</v>
      </c>
      <c r="T211" s="122">
        <f t="shared" si="81"/>
        <v>44732</v>
      </c>
      <c r="U211" s="3"/>
      <c r="V211" s="3"/>
      <c r="W211" s="55">
        <v>45023</v>
      </c>
      <c r="X211" s="55" t="s">
        <v>67</v>
      </c>
      <c r="Y211" s="23"/>
      <c r="Z211" s="1"/>
      <c r="AA211" s="41"/>
      <c r="AB211" s="54"/>
      <c r="AC211" s="54"/>
      <c r="AD211" s="54"/>
      <c r="AE211" s="3"/>
      <c r="AF211" s="11"/>
      <c r="AG211" s="3"/>
      <c r="AH211" s="3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</row>
    <row r="212" spans="1:166" x14ac:dyDescent="0.15">
      <c r="A212" s="134">
        <f t="shared" si="72"/>
        <v>43688</v>
      </c>
      <c r="B212" s="127">
        <f t="shared" ca="1" si="82"/>
        <v>2124860.656</v>
      </c>
      <c r="C212" s="119">
        <f t="shared" si="73"/>
        <v>2000000</v>
      </c>
      <c r="D212" s="128">
        <f ca="1">IF(A212&lt;$B$1,VLOOKUP(A212,[1]DI!$A$4:$B$15000,2,FALSE),0)</f>
        <v>0</v>
      </c>
      <c r="E212" s="129">
        <f t="shared" ca="1" si="65"/>
        <v>1</v>
      </c>
      <c r="F212" s="129">
        <f ca="1">(TRUNC(PRODUCT($E$12:$E211),16))</f>
        <v>1.03441972701833</v>
      </c>
      <c r="G212" s="129">
        <f t="shared" si="74"/>
        <v>1</v>
      </c>
      <c r="H212" s="129">
        <f t="shared" ca="1" si="66"/>
        <v>1.03441973</v>
      </c>
      <c r="I212" s="128">
        <f t="shared" si="75"/>
        <v>0.05</v>
      </c>
      <c r="J212" s="122">
        <f t="shared" si="76"/>
        <v>43488</v>
      </c>
      <c r="K212" s="118">
        <f t="shared" si="77"/>
        <v>137</v>
      </c>
      <c r="L212" s="130">
        <f t="shared" si="78"/>
        <v>138</v>
      </c>
      <c r="M212" s="131">
        <f t="shared" si="67"/>
        <v>1.0270785609999999</v>
      </c>
      <c r="N212" s="131">
        <f t="shared" ca="1" si="68"/>
        <v>1.062430328</v>
      </c>
      <c r="O212" s="130">
        <f t="shared" si="79"/>
        <v>0</v>
      </c>
      <c r="P212" s="129">
        <f t="shared" ca="1" si="69"/>
        <v>124860.656</v>
      </c>
      <c r="Q212" s="135">
        <f t="shared" si="70"/>
        <v>0</v>
      </c>
      <c r="R212" s="129">
        <f t="shared" si="71"/>
        <v>0</v>
      </c>
      <c r="S212" s="136" t="str">
        <f t="shared" si="80"/>
        <v>A+J=</v>
      </c>
      <c r="T212" s="122">
        <f t="shared" si="81"/>
        <v>44732</v>
      </c>
      <c r="U212" s="3"/>
      <c r="V212" s="3"/>
      <c r="W212" s="55">
        <v>45037</v>
      </c>
      <c r="X212" s="55" t="s">
        <v>58</v>
      </c>
      <c r="Y212" s="22"/>
      <c r="Z212" s="1"/>
      <c r="AA212" s="42"/>
      <c r="AB212" s="54"/>
      <c r="AC212" s="54"/>
      <c r="AD212" s="54"/>
      <c r="AE212" s="3"/>
      <c r="AF212" s="11"/>
      <c r="AG212" s="3"/>
      <c r="AH212" s="3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</row>
    <row r="213" spans="1:166" x14ac:dyDescent="0.15">
      <c r="A213" s="134">
        <f t="shared" si="72"/>
        <v>43689</v>
      </c>
      <c r="B213" s="127">
        <f t="shared" ca="1" si="82"/>
        <v>2124860.656</v>
      </c>
      <c r="C213" s="119">
        <f t="shared" si="73"/>
        <v>2000000</v>
      </c>
      <c r="D213" s="128">
        <f ca="1">IF(A213&lt;$B$1,VLOOKUP(A213,[1]DI!$A$4:$B$15000,2,FALSE),0)</f>
        <v>5.8999999999999997E-2</v>
      </c>
      <c r="E213" s="129">
        <f t="shared" ca="1" si="65"/>
        <v>1.00022751</v>
      </c>
      <c r="F213" s="129">
        <f ca="1">(TRUNC(PRODUCT($E$12:$E212),16))</f>
        <v>1.03441972701833</v>
      </c>
      <c r="G213" s="129">
        <f t="shared" si="74"/>
        <v>1</v>
      </c>
      <c r="H213" s="129">
        <f t="shared" ca="1" si="66"/>
        <v>1.03441973</v>
      </c>
      <c r="I213" s="128">
        <f t="shared" si="75"/>
        <v>0.05</v>
      </c>
      <c r="J213" s="122">
        <f t="shared" si="76"/>
        <v>43488</v>
      </c>
      <c r="K213" s="118">
        <f t="shared" si="77"/>
        <v>138</v>
      </c>
      <c r="L213" s="130">
        <f t="shared" si="78"/>
        <v>138</v>
      </c>
      <c r="M213" s="131">
        <f t="shared" si="67"/>
        <v>1.0270785609999999</v>
      </c>
      <c r="N213" s="131">
        <f t="shared" ca="1" si="68"/>
        <v>1.062430328</v>
      </c>
      <c r="O213" s="130">
        <f t="shared" si="79"/>
        <v>0</v>
      </c>
      <c r="P213" s="129">
        <f t="shared" ca="1" si="69"/>
        <v>124860.656</v>
      </c>
      <c r="Q213" s="135">
        <f t="shared" si="70"/>
        <v>0</v>
      </c>
      <c r="R213" s="129">
        <f t="shared" si="71"/>
        <v>0</v>
      </c>
      <c r="S213" s="136" t="str">
        <f t="shared" si="80"/>
        <v>A+J=</v>
      </c>
      <c r="T213" s="122">
        <f t="shared" si="81"/>
        <v>44732</v>
      </c>
      <c r="U213" s="3"/>
      <c r="V213" s="3"/>
      <c r="W213" s="55">
        <v>45047</v>
      </c>
      <c r="X213" s="55" t="s">
        <v>69</v>
      </c>
      <c r="Y213" s="22"/>
      <c r="Z213" s="1"/>
      <c r="AA213" s="42"/>
      <c r="AB213" s="54"/>
      <c r="AC213" s="54"/>
      <c r="AD213" s="54"/>
      <c r="AE213" s="3"/>
      <c r="AF213" s="11"/>
      <c r="AG213" s="3"/>
      <c r="AH213" s="3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</row>
    <row r="214" spans="1:166" x14ac:dyDescent="0.15">
      <c r="A214" s="134">
        <f t="shared" si="72"/>
        <v>43690</v>
      </c>
      <c r="B214" s="127">
        <f t="shared" ca="1" si="82"/>
        <v>2125755.61</v>
      </c>
      <c r="C214" s="119">
        <f t="shared" si="73"/>
        <v>2000000</v>
      </c>
      <c r="D214" s="128">
        <f ca="1">IF(A214&lt;$B$1,VLOOKUP(A214,[1]DI!$A$4:$B$15000,2,FALSE),0)</f>
        <v>5.8999999999999997E-2</v>
      </c>
      <c r="E214" s="129">
        <f t="shared" ca="1" si="65"/>
        <v>1.00022751</v>
      </c>
      <c r="F214" s="129">
        <f ca="1">(TRUNC(PRODUCT($E$12:$E213),16))</f>
        <v>1.0346550678504201</v>
      </c>
      <c r="G214" s="129">
        <f t="shared" si="74"/>
        <v>1</v>
      </c>
      <c r="H214" s="129">
        <f t="shared" ca="1" si="66"/>
        <v>1.0346550699999999</v>
      </c>
      <c r="I214" s="128">
        <f t="shared" si="75"/>
        <v>0.05</v>
      </c>
      <c r="J214" s="122">
        <f t="shared" si="76"/>
        <v>43488</v>
      </c>
      <c r="K214" s="118">
        <f t="shared" si="77"/>
        <v>139</v>
      </c>
      <c r="L214" s="130">
        <f t="shared" si="78"/>
        <v>139</v>
      </c>
      <c r="M214" s="131">
        <f t="shared" si="67"/>
        <v>1.0272774339999999</v>
      </c>
      <c r="N214" s="131">
        <f t="shared" ca="1" si="68"/>
        <v>1.0628778050000001</v>
      </c>
      <c r="O214" s="130">
        <f t="shared" si="79"/>
        <v>0</v>
      </c>
      <c r="P214" s="129">
        <f t="shared" ca="1" si="69"/>
        <v>125755.61</v>
      </c>
      <c r="Q214" s="135">
        <f t="shared" si="70"/>
        <v>0</v>
      </c>
      <c r="R214" s="129">
        <f t="shared" si="71"/>
        <v>0</v>
      </c>
      <c r="S214" s="136" t="str">
        <f t="shared" si="80"/>
        <v>A+J=</v>
      </c>
      <c r="T214" s="122">
        <f t="shared" si="81"/>
        <v>44732</v>
      </c>
      <c r="U214" s="3"/>
      <c r="V214" s="3"/>
      <c r="W214" s="55">
        <v>45085</v>
      </c>
      <c r="X214" s="55" t="s">
        <v>68</v>
      </c>
      <c r="Y214" s="22"/>
      <c r="Z214" s="1"/>
      <c r="AA214" s="42"/>
      <c r="AB214" s="54"/>
      <c r="AC214" s="54"/>
      <c r="AD214" s="54"/>
      <c r="AE214" s="3"/>
      <c r="AF214" s="11"/>
      <c r="AG214" s="3"/>
      <c r="AH214" s="3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</row>
    <row r="215" spans="1:166" x14ac:dyDescent="0.15">
      <c r="A215" s="134">
        <f t="shared" si="72"/>
        <v>43691</v>
      </c>
      <c r="B215" s="127">
        <f t="shared" ca="1" si="82"/>
        <v>2126650.9380000001</v>
      </c>
      <c r="C215" s="119">
        <f t="shared" si="73"/>
        <v>2000000</v>
      </c>
      <c r="D215" s="128">
        <f ca="1">IF(A215&lt;$B$1,VLOOKUP(A215,[1]DI!$A$4:$B$15000,2,FALSE),0)</f>
        <v>5.8999999999999997E-2</v>
      </c>
      <c r="E215" s="129">
        <f t="shared" ca="1" si="65"/>
        <v>1.00022751</v>
      </c>
      <c r="F215" s="129">
        <f ca="1">(TRUNC(PRODUCT($E$12:$E214),16))</f>
        <v>1.03489046222491</v>
      </c>
      <c r="G215" s="129">
        <f t="shared" si="74"/>
        <v>1</v>
      </c>
      <c r="H215" s="129">
        <f t="shared" ca="1" si="66"/>
        <v>1.03489046</v>
      </c>
      <c r="I215" s="128">
        <f t="shared" si="75"/>
        <v>0.05</v>
      </c>
      <c r="J215" s="122">
        <f t="shared" si="76"/>
        <v>43488</v>
      </c>
      <c r="K215" s="118">
        <f t="shared" si="77"/>
        <v>140</v>
      </c>
      <c r="L215" s="130">
        <f t="shared" si="78"/>
        <v>140</v>
      </c>
      <c r="M215" s="131">
        <f t="shared" si="67"/>
        <v>1.0274763469999999</v>
      </c>
      <c r="N215" s="131">
        <f t="shared" ca="1" si="68"/>
        <v>1.063325469</v>
      </c>
      <c r="O215" s="130">
        <f t="shared" si="79"/>
        <v>0</v>
      </c>
      <c r="P215" s="129">
        <f t="shared" ca="1" si="69"/>
        <v>126650.93799999999</v>
      </c>
      <c r="Q215" s="135">
        <f t="shared" si="70"/>
        <v>0</v>
      </c>
      <c r="R215" s="129">
        <f t="shared" si="71"/>
        <v>0</v>
      </c>
      <c r="S215" s="136" t="str">
        <f t="shared" si="80"/>
        <v>A+J=</v>
      </c>
      <c r="T215" s="122">
        <f t="shared" si="81"/>
        <v>44732</v>
      </c>
      <c r="U215" s="3"/>
      <c r="V215" s="3"/>
      <c r="W215" s="55">
        <v>45176</v>
      </c>
      <c r="X215" s="55" t="s">
        <v>70</v>
      </c>
      <c r="Y215" s="22"/>
      <c r="Z215" s="1"/>
      <c r="AA215" s="42"/>
      <c r="AB215" s="54"/>
      <c r="AC215" s="54"/>
      <c r="AD215" s="54"/>
      <c r="AE215" s="3"/>
      <c r="AF215" s="11"/>
      <c r="AG215" s="3"/>
      <c r="AH215" s="3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</row>
    <row r="216" spans="1:166" x14ac:dyDescent="0.15">
      <c r="A216" s="134">
        <f t="shared" si="72"/>
        <v>43692</v>
      </c>
      <c r="B216" s="127">
        <f t="shared" ca="1" si="82"/>
        <v>2127546.6540000001</v>
      </c>
      <c r="C216" s="119">
        <f t="shared" si="73"/>
        <v>2000000</v>
      </c>
      <c r="D216" s="128">
        <f ca="1">IF(A216&lt;$B$1,VLOOKUP(A216,[1]DI!$A$4:$B$15000,2,FALSE),0)</f>
        <v>5.8999999999999997E-2</v>
      </c>
      <c r="E216" s="129">
        <f t="shared" ca="1" si="65"/>
        <v>1.00022751</v>
      </c>
      <c r="F216" s="129">
        <f ca="1">(TRUNC(PRODUCT($E$12:$E215),16))</f>
        <v>1.03512591015397</v>
      </c>
      <c r="G216" s="129">
        <f t="shared" si="74"/>
        <v>1</v>
      </c>
      <c r="H216" s="129">
        <f t="shared" ca="1" si="66"/>
        <v>1.0351259100000001</v>
      </c>
      <c r="I216" s="128">
        <f t="shared" si="75"/>
        <v>0.05</v>
      </c>
      <c r="J216" s="122">
        <f t="shared" si="76"/>
        <v>43488</v>
      </c>
      <c r="K216" s="118">
        <f t="shared" si="77"/>
        <v>141</v>
      </c>
      <c r="L216" s="130">
        <f t="shared" si="78"/>
        <v>141</v>
      </c>
      <c r="M216" s="131">
        <f t="shared" si="67"/>
        <v>1.027675297</v>
      </c>
      <c r="N216" s="131">
        <f t="shared" ca="1" si="68"/>
        <v>1.063773327</v>
      </c>
      <c r="O216" s="130">
        <f t="shared" si="79"/>
        <v>0</v>
      </c>
      <c r="P216" s="129">
        <f t="shared" ca="1" si="69"/>
        <v>127546.65399999999</v>
      </c>
      <c r="Q216" s="135">
        <f t="shared" si="70"/>
        <v>0</v>
      </c>
      <c r="R216" s="129">
        <f t="shared" si="71"/>
        <v>0</v>
      </c>
      <c r="S216" s="136" t="str">
        <f t="shared" si="80"/>
        <v>A+J=</v>
      </c>
      <c r="T216" s="122">
        <f t="shared" si="81"/>
        <v>44732</v>
      </c>
      <c r="U216" s="3"/>
      <c r="V216" s="3"/>
      <c r="W216" s="55">
        <v>45211</v>
      </c>
      <c r="X216" s="56" t="s">
        <v>59</v>
      </c>
      <c r="Y216" s="22"/>
      <c r="Z216" s="1"/>
      <c r="AA216" s="42"/>
      <c r="AB216" s="54"/>
      <c r="AC216" s="54"/>
      <c r="AD216" s="54"/>
      <c r="AE216" s="3"/>
      <c r="AF216" s="11"/>
      <c r="AG216" s="3"/>
      <c r="AH216" s="3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</row>
    <row r="217" spans="1:166" x14ac:dyDescent="0.15">
      <c r="A217" s="134">
        <f t="shared" si="72"/>
        <v>43693</v>
      </c>
      <c r="B217" s="127">
        <f t="shared" ca="1" si="82"/>
        <v>2128442.7420000001</v>
      </c>
      <c r="C217" s="119">
        <f t="shared" si="73"/>
        <v>2000000</v>
      </c>
      <c r="D217" s="128">
        <f ca="1">IF(A217&lt;$B$1,VLOOKUP(A217,[1]DI!$A$4:$B$15000,2,FALSE),0)</f>
        <v>5.8999999999999997E-2</v>
      </c>
      <c r="E217" s="129">
        <f t="shared" ca="1" si="65"/>
        <v>1.00022751</v>
      </c>
      <c r="F217" s="129">
        <f ca="1">(TRUNC(PRODUCT($E$12:$E216),16))</f>
        <v>1.03536141164979</v>
      </c>
      <c r="G217" s="129">
        <f t="shared" si="74"/>
        <v>1</v>
      </c>
      <c r="H217" s="129">
        <f t="shared" ca="1" si="66"/>
        <v>1.0353614099999999</v>
      </c>
      <c r="I217" s="128">
        <f t="shared" si="75"/>
        <v>0.05</v>
      </c>
      <c r="J217" s="122">
        <f t="shared" si="76"/>
        <v>43488</v>
      </c>
      <c r="K217" s="118">
        <f t="shared" si="77"/>
        <v>142</v>
      </c>
      <c r="L217" s="130">
        <f t="shared" si="78"/>
        <v>142</v>
      </c>
      <c r="M217" s="131">
        <f t="shared" si="67"/>
        <v>1.0278742869999999</v>
      </c>
      <c r="N217" s="131">
        <f t="shared" ca="1" si="68"/>
        <v>1.0642213709999999</v>
      </c>
      <c r="O217" s="130">
        <f t="shared" si="79"/>
        <v>0</v>
      </c>
      <c r="P217" s="129">
        <f t="shared" ca="1" si="69"/>
        <v>128442.742</v>
      </c>
      <c r="Q217" s="135">
        <f t="shared" si="70"/>
        <v>0</v>
      </c>
      <c r="R217" s="129">
        <f t="shared" si="71"/>
        <v>0</v>
      </c>
      <c r="S217" s="136" t="str">
        <f t="shared" si="80"/>
        <v>A+J=</v>
      </c>
      <c r="T217" s="122">
        <f t="shared" si="81"/>
        <v>44732</v>
      </c>
      <c r="U217" s="3"/>
      <c r="V217" s="3"/>
      <c r="W217" s="55">
        <v>45232</v>
      </c>
      <c r="X217" s="55" t="s">
        <v>63</v>
      </c>
      <c r="Y217" s="22"/>
      <c r="Z217" s="1"/>
      <c r="AA217" s="42"/>
      <c r="AB217" s="54"/>
      <c r="AC217" s="54"/>
      <c r="AD217" s="54"/>
      <c r="AE217" s="3"/>
      <c r="AF217" s="11"/>
      <c r="AG217" s="3"/>
      <c r="AH217" s="3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</row>
    <row r="218" spans="1:166" x14ac:dyDescent="0.15">
      <c r="A218" s="134">
        <f t="shared" si="72"/>
        <v>43694</v>
      </c>
      <c r="B218" s="127">
        <f t="shared" ca="1" si="82"/>
        <v>2129339.2179999999</v>
      </c>
      <c r="C218" s="119">
        <f t="shared" si="73"/>
        <v>2000000</v>
      </c>
      <c r="D218" s="128">
        <f ca="1">IF(A218&lt;$B$1,VLOOKUP(A218,[1]DI!$A$4:$B$15000,2,FALSE),0)</f>
        <v>0</v>
      </c>
      <c r="E218" s="129">
        <f t="shared" ca="1" si="65"/>
        <v>1</v>
      </c>
      <c r="F218" s="129">
        <f ca="1">(TRUNC(PRODUCT($E$12:$E217),16))</f>
        <v>1.0355969667245499</v>
      </c>
      <c r="G218" s="129">
        <f t="shared" si="74"/>
        <v>1</v>
      </c>
      <c r="H218" s="129">
        <f t="shared" ca="1" si="66"/>
        <v>1.0355969700000001</v>
      </c>
      <c r="I218" s="128">
        <f t="shared" si="75"/>
        <v>0.05</v>
      </c>
      <c r="J218" s="122">
        <f t="shared" si="76"/>
        <v>43488</v>
      </c>
      <c r="K218" s="118">
        <f t="shared" si="77"/>
        <v>142</v>
      </c>
      <c r="L218" s="130">
        <f t="shared" si="78"/>
        <v>143</v>
      </c>
      <c r="M218" s="131">
        <f t="shared" si="67"/>
        <v>1.028073314</v>
      </c>
      <c r="N218" s="131">
        <f t="shared" ca="1" si="68"/>
        <v>1.0646696090000001</v>
      </c>
      <c r="O218" s="130">
        <f t="shared" si="79"/>
        <v>0</v>
      </c>
      <c r="P218" s="129">
        <f t="shared" ca="1" si="69"/>
        <v>129339.21799999999</v>
      </c>
      <c r="Q218" s="135">
        <f t="shared" si="70"/>
        <v>0</v>
      </c>
      <c r="R218" s="129">
        <f t="shared" si="71"/>
        <v>0</v>
      </c>
      <c r="S218" s="136" t="str">
        <f t="shared" si="80"/>
        <v>A+J=</v>
      </c>
      <c r="T218" s="122">
        <f t="shared" si="81"/>
        <v>44732</v>
      </c>
      <c r="U218" s="3"/>
      <c r="V218" s="3"/>
      <c r="W218" s="55">
        <v>45245</v>
      </c>
      <c r="X218" s="55" t="s">
        <v>71</v>
      </c>
      <c r="Y218" s="22"/>
      <c r="Z218" s="1"/>
      <c r="AA218" s="42"/>
      <c r="AB218" s="54"/>
      <c r="AC218" s="54"/>
      <c r="AD218" s="54"/>
      <c r="AE218" s="3"/>
      <c r="AF218" s="11"/>
      <c r="AG218" s="3"/>
      <c r="AH218" s="3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</row>
    <row r="219" spans="1:166" x14ac:dyDescent="0.15">
      <c r="A219" s="134">
        <f t="shared" si="72"/>
        <v>43695</v>
      </c>
      <c r="B219" s="127">
        <f t="shared" ca="1" si="82"/>
        <v>2129339.2179999999</v>
      </c>
      <c r="C219" s="119">
        <f t="shared" si="73"/>
        <v>2000000</v>
      </c>
      <c r="D219" s="128">
        <f ca="1">IF(A219&lt;$B$1,VLOOKUP(A219,[1]DI!$A$4:$B$15000,2,FALSE),0)</f>
        <v>0</v>
      </c>
      <c r="E219" s="129">
        <f t="shared" ca="1" si="65"/>
        <v>1</v>
      </c>
      <c r="F219" s="129">
        <f ca="1">(TRUNC(PRODUCT($E$12:$E218),16))</f>
        <v>1.0355969667245499</v>
      </c>
      <c r="G219" s="129">
        <f t="shared" si="74"/>
        <v>1</v>
      </c>
      <c r="H219" s="129">
        <f t="shared" ca="1" si="66"/>
        <v>1.0355969700000001</v>
      </c>
      <c r="I219" s="128">
        <f t="shared" si="75"/>
        <v>0.05</v>
      </c>
      <c r="J219" s="122">
        <f t="shared" si="76"/>
        <v>43488</v>
      </c>
      <c r="K219" s="118">
        <f t="shared" si="77"/>
        <v>142</v>
      </c>
      <c r="L219" s="130">
        <f t="shared" si="78"/>
        <v>143</v>
      </c>
      <c r="M219" s="131">
        <f t="shared" si="67"/>
        <v>1.028073314</v>
      </c>
      <c r="N219" s="131">
        <f t="shared" ca="1" si="68"/>
        <v>1.0646696090000001</v>
      </c>
      <c r="O219" s="130">
        <f t="shared" si="79"/>
        <v>0</v>
      </c>
      <c r="P219" s="129">
        <f t="shared" ca="1" si="69"/>
        <v>129339.21799999999</v>
      </c>
      <c r="Q219" s="135">
        <f t="shared" si="70"/>
        <v>0</v>
      </c>
      <c r="R219" s="129">
        <f t="shared" si="71"/>
        <v>0</v>
      </c>
      <c r="S219" s="136" t="str">
        <f t="shared" si="80"/>
        <v>A+J=</v>
      </c>
      <c r="T219" s="122">
        <f t="shared" si="81"/>
        <v>44732</v>
      </c>
      <c r="U219" s="3"/>
      <c r="V219" s="3"/>
      <c r="W219" s="55">
        <v>45285</v>
      </c>
      <c r="X219" s="55" t="s">
        <v>65</v>
      </c>
      <c r="Y219" s="22"/>
      <c r="Z219" s="1"/>
      <c r="AA219" s="42"/>
      <c r="AB219" s="54"/>
      <c r="AC219" s="54"/>
      <c r="AD219" s="54"/>
      <c r="AE219" s="3"/>
      <c r="AF219" s="11"/>
      <c r="AG219" s="3"/>
      <c r="AH219" s="3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</row>
    <row r="220" spans="1:166" x14ac:dyDescent="0.15">
      <c r="A220" s="134">
        <f t="shared" si="72"/>
        <v>43696</v>
      </c>
      <c r="B220" s="127">
        <f t="shared" ca="1" si="82"/>
        <v>2129339.2179999999</v>
      </c>
      <c r="C220" s="119">
        <f t="shared" si="73"/>
        <v>2000000</v>
      </c>
      <c r="D220" s="128">
        <f ca="1">IF(A220&lt;$B$1,VLOOKUP(A220,[1]DI!$A$4:$B$15000,2,FALSE),0)</f>
        <v>5.8999999999999997E-2</v>
      </c>
      <c r="E220" s="129">
        <f t="shared" ca="1" si="65"/>
        <v>1.00022751</v>
      </c>
      <c r="F220" s="129">
        <f ca="1">(TRUNC(PRODUCT($E$12:$E219),16))</f>
        <v>1.0355969667245499</v>
      </c>
      <c r="G220" s="129">
        <f t="shared" si="74"/>
        <v>1</v>
      </c>
      <c r="H220" s="129">
        <f t="shared" ca="1" si="66"/>
        <v>1.0355969700000001</v>
      </c>
      <c r="I220" s="128">
        <f t="shared" si="75"/>
        <v>0.05</v>
      </c>
      <c r="J220" s="122">
        <f t="shared" si="76"/>
        <v>43488</v>
      </c>
      <c r="K220" s="118">
        <f t="shared" si="77"/>
        <v>143</v>
      </c>
      <c r="L220" s="130">
        <f t="shared" si="78"/>
        <v>143</v>
      </c>
      <c r="M220" s="131">
        <f t="shared" si="67"/>
        <v>1.028073314</v>
      </c>
      <c r="N220" s="131">
        <f t="shared" ca="1" si="68"/>
        <v>1.0646696090000001</v>
      </c>
      <c r="O220" s="130">
        <f t="shared" si="79"/>
        <v>0</v>
      </c>
      <c r="P220" s="129">
        <f t="shared" ca="1" si="69"/>
        <v>129339.21799999999</v>
      </c>
      <c r="Q220" s="135">
        <f t="shared" si="70"/>
        <v>0</v>
      </c>
      <c r="R220" s="129">
        <f t="shared" si="71"/>
        <v>0</v>
      </c>
      <c r="S220" s="136" t="str">
        <f t="shared" si="80"/>
        <v>A+J=</v>
      </c>
      <c r="T220" s="122">
        <f t="shared" si="81"/>
        <v>44732</v>
      </c>
      <c r="U220" s="3"/>
      <c r="V220" s="3"/>
      <c r="W220" s="55">
        <v>45292</v>
      </c>
      <c r="X220" s="55" t="s">
        <v>66</v>
      </c>
      <c r="Y220" s="22"/>
      <c r="Z220" s="1"/>
      <c r="AA220" s="42"/>
      <c r="AB220" s="54"/>
      <c r="AC220" s="54"/>
      <c r="AD220" s="54"/>
      <c r="AE220" s="3"/>
      <c r="AF220" s="11"/>
      <c r="AG220" s="3"/>
      <c r="AH220" s="3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</row>
    <row r="221" spans="1:166" x14ac:dyDescent="0.15">
      <c r="A221" s="134">
        <f t="shared" si="72"/>
        <v>43697</v>
      </c>
      <c r="B221" s="127">
        <f t="shared" ca="1" si="82"/>
        <v>2130236.0660000001</v>
      </c>
      <c r="C221" s="119">
        <f t="shared" si="73"/>
        <v>2000000</v>
      </c>
      <c r="D221" s="128">
        <f ca="1">IF(A221&lt;$B$1,VLOOKUP(A221,[1]DI!$A$4:$B$15000,2,FALSE),0)</f>
        <v>5.8999999999999997E-2</v>
      </c>
      <c r="E221" s="129">
        <f t="shared" ca="1" si="65"/>
        <v>1.00022751</v>
      </c>
      <c r="F221" s="129">
        <f ca="1">(TRUNC(PRODUCT($E$12:$E220),16))</f>
        <v>1.03583257539045</v>
      </c>
      <c r="G221" s="129">
        <f t="shared" si="74"/>
        <v>1</v>
      </c>
      <c r="H221" s="129">
        <f t="shared" ca="1" si="66"/>
        <v>1.0358325799999999</v>
      </c>
      <c r="I221" s="128">
        <f t="shared" si="75"/>
        <v>0.05</v>
      </c>
      <c r="J221" s="122">
        <f t="shared" si="76"/>
        <v>43488</v>
      </c>
      <c r="K221" s="118">
        <f t="shared" si="77"/>
        <v>144</v>
      </c>
      <c r="L221" s="130">
        <f t="shared" si="78"/>
        <v>144</v>
      </c>
      <c r="M221" s="131">
        <f t="shared" si="67"/>
        <v>1.0282723810000001</v>
      </c>
      <c r="N221" s="131">
        <f t="shared" ca="1" si="68"/>
        <v>1.0651180330000001</v>
      </c>
      <c r="O221" s="130">
        <f t="shared" si="79"/>
        <v>0</v>
      </c>
      <c r="P221" s="129">
        <f t="shared" ca="1" si="69"/>
        <v>130236.06600000001</v>
      </c>
      <c r="Q221" s="135">
        <f t="shared" si="70"/>
        <v>0</v>
      </c>
      <c r="R221" s="129">
        <f t="shared" si="71"/>
        <v>0</v>
      </c>
      <c r="S221" s="136" t="str">
        <f t="shared" si="80"/>
        <v>A+J=</v>
      </c>
      <c r="T221" s="122">
        <f t="shared" si="81"/>
        <v>44732</v>
      </c>
      <c r="U221" s="3"/>
      <c r="V221" s="3"/>
      <c r="W221" s="55">
        <v>45334</v>
      </c>
      <c r="X221" s="55" t="s">
        <v>57</v>
      </c>
      <c r="Y221" s="22"/>
      <c r="Z221" s="1"/>
      <c r="AA221" s="42"/>
      <c r="AB221" s="54"/>
      <c r="AC221" s="54"/>
      <c r="AD221" s="54"/>
      <c r="AE221" s="3"/>
      <c r="AF221" s="11"/>
      <c r="AG221" s="3"/>
      <c r="AH221" s="3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</row>
    <row r="222" spans="1:166" x14ac:dyDescent="0.15">
      <c r="A222" s="134">
        <f t="shared" si="72"/>
        <v>43698</v>
      </c>
      <c r="B222" s="127">
        <f t="shared" ca="1" si="82"/>
        <v>2131133.284</v>
      </c>
      <c r="C222" s="119">
        <f t="shared" si="73"/>
        <v>2000000</v>
      </c>
      <c r="D222" s="128">
        <f ca="1">IF(A222&lt;$B$1,VLOOKUP(A222,[1]DI!$A$4:$B$15000,2,FALSE),0)</f>
        <v>5.8999999999999997E-2</v>
      </c>
      <c r="E222" s="129">
        <f t="shared" ca="1" si="65"/>
        <v>1.00022751</v>
      </c>
      <c r="F222" s="129">
        <f ca="1">(TRUNC(PRODUCT($E$12:$E221),16))</f>
        <v>1.0360682376596799</v>
      </c>
      <c r="G222" s="129">
        <f t="shared" si="74"/>
        <v>1</v>
      </c>
      <c r="H222" s="129">
        <f t="shared" ca="1" si="66"/>
        <v>1.0360682400000001</v>
      </c>
      <c r="I222" s="128">
        <f t="shared" si="75"/>
        <v>0.05</v>
      </c>
      <c r="J222" s="122">
        <f t="shared" si="76"/>
        <v>43488</v>
      </c>
      <c r="K222" s="118">
        <f t="shared" si="77"/>
        <v>145</v>
      </c>
      <c r="L222" s="130">
        <f t="shared" si="78"/>
        <v>145</v>
      </c>
      <c r="M222" s="131">
        <f t="shared" si="67"/>
        <v>1.0284714859999999</v>
      </c>
      <c r="N222" s="131">
        <f t="shared" ca="1" si="68"/>
        <v>1.0655666420000001</v>
      </c>
      <c r="O222" s="130">
        <f t="shared" si="79"/>
        <v>0</v>
      </c>
      <c r="P222" s="129">
        <f t="shared" ca="1" si="69"/>
        <v>131133.28400000001</v>
      </c>
      <c r="Q222" s="135">
        <f t="shared" si="70"/>
        <v>0</v>
      </c>
      <c r="R222" s="129">
        <f t="shared" si="71"/>
        <v>0</v>
      </c>
      <c r="S222" s="136" t="str">
        <f t="shared" si="80"/>
        <v>A+J=</v>
      </c>
      <c r="T222" s="122">
        <f t="shared" si="81"/>
        <v>44732</v>
      </c>
      <c r="U222" s="3"/>
      <c r="V222" s="3"/>
      <c r="W222" s="55">
        <v>45335</v>
      </c>
      <c r="X222" s="55" t="s">
        <v>57</v>
      </c>
      <c r="Y222" s="22"/>
      <c r="Z222" s="1"/>
      <c r="AA222" s="42"/>
      <c r="AB222" s="54"/>
      <c r="AC222" s="54"/>
      <c r="AD222" s="54"/>
      <c r="AE222" s="3"/>
      <c r="AF222" s="11"/>
      <c r="AG222" s="3"/>
      <c r="AH222" s="3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</row>
    <row r="223" spans="1:166" x14ac:dyDescent="0.15">
      <c r="A223" s="134">
        <f t="shared" si="72"/>
        <v>43699</v>
      </c>
      <c r="B223" s="127">
        <f t="shared" ca="1" si="82"/>
        <v>2132030.872</v>
      </c>
      <c r="C223" s="119">
        <f t="shared" si="73"/>
        <v>2000000</v>
      </c>
      <c r="D223" s="128">
        <f ca="1">IF(A223&lt;$B$1,VLOOKUP(A223,[1]DI!$A$4:$B$15000,2,FALSE),0)</f>
        <v>5.8999999999999997E-2</v>
      </c>
      <c r="E223" s="129">
        <f t="shared" ca="1" si="65"/>
        <v>1.00022751</v>
      </c>
      <c r="F223" s="129">
        <f ca="1">(TRUNC(PRODUCT($E$12:$E222),16))</f>
        <v>1.0363039535444301</v>
      </c>
      <c r="G223" s="129">
        <f t="shared" si="74"/>
        <v>1</v>
      </c>
      <c r="H223" s="129">
        <f t="shared" ca="1" si="66"/>
        <v>1.03630395</v>
      </c>
      <c r="I223" s="128">
        <f t="shared" si="75"/>
        <v>0.05</v>
      </c>
      <c r="J223" s="122">
        <f t="shared" si="76"/>
        <v>43488</v>
      </c>
      <c r="K223" s="118">
        <f t="shared" si="77"/>
        <v>146</v>
      </c>
      <c r="L223" s="130">
        <f t="shared" si="78"/>
        <v>146</v>
      </c>
      <c r="M223" s="131">
        <f t="shared" si="67"/>
        <v>1.0286706290000001</v>
      </c>
      <c r="N223" s="131">
        <f t="shared" ca="1" si="68"/>
        <v>1.066015436</v>
      </c>
      <c r="O223" s="130">
        <f t="shared" si="79"/>
        <v>0</v>
      </c>
      <c r="P223" s="129">
        <f t="shared" ca="1" si="69"/>
        <v>132030.872</v>
      </c>
      <c r="Q223" s="135">
        <f t="shared" si="70"/>
        <v>0</v>
      </c>
      <c r="R223" s="129">
        <f t="shared" si="71"/>
        <v>0</v>
      </c>
      <c r="S223" s="136" t="str">
        <f t="shared" si="80"/>
        <v>A+J=</v>
      </c>
      <c r="T223" s="122">
        <f t="shared" si="81"/>
        <v>44732</v>
      </c>
      <c r="U223" s="3"/>
      <c r="V223" s="3"/>
      <c r="W223" s="55">
        <v>45380</v>
      </c>
      <c r="X223" s="55" t="s">
        <v>67</v>
      </c>
      <c r="Y223" s="22"/>
      <c r="Z223" s="1"/>
      <c r="AA223" s="42"/>
      <c r="AB223" s="54"/>
      <c r="AC223" s="54"/>
      <c r="AD223" s="54"/>
      <c r="AE223" s="3"/>
      <c r="AF223" s="11"/>
      <c r="AG223" s="3"/>
      <c r="AH223" s="3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</row>
    <row r="224" spans="1:166" x14ac:dyDescent="0.15">
      <c r="A224" s="134">
        <f t="shared" si="72"/>
        <v>43700</v>
      </c>
      <c r="B224" s="127">
        <f t="shared" ca="1" si="82"/>
        <v>2132928.852</v>
      </c>
      <c r="C224" s="119">
        <f t="shared" si="73"/>
        <v>2000000</v>
      </c>
      <c r="D224" s="128">
        <f ca="1">IF(A224&lt;$B$1,VLOOKUP(A224,[1]DI!$A$4:$B$15000,2,FALSE),0)</f>
        <v>5.8999999999999997E-2</v>
      </c>
      <c r="E224" s="129">
        <f t="shared" ca="1" si="65"/>
        <v>1.00022751</v>
      </c>
      <c r="F224" s="129">
        <f ca="1">(TRUNC(PRODUCT($E$12:$E223),16))</f>
        <v>1.0365397230569</v>
      </c>
      <c r="G224" s="129">
        <f t="shared" si="74"/>
        <v>1</v>
      </c>
      <c r="H224" s="129">
        <f t="shared" ca="1" si="66"/>
        <v>1.0365397199999999</v>
      </c>
      <c r="I224" s="128">
        <f t="shared" si="75"/>
        <v>0.05</v>
      </c>
      <c r="J224" s="122">
        <f t="shared" si="76"/>
        <v>43488</v>
      </c>
      <c r="K224" s="118">
        <f t="shared" si="77"/>
        <v>147</v>
      </c>
      <c r="L224" s="130">
        <f t="shared" si="78"/>
        <v>147</v>
      </c>
      <c r="M224" s="131">
        <f t="shared" si="67"/>
        <v>1.0288698110000001</v>
      </c>
      <c r="N224" s="131">
        <f t="shared" ca="1" si="68"/>
        <v>1.066464426</v>
      </c>
      <c r="O224" s="130">
        <f t="shared" si="79"/>
        <v>0</v>
      </c>
      <c r="P224" s="129">
        <f t="shared" ca="1" si="69"/>
        <v>132928.85200000001</v>
      </c>
      <c r="Q224" s="135">
        <f t="shared" si="70"/>
        <v>0</v>
      </c>
      <c r="R224" s="129">
        <f t="shared" si="71"/>
        <v>0</v>
      </c>
      <c r="S224" s="136" t="str">
        <f t="shared" si="80"/>
        <v>A+J=</v>
      </c>
      <c r="T224" s="122">
        <f t="shared" si="81"/>
        <v>44732</v>
      </c>
      <c r="U224" s="3"/>
      <c r="V224" s="3"/>
      <c r="W224" s="55">
        <v>45413</v>
      </c>
      <c r="X224" s="55" t="s">
        <v>69</v>
      </c>
      <c r="Y224" s="22"/>
      <c r="Z224" s="1"/>
      <c r="AA224" s="42"/>
      <c r="AB224" s="54"/>
      <c r="AC224" s="54"/>
      <c r="AD224" s="54"/>
      <c r="AE224" s="3"/>
      <c r="AF224" s="11"/>
      <c r="AG224" s="3"/>
      <c r="AH224" s="3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</row>
    <row r="225" spans="1:166" x14ac:dyDescent="0.15">
      <c r="A225" s="134">
        <f t="shared" si="72"/>
        <v>43701</v>
      </c>
      <c r="B225" s="127">
        <f t="shared" ca="1" si="82"/>
        <v>2133827.2239999999</v>
      </c>
      <c r="C225" s="119">
        <f t="shared" si="73"/>
        <v>2000000</v>
      </c>
      <c r="D225" s="128">
        <f ca="1">IF(A225&lt;$B$1,VLOOKUP(A225,[1]DI!$A$4:$B$15000,2,FALSE),0)</f>
        <v>0</v>
      </c>
      <c r="E225" s="129">
        <f t="shared" ca="1" si="65"/>
        <v>1</v>
      </c>
      <c r="F225" s="129">
        <f ca="1">(TRUNC(PRODUCT($E$12:$E224),16))</f>
        <v>1.03677554620929</v>
      </c>
      <c r="G225" s="129">
        <f t="shared" si="74"/>
        <v>1</v>
      </c>
      <c r="H225" s="129">
        <f t="shared" ca="1" si="66"/>
        <v>1.03677555</v>
      </c>
      <c r="I225" s="128">
        <f t="shared" si="75"/>
        <v>0.05</v>
      </c>
      <c r="J225" s="122">
        <f t="shared" si="76"/>
        <v>43488</v>
      </c>
      <c r="K225" s="118">
        <f t="shared" si="77"/>
        <v>147</v>
      </c>
      <c r="L225" s="130">
        <f t="shared" si="78"/>
        <v>148</v>
      </c>
      <c r="M225" s="131">
        <f t="shared" si="67"/>
        <v>1.029069032</v>
      </c>
      <c r="N225" s="131">
        <f t="shared" ca="1" si="68"/>
        <v>1.066913612</v>
      </c>
      <c r="O225" s="130">
        <f t="shared" si="79"/>
        <v>0</v>
      </c>
      <c r="P225" s="129">
        <f t="shared" ca="1" si="69"/>
        <v>133827.22399999999</v>
      </c>
      <c r="Q225" s="135">
        <f t="shared" si="70"/>
        <v>0</v>
      </c>
      <c r="R225" s="129">
        <f t="shared" si="71"/>
        <v>0</v>
      </c>
      <c r="S225" s="136" t="str">
        <f t="shared" si="80"/>
        <v>A+J=</v>
      </c>
      <c r="T225" s="122">
        <f t="shared" si="81"/>
        <v>44732</v>
      </c>
      <c r="U225" s="3"/>
      <c r="V225" s="3"/>
      <c r="W225" s="55">
        <v>45442</v>
      </c>
      <c r="X225" s="55" t="s">
        <v>68</v>
      </c>
      <c r="Y225" s="22"/>
      <c r="Z225" s="1"/>
      <c r="AA225" s="42"/>
      <c r="AB225" s="54"/>
      <c r="AC225" s="54"/>
      <c r="AD225" s="54"/>
      <c r="AE225" s="3"/>
      <c r="AF225" s="11"/>
      <c r="AG225" s="3"/>
      <c r="AH225" s="3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</row>
    <row r="226" spans="1:166" x14ac:dyDescent="0.15">
      <c r="A226" s="134">
        <f t="shared" si="72"/>
        <v>43702</v>
      </c>
      <c r="B226" s="127">
        <f t="shared" ca="1" si="82"/>
        <v>2133827.2239999999</v>
      </c>
      <c r="C226" s="119">
        <f t="shared" si="73"/>
        <v>2000000</v>
      </c>
      <c r="D226" s="128">
        <f ca="1">IF(A226&lt;$B$1,VLOOKUP(A226,[1]DI!$A$4:$B$15000,2,FALSE),0)</f>
        <v>0</v>
      </c>
      <c r="E226" s="129">
        <f t="shared" ca="1" si="65"/>
        <v>1</v>
      </c>
      <c r="F226" s="129">
        <f ca="1">(TRUNC(PRODUCT($E$12:$E225),16))</f>
        <v>1.03677554620929</v>
      </c>
      <c r="G226" s="129">
        <f t="shared" si="74"/>
        <v>1</v>
      </c>
      <c r="H226" s="129">
        <f t="shared" ca="1" si="66"/>
        <v>1.03677555</v>
      </c>
      <c r="I226" s="128">
        <f t="shared" si="75"/>
        <v>0.05</v>
      </c>
      <c r="J226" s="122">
        <f t="shared" si="76"/>
        <v>43488</v>
      </c>
      <c r="K226" s="118">
        <f t="shared" si="77"/>
        <v>147</v>
      </c>
      <c r="L226" s="130">
        <f t="shared" si="78"/>
        <v>148</v>
      </c>
      <c r="M226" s="131">
        <f t="shared" si="67"/>
        <v>1.029069032</v>
      </c>
      <c r="N226" s="131">
        <f t="shared" ca="1" si="68"/>
        <v>1.066913612</v>
      </c>
      <c r="O226" s="130">
        <f t="shared" si="79"/>
        <v>0</v>
      </c>
      <c r="P226" s="129">
        <f t="shared" ca="1" si="69"/>
        <v>133827.22399999999</v>
      </c>
      <c r="Q226" s="135">
        <f t="shared" si="70"/>
        <v>0</v>
      </c>
      <c r="R226" s="129">
        <f t="shared" si="71"/>
        <v>0</v>
      </c>
      <c r="S226" s="136" t="str">
        <f t="shared" si="80"/>
        <v>A+J=</v>
      </c>
      <c r="T226" s="122">
        <f t="shared" si="81"/>
        <v>44732</v>
      </c>
      <c r="U226" s="3"/>
      <c r="V226" s="3"/>
      <c r="W226" s="55">
        <v>45611</v>
      </c>
      <c r="X226" s="55" t="s">
        <v>71</v>
      </c>
      <c r="Y226" s="22"/>
      <c r="Z226" s="1"/>
      <c r="AA226" s="42"/>
      <c r="AB226" s="54"/>
      <c r="AC226" s="54"/>
      <c r="AD226" s="54"/>
      <c r="AE226" s="3"/>
      <c r="AF226" s="11"/>
      <c r="AG226" s="3"/>
      <c r="AH226" s="3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</row>
    <row r="227" spans="1:166" x14ac:dyDescent="0.15">
      <c r="A227" s="134">
        <f t="shared" si="72"/>
        <v>43703</v>
      </c>
      <c r="B227" s="127">
        <f t="shared" ca="1" si="82"/>
        <v>2133827.2239999999</v>
      </c>
      <c r="C227" s="119">
        <f t="shared" si="73"/>
        <v>2000000</v>
      </c>
      <c r="D227" s="128">
        <f ca="1">IF(A227&lt;$B$1,VLOOKUP(A227,[1]DI!$A$4:$B$15000,2,FALSE),0)</f>
        <v>5.8999999999999997E-2</v>
      </c>
      <c r="E227" s="129">
        <f t="shared" ca="1" si="65"/>
        <v>1.00022751</v>
      </c>
      <c r="F227" s="129">
        <f ca="1">(TRUNC(PRODUCT($E$12:$E226),16))</f>
        <v>1.03677554620929</v>
      </c>
      <c r="G227" s="129">
        <f t="shared" si="74"/>
        <v>1</v>
      </c>
      <c r="H227" s="129">
        <f t="shared" ca="1" si="66"/>
        <v>1.03677555</v>
      </c>
      <c r="I227" s="128">
        <f t="shared" si="75"/>
        <v>0.05</v>
      </c>
      <c r="J227" s="122">
        <f t="shared" si="76"/>
        <v>43488</v>
      </c>
      <c r="K227" s="118">
        <f t="shared" si="77"/>
        <v>148</v>
      </c>
      <c r="L227" s="130">
        <f t="shared" si="78"/>
        <v>148</v>
      </c>
      <c r="M227" s="131">
        <f t="shared" si="67"/>
        <v>1.029069032</v>
      </c>
      <c r="N227" s="131">
        <f t="shared" ca="1" si="68"/>
        <v>1.066913612</v>
      </c>
      <c r="O227" s="130">
        <f t="shared" si="79"/>
        <v>0</v>
      </c>
      <c r="P227" s="129">
        <f t="shared" ca="1" si="69"/>
        <v>133827.22399999999</v>
      </c>
      <c r="Q227" s="135">
        <f t="shared" si="70"/>
        <v>0</v>
      </c>
      <c r="R227" s="129">
        <f t="shared" si="71"/>
        <v>0</v>
      </c>
      <c r="S227" s="136" t="str">
        <f t="shared" si="80"/>
        <v>A+J=</v>
      </c>
      <c r="T227" s="122">
        <f t="shared" si="81"/>
        <v>44732</v>
      </c>
      <c r="U227" s="3"/>
      <c r="V227" s="3"/>
      <c r="W227" s="55">
        <v>45651</v>
      </c>
      <c r="X227" s="55" t="s">
        <v>65</v>
      </c>
      <c r="Y227" s="22"/>
      <c r="Z227" s="1"/>
      <c r="AA227" s="42"/>
      <c r="AB227" s="54"/>
      <c r="AC227" s="54"/>
      <c r="AD227" s="54"/>
      <c r="AE227" s="3"/>
      <c r="AF227" s="11"/>
      <c r="AG227" s="3"/>
      <c r="AH227" s="3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</row>
    <row r="228" spans="1:166" x14ac:dyDescent="0.15">
      <c r="A228" s="134">
        <f t="shared" si="72"/>
        <v>43704</v>
      </c>
      <c r="B228" s="127">
        <f t="shared" ca="1" si="82"/>
        <v>2134725.9440000001</v>
      </c>
      <c r="C228" s="119">
        <f t="shared" si="73"/>
        <v>2000000</v>
      </c>
      <c r="D228" s="128">
        <f ca="1">IF(A228&lt;$B$1,VLOOKUP(A228,[1]DI!$A$4:$B$15000,2,FALSE),0)</f>
        <v>5.8999999999999997E-2</v>
      </c>
      <c r="E228" s="129">
        <f t="shared" ca="1" si="65"/>
        <v>1.00022751</v>
      </c>
      <c r="F228" s="129">
        <f ca="1">(TRUNC(PRODUCT($E$12:$E227),16))</f>
        <v>1.0370114230138101</v>
      </c>
      <c r="G228" s="129">
        <f t="shared" si="74"/>
        <v>1</v>
      </c>
      <c r="H228" s="129">
        <f t="shared" ca="1" si="66"/>
        <v>1.03701142</v>
      </c>
      <c r="I228" s="128">
        <f t="shared" si="75"/>
        <v>0.05</v>
      </c>
      <c r="J228" s="122">
        <f t="shared" si="76"/>
        <v>43488</v>
      </c>
      <c r="K228" s="118">
        <f t="shared" si="77"/>
        <v>149</v>
      </c>
      <c r="L228" s="130">
        <f t="shared" si="78"/>
        <v>149</v>
      </c>
      <c r="M228" s="131">
        <f t="shared" si="67"/>
        <v>1.0292682909999999</v>
      </c>
      <c r="N228" s="131">
        <f t="shared" ca="1" si="68"/>
        <v>1.067362972</v>
      </c>
      <c r="O228" s="130">
        <f t="shared" si="79"/>
        <v>0</v>
      </c>
      <c r="P228" s="129">
        <f t="shared" ca="1" si="69"/>
        <v>134725.94399999999</v>
      </c>
      <c r="Q228" s="135">
        <f t="shared" si="70"/>
        <v>0</v>
      </c>
      <c r="R228" s="129">
        <f t="shared" si="71"/>
        <v>0</v>
      </c>
      <c r="S228" s="136" t="str">
        <f t="shared" si="80"/>
        <v>A+J=</v>
      </c>
      <c r="T228" s="122">
        <f t="shared" si="81"/>
        <v>44732</v>
      </c>
      <c r="U228" s="3"/>
      <c r="V228" s="3"/>
      <c r="W228" s="55">
        <v>45658</v>
      </c>
      <c r="X228" s="55" t="s">
        <v>66</v>
      </c>
      <c r="Y228" s="22"/>
      <c r="Z228" s="1"/>
      <c r="AA228" s="42"/>
      <c r="AB228" s="54"/>
      <c r="AC228" s="54"/>
      <c r="AD228" s="54"/>
      <c r="AE228" s="3"/>
      <c r="AF228" s="11"/>
      <c r="AG228" s="3"/>
      <c r="AH228" s="3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</row>
    <row r="229" spans="1:166" x14ac:dyDescent="0.15">
      <c r="A229" s="134">
        <f t="shared" si="72"/>
        <v>43705</v>
      </c>
      <c r="B229" s="127">
        <f t="shared" ca="1" si="82"/>
        <v>2135625.0580000002</v>
      </c>
      <c r="C229" s="119">
        <f t="shared" si="73"/>
        <v>2000000</v>
      </c>
      <c r="D229" s="128">
        <f ca="1">IF(A229&lt;$B$1,VLOOKUP(A229,[1]DI!$A$4:$B$15000,2,FALSE),0)</f>
        <v>5.8999999999999997E-2</v>
      </c>
      <c r="E229" s="129">
        <f t="shared" ca="1" si="65"/>
        <v>1.00022751</v>
      </c>
      <c r="F229" s="129">
        <f ca="1">(TRUNC(PRODUCT($E$12:$E228),16))</f>
        <v>1.0372473534826601</v>
      </c>
      <c r="G229" s="129">
        <f t="shared" si="74"/>
        <v>1</v>
      </c>
      <c r="H229" s="129">
        <f t="shared" ca="1" si="66"/>
        <v>1.0372473499999999</v>
      </c>
      <c r="I229" s="128">
        <f t="shared" si="75"/>
        <v>0.05</v>
      </c>
      <c r="J229" s="122">
        <f t="shared" si="76"/>
        <v>43488</v>
      </c>
      <c r="K229" s="118">
        <f t="shared" si="77"/>
        <v>150</v>
      </c>
      <c r="L229" s="130">
        <f t="shared" si="78"/>
        <v>150</v>
      </c>
      <c r="M229" s="131">
        <f t="shared" si="67"/>
        <v>1.029467589</v>
      </c>
      <c r="N229" s="131">
        <f t="shared" ca="1" si="68"/>
        <v>1.067812529</v>
      </c>
      <c r="O229" s="130">
        <f t="shared" si="79"/>
        <v>0</v>
      </c>
      <c r="P229" s="129">
        <f t="shared" ca="1" si="69"/>
        <v>135625.05799999999</v>
      </c>
      <c r="Q229" s="135">
        <f t="shared" si="70"/>
        <v>0</v>
      </c>
      <c r="R229" s="129">
        <f t="shared" si="71"/>
        <v>0</v>
      </c>
      <c r="S229" s="136" t="str">
        <f t="shared" si="80"/>
        <v>A+J=</v>
      </c>
      <c r="T229" s="122">
        <f t="shared" si="81"/>
        <v>44732</v>
      </c>
      <c r="U229" s="3"/>
      <c r="V229" s="3"/>
      <c r="W229" s="55">
        <v>45719</v>
      </c>
      <c r="X229" s="55" t="s">
        <v>57</v>
      </c>
      <c r="Y229" s="22"/>
      <c r="Z229" s="1"/>
      <c r="AA229" s="42"/>
      <c r="AB229" s="54"/>
      <c r="AC229" s="54"/>
      <c r="AD229" s="54"/>
      <c r="AE229" s="3"/>
      <c r="AF229" s="11"/>
      <c r="AG229" s="3"/>
      <c r="AH229" s="3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</row>
    <row r="230" spans="1:166" x14ac:dyDescent="0.15">
      <c r="A230" s="134">
        <f t="shared" si="72"/>
        <v>43706</v>
      </c>
      <c r="B230" s="127">
        <f t="shared" ca="1" si="82"/>
        <v>2136524.56</v>
      </c>
      <c r="C230" s="119">
        <f t="shared" si="73"/>
        <v>2000000</v>
      </c>
      <c r="D230" s="128">
        <f ca="1">IF(A230&lt;$B$1,VLOOKUP(A230,[1]DI!$A$4:$B$15000,2,FALSE),0)</f>
        <v>5.8999999999999997E-2</v>
      </c>
      <c r="E230" s="129">
        <f t="shared" ca="1" si="65"/>
        <v>1.00022751</v>
      </c>
      <c r="F230" s="129">
        <f ca="1">(TRUNC(PRODUCT($E$12:$E229),16))</f>
        <v>1.0374833376280499</v>
      </c>
      <c r="G230" s="129">
        <f t="shared" si="74"/>
        <v>1</v>
      </c>
      <c r="H230" s="129">
        <f t="shared" ca="1" si="66"/>
        <v>1.0374833400000001</v>
      </c>
      <c r="I230" s="128">
        <f t="shared" si="75"/>
        <v>0.05</v>
      </c>
      <c r="J230" s="122">
        <f t="shared" si="76"/>
        <v>43488</v>
      </c>
      <c r="K230" s="118">
        <f t="shared" si="77"/>
        <v>151</v>
      </c>
      <c r="L230" s="130">
        <f t="shared" si="78"/>
        <v>151</v>
      </c>
      <c r="M230" s="131">
        <f t="shared" si="67"/>
        <v>1.0296669249999999</v>
      </c>
      <c r="N230" s="131">
        <f t="shared" ca="1" si="68"/>
        <v>1.0682622799999999</v>
      </c>
      <c r="O230" s="130">
        <f t="shared" si="79"/>
        <v>0</v>
      </c>
      <c r="P230" s="129">
        <f t="shared" ca="1" si="69"/>
        <v>136524.56</v>
      </c>
      <c r="Q230" s="135">
        <f t="shared" si="70"/>
        <v>0</v>
      </c>
      <c r="R230" s="129">
        <f t="shared" si="71"/>
        <v>0</v>
      </c>
      <c r="S230" s="136" t="str">
        <f t="shared" si="80"/>
        <v>A+J=</v>
      </c>
      <c r="T230" s="122">
        <f t="shared" si="81"/>
        <v>44732</v>
      </c>
      <c r="U230" s="3"/>
      <c r="V230" s="3"/>
      <c r="W230" s="55">
        <v>45720</v>
      </c>
      <c r="X230" s="55" t="s">
        <v>57</v>
      </c>
      <c r="Y230" s="22"/>
      <c r="Z230" s="1"/>
      <c r="AA230" s="42"/>
      <c r="AB230" s="54"/>
      <c r="AC230" s="54"/>
      <c r="AD230" s="54"/>
      <c r="AE230" s="3"/>
      <c r="AF230" s="11"/>
      <c r="AG230" s="3"/>
      <c r="AH230" s="3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</row>
    <row r="231" spans="1:166" x14ac:dyDescent="0.15">
      <c r="A231" s="134">
        <f t="shared" si="72"/>
        <v>43707</v>
      </c>
      <c r="B231" s="127">
        <f t="shared" ca="1" si="82"/>
        <v>2137424.4359999998</v>
      </c>
      <c r="C231" s="119">
        <f t="shared" si="73"/>
        <v>2000000</v>
      </c>
      <c r="D231" s="128">
        <f ca="1">IF(A231&lt;$B$1,VLOOKUP(A231,[1]DI!$A$4:$B$15000,2,FALSE),0)</f>
        <v>5.8999999999999997E-2</v>
      </c>
      <c r="E231" s="129">
        <f t="shared" ca="1" si="65"/>
        <v>1.00022751</v>
      </c>
      <c r="F231" s="129">
        <f ca="1">(TRUNC(PRODUCT($E$12:$E230),16))</f>
        <v>1.0377193754622001</v>
      </c>
      <c r="G231" s="129">
        <f t="shared" si="74"/>
        <v>1</v>
      </c>
      <c r="H231" s="129">
        <f t="shared" ca="1" si="66"/>
        <v>1.03771938</v>
      </c>
      <c r="I231" s="128">
        <f t="shared" si="75"/>
        <v>0.05</v>
      </c>
      <c r="J231" s="122">
        <f t="shared" si="76"/>
        <v>43488</v>
      </c>
      <c r="K231" s="118">
        <f t="shared" si="77"/>
        <v>152</v>
      </c>
      <c r="L231" s="130">
        <f t="shared" si="78"/>
        <v>152</v>
      </c>
      <c r="M231" s="131">
        <f t="shared" si="67"/>
        <v>1.0298662999999999</v>
      </c>
      <c r="N231" s="131">
        <f t="shared" ca="1" si="68"/>
        <v>1.0687122179999999</v>
      </c>
      <c r="O231" s="130">
        <f t="shared" si="79"/>
        <v>0</v>
      </c>
      <c r="P231" s="129">
        <f t="shared" ca="1" si="69"/>
        <v>137424.43599999999</v>
      </c>
      <c r="Q231" s="135">
        <f t="shared" si="70"/>
        <v>0</v>
      </c>
      <c r="R231" s="129">
        <f t="shared" si="71"/>
        <v>0</v>
      </c>
      <c r="S231" s="136" t="str">
        <f t="shared" si="80"/>
        <v>A+J=</v>
      </c>
      <c r="T231" s="122">
        <f t="shared" si="81"/>
        <v>44732</v>
      </c>
      <c r="U231" s="3"/>
      <c r="V231" s="3"/>
      <c r="W231" s="55">
        <v>45765</v>
      </c>
      <c r="X231" s="55" t="s">
        <v>67</v>
      </c>
      <c r="Y231" s="22"/>
      <c r="Z231" s="1"/>
      <c r="AA231" s="42"/>
      <c r="AB231" s="54"/>
      <c r="AC231" s="54"/>
      <c r="AD231" s="54"/>
      <c r="AE231" s="3"/>
      <c r="AF231" s="11"/>
      <c r="AG231" s="3"/>
      <c r="AH231" s="3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</row>
    <row r="232" spans="1:166" x14ac:dyDescent="0.15">
      <c r="A232" s="134">
        <f t="shared" si="72"/>
        <v>43708</v>
      </c>
      <c r="B232" s="127">
        <f t="shared" ca="1" si="82"/>
        <v>2138324.682</v>
      </c>
      <c r="C232" s="119">
        <f t="shared" si="73"/>
        <v>2000000</v>
      </c>
      <c r="D232" s="128">
        <f ca="1">IF(A232&lt;$B$1,VLOOKUP(A232,[1]DI!$A$4:$B$15000,2,FALSE),0)</f>
        <v>0</v>
      </c>
      <c r="E232" s="129">
        <f t="shared" ca="1" si="65"/>
        <v>1</v>
      </c>
      <c r="F232" s="129">
        <f ca="1">(TRUNC(PRODUCT($E$12:$E231),16))</f>
        <v>1.0379554669973099</v>
      </c>
      <c r="G232" s="129">
        <f t="shared" si="74"/>
        <v>1</v>
      </c>
      <c r="H232" s="129">
        <f t="shared" ca="1" si="66"/>
        <v>1.03795547</v>
      </c>
      <c r="I232" s="128">
        <f t="shared" si="75"/>
        <v>0.05</v>
      </c>
      <c r="J232" s="122">
        <f t="shared" si="76"/>
        <v>43488</v>
      </c>
      <c r="K232" s="118">
        <f t="shared" si="77"/>
        <v>152</v>
      </c>
      <c r="L232" s="130">
        <f t="shared" si="78"/>
        <v>153</v>
      </c>
      <c r="M232" s="131">
        <f t="shared" si="67"/>
        <v>1.0300657129999999</v>
      </c>
      <c r="N232" s="131">
        <f t="shared" ca="1" si="68"/>
        <v>1.069162341</v>
      </c>
      <c r="O232" s="130">
        <f t="shared" si="79"/>
        <v>0</v>
      </c>
      <c r="P232" s="129">
        <f t="shared" ca="1" si="69"/>
        <v>138324.682</v>
      </c>
      <c r="Q232" s="135">
        <f t="shared" si="70"/>
        <v>0</v>
      </c>
      <c r="R232" s="129">
        <f t="shared" si="71"/>
        <v>0</v>
      </c>
      <c r="S232" s="136" t="str">
        <f t="shared" si="80"/>
        <v>A+J=</v>
      </c>
      <c r="T232" s="122">
        <f t="shared" si="81"/>
        <v>44732</v>
      </c>
      <c r="U232" s="3"/>
      <c r="V232" s="3"/>
      <c r="W232" s="55">
        <v>45768</v>
      </c>
      <c r="X232" s="55" t="s">
        <v>58</v>
      </c>
      <c r="Y232" s="22"/>
      <c r="Z232" s="1"/>
      <c r="AA232" s="42"/>
      <c r="AB232" s="54"/>
      <c r="AC232" s="54"/>
      <c r="AD232" s="54"/>
      <c r="AE232" s="3"/>
      <c r="AF232" s="11"/>
      <c r="AG232" s="3"/>
      <c r="AH232" s="3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</row>
    <row r="233" spans="1:166" x14ac:dyDescent="0.15">
      <c r="A233" s="134">
        <f t="shared" si="72"/>
        <v>43709</v>
      </c>
      <c r="B233" s="127">
        <f t="shared" ca="1" si="82"/>
        <v>2138324.682</v>
      </c>
      <c r="C233" s="119">
        <f t="shared" si="73"/>
        <v>2000000</v>
      </c>
      <c r="D233" s="128">
        <f ca="1">IF(A233&lt;$B$1,VLOOKUP(A233,[1]DI!$A$4:$B$15000,2,FALSE),0)</f>
        <v>0</v>
      </c>
      <c r="E233" s="129">
        <f t="shared" ca="1" si="65"/>
        <v>1</v>
      </c>
      <c r="F233" s="129">
        <f ca="1">(TRUNC(PRODUCT($E$12:$E232),16))</f>
        <v>1.0379554669973099</v>
      </c>
      <c r="G233" s="129">
        <f t="shared" si="74"/>
        <v>1</v>
      </c>
      <c r="H233" s="129">
        <f t="shared" ca="1" si="66"/>
        <v>1.03795547</v>
      </c>
      <c r="I233" s="128">
        <f t="shared" si="75"/>
        <v>0.05</v>
      </c>
      <c r="J233" s="122">
        <f t="shared" si="76"/>
        <v>43488</v>
      </c>
      <c r="K233" s="118">
        <f t="shared" si="77"/>
        <v>152</v>
      </c>
      <c r="L233" s="130">
        <f t="shared" si="78"/>
        <v>153</v>
      </c>
      <c r="M233" s="131">
        <f t="shared" si="67"/>
        <v>1.0300657129999999</v>
      </c>
      <c r="N233" s="131">
        <f t="shared" ca="1" si="68"/>
        <v>1.069162341</v>
      </c>
      <c r="O233" s="130">
        <f t="shared" si="79"/>
        <v>0</v>
      </c>
      <c r="P233" s="129">
        <f t="shared" ca="1" si="69"/>
        <v>138324.682</v>
      </c>
      <c r="Q233" s="135">
        <f t="shared" si="70"/>
        <v>0</v>
      </c>
      <c r="R233" s="129">
        <f t="shared" si="71"/>
        <v>0</v>
      </c>
      <c r="S233" s="136" t="str">
        <f t="shared" si="80"/>
        <v>A+J=</v>
      </c>
      <c r="T233" s="122">
        <f t="shared" si="81"/>
        <v>44732</v>
      </c>
      <c r="U233" s="3"/>
      <c r="V233" s="3"/>
      <c r="W233" s="55">
        <v>45778</v>
      </c>
      <c r="X233" s="55" t="s">
        <v>60</v>
      </c>
      <c r="Y233" s="22"/>
      <c r="Z233" s="1"/>
      <c r="AA233" s="42"/>
      <c r="AB233" s="54"/>
      <c r="AC233" s="54"/>
      <c r="AD233" s="54"/>
      <c r="AE233" s="3"/>
      <c r="AF233" s="11"/>
      <c r="AG233" s="3"/>
      <c r="AH233" s="3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</row>
    <row r="234" spans="1:166" x14ac:dyDescent="0.15">
      <c r="A234" s="134">
        <f t="shared" si="72"/>
        <v>43710</v>
      </c>
      <c r="B234" s="127">
        <f t="shared" ca="1" si="82"/>
        <v>2138324.682</v>
      </c>
      <c r="C234" s="119">
        <f t="shared" si="73"/>
        <v>2000000</v>
      </c>
      <c r="D234" s="128">
        <f ca="1">IF(A234&lt;$B$1,VLOOKUP(A234,[1]DI!$A$4:$B$15000,2,FALSE),0)</f>
        <v>5.8999999999999997E-2</v>
      </c>
      <c r="E234" s="129">
        <f t="shared" ca="1" si="65"/>
        <v>1.00022751</v>
      </c>
      <c r="F234" s="129">
        <f ca="1">(TRUNC(PRODUCT($E$12:$E233),16))</f>
        <v>1.0379554669973099</v>
      </c>
      <c r="G234" s="129">
        <f t="shared" si="74"/>
        <v>1</v>
      </c>
      <c r="H234" s="129">
        <f t="shared" ca="1" si="66"/>
        <v>1.03795547</v>
      </c>
      <c r="I234" s="128">
        <f t="shared" si="75"/>
        <v>0.05</v>
      </c>
      <c r="J234" s="122">
        <f t="shared" si="76"/>
        <v>43488</v>
      </c>
      <c r="K234" s="118">
        <f t="shared" si="77"/>
        <v>153</v>
      </c>
      <c r="L234" s="130">
        <f t="shared" si="78"/>
        <v>153</v>
      </c>
      <c r="M234" s="131">
        <f t="shared" si="67"/>
        <v>1.0300657129999999</v>
      </c>
      <c r="N234" s="131">
        <f t="shared" ca="1" si="68"/>
        <v>1.069162341</v>
      </c>
      <c r="O234" s="130">
        <f t="shared" si="79"/>
        <v>0</v>
      </c>
      <c r="P234" s="129">
        <f t="shared" ca="1" si="69"/>
        <v>138324.682</v>
      </c>
      <c r="Q234" s="135">
        <f t="shared" si="70"/>
        <v>0</v>
      </c>
      <c r="R234" s="129">
        <f t="shared" si="71"/>
        <v>0</v>
      </c>
      <c r="S234" s="136" t="str">
        <f t="shared" si="80"/>
        <v>A+J=</v>
      </c>
      <c r="T234" s="122">
        <f t="shared" si="81"/>
        <v>44732</v>
      </c>
      <c r="U234" s="3"/>
      <c r="V234" s="3"/>
      <c r="W234" s="55">
        <v>45827</v>
      </c>
      <c r="X234" s="55" t="s">
        <v>68</v>
      </c>
      <c r="Y234" s="22"/>
      <c r="Z234" s="1"/>
      <c r="AA234" s="42"/>
      <c r="AB234" s="54"/>
      <c r="AC234" s="54"/>
      <c r="AD234" s="54"/>
      <c r="AE234" s="3"/>
      <c r="AF234" s="11"/>
      <c r="AG234" s="3"/>
      <c r="AH234" s="3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</row>
    <row r="235" spans="1:166" x14ac:dyDescent="0.15">
      <c r="A235" s="134">
        <f t="shared" si="72"/>
        <v>43711</v>
      </c>
      <c r="B235" s="127">
        <f t="shared" ca="1" si="82"/>
        <v>2139225.3020000001</v>
      </c>
      <c r="C235" s="119">
        <f t="shared" si="73"/>
        <v>2000000</v>
      </c>
      <c r="D235" s="128">
        <f ca="1">IF(A235&lt;$B$1,VLOOKUP(A235,[1]DI!$A$4:$B$15000,2,FALSE),0)</f>
        <v>5.8999999999999997E-2</v>
      </c>
      <c r="E235" s="129">
        <f t="shared" ca="1" si="65"/>
        <v>1.00022751</v>
      </c>
      <c r="F235" s="129">
        <f ca="1">(TRUNC(PRODUCT($E$12:$E234),16))</f>
        <v>1.0381916122456001</v>
      </c>
      <c r="G235" s="129">
        <f t="shared" si="74"/>
        <v>1</v>
      </c>
      <c r="H235" s="129">
        <f t="shared" ca="1" si="66"/>
        <v>1.0381916099999999</v>
      </c>
      <c r="I235" s="128">
        <f t="shared" si="75"/>
        <v>0.05</v>
      </c>
      <c r="J235" s="122">
        <f t="shared" si="76"/>
        <v>43488</v>
      </c>
      <c r="K235" s="118">
        <f t="shared" si="77"/>
        <v>154</v>
      </c>
      <c r="L235" s="130">
        <f t="shared" si="78"/>
        <v>154</v>
      </c>
      <c r="M235" s="131">
        <f t="shared" si="67"/>
        <v>1.030265166</v>
      </c>
      <c r="N235" s="131">
        <f t="shared" ca="1" si="68"/>
        <v>1.0696126509999999</v>
      </c>
      <c r="O235" s="130">
        <f t="shared" si="79"/>
        <v>0</v>
      </c>
      <c r="P235" s="129">
        <f t="shared" ca="1" si="69"/>
        <v>139225.302</v>
      </c>
      <c r="Q235" s="135">
        <f t="shared" si="70"/>
        <v>0</v>
      </c>
      <c r="R235" s="129">
        <f t="shared" si="71"/>
        <v>0</v>
      </c>
      <c r="S235" s="136" t="str">
        <f t="shared" si="80"/>
        <v>A+J=</v>
      </c>
      <c r="T235" s="122">
        <f t="shared" si="81"/>
        <v>44732</v>
      </c>
      <c r="U235" s="3"/>
      <c r="V235" s="3"/>
      <c r="W235" s="55">
        <v>46016</v>
      </c>
      <c r="X235" s="55" t="s">
        <v>65</v>
      </c>
      <c r="Y235" s="22"/>
      <c r="Z235" s="1"/>
      <c r="AA235" s="42"/>
      <c r="AB235" s="54"/>
      <c r="AC235" s="54"/>
      <c r="AD235" s="54"/>
      <c r="AE235" s="3"/>
      <c r="AF235" s="11"/>
      <c r="AG235" s="3"/>
      <c r="AH235" s="3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</row>
    <row r="236" spans="1:166" x14ac:dyDescent="0.15">
      <c r="A236" s="134">
        <f t="shared" si="72"/>
        <v>43712</v>
      </c>
      <c r="B236" s="127">
        <f t="shared" ca="1" si="82"/>
        <v>2140126.3119999999</v>
      </c>
      <c r="C236" s="119">
        <f t="shared" si="73"/>
        <v>2000000</v>
      </c>
      <c r="D236" s="128">
        <f ca="1">IF(A236&lt;$B$1,VLOOKUP(A236,[1]DI!$A$4:$B$15000,2,FALSE),0)</f>
        <v>5.8999999999999997E-2</v>
      </c>
      <c r="E236" s="129">
        <f t="shared" ca="1" si="65"/>
        <v>1.00022751</v>
      </c>
      <c r="F236" s="129">
        <f ca="1">(TRUNC(PRODUCT($E$12:$E235),16))</f>
        <v>1.0384278112193099</v>
      </c>
      <c r="G236" s="129">
        <f t="shared" si="74"/>
        <v>1</v>
      </c>
      <c r="H236" s="129">
        <f t="shared" ca="1" si="66"/>
        <v>1.03842781</v>
      </c>
      <c r="I236" s="128">
        <f t="shared" si="75"/>
        <v>0.05</v>
      </c>
      <c r="J236" s="122">
        <f t="shared" si="76"/>
        <v>43488</v>
      </c>
      <c r="K236" s="118">
        <f t="shared" si="77"/>
        <v>155</v>
      </c>
      <c r="L236" s="130">
        <f t="shared" si="78"/>
        <v>155</v>
      </c>
      <c r="M236" s="131">
        <f t="shared" si="67"/>
        <v>1.0304646559999999</v>
      </c>
      <c r="N236" s="131">
        <f t="shared" ca="1" si="68"/>
        <v>1.070063156</v>
      </c>
      <c r="O236" s="130">
        <f t="shared" si="79"/>
        <v>0</v>
      </c>
      <c r="P236" s="129">
        <f t="shared" ca="1" si="69"/>
        <v>140126.31200000001</v>
      </c>
      <c r="Q236" s="135">
        <f t="shared" si="70"/>
        <v>0</v>
      </c>
      <c r="R236" s="129">
        <f t="shared" si="71"/>
        <v>0</v>
      </c>
      <c r="S236" s="136" t="str">
        <f t="shared" si="80"/>
        <v>A+J=</v>
      </c>
      <c r="T236" s="122">
        <f t="shared" si="81"/>
        <v>44732</v>
      </c>
      <c r="U236" s="3"/>
      <c r="V236" s="3"/>
      <c r="W236" s="55">
        <v>46023</v>
      </c>
      <c r="X236" s="55" t="s">
        <v>66</v>
      </c>
      <c r="Y236" s="22"/>
      <c r="Z236" s="1"/>
      <c r="AA236" s="42"/>
      <c r="AB236" s="54"/>
      <c r="AC236" s="54"/>
      <c r="AD236" s="54"/>
      <c r="AE236" s="3"/>
      <c r="AF236" s="11"/>
      <c r="AG236" s="3"/>
      <c r="AH236" s="3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</row>
    <row r="237" spans="1:166" x14ac:dyDescent="0.15">
      <c r="A237" s="134">
        <f t="shared" si="72"/>
        <v>43713</v>
      </c>
      <c r="B237" s="127">
        <f t="shared" ca="1" si="82"/>
        <v>2141027.696</v>
      </c>
      <c r="C237" s="119">
        <f t="shared" si="73"/>
        <v>2000000</v>
      </c>
      <c r="D237" s="128">
        <f ca="1">IF(A237&lt;$B$1,VLOOKUP(A237,[1]DI!$A$4:$B$15000,2,FALSE),0)</f>
        <v>5.8999999999999997E-2</v>
      </c>
      <c r="E237" s="129">
        <f t="shared" ca="1" si="65"/>
        <v>1.00022751</v>
      </c>
      <c r="F237" s="129">
        <f ca="1">(TRUNC(PRODUCT($E$12:$E236),16))</f>
        <v>1.0386640639306399</v>
      </c>
      <c r="G237" s="129">
        <f t="shared" si="74"/>
        <v>1</v>
      </c>
      <c r="H237" s="129">
        <f t="shared" ca="1" si="66"/>
        <v>1.0386640599999999</v>
      </c>
      <c r="I237" s="128">
        <f t="shared" si="75"/>
        <v>0.05</v>
      </c>
      <c r="J237" s="122">
        <f t="shared" si="76"/>
        <v>43488</v>
      </c>
      <c r="K237" s="118">
        <f t="shared" si="77"/>
        <v>156</v>
      </c>
      <c r="L237" s="130">
        <f t="shared" si="78"/>
        <v>156</v>
      </c>
      <c r="M237" s="131">
        <f t="shared" si="67"/>
        <v>1.0306641860000001</v>
      </c>
      <c r="N237" s="131">
        <f t="shared" ca="1" si="68"/>
        <v>1.070513848</v>
      </c>
      <c r="O237" s="130">
        <f t="shared" si="79"/>
        <v>0</v>
      </c>
      <c r="P237" s="129">
        <f t="shared" ca="1" si="69"/>
        <v>141027.696</v>
      </c>
      <c r="Q237" s="135">
        <f t="shared" si="70"/>
        <v>0</v>
      </c>
      <c r="R237" s="129">
        <f t="shared" si="71"/>
        <v>0</v>
      </c>
      <c r="S237" s="136" t="str">
        <f t="shared" si="80"/>
        <v>A+J=</v>
      </c>
      <c r="T237" s="122">
        <f t="shared" si="81"/>
        <v>44732</v>
      </c>
      <c r="U237" s="3"/>
      <c r="V237" s="3"/>
      <c r="W237" s="55">
        <v>46069</v>
      </c>
      <c r="X237" s="55" t="s">
        <v>57</v>
      </c>
      <c r="Y237" s="22"/>
      <c r="Z237" s="1"/>
      <c r="AA237" s="42"/>
      <c r="AB237" s="54"/>
      <c r="AC237" s="54"/>
      <c r="AD237" s="54"/>
      <c r="AE237" s="3"/>
      <c r="AF237" s="11"/>
      <c r="AG237" s="3"/>
      <c r="AH237" s="3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</row>
    <row r="238" spans="1:166" x14ac:dyDescent="0.15">
      <c r="A238" s="134">
        <f t="shared" si="72"/>
        <v>43714</v>
      </c>
      <c r="B238" s="127">
        <f t="shared" ca="1" si="82"/>
        <v>2141929.4700000002</v>
      </c>
      <c r="C238" s="119">
        <f t="shared" si="73"/>
        <v>2000000</v>
      </c>
      <c r="D238" s="128">
        <f ca="1">IF(A238&lt;$B$1,VLOOKUP(A238,[1]DI!$A$4:$B$15000,2,FALSE),0)</f>
        <v>5.8999999999999997E-2</v>
      </c>
      <c r="E238" s="129">
        <f t="shared" ca="1" si="65"/>
        <v>1.00022751</v>
      </c>
      <c r="F238" s="129">
        <f ca="1">(TRUNC(PRODUCT($E$12:$E237),16))</f>
        <v>1.03890037039182</v>
      </c>
      <c r="G238" s="129">
        <f t="shared" si="74"/>
        <v>1</v>
      </c>
      <c r="H238" s="129">
        <f t="shared" ca="1" si="66"/>
        <v>1.0389003699999999</v>
      </c>
      <c r="I238" s="128">
        <f t="shared" si="75"/>
        <v>0.05</v>
      </c>
      <c r="J238" s="122">
        <f t="shared" si="76"/>
        <v>43488</v>
      </c>
      <c r="K238" s="118">
        <f t="shared" si="77"/>
        <v>157</v>
      </c>
      <c r="L238" s="130">
        <f t="shared" si="78"/>
        <v>157</v>
      </c>
      <c r="M238" s="131">
        <f t="shared" si="67"/>
        <v>1.0308637540000001</v>
      </c>
      <c r="N238" s="131">
        <f t="shared" ca="1" si="68"/>
        <v>1.070964735</v>
      </c>
      <c r="O238" s="130">
        <f t="shared" si="79"/>
        <v>0</v>
      </c>
      <c r="P238" s="129">
        <f t="shared" ca="1" si="69"/>
        <v>141929.47</v>
      </c>
      <c r="Q238" s="135">
        <f t="shared" si="70"/>
        <v>0</v>
      </c>
      <c r="R238" s="129">
        <f t="shared" si="71"/>
        <v>0</v>
      </c>
      <c r="S238" s="136" t="str">
        <f t="shared" si="80"/>
        <v>A+J=</v>
      </c>
      <c r="T238" s="122">
        <f t="shared" si="81"/>
        <v>44732</v>
      </c>
      <c r="U238" s="3"/>
      <c r="V238" s="3"/>
      <c r="W238" s="55">
        <v>46070</v>
      </c>
      <c r="X238" s="55" t="s">
        <v>57</v>
      </c>
      <c r="Y238" s="22"/>
      <c r="Z238" s="1"/>
      <c r="AA238" s="42"/>
      <c r="AB238" s="54"/>
      <c r="AC238" s="54"/>
      <c r="AD238" s="54"/>
      <c r="AE238" s="3"/>
      <c r="AF238" s="11"/>
      <c r="AG238" s="3"/>
      <c r="AH238" s="3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</row>
    <row r="239" spans="1:166" x14ac:dyDescent="0.15">
      <c r="A239" s="134">
        <f t="shared" si="72"/>
        <v>43715</v>
      </c>
      <c r="B239" s="127">
        <f t="shared" ca="1" si="82"/>
        <v>2142831.6159999999</v>
      </c>
      <c r="C239" s="119">
        <f t="shared" si="73"/>
        <v>2000000</v>
      </c>
      <c r="D239" s="128">
        <f ca="1">IF(A239&lt;$B$1,VLOOKUP(A239,[1]DI!$A$4:$B$15000,2,FALSE),0)</f>
        <v>0</v>
      </c>
      <c r="E239" s="129">
        <f t="shared" ca="1" si="65"/>
        <v>1</v>
      </c>
      <c r="F239" s="129">
        <f ca="1">(TRUNC(PRODUCT($E$12:$E238),16))</f>
        <v>1.03913673061509</v>
      </c>
      <c r="G239" s="129">
        <f t="shared" si="74"/>
        <v>1</v>
      </c>
      <c r="H239" s="129">
        <f t="shared" ca="1" si="66"/>
        <v>1.0391367300000001</v>
      </c>
      <c r="I239" s="128">
        <f t="shared" si="75"/>
        <v>0.05</v>
      </c>
      <c r="J239" s="122">
        <f t="shared" si="76"/>
        <v>43488</v>
      </c>
      <c r="K239" s="118">
        <f t="shared" si="77"/>
        <v>157</v>
      </c>
      <c r="L239" s="130">
        <f t="shared" si="78"/>
        <v>158</v>
      </c>
      <c r="M239" s="131">
        <f t="shared" si="67"/>
        <v>1.0310633600000001</v>
      </c>
      <c r="N239" s="131">
        <f t="shared" ca="1" si="68"/>
        <v>1.071415808</v>
      </c>
      <c r="O239" s="130">
        <f t="shared" si="79"/>
        <v>0</v>
      </c>
      <c r="P239" s="129">
        <f t="shared" ca="1" si="69"/>
        <v>142831.61600000001</v>
      </c>
      <c r="Q239" s="135">
        <f t="shared" si="70"/>
        <v>0</v>
      </c>
      <c r="R239" s="129">
        <f t="shared" si="71"/>
        <v>0</v>
      </c>
      <c r="S239" s="136" t="str">
        <f t="shared" si="80"/>
        <v>A+J=</v>
      </c>
      <c r="T239" s="122">
        <f t="shared" si="81"/>
        <v>44732</v>
      </c>
      <c r="U239" s="3"/>
      <c r="V239" s="3"/>
      <c r="W239" s="55">
        <v>46115</v>
      </c>
      <c r="X239" s="55" t="s">
        <v>67</v>
      </c>
      <c r="Y239" s="22"/>
      <c r="Z239" s="1"/>
      <c r="AA239" s="42"/>
      <c r="AB239" s="54"/>
      <c r="AC239" s="54"/>
      <c r="AD239" s="54"/>
      <c r="AE239" s="3"/>
      <c r="AF239" s="11"/>
      <c r="AG239" s="3"/>
      <c r="AH239" s="3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</row>
    <row r="240" spans="1:166" x14ac:dyDescent="0.15">
      <c r="A240" s="134">
        <f t="shared" si="72"/>
        <v>43716</v>
      </c>
      <c r="B240" s="127">
        <f t="shared" ca="1" si="82"/>
        <v>2142831.6159999999</v>
      </c>
      <c r="C240" s="119">
        <f t="shared" si="73"/>
        <v>2000000</v>
      </c>
      <c r="D240" s="128">
        <f ca="1">IF(A240&lt;$B$1,VLOOKUP(A240,[1]DI!$A$4:$B$15000,2,FALSE),0)</f>
        <v>0</v>
      </c>
      <c r="E240" s="129">
        <f t="shared" ca="1" si="65"/>
        <v>1</v>
      </c>
      <c r="F240" s="129">
        <f ca="1">(TRUNC(PRODUCT($E$12:$E239),16))</f>
        <v>1.03913673061509</v>
      </c>
      <c r="G240" s="129">
        <f t="shared" si="74"/>
        <v>1</v>
      </c>
      <c r="H240" s="129">
        <f t="shared" ca="1" si="66"/>
        <v>1.0391367300000001</v>
      </c>
      <c r="I240" s="128">
        <f t="shared" si="75"/>
        <v>0.05</v>
      </c>
      <c r="J240" s="122">
        <f t="shared" si="76"/>
        <v>43488</v>
      </c>
      <c r="K240" s="118">
        <f t="shared" si="77"/>
        <v>157</v>
      </c>
      <c r="L240" s="130">
        <f t="shared" si="78"/>
        <v>158</v>
      </c>
      <c r="M240" s="131">
        <f t="shared" si="67"/>
        <v>1.0310633600000001</v>
      </c>
      <c r="N240" s="131">
        <f t="shared" ca="1" si="68"/>
        <v>1.071415808</v>
      </c>
      <c r="O240" s="130">
        <f t="shared" si="79"/>
        <v>0</v>
      </c>
      <c r="P240" s="129">
        <f t="shared" ca="1" si="69"/>
        <v>142831.61600000001</v>
      </c>
      <c r="Q240" s="135">
        <f t="shared" si="70"/>
        <v>0</v>
      </c>
      <c r="R240" s="129">
        <f t="shared" si="71"/>
        <v>0</v>
      </c>
      <c r="S240" s="136" t="str">
        <f t="shared" si="80"/>
        <v>A+J=</v>
      </c>
      <c r="T240" s="122">
        <f t="shared" si="81"/>
        <v>44732</v>
      </c>
      <c r="U240" s="3"/>
      <c r="V240" s="3"/>
      <c r="W240" s="55">
        <v>46133</v>
      </c>
      <c r="X240" s="55" t="s">
        <v>58</v>
      </c>
      <c r="Y240" s="22"/>
      <c r="Z240" s="1"/>
      <c r="AA240" s="42"/>
      <c r="AB240" s="54"/>
      <c r="AC240" s="54"/>
      <c r="AD240" s="54"/>
      <c r="AE240" s="3"/>
      <c r="AF240" s="11"/>
      <c r="AG240" s="3"/>
      <c r="AH240" s="3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</row>
    <row r="241" spans="1:166" x14ac:dyDescent="0.15">
      <c r="A241" s="134">
        <f t="shared" si="72"/>
        <v>43717</v>
      </c>
      <c r="B241" s="127">
        <f t="shared" ca="1" si="82"/>
        <v>2142831.6159999999</v>
      </c>
      <c r="C241" s="119">
        <f t="shared" si="73"/>
        <v>2000000</v>
      </c>
      <c r="D241" s="128">
        <f ca="1">IF(A241&lt;$B$1,VLOOKUP(A241,[1]DI!$A$4:$B$15000,2,FALSE),0)</f>
        <v>5.8999999999999997E-2</v>
      </c>
      <c r="E241" s="129">
        <f t="shared" ca="1" si="65"/>
        <v>1.00022751</v>
      </c>
      <c r="F241" s="129">
        <f ca="1">(TRUNC(PRODUCT($E$12:$E240),16))</f>
        <v>1.03913673061509</v>
      </c>
      <c r="G241" s="129">
        <f t="shared" si="74"/>
        <v>1</v>
      </c>
      <c r="H241" s="129">
        <f t="shared" ca="1" si="66"/>
        <v>1.0391367300000001</v>
      </c>
      <c r="I241" s="128">
        <f t="shared" si="75"/>
        <v>0.05</v>
      </c>
      <c r="J241" s="122">
        <f t="shared" si="76"/>
        <v>43488</v>
      </c>
      <c r="K241" s="118">
        <f t="shared" si="77"/>
        <v>158</v>
      </c>
      <c r="L241" s="130">
        <f t="shared" si="78"/>
        <v>158</v>
      </c>
      <c r="M241" s="131">
        <f t="shared" si="67"/>
        <v>1.0310633600000001</v>
      </c>
      <c r="N241" s="131">
        <f t="shared" ca="1" si="68"/>
        <v>1.071415808</v>
      </c>
      <c r="O241" s="130">
        <f t="shared" si="79"/>
        <v>0</v>
      </c>
      <c r="P241" s="129">
        <f t="shared" ca="1" si="69"/>
        <v>142831.61600000001</v>
      </c>
      <c r="Q241" s="135">
        <f t="shared" si="70"/>
        <v>0</v>
      </c>
      <c r="R241" s="129">
        <f t="shared" si="71"/>
        <v>0</v>
      </c>
      <c r="S241" s="136" t="str">
        <f t="shared" si="80"/>
        <v>A+J=</v>
      </c>
      <c r="T241" s="122">
        <f t="shared" si="81"/>
        <v>44732</v>
      </c>
      <c r="U241" s="3"/>
      <c r="V241" s="3"/>
      <c r="W241" s="55">
        <v>46143</v>
      </c>
      <c r="X241" s="55" t="s">
        <v>69</v>
      </c>
      <c r="Y241" s="22"/>
      <c r="Z241" s="1"/>
      <c r="AA241" s="42"/>
      <c r="AB241" s="54"/>
      <c r="AC241" s="54"/>
      <c r="AD241" s="54"/>
      <c r="AE241" s="3"/>
      <c r="AF241" s="11"/>
      <c r="AG241" s="3"/>
      <c r="AH241" s="3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</row>
    <row r="242" spans="1:166" x14ac:dyDescent="0.15">
      <c r="A242" s="134">
        <f t="shared" si="72"/>
        <v>43718</v>
      </c>
      <c r="B242" s="127">
        <f t="shared" ca="1" si="82"/>
        <v>2143734.1379999998</v>
      </c>
      <c r="C242" s="119">
        <f t="shared" si="73"/>
        <v>2000000</v>
      </c>
      <c r="D242" s="128">
        <f ca="1">IF(A242&lt;$B$1,VLOOKUP(A242,[1]DI!$A$4:$B$15000,2,FALSE),0)</f>
        <v>5.8999999999999997E-2</v>
      </c>
      <c r="E242" s="129">
        <f t="shared" ca="1" si="65"/>
        <v>1.00022751</v>
      </c>
      <c r="F242" s="129">
        <f ca="1">(TRUNC(PRODUCT($E$12:$E241),16))</f>
        <v>1.0393731446126699</v>
      </c>
      <c r="G242" s="129">
        <f t="shared" si="74"/>
        <v>1</v>
      </c>
      <c r="H242" s="129">
        <f t="shared" ca="1" si="66"/>
        <v>1.0393731399999999</v>
      </c>
      <c r="I242" s="128">
        <f t="shared" si="75"/>
        <v>0.05</v>
      </c>
      <c r="J242" s="122">
        <f t="shared" si="76"/>
        <v>43488</v>
      </c>
      <c r="K242" s="118">
        <f t="shared" si="77"/>
        <v>159</v>
      </c>
      <c r="L242" s="130">
        <f t="shared" si="78"/>
        <v>159</v>
      </c>
      <c r="M242" s="131">
        <f t="shared" si="67"/>
        <v>1.0312630060000001</v>
      </c>
      <c r="N242" s="131">
        <f t="shared" ca="1" si="68"/>
        <v>1.0718670690000001</v>
      </c>
      <c r="O242" s="130">
        <f t="shared" si="79"/>
        <v>0</v>
      </c>
      <c r="P242" s="129">
        <f t="shared" ca="1" si="69"/>
        <v>143734.13800000001</v>
      </c>
      <c r="Q242" s="135">
        <f t="shared" si="70"/>
        <v>0</v>
      </c>
      <c r="R242" s="129">
        <f t="shared" si="71"/>
        <v>0</v>
      </c>
      <c r="S242" s="136" t="str">
        <f t="shared" si="80"/>
        <v>A+J=</v>
      </c>
      <c r="T242" s="122">
        <f t="shared" si="81"/>
        <v>44732</v>
      </c>
      <c r="U242" s="3"/>
      <c r="V242" s="3"/>
      <c r="W242" s="55">
        <v>46177</v>
      </c>
      <c r="X242" s="55" t="s">
        <v>68</v>
      </c>
      <c r="Y242" s="22"/>
      <c r="Z242" s="1"/>
      <c r="AA242" s="42"/>
      <c r="AB242" s="54"/>
      <c r="AC242" s="54"/>
      <c r="AD242" s="54"/>
      <c r="AE242" s="3"/>
      <c r="AF242" s="11"/>
      <c r="AG242" s="3"/>
      <c r="AH242" s="3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</row>
    <row r="243" spans="1:166" x14ac:dyDescent="0.15">
      <c r="A243" s="134">
        <f t="shared" si="72"/>
        <v>43719</v>
      </c>
      <c r="B243" s="127">
        <f t="shared" ca="1" si="82"/>
        <v>2144637.0499999998</v>
      </c>
      <c r="C243" s="119">
        <f t="shared" si="73"/>
        <v>2000000</v>
      </c>
      <c r="D243" s="128">
        <f ca="1">IF(A243&lt;$B$1,VLOOKUP(A243,[1]DI!$A$4:$B$15000,2,FALSE),0)</f>
        <v>5.8999999999999997E-2</v>
      </c>
      <c r="E243" s="129">
        <f t="shared" ca="1" si="65"/>
        <v>1.00022751</v>
      </c>
      <c r="F243" s="129">
        <f ca="1">(TRUNC(PRODUCT($E$12:$E242),16))</f>
        <v>1.0396096123967999</v>
      </c>
      <c r="G243" s="129">
        <f t="shared" si="74"/>
        <v>1</v>
      </c>
      <c r="H243" s="129">
        <f t="shared" ca="1" si="66"/>
        <v>1.0396096100000001</v>
      </c>
      <c r="I243" s="128">
        <f t="shared" si="75"/>
        <v>0.05</v>
      </c>
      <c r="J243" s="122">
        <f t="shared" si="76"/>
        <v>43488</v>
      </c>
      <c r="K243" s="118">
        <f t="shared" si="77"/>
        <v>160</v>
      </c>
      <c r="L243" s="130">
        <f t="shared" si="78"/>
        <v>160</v>
      </c>
      <c r="M243" s="131">
        <f t="shared" si="67"/>
        <v>1.0314626899999999</v>
      </c>
      <c r="N243" s="131">
        <f t="shared" ca="1" si="68"/>
        <v>1.072318525</v>
      </c>
      <c r="O243" s="130">
        <f t="shared" si="79"/>
        <v>0</v>
      </c>
      <c r="P243" s="129">
        <f t="shared" ca="1" si="69"/>
        <v>144637.04999999999</v>
      </c>
      <c r="Q243" s="135">
        <f t="shared" si="70"/>
        <v>0</v>
      </c>
      <c r="R243" s="129">
        <f t="shared" si="71"/>
        <v>0</v>
      </c>
      <c r="S243" s="136" t="str">
        <f t="shared" si="80"/>
        <v>A+J=</v>
      </c>
      <c r="T243" s="122">
        <f t="shared" si="81"/>
        <v>44732</v>
      </c>
      <c r="U243" s="3"/>
      <c r="V243" s="3"/>
      <c r="W243" s="55">
        <v>46272</v>
      </c>
      <c r="X243" s="55" t="s">
        <v>70</v>
      </c>
      <c r="Y243" s="22"/>
      <c r="Z243" s="1"/>
      <c r="AA243" s="42"/>
      <c r="AB243" s="54"/>
      <c r="AC243" s="54"/>
      <c r="AD243" s="54"/>
      <c r="AE243" s="3"/>
      <c r="AF243" s="11"/>
      <c r="AG243" s="3"/>
      <c r="AH243" s="3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</row>
    <row r="244" spans="1:166" x14ac:dyDescent="0.15">
      <c r="A244" s="134">
        <f t="shared" si="72"/>
        <v>43720</v>
      </c>
      <c r="B244" s="127">
        <f t="shared" ca="1" si="82"/>
        <v>2145540.3339999998</v>
      </c>
      <c r="C244" s="119">
        <f t="shared" si="73"/>
        <v>2000000</v>
      </c>
      <c r="D244" s="128">
        <f ca="1">IF(A244&lt;$B$1,VLOOKUP(A244,[1]DI!$A$4:$B$15000,2,FALSE),0)</f>
        <v>5.8999999999999997E-2</v>
      </c>
      <c r="E244" s="129">
        <f t="shared" ca="1" si="65"/>
        <v>1.00022751</v>
      </c>
      <c r="F244" s="129">
        <f ca="1">(TRUNC(PRODUCT($E$12:$E243),16))</f>
        <v>1.03984613397972</v>
      </c>
      <c r="G244" s="129">
        <f t="shared" si="74"/>
        <v>1</v>
      </c>
      <c r="H244" s="129">
        <f t="shared" ca="1" si="66"/>
        <v>1.0398461299999999</v>
      </c>
      <c r="I244" s="128">
        <f t="shared" si="75"/>
        <v>0.05</v>
      </c>
      <c r="J244" s="122">
        <f t="shared" si="76"/>
        <v>43488</v>
      </c>
      <c r="K244" s="118">
        <f t="shared" si="77"/>
        <v>161</v>
      </c>
      <c r="L244" s="130">
        <f t="shared" si="78"/>
        <v>161</v>
      </c>
      <c r="M244" s="131">
        <f t="shared" si="67"/>
        <v>1.031662412</v>
      </c>
      <c r="N244" s="131">
        <f t="shared" ca="1" si="68"/>
        <v>1.0727701670000001</v>
      </c>
      <c r="O244" s="130">
        <f t="shared" si="79"/>
        <v>0</v>
      </c>
      <c r="P244" s="129">
        <f t="shared" ca="1" si="69"/>
        <v>145540.334</v>
      </c>
      <c r="Q244" s="135">
        <f t="shared" si="70"/>
        <v>0</v>
      </c>
      <c r="R244" s="129">
        <f t="shared" si="71"/>
        <v>0</v>
      </c>
      <c r="S244" s="136" t="str">
        <f t="shared" si="80"/>
        <v>A+J=</v>
      </c>
      <c r="T244" s="122">
        <f t="shared" si="81"/>
        <v>44732</v>
      </c>
      <c r="U244" s="3"/>
      <c r="V244" s="3"/>
      <c r="W244" s="55">
        <v>46307</v>
      </c>
      <c r="X244" s="56" t="s">
        <v>59</v>
      </c>
      <c r="Y244" s="22"/>
      <c r="Z244" s="1"/>
      <c r="AA244" s="42"/>
      <c r="AB244" s="54"/>
      <c r="AC244" s="54"/>
      <c r="AD244" s="54"/>
      <c r="AE244" s="3"/>
      <c r="AF244" s="11"/>
      <c r="AG244" s="3"/>
      <c r="AH244" s="3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</row>
    <row r="245" spans="1:166" x14ac:dyDescent="0.15">
      <c r="A245" s="134">
        <f t="shared" si="72"/>
        <v>43721</v>
      </c>
      <c r="B245" s="127">
        <f t="shared" ca="1" si="82"/>
        <v>2146444.0120000001</v>
      </c>
      <c r="C245" s="119">
        <f t="shared" si="73"/>
        <v>2000000</v>
      </c>
      <c r="D245" s="128">
        <f ca="1">IF(A245&lt;$B$1,VLOOKUP(A245,[1]DI!$A$4:$B$15000,2,FALSE),0)</f>
        <v>5.8999999999999997E-2</v>
      </c>
      <c r="E245" s="129">
        <f t="shared" ca="1" si="65"/>
        <v>1.00022751</v>
      </c>
      <c r="F245" s="129">
        <f ca="1">(TRUNC(PRODUCT($E$12:$E244),16))</f>
        <v>1.04008270937366</v>
      </c>
      <c r="G245" s="129">
        <f t="shared" si="74"/>
        <v>1</v>
      </c>
      <c r="H245" s="129">
        <f t="shared" ca="1" si="66"/>
        <v>1.0400827100000001</v>
      </c>
      <c r="I245" s="128">
        <f t="shared" si="75"/>
        <v>0.05</v>
      </c>
      <c r="J245" s="122">
        <f t="shared" si="76"/>
        <v>43488</v>
      </c>
      <c r="K245" s="118">
        <f t="shared" si="77"/>
        <v>162</v>
      </c>
      <c r="L245" s="130">
        <f t="shared" si="78"/>
        <v>162</v>
      </c>
      <c r="M245" s="131">
        <f t="shared" si="67"/>
        <v>1.031862174</v>
      </c>
      <c r="N245" s="131">
        <f t="shared" ca="1" si="68"/>
        <v>1.073222006</v>
      </c>
      <c r="O245" s="130">
        <f t="shared" si="79"/>
        <v>0</v>
      </c>
      <c r="P245" s="129">
        <f t="shared" ca="1" si="69"/>
        <v>146444.01199999999</v>
      </c>
      <c r="Q245" s="135">
        <f t="shared" si="70"/>
        <v>0</v>
      </c>
      <c r="R245" s="129">
        <f t="shared" si="71"/>
        <v>0</v>
      </c>
      <c r="S245" s="136" t="str">
        <f t="shared" si="80"/>
        <v>A+J=</v>
      </c>
      <c r="T245" s="122">
        <f t="shared" si="81"/>
        <v>44732</v>
      </c>
      <c r="U245" s="3"/>
      <c r="V245" s="3"/>
      <c r="W245" s="55">
        <v>46328</v>
      </c>
      <c r="X245" s="55" t="s">
        <v>63</v>
      </c>
      <c r="Y245" s="22"/>
      <c r="Z245" s="1"/>
      <c r="AA245" s="42"/>
      <c r="AB245" s="54"/>
      <c r="AC245" s="54"/>
      <c r="AD245" s="54"/>
      <c r="AE245" s="3"/>
      <c r="AF245" s="11"/>
      <c r="AG245" s="3"/>
      <c r="AH245" s="3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</row>
    <row r="246" spans="1:166" x14ac:dyDescent="0.15">
      <c r="A246" s="134">
        <f t="shared" si="72"/>
        <v>43722</v>
      </c>
      <c r="B246" s="127">
        <f t="shared" ca="1" si="82"/>
        <v>2147348.0640000002</v>
      </c>
      <c r="C246" s="119">
        <f t="shared" si="73"/>
        <v>2000000</v>
      </c>
      <c r="D246" s="128">
        <f ca="1">IF(A246&lt;$B$1,VLOOKUP(A246,[1]DI!$A$4:$B$15000,2,FALSE),0)</f>
        <v>0</v>
      </c>
      <c r="E246" s="129">
        <f t="shared" ca="1" si="65"/>
        <v>1</v>
      </c>
      <c r="F246" s="129">
        <f ca="1">(TRUNC(PRODUCT($E$12:$E245),16))</f>
        <v>1.04031933859087</v>
      </c>
      <c r="G246" s="129">
        <f t="shared" si="74"/>
        <v>1</v>
      </c>
      <c r="H246" s="129">
        <f t="shared" ca="1" si="66"/>
        <v>1.0403193399999999</v>
      </c>
      <c r="I246" s="128">
        <f t="shared" si="75"/>
        <v>0.05</v>
      </c>
      <c r="J246" s="122">
        <f t="shared" si="76"/>
        <v>43488</v>
      </c>
      <c r="K246" s="118">
        <f t="shared" si="77"/>
        <v>162</v>
      </c>
      <c r="L246" s="130">
        <f t="shared" si="78"/>
        <v>163</v>
      </c>
      <c r="M246" s="131">
        <f t="shared" si="67"/>
        <v>1.0320619740000001</v>
      </c>
      <c r="N246" s="131">
        <f t="shared" ca="1" si="68"/>
        <v>1.073674032</v>
      </c>
      <c r="O246" s="130">
        <f t="shared" si="79"/>
        <v>0</v>
      </c>
      <c r="P246" s="129">
        <f t="shared" ca="1" si="69"/>
        <v>147348.06400000001</v>
      </c>
      <c r="Q246" s="135">
        <f t="shared" si="70"/>
        <v>0</v>
      </c>
      <c r="R246" s="129">
        <f t="shared" si="71"/>
        <v>0</v>
      </c>
      <c r="S246" s="136" t="str">
        <f t="shared" si="80"/>
        <v>A+J=</v>
      </c>
      <c r="T246" s="122">
        <f t="shared" si="81"/>
        <v>44732</v>
      </c>
      <c r="U246" s="3"/>
      <c r="V246" s="3"/>
      <c r="W246" s="55">
        <v>46381</v>
      </c>
      <c r="X246" s="55" t="s">
        <v>65</v>
      </c>
      <c r="Y246" s="22"/>
      <c r="Z246" s="1"/>
      <c r="AA246" s="42"/>
      <c r="AB246" s="54"/>
      <c r="AC246" s="54"/>
      <c r="AD246" s="54"/>
      <c r="AE246" s="3"/>
      <c r="AF246" s="11"/>
      <c r="AG246" s="3"/>
      <c r="AH246" s="3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</row>
    <row r="247" spans="1:166" x14ac:dyDescent="0.15">
      <c r="A247" s="134">
        <f t="shared" si="72"/>
        <v>43723</v>
      </c>
      <c r="B247" s="127">
        <f t="shared" ca="1" si="82"/>
        <v>2147348.0640000002</v>
      </c>
      <c r="C247" s="119">
        <f t="shared" si="73"/>
        <v>2000000</v>
      </c>
      <c r="D247" s="128">
        <f ca="1">IF(A247&lt;$B$1,VLOOKUP(A247,[1]DI!$A$4:$B$15000,2,FALSE),0)</f>
        <v>0</v>
      </c>
      <c r="E247" s="129">
        <f t="shared" ca="1" si="65"/>
        <v>1</v>
      </c>
      <c r="F247" s="129">
        <f ca="1">(TRUNC(PRODUCT($E$12:$E246),16))</f>
        <v>1.04031933859087</v>
      </c>
      <c r="G247" s="129">
        <f t="shared" si="74"/>
        <v>1</v>
      </c>
      <c r="H247" s="129">
        <f t="shared" ca="1" si="66"/>
        <v>1.0403193399999999</v>
      </c>
      <c r="I247" s="128">
        <f t="shared" si="75"/>
        <v>0.05</v>
      </c>
      <c r="J247" s="122">
        <f t="shared" si="76"/>
        <v>43488</v>
      </c>
      <c r="K247" s="118">
        <f t="shared" si="77"/>
        <v>162</v>
      </c>
      <c r="L247" s="130">
        <f t="shared" si="78"/>
        <v>163</v>
      </c>
      <c r="M247" s="131">
        <f t="shared" si="67"/>
        <v>1.0320619740000001</v>
      </c>
      <c r="N247" s="131">
        <f t="shared" ca="1" si="68"/>
        <v>1.073674032</v>
      </c>
      <c r="O247" s="130">
        <f t="shared" si="79"/>
        <v>0</v>
      </c>
      <c r="P247" s="129">
        <f t="shared" ca="1" si="69"/>
        <v>147348.06400000001</v>
      </c>
      <c r="Q247" s="135">
        <f t="shared" si="70"/>
        <v>0</v>
      </c>
      <c r="R247" s="129">
        <f t="shared" si="71"/>
        <v>0</v>
      </c>
      <c r="S247" s="136" t="str">
        <f t="shared" si="80"/>
        <v>A+J=</v>
      </c>
      <c r="T247" s="122">
        <f t="shared" si="81"/>
        <v>44732</v>
      </c>
      <c r="U247" s="3"/>
      <c r="V247" s="3"/>
      <c r="W247" s="55">
        <v>46388</v>
      </c>
      <c r="X247" s="55" t="s">
        <v>66</v>
      </c>
      <c r="Y247" s="22"/>
      <c r="Z247" s="1"/>
      <c r="AA247" s="42"/>
      <c r="AB247" s="54"/>
      <c r="AC247" s="54"/>
      <c r="AD247" s="54"/>
      <c r="AE247" s="3"/>
      <c r="AF247" s="11"/>
      <c r="AG247" s="3"/>
      <c r="AH247" s="3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</row>
    <row r="248" spans="1:166" x14ac:dyDescent="0.15">
      <c r="A248" s="134">
        <f t="shared" si="72"/>
        <v>43724</v>
      </c>
      <c r="B248" s="127">
        <f t="shared" ca="1" si="82"/>
        <v>2147348.0640000002</v>
      </c>
      <c r="C248" s="119">
        <f t="shared" si="73"/>
        <v>2000000</v>
      </c>
      <c r="D248" s="128">
        <f ca="1">IF(A248&lt;$B$1,VLOOKUP(A248,[1]DI!$A$4:$B$15000,2,FALSE),0)</f>
        <v>5.8999999999999997E-2</v>
      </c>
      <c r="E248" s="129">
        <f t="shared" ca="1" si="65"/>
        <v>1.00022751</v>
      </c>
      <c r="F248" s="129">
        <f ca="1">(TRUNC(PRODUCT($E$12:$E247),16))</f>
        <v>1.04031933859087</v>
      </c>
      <c r="G248" s="129">
        <f t="shared" si="74"/>
        <v>1</v>
      </c>
      <c r="H248" s="129">
        <f t="shared" ca="1" si="66"/>
        <v>1.0403193399999999</v>
      </c>
      <c r="I248" s="128">
        <f t="shared" si="75"/>
        <v>0.05</v>
      </c>
      <c r="J248" s="122">
        <f t="shared" si="76"/>
        <v>43488</v>
      </c>
      <c r="K248" s="118">
        <f t="shared" si="77"/>
        <v>163</v>
      </c>
      <c r="L248" s="130">
        <f t="shared" si="78"/>
        <v>163</v>
      </c>
      <c r="M248" s="131">
        <f t="shared" si="67"/>
        <v>1.0320619740000001</v>
      </c>
      <c r="N248" s="131">
        <f t="shared" ca="1" si="68"/>
        <v>1.073674032</v>
      </c>
      <c r="O248" s="130">
        <f t="shared" si="79"/>
        <v>0</v>
      </c>
      <c r="P248" s="129">
        <f t="shared" ca="1" si="69"/>
        <v>147348.06400000001</v>
      </c>
      <c r="Q248" s="135">
        <f t="shared" si="70"/>
        <v>0</v>
      </c>
      <c r="R248" s="129">
        <f t="shared" si="71"/>
        <v>0</v>
      </c>
      <c r="S248" s="136" t="str">
        <f t="shared" si="80"/>
        <v>A+J=</v>
      </c>
      <c r="T248" s="122">
        <f t="shared" si="81"/>
        <v>44732</v>
      </c>
      <c r="U248" s="3"/>
      <c r="V248" s="3"/>
      <c r="W248" s="55">
        <v>46426</v>
      </c>
      <c r="X248" s="55" t="s">
        <v>57</v>
      </c>
      <c r="Y248" s="22"/>
      <c r="Z248" s="1"/>
      <c r="AA248" s="42"/>
      <c r="AB248" s="54"/>
      <c r="AC248" s="54"/>
      <c r="AD248" s="54"/>
      <c r="AE248" s="3"/>
      <c r="AF248" s="11"/>
      <c r="AG248" s="3"/>
      <c r="AH248" s="3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</row>
    <row r="249" spans="1:166" x14ac:dyDescent="0.15">
      <c r="A249" s="134">
        <f t="shared" si="72"/>
        <v>43725</v>
      </c>
      <c r="B249" s="127">
        <f t="shared" ca="1" si="82"/>
        <v>2148252.486</v>
      </c>
      <c r="C249" s="119">
        <f t="shared" si="73"/>
        <v>2000000</v>
      </c>
      <c r="D249" s="128">
        <f ca="1">IF(A249&lt;$B$1,VLOOKUP(A249,[1]DI!$A$4:$B$15000,2,FALSE),0)</f>
        <v>5.8999999999999997E-2</v>
      </c>
      <c r="E249" s="129">
        <f t="shared" ca="1" si="65"/>
        <v>1.00022751</v>
      </c>
      <c r="F249" s="129">
        <f ca="1">(TRUNC(PRODUCT($E$12:$E248),16))</f>
        <v>1.0405560216435901</v>
      </c>
      <c r="G249" s="129">
        <f t="shared" si="74"/>
        <v>1</v>
      </c>
      <c r="H249" s="129">
        <f t="shared" ca="1" si="66"/>
        <v>1.0405560199999999</v>
      </c>
      <c r="I249" s="128">
        <f t="shared" si="75"/>
        <v>0.05</v>
      </c>
      <c r="J249" s="122">
        <f t="shared" si="76"/>
        <v>43488</v>
      </c>
      <c r="K249" s="118">
        <f t="shared" si="77"/>
        <v>164</v>
      </c>
      <c r="L249" s="130">
        <f t="shared" si="78"/>
        <v>164</v>
      </c>
      <c r="M249" s="131">
        <f t="shared" si="67"/>
        <v>1.032261812</v>
      </c>
      <c r="N249" s="131">
        <f t="shared" ca="1" si="68"/>
        <v>1.074126243</v>
      </c>
      <c r="O249" s="130">
        <f t="shared" si="79"/>
        <v>0</v>
      </c>
      <c r="P249" s="129">
        <f t="shared" ca="1" si="69"/>
        <v>148252.486</v>
      </c>
      <c r="Q249" s="135">
        <f t="shared" si="70"/>
        <v>0</v>
      </c>
      <c r="R249" s="129">
        <f t="shared" si="71"/>
        <v>0</v>
      </c>
      <c r="S249" s="136" t="str">
        <f t="shared" si="80"/>
        <v>A+J=</v>
      </c>
      <c r="T249" s="122">
        <f t="shared" si="81"/>
        <v>44732</v>
      </c>
      <c r="U249" s="3"/>
      <c r="V249" s="3"/>
      <c r="W249" s="55">
        <v>46427</v>
      </c>
      <c r="X249" s="55" t="s">
        <v>57</v>
      </c>
      <c r="Y249" s="22"/>
      <c r="Z249" s="1"/>
      <c r="AA249" s="42"/>
      <c r="AB249" s="54"/>
      <c r="AC249" s="54"/>
      <c r="AD249" s="54"/>
      <c r="AE249" s="3"/>
      <c r="AF249" s="11"/>
      <c r="AG249" s="3"/>
      <c r="AH249" s="3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</row>
    <row r="250" spans="1:166" x14ac:dyDescent="0.15">
      <c r="A250" s="134">
        <f t="shared" si="72"/>
        <v>43726</v>
      </c>
      <c r="B250" s="127">
        <f t="shared" ca="1" si="82"/>
        <v>2149157.304</v>
      </c>
      <c r="C250" s="119">
        <f t="shared" si="73"/>
        <v>2000000</v>
      </c>
      <c r="D250" s="128">
        <f ca="1">IF(A250&lt;$B$1,VLOOKUP(A250,[1]DI!$A$4:$B$15000,2,FALSE),0)</f>
        <v>5.8999999999999997E-2</v>
      </c>
      <c r="E250" s="129">
        <f t="shared" ca="1" si="65"/>
        <v>1.00022751</v>
      </c>
      <c r="F250" s="129">
        <f ca="1">(TRUNC(PRODUCT($E$12:$E249),16))</f>
        <v>1.0407927585440799</v>
      </c>
      <c r="G250" s="129">
        <f t="shared" si="74"/>
        <v>1</v>
      </c>
      <c r="H250" s="129">
        <f t="shared" ca="1" si="66"/>
        <v>1.04079276</v>
      </c>
      <c r="I250" s="128">
        <f t="shared" si="75"/>
        <v>0.05</v>
      </c>
      <c r="J250" s="122">
        <f t="shared" si="76"/>
        <v>43488</v>
      </c>
      <c r="K250" s="118">
        <f t="shared" si="77"/>
        <v>165</v>
      </c>
      <c r="L250" s="130">
        <f t="shared" si="78"/>
        <v>165</v>
      </c>
      <c r="M250" s="131">
        <f t="shared" si="67"/>
        <v>1.0324616900000001</v>
      </c>
      <c r="N250" s="131">
        <f t="shared" ca="1" si="68"/>
        <v>1.074578652</v>
      </c>
      <c r="O250" s="130">
        <f t="shared" si="79"/>
        <v>0</v>
      </c>
      <c r="P250" s="129">
        <f t="shared" ca="1" si="69"/>
        <v>149157.304</v>
      </c>
      <c r="Q250" s="135">
        <f t="shared" si="70"/>
        <v>0</v>
      </c>
      <c r="R250" s="129">
        <f t="shared" si="71"/>
        <v>0</v>
      </c>
      <c r="S250" s="136" t="str">
        <f t="shared" si="80"/>
        <v>A+J=</v>
      </c>
      <c r="T250" s="122">
        <f t="shared" si="81"/>
        <v>44732</v>
      </c>
      <c r="U250" s="3"/>
      <c r="V250" s="3"/>
      <c r="W250" s="55">
        <v>46472</v>
      </c>
      <c r="X250" s="55" t="s">
        <v>67</v>
      </c>
      <c r="Y250" s="22"/>
      <c r="Z250" s="1"/>
      <c r="AA250" s="42"/>
      <c r="AB250" s="54"/>
      <c r="AC250" s="54"/>
      <c r="AD250" s="54"/>
      <c r="AE250" s="3"/>
      <c r="AF250" s="11"/>
      <c r="AG250" s="3"/>
      <c r="AH250" s="3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</row>
    <row r="251" spans="1:166" x14ac:dyDescent="0.15">
      <c r="A251" s="134">
        <f t="shared" si="72"/>
        <v>43727</v>
      </c>
      <c r="B251" s="127">
        <f t="shared" ca="1" si="82"/>
        <v>2150062.4939999999</v>
      </c>
      <c r="C251" s="119">
        <f t="shared" si="73"/>
        <v>2000000</v>
      </c>
      <c r="D251" s="128">
        <f ca="1">IF(A251&lt;$B$1,VLOOKUP(A251,[1]DI!$A$4:$B$15000,2,FALSE),0)</f>
        <v>5.3999999999999999E-2</v>
      </c>
      <c r="E251" s="129">
        <f t="shared" ca="1" si="65"/>
        <v>1.0002087200000001</v>
      </c>
      <c r="F251" s="129">
        <f ca="1">(TRUNC(PRODUCT($E$12:$E250),16))</f>
        <v>1.04102954930457</v>
      </c>
      <c r="G251" s="129">
        <f t="shared" si="74"/>
        <v>1</v>
      </c>
      <c r="H251" s="129">
        <f t="shared" ca="1" si="66"/>
        <v>1.04102955</v>
      </c>
      <c r="I251" s="128">
        <f t="shared" si="75"/>
        <v>0.05</v>
      </c>
      <c r="J251" s="122">
        <f t="shared" si="76"/>
        <v>43488</v>
      </c>
      <c r="K251" s="118">
        <f t="shared" si="77"/>
        <v>166</v>
      </c>
      <c r="L251" s="130">
        <f t="shared" si="78"/>
        <v>166</v>
      </c>
      <c r="M251" s="131">
        <f t="shared" si="67"/>
        <v>1.032661606</v>
      </c>
      <c r="N251" s="131">
        <f t="shared" ca="1" si="68"/>
        <v>1.0750312470000001</v>
      </c>
      <c r="O251" s="130">
        <f t="shared" si="79"/>
        <v>0</v>
      </c>
      <c r="P251" s="129">
        <f t="shared" ca="1" si="69"/>
        <v>150062.49400000001</v>
      </c>
      <c r="Q251" s="135">
        <f t="shared" si="70"/>
        <v>0</v>
      </c>
      <c r="R251" s="129">
        <f t="shared" si="71"/>
        <v>0</v>
      </c>
      <c r="S251" s="136" t="str">
        <f t="shared" si="80"/>
        <v>A+J=</v>
      </c>
      <c r="T251" s="122">
        <f t="shared" si="81"/>
        <v>44732</v>
      </c>
      <c r="U251" s="3"/>
      <c r="V251" s="3"/>
      <c r="W251" s="55">
        <v>46498</v>
      </c>
      <c r="X251" s="55" t="s">
        <v>58</v>
      </c>
      <c r="Y251" s="22"/>
      <c r="Z251" s="1"/>
      <c r="AA251" s="42"/>
      <c r="AB251" s="54"/>
      <c r="AC251" s="54"/>
      <c r="AD251" s="54"/>
      <c r="AE251" s="3"/>
      <c r="AF251" s="11"/>
      <c r="AG251" s="3"/>
      <c r="AH251" s="3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</row>
    <row r="252" spans="1:166" x14ac:dyDescent="0.15">
      <c r="A252" s="134">
        <f t="shared" si="72"/>
        <v>43728</v>
      </c>
      <c r="B252" s="127">
        <f t="shared" ca="1" si="82"/>
        <v>2150927.6519999998</v>
      </c>
      <c r="C252" s="119">
        <f t="shared" si="73"/>
        <v>2000000</v>
      </c>
      <c r="D252" s="128">
        <f ca="1">IF(A252&lt;$B$1,VLOOKUP(A252,[1]DI!$A$4:$B$15000,2,FALSE),0)</f>
        <v>5.3999999999999999E-2</v>
      </c>
      <c r="E252" s="129">
        <f t="shared" ca="1" si="65"/>
        <v>1.0002087200000001</v>
      </c>
      <c r="F252" s="129">
        <f ca="1">(TRUNC(PRODUCT($E$12:$E251),16))</f>
        <v>1.0412468329921001</v>
      </c>
      <c r="G252" s="129">
        <f t="shared" si="74"/>
        <v>1</v>
      </c>
      <c r="H252" s="129">
        <f t="shared" ca="1" si="66"/>
        <v>1.04124683</v>
      </c>
      <c r="I252" s="128">
        <f t="shared" si="75"/>
        <v>0.05</v>
      </c>
      <c r="J252" s="122">
        <f t="shared" si="76"/>
        <v>43488</v>
      </c>
      <c r="K252" s="118">
        <f t="shared" si="77"/>
        <v>167</v>
      </c>
      <c r="L252" s="130">
        <f t="shared" si="78"/>
        <v>167</v>
      </c>
      <c r="M252" s="131">
        <f t="shared" si="67"/>
        <v>1.032861561</v>
      </c>
      <c r="N252" s="131">
        <f t="shared" ca="1" si="68"/>
        <v>1.075463826</v>
      </c>
      <c r="O252" s="130">
        <f t="shared" si="79"/>
        <v>0</v>
      </c>
      <c r="P252" s="129">
        <f t="shared" ca="1" si="69"/>
        <v>150927.652</v>
      </c>
      <c r="Q252" s="135">
        <f t="shared" si="70"/>
        <v>0</v>
      </c>
      <c r="R252" s="129">
        <f t="shared" si="71"/>
        <v>0</v>
      </c>
      <c r="S252" s="136" t="str">
        <f t="shared" si="80"/>
        <v>A+J=</v>
      </c>
      <c r="T252" s="122">
        <f t="shared" si="81"/>
        <v>44732</v>
      </c>
      <c r="U252" s="3"/>
      <c r="V252" s="3"/>
      <c r="W252" s="55">
        <v>46534</v>
      </c>
      <c r="X252" s="55" t="s">
        <v>68</v>
      </c>
      <c r="Y252" s="22"/>
      <c r="Z252" s="1"/>
      <c r="AA252" s="42"/>
      <c r="AB252" s="54"/>
      <c r="AC252" s="54"/>
      <c r="AD252" s="54"/>
      <c r="AE252" s="3"/>
      <c r="AF252" s="11"/>
      <c r="AG252" s="3"/>
      <c r="AH252" s="3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</row>
    <row r="253" spans="1:166" x14ac:dyDescent="0.15">
      <c r="A253" s="134">
        <f t="shared" si="72"/>
        <v>43729</v>
      </c>
      <c r="B253" s="127">
        <f t="shared" ca="1" si="82"/>
        <v>2151793.1680000001</v>
      </c>
      <c r="C253" s="119">
        <f t="shared" si="73"/>
        <v>2000000</v>
      </c>
      <c r="D253" s="128">
        <f ca="1">IF(A253&lt;$B$1,VLOOKUP(A253,[1]DI!$A$4:$B$15000,2,FALSE),0)</f>
        <v>0</v>
      </c>
      <c r="E253" s="129">
        <f t="shared" ca="1" si="65"/>
        <v>1</v>
      </c>
      <c r="F253" s="129">
        <f ca="1">(TRUNC(PRODUCT($E$12:$E252),16))</f>
        <v>1.04146416203109</v>
      </c>
      <c r="G253" s="129">
        <f t="shared" si="74"/>
        <v>1</v>
      </c>
      <c r="H253" s="129">
        <f t="shared" ca="1" si="66"/>
        <v>1.0414641600000001</v>
      </c>
      <c r="I253" s="128">
        <f t="shared" si="75"/>
        <v>0.05</v>
      </c>
      <c r="J253" s="122">
        <f t="shared" si="76"/>
        <v>43488</v>
      </c>
      <c r="K253" s="118">
        <f t="shared" si="77"/>
        <v>167</v>
      </c>
      <c r="L253" s="130">
        <f t="shared" si="78"/>
        <v>168</v>
      </c>
      <c r="M253" s="131">
        <f t="shared" si="67"/>
        <v>1.0330615540000001</v>
      </c>
      <c r="N253" s="131">
        <f t="shared" ca="1" si="68"/>
        <v>1.0758965840000001</v>
      </c>
      <c r="O253" s="130">
        <f t="shared" si="79"/>
        <v>0</v>
      </c>
      <c r="P253" s="129">
        <f t="shared" ca="1" si="69"/>
        <v>151793.16800000001</v>
      </c>
      <c r="Q253" s="135">
        <f t="shared" si="70"/>
        <v>0</v>
      </c>
      <c r="R253" s="129">
        <f t="shared" si="71"/>
        <v>0</v>
      </c>
      <c r="S253" s="136" t="str">
        <f t="shared" si="80"/>
        <v>A+J=</v>
      </c>
      <c r="T253" s="122">
        <f t="shared" si="81"/>
        <v>44732</v>
      </c>
      <c r="U253" s="3"/>
      <c r="V253" s="3"/>
      <c r="W253" s="55">
        <v>46637</v>
      </c>
      <c r="X253" s="55" t="s">
        <v>62</v>
      </c>
      <c r="Y253" s="22"/>
      <c r="Z253" s="1"/>
      <c r="AA253" s="42"/>
      <c r="AB253" s="54"/>
      <c r="AC253" s="54"/>
      <c r="AD253" s="54"/>
      <c r="AE253" s="3"/>
      <c r="AF253" s="11"/>
      <c r="AG253" s="3"/>
      <c r="AH253" s="3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</row>
    <row r="254" spans="1:166" x14ac:dyDescent="0.15">
      <c r="A254" s="134">
        <f t="shared" si="72"/>
        <v>43730</v>
      </c>
      <c r="B254" s="127">
        <f t="shared" ca="1" si="82"/>
        <v>2151793.1680000001</v>
      </c>
      <c r="C254" s="119">
        <f t="shared" si="73"/>
        <v>2000000</v>
      </c>
      <c r="D254" s="128">
        <f ca="1">IF(A254&lt;$B$1,VLOOKUP(A254,[1]DI!$A$4:$B$15000,2,FALSE),0)</f>
        <v>0</v>
      </c>
      <c r="E254" s="129">
        <f t="shared" ca="1" si="65"/>
        <v>1</v>
      </c>
      <c r="F254" s="129">
        <f ca="1">(TRUNC(PRODUCT($E$12:$E253),16))</f>
        <v>1.04146416203109</v>
      </c>
      <c r="G254" s="129">
        <f t="shared" si="74"/>
        <v>1</v>
      </c>
      <c r="H254" s="129">
        <f t="shared" ca="1" si="66"/>
        <v>1.0414641600000001</v>
      </c>
      <c r="I254" s="128">
        <f t="shared" si="75"/>
        <v>0.05</v>
      </c>
      <c r="J254" s="122">
        <f t="shared" si="76"/>
        <v>43488</v>
      </c>
      <c r="K254" s="118">
        <f t="shared" si="77"/>
        <v>167</v>
      </c>
      <c r="L254" s="130">
        <f t="shared" si="78"/>
        <v>168</v>
      </c>
      <c r="M254" s="131">
        <f t="shared" si="67"/>
        <v>1.0330615540000001</v>
      </c>
      <c r="N254" s="131">
        <f t="shared" ca="1" si="68"/>
        <v>1.0758965840000001</v>
      </c>
      <c r="O254" s="130">
        <f t="shared" si="79"/>
        <v>0</v>
      </c>
      <c r="P254" s="129">
        <f t="shared" ca="1" si="69"/>
        <v>151793.16800000001</v>
      </c>
      <c r="Q254" s="135">
        <f t="shared" si="70"/>
        <v>0</v>
      </c>
      <c r="R254" s="129">
        <f t="shared" si="71"/>
        <v>0</v>
      </c>
      <c r="S254" s="136" t="str">
        <f t="shared" si="80"/>
        <v>A+J=</v>
      </c>
      <c r="T254" s="122">
        <f t="shared" si="81"/>
        <v>44732</v>
      </c>
      <c r="U254" s="3"/>
      <c r="V254" s="3"/>
      <c r="W254" s="55">
        <v>46672</v>
      </c>
      <c r="X254" s="56" t="s">
        <v>59</v>
      </c>
      <c r="Y254" s="22"/>
      <c r="Z254" s="1"/>
      <c r="AA254" s="42"/>
      <c r="AB254" s="54"/>
      <c r="AC254" s="54"/>
      <c r="AD254" s="54"/>
      <c r="AE254" s="3"/>
      <c r="AF254" s="11"/>
      <c r="AG254" s="3"/>
      <c r="AH254" s="3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</row>
    <row r="255" spans="1:166" x14ac:dyDescent="0.15">
      <c r="A255" s="134">
        <f t="shared" si="72"/>
        <v>43731</v>
      </c>
      <c r="B255" s="127">
        <f t="shared" ca="1" si="82"/>
        <v>2151793.1680000001</v>
      </c>
      <c r="C255" s="119">
        <f t="shared" si="73"/>
        <v>2000000</v>
      </c>
      <c r="D255" s="128">
        <f ca="1">IF(A255&lt;$B$1,VLOOKUP(A255,[1]DI!$A$4:$B$15000,2,FALSE),0)</f>
        <v>5.3999999999999999E-2</v>
      </c>
      <c r="E255" s="129">
        <f t="shared" ca="1" si="65"/>
        <v>1.0002087200000001</v>
      </c>
      <c r="F255" s="129">
        <f ca="1">(TRUNC(PRODUCT($E$12:$E254),16))</f>
        <v>1.04146416203109</v>
      </c>
      <c r="G255" s="129">
        <f t="shared" si="74"/>
        <v>1</v>
      </c>
      <c r="H255" s="129">
        <f t="shared" ca="1" si="66"/>
        <v>1.0414641600000001</v>
      </c>
      <c r="I255" s="128">
        <f t="shared" si="75"/>
        <v>0.05</v>
      </c>
      <c r="J255" s="122">
        <f t="shared" si="76"/>
        <v>43488</v>
      </c>
      <c r="K255" s="118">
        <f t="shared" si="77"/>
        <v>168</v>
      </c>
      <c r="L255" s="130">
        <f t="shared" si="78"/>
        <v>168</v>
      </c>
      <c r="M255" s="131">
        <f t="shared" si="67"/>
        <v>1.0330615540000001</v>
      </c>
      <c r="N255" s="131">
        <f t="shared" ca="1" si="68"/>
        <v>1.0758965840000001</v>
      </c>
      <c r="O255" s="130">
        <f t="shared" si="79"/>
        <v>0</v>
      </c>
      <c r="P255" s="129">
        <f t="shared" ca="1" si="69"/>
        <v>151793.16800000001</v>
      </c>
      <c r="Q255" s="135">
        <f t="shared" si="70"/>
        <v>0</v>
      </c>
      <c r="R255" s="129">
        <f t="shared" si="71"/>
        <v>0</v>
      </c>
      <c r="S255" s="136" t="str">
        <f t="shared" si="80"/>
        <v>A+J=</v>
      </c>
      <c r="T255" s="122">
        <f t="shared" si="81"/>
        <v>44732</v>
      </c>
      <c r="U255" s="3"/>
      <c r="V255" s="3"/>
      <c r="W255" s="55">
        <v>46693</v>
      </c>
      <c r="X255" s="55" t="s">
        <v>63</v>
      </c>
      <c r="Y255" s="22"/>
      <c r="Z255" s="1"/>
      <c r="AA255" s="42"/>
      <c r="AB255" s="54"/>
      <c r="AC255" s="54"/>
      <c r="AD255" s="54"/>
      <c r="AE255" s="3"/>
      <c r="AF255" s="11"/>
      <c r="AG255" s="3"/>
      <c r="AH255" s="3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</row>
    <row r="256" spans="1:166" x14ac:dyDescent="0.15">
      <c r="A256" s="134">
        <f t="shared" si="72"/>
        <v>43732</v>
      </c>
      <c r="B256" s="127">
        <f t="shared" ca="1" si="82"/>
        <v>2152659.04</v>
      </c>
      <c r="C256" s="119">
        <f t="shared" si="73"/>
        <v>2000000</v>
      </c>
      <c r="D256" s="128">
        <f ca="1">IF(A256&lt;$B$1,VLOOKUP(A256,[1]DI!$A$4:$B$15000,2,FALSE),0)</f>
        <v>5.3999999999999999E-2</v>
      </c>
      <c r="E256" s="129">
        <f t="shared" ca="1" si="65"/>
        <v>1.0002087200000001</v>
      </c>
      <c r="F256" s="129">
        <f ca="1">(TRUNC(PRODUCT($E$12:$E255),16))</f>
        <v>1.0416815364309899</v>
      </c>
      <c r="G256" s="129">
        <f t="shared" si="74"/>
        <v>1</v>
      </c>
      <c r="H256" s="129">
        <f t="shared" ca="1" si="66"/>
        <v>1.0416815399999999</v>
      </c>
      <c r="I256" s="128">
        <f t="shared" si="75"/>
        <v>0.05</v>
      </c>
      <c r="J256" s="122">
        <f t="shared" si="76"/>
        <v>43488</v>
      </c>
      <c r="K256" s="118">
        <f t="shared" si="77"/>
        <v>169</v>
      </c>
      <c r="L256" s="130">
        <f t="shared" si="78"/>
        <v>169</v>
      </c>
      <c r="M256" s="131">
        <f t="shared" si="67"/>
        <v>1.0332615860000001</v>
      </c>
      <c r="N256" s="131">
        <f t="shared" ca="1" si="68"/>
        <v>1.07632952</v>
      </c>
      <c r="O256" s="130">
        <f t="shared" si="79"/>
        <v>0</v>
      </c>
      <c r="P256" s="129">
        <f t="shared" ca="1" si="69"/>
        <v>152659.04</v>
      </c>
      <c r="Q256" s="135">
        <f t="shared" si="70"/>
        <v>0</v>
      </c>
      <c r="R256" s="129">
        <f t="shared" si="71"/>
        <v>0</v>
      </c>
      <c r="S256" s="136" t="str">
        <f t="shared" si="80"/>
        <v>A+J=</v>
      </c>
      <c r="T256" s="122">
        <f t="shared" si="81"/>
        <v>44732</v>
      </c>
      <c r="U256" s="3"/>
      <c r="V256" s="3"/>
      <c r="W256" s="55">
        <v>46706</v>
      </c>
      <c r="X256" s="55" t="s">
        <v>71</v>
      </c>
      <c r="Y256" s="22"/>
      <c r="Z256" s="1"/>
      <c r="AA256" s="42"/>
      <c r="AB256" s="54"/>
      <c r="AC256" s="54"/>
      <c r="AD256" s="54"/>
      <c r="AE256" s="3"/>
      <c r="AF256" s="11"/>
      <c r="AG256" s="3"/>
      <c r="AH256" s="3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</row>
    <row r="257" spans="1:166" x14ac:dyDescent="0.15">
      <c r="A257" s="134">
        <f t="shared" si="72"/>
        <v>43733</v>
      </c>
      <c r="B257" s="127">
        <f t="shared" ca="1" si="82"/>
        <v>2153525.2519999999</v>
      </c>
      <c r="C257" s="119">
        <f t="shared" si="73"/>
        <v>2000000</v>
      </c>
      <c r="D257" s="128">
        <f ca="1">IF(A257&lt;$B$1,VLOOKUP(A257,[1]DI!$A$4:$B$15000,2,FALSE),0)</f>
        <v>5.3999999999999999E-2</v>
      </c>
      <c r="E257" s="129">
        <f t="shared" ca="1" si="65"/>
        <v>1.0002087200000001</v>
      </c>
      <c r="F257" s="129">
        <f ca="1">(TRUNC(PRODUCT($E$12:$E256),16))</f>
        <v>1.0418989562012699</v>
      </c>
      <c r="G257" s="129">
        <f t="shared" si="74"/>
        <v>1</v>
      </c>
      <c r="H257" s="129">
        <f t="shared" ca="1" si="66"/>
        <v>1.0418989599999999</v>
      </c>
      <c r="I257" s="128">
        <f t="shared" si="75"/>
        <v>0.05</v>
      </c>
      <c r="J257" s="122">
        <f t="shared" si="76"/>
        <v>43488</v>
      </c>
      <c r="K257" s="118">
        <f t="shared" si="77"/>
        <v>170</v>
      </c>
      <c r="L257" s="130">
        <f t="shared" si="78"/>
        <v>170</v>
      </c>
      <c r="M257" s="131">
        <f t="shared" si="67"/>
        <v>1.0334616569999999</v>
      </c>
      <c r="N257" s="131">
        <f t="shared" ca="1" si="68"/>
        <v>1.0767626260000001</v>
      </c>
      <c r="O257" s="130">
        <f t="shared" si="79"/>
        <v>0</v>
      </c>
      <c r="P257" s="129">
        <f t="shared" ca="1" si="69"/>
        <v>153525.25200000001</v>
      </c>
      <c r="Q257" s="135">
        <f t="shared" si="70"/>
        <v>0</v>
      </c>
      <c r="R257" s="129">
        <f t="shared" si="71"/>
        <v>0</v>
      </c>
      <c r="S257" s="136" t="str">
        <f t="shared" si="80"/>
        <v>A+J=</v>
      </c>
      <c r="T257" s="122">
        <f t="shared" si="81"/>
        <v>44732</v>
      </c>
      <c r="U257" s="3"/>
      <c r="V257" s="3"/>
      <c r="W257" s="55">
        <v>46811</v>
      </c>
      <c r="X257" s="55" t="s">
        <v>57</v>
      </c>
      <c r="Y257" s="22"/>
      <c r="Z257" s="1"/>
      <c r="AA257" s="42"/>
      <c r="AB257" s="54"/>
      <c r="AC257" s="54"/>
      <c r="AD257" s="54"/>
      <c r="AE257" s="3"/>
      <c r="AF257" s="11"/>
      <c r="AG257" s="3"/>
      <c r="AH257" s="3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</row>
    <row r="258" spans="1:166" x14ac:dyDescent="0.15">
      <c r="A258" s="134">
        <f t="shared" si="72"/>
        <v>43734</v>
      </c>
      <c r="B258" s="127">
        <f t="shared" ca="1" si="82"/>
        <v>2154391.7999999998</v>
      </c>
      <c r="C258" s="119">
        <f t="shared" si="73"/>
        <v>2000000</v>
      </c>
      <c r="D258" s="128">
        <f ca="1">IF(A258&lt;$B$1,VLOOKUP(A258,[1]DI!$A$4:$B$15000,2,FALSE),0)</f>
        <v>5.3999999999999999E-2</v>
      </c>
      <c r="E258" s="129">
        <f t="shared" ca="1" si="65"/>
        <v>1.0002087200000001</v>
      </c>
      <c r="F258" s="129">
        <f ca="1">(TRUNC(PRODUCT($E$12:$E257),16))</f>
        <v>1.04211642135141</v>
      </c>
      <c r="G258" s="129">
        <f t="shared" si="74"/>
        <v>1</v>
      </c>
      <c r="H258" s="129">
        <f t="shared" ca="1" si="66"/>
        <v>1.0421164199999999</v>
      </c>
      <c r="I258" s="128">
        <f t="shared" si="75"/>
        <v>0.05</v>
      </c>
      <c r="J258" s="122">
        <f t="shared" si="76"/>
        <v>43488</v>
      </c>
      <c r="K258" s="118">
        <f t="shared" si="77"/>
        <v>171</v>
      </c>
      <c r="L258" s="130">
        <f t="shared" si="78"/>
        <v>171</v>
      </c>
      <c r="M258" s="131">
        <f t="shared" si="67"/>
        <v>1.0336617669999999</v>
      </c>
      <c r="N258" s="131">
        <f t="shared" ca="1" si="68"/>
        <v>1.0771959</v>
      </c>
      <c r="O258" s="130">
        <f t="shared" si="79"/>
        <v>0</v>
      </c>
      <c r="P258" s="129">
        <f t="shared" ca="1" si="69"/>
        <v>154391.79999999999</v>
      </c>
      <c r="Q258" s="135">
        <f t="shared" si="70"/>
        <v>0</v>
      </c>
      <c r="R258" s="129">
        <f t="shared" si="71"/>
        <v>0</v>
      </c>
      <c r="S258" s="136" t="str">
        <f t="shared" si="80"/>
        <v>A+J=</v>
      </c>
      <c r="T258" s="122">
        <f t="shared" si="81"/>
        <v>44732</v>
      </c>
      <c r="U258" s="3"/>
      <c r="V258" s="3"/>
      <c r="W258" s="55">
        <v>46812</v>
      </c>
      <c r="X258" s="55" t="s">
        <v>57</v>
      </c>
      <c r="Y258" s="22"/>
      <c r="Z258" s="1"/>
      <c r="AA258" s="42"/>
      <c r="AB258" s="54"/>
      <c r="AC258" s="54"/>
      <c r="AD258" s="54"/>
      <c r="AE258" s="3"/>
      <c r="AF258" s="11"/>
      <c r="AG258" s="3"/>
      <c r="AH258" s="3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</row>
    <row r="259" spans="1:166" x14ac:dyDescent="0.15">
      <c r="A259" s="134">
        <f t="shared" si="72"/>
        <v>43735</v>
      </c>
      <c r="B259" s="127">
        <f t="shared" ca="1" si="82"/>
        <v>2155258.7060000002</v>
      </c>
      <c r="C259" s="119">
        <f t="shared" si="73"/>
        <v>2000000</v>
      </c>
      <c r="D259" s="128">
        <f ca="1">IF(A259&lt;$B$1,VLOOKUP(A259,[1]DI!$A$4:$B$15000,2,FALSE),0)</f>
        <v>5.3999999999999999E-2</v>
      </c>
      <c r="E259" s="129">
        <f t="shared" ca="1" si="65"/>
        <v>1.0002087200000001</v>
      </c>
      <c r="F259" s="129">
        <f ca="1">(TRUNC(PRODUCT($E$12:$E258),16))</f>
        <v>1.04233393189087</v>
      </c>
      <c r="G259" s="129">
        <f t="shared" si="74"/>
        <v>1</v>
      </c>
      <c r="H259" s="129">
        <f t="shared" ca="1" si="66"/>
        <v>1.0423339300000001</v>
      </c>
      <c r="I259" s="128">
        <f t="shared" si="75"/>
        <v>0.05</v>
      </c>
      <c r="J259" s="122">
        <f t="shared" si="76"/>
        <v>43488</v>
      </c>
      <c r="K259" s="118">
        <f t="shared" si="77"/>
        <v>172</v>
      </c>
      <c r="L259" s="130">
        <f t="shared" si="78"/>
        <v>172</v>
      </c>
      <c r="M259" s="131">
        <f t="shared" si="67"/>
        <v>1.0338619149999999</v>
      </c>
      <c r="N259" s="131">
        <f t="shared" ca="1" si="68"/>
        <v>1.0776293530000001</v>
      </c>
      <c r="O259" s="130">
        <f t="shared" si="79"/>
        <v>0</v>
      </c>
      <c r="P259" s="129">
        <f t="shared" ca="1" si="69"/>
        <v>155258.70600000001</v>
      </c>
      <c r="Q259" s="135">
        <f t="shared" si="70"/>
        <v>0</v>
      </c>
      <c r="R259" s="129">
        <f t="shared" si="71"/>
        <v>0</v>
      </c>
      <c r="S259" s="136" t="str">
        <f t="shared" si="80"/>
        <v>A+J=</v>
      </c>
      <c r="T259" s="122">
        <f t="shared" si="81"/>
        <v>44732</v>
      </c>
      <c r="U259" s="3"/>
      <c r="V259" s="3"/>
      <c r="W259" s="55">
        <v>46857</v>
      </c>
      <c r="X259" s="55" t="s">
        <v>67</v>
      </c>
      <c r="Y259" s="22"/>
      <c r="Z259" s="1"/>
      <c r="AA259" s="42"/>
      <c r="AB259" s="54"/>
      <c r="AC259" s="54"/>
      <c r="AD259" s="54"/>
      <c r="AE259" s="3"/>
      <c r="AF259" s="11"/>
      <c r="AG259" s="3"/>
      <c r="AH259" s="3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</row>
    <row r="260" spans="1:166" x14ac:dyDescent="0.15">
      <c r="A260" s="134">
        <f t="shared" si="72"/>
        <v>43736</v>
      </c>
      <c r="B260" s="127">
        <f t="shared" ca="1" si="82"/>
        <v>2156125.9720000001</v>
      </c>
      <c r="C260" s="119">
        <f t="shared" si="73"/>
        <v>2000000</v>
      </c>
      <c r="D260" s="128">
        <f ca="1">IF(A260&lt;$B$1,VLOOKUP(A260,[1]DI!$A$4:$B$15000,2,FALSE),0)</f>
        <v>0</v>
      </c>
      <c r="E260" s="129">
        <f t="shared" ca="1" si="65"/>
        <v>1</v>
      </c>
      <c r="F260" s="129">
        <f ca="1">(TRUNC(PRODUCT($E$12:$E259),16))</f>
        <v>1.04255148782914</v>
      </c>
      <c r="G260" s="129">
        <f t="shared" si="74"/>
        <v>1</v>
      </c>
      <c r="H260" s="129">
        <f t="shared" ca="1" si="66"/>
        <v>1.0425514899999999</v>
      </c>
      <c r="I260" s="128">
        <f t="shared" si="75"/>
        <v>0.05</v>
      </c>
      <c r="J260" s="122">
        <f t="shared" si="76"/>
        <v>43488</v>
      </c>
      <c r="K260" s="118">
        <f t="shared" si="77"/>
        <v>172</v>
      </c>
      <c r="L260" s="130">
        <f t="shared" si="78"/>
        <v>173</v>
      </c>
      <c r="M260" s="131">
        <f t="shared" si="67"/>
        <v>1.0340621029999999</v>
      </c>
      <c r="N260" s="131">
        <f t="shared" ca="1" si="68"/>
        <v>1.0780629859999999</v>
      </c>
      <c r="O260" s="130">
        <f t="shared" si="79"/>
        <v>0</v>
      </c>
      <c r="P260" s="129">
        <f t="shared" ca="1" si="69"/>
        <v>156125.97200000001</v>
      </c>
      <c r="Q260" s="135">
        <f t="shared" si="70"/>
        <v>0</v>
      </c>
      <c r="R260" s="129">
        <f t="shared" si="71"/>
        <v>0</v>
      </c>
      <c r="S260" s="136" t="str">
        <f t="shared" si="80"/>
        <v>A+J=</v>
      </c>
      <c r="T260" s="122">
        <f t="shared" si="81"/>
        <v>44732</v>
      </c>
      <c r="U260" s="3"/>
      <c r="V260" s="3"/>
      <c r="W260" s="55">
        <v>46864</v>
      </c>
      <c r="X260" s="55" t="s">
        <v>58</v>
      </c>
      <c r="Y260" s="22"/>
      <c r="Z260" s="1"/>
      <c r="AA260" s="42"/>
      <c r="AB260" s="54"/>
      <c r="AC260" s="54"/>
      <c r="AD260" s="54"/>
      <c r="AE260" s="3"/>
      <c r="AF260" s="11"/>
      <c r="AG260" s="3"/>
      <c r="AH260" s="3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</row>
    <row r="261" spans="1:166" x14ac:dyDescent="0.15">
      <c r="A261" s="134">
        <f t="shared" si="72"/>
        <v>43737</v>
      </c>
      <c r="B261" s="127">
        <f t="shared" ca="1" si="82"/>
        <v>2156125.9720000001</v>
      </c>
      <c r="C261" s="119">
        <f t="shared" si="73"/>
        <v>2000000</v>
      </c>
      <c r="D261" s="128">
        <f ca="1">IF(A261&lt;$B$1,VLOOKUP(A261,[1]DI!$A$4:$B$15000,2,FALSE),0)</f>
        <v>0</v>
      </c>
      <c r="E261" s="129">
        <f t="shared" ca="1" si="65"/>
        <v>1</v>
      </c>
      <c r="F261" s="129">
        <f ca="1">(TRUNC(PRODUCT($E$12:$E260),16))</f>
        <v>1.04255148782914</v>
      </c>
      <c r="G261" s="129">
        <f t="shared" si="74"/>
        <v>1</v>
      </c>
      <c r="H261" s="129">
        <f t="shared" ca="1" si="66"/>
        <v>1.0425514899999999</v>
      </c>
      <c r="I261" s="128">
        <f t="shared" si="75"/>
        <v>0.05</v>
      </c>
      <c r="J261" s="122">
        <f t="shared" si="76"/>
        <v>43488</v>
      </c>
      <c r="K261" s="118">
        <f t="shared" si="77"/>
        <v>172</v>
      </c>
      <c r="L261" s="130">
        <f t="shared" si="78"/>
        <v>173</v>
      </c>
      <c r="M261" s="131">
        <f t="shared" si="67"/>
        <v>1.0340621029999999</v>
      </c>
      <c r="N261" s="131">
        <f t="shared" ca="1" si="68"/>
        <v>1.0780629859999999</v>
      </c>
      <c r="O261" s="130">
        <f t="shared" si="79"/>
        <v>0</v>
      </c>
      <c r="P261" s="129">
        <f t="shared" ca="1" si="69"/>
        <v>156125.97200000001</v>
      </c>
      <c r="Q261" s="135">
        <f t="shared" si="70"/>
        <v>0</v>
      </c>
      <c r="R261" s="129">
        <f t="shared" si="71"/>
        <v>0</v>
      </c>
      <c r="S261" s="136" t="str">
        <f t="shared" si="80"/>
        <v>A+J=</v>
      </c>
      <c r="T261" s="122">
        <f t="shared" si="81"/>
        <v>44732</v>
      </c>
      <c r="U261" s="3"/>
      <c r="V261" s="3"/>
      <c r="W261" s="55">
        <v>46874</v>
      </c>
      <c r="X261" s="55" t="s">
        <v>69</v>
      </c>
      <c r="Y261" s="22"/>
      <c r="Z261" s="1"/>
      <c r="AA261" s="42"/>
      <c r="AB261" s="54"/>
      <c r="AC261" s="54"/>
      <c r="AD261" s="54"/>
      <c r="AE261" s="3"/>
      <c r="AF261" s="11"/>
      <c r="AG261" s="3"/>
      <c r="AH261" s="3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</row>
    <row r="262" spans="1:166" x14ac:dyDescent="0.15">
      <c r="A262" s="134">
        <f t="shared" si="72"/>
        <v>43738</v>
      </c>
      <c r="B262" s="127">
        <f t="shared" ca="1" si="82"/>
        <v>2156125.9720000001</v>
      </c>
      <c r="C262" s="119">
        <f t="shared" si="73"/>
        <v>2000000</v>
      </c>
      <c r="D262" s="128">
        <f ca="1">IF(A262&lt;$B$1,VLOOKUP(A262,[1]DI!$A$4:$B$15000,2,FALSE),0)</f>
        <v>5.3999999999999999E-2</v>
      </c>
      <c r="E262" s="129">
        <f t="shared" ca="1" si="65"/>
        <v>1.0002087200000001</v>
      </c>
      <c r="F262" s="129">
        <f ca="1">(TRUNC(PRODUCT($E$12:$E261),16))</f>
        <v>1.04255148782914</v>
      </c>
      <c r="G262" s="129">
        <f t="shared" si="74"/>
        <v>1</v>
      </c>
      <c r="H262" s="129">
        <f t="shared" ca="1" si="66"/>
        <v>1.0425514899999999</v>
      </c>
      <c r="I262" s="128">
        <f t="shared" si="75"/>
        <v>0.05</v>
      </c>
      <c r="J262" s="122">
        <f t="shared" si="76"/>
        <v>43488</v>
      </c>
      <c r="K262" s="118">
        <f t="shared" si="77"/>
        <v>173</v>
      </c>
      <c r="L262" s="130">
        <f t="shared" si="78"/>
        <v>173</v>
      </c>
      <c r="M262" s="131">
        <f t="shared" si="67"/>
        <v>1.0340621029999999</v>
      </c>
      <c r="N262" s="131">
        <f t="shared" ca="1" si="68"/>
        <v>1.0780629859999999</v>
      </c>
      <c r="O262" s="130">
        <f t="shared" si="79"/>
        <v>0</v>
      </c>
      <c r="P262" s="129">
        <f t="shared" ca="1" si="69"/>
        <v>156125.97200000001</v>
      </c>
      <c r="Q262" s="135">
        <f t="shared" si="70"/>
        <v>0</v>
      </c>
      <c r="R262" s="129">
        <f t="shared" si="71"/>
        <v>0</v>
      </c>
      <c r="S262" s="136" t="str">
        <f t="shared" si="80"/>
        <v>A+J=</v>
      </c>
      <c r="T262" s="122">
        <f t="shared" si="81"/>
        <v>44732</v>
      </c>
      <c r="U262" s="3"/>
      <c r="V262" s="3"/>
      <c r="W262" s="55">
        <v>46919</v>
      </c>
      <c r="X262" s="55" t="s">
        <v>68</v>
      </c>
      <c r="Y262" s="22"/>
      <c r="Z262" s="1"/>
      <c r="AA262" s="42"/>
      <c r="AB262" s="54"/>
      <c r="AC262" s="54"/>
      <c r="AD262" s="54"/>
      <c r="AE262" s="3"/>
      <c r="AF262" s="11"/>
      <c r="AG262" s="3"/>
      <c r="AH262" s="3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</row>
    <row r="263" spans="1:166" x14ac:dyDescent="0.15">
      <c r="A263" s="134">
        <f t="shared" si="72"/>
        <v>43739</v>
      </c>
      <c r="B263" s="127">
        <f t="shared" ca="1" si="82"/>
        <v>2156993.5759999999</v>
      </c>
      <c r="C263" s="119">
        <f t="shared" si="73"/>
        <v>2000000</v>
      </c>
      <c r="D263" s="128">
        <f ca="1">IF(A263&lt;$B$1,VLOOKUP(A263,[1]DI!$A$4:$B$15000,2,FALSE),0)</f>
        <v>5.3999999999999999E-2</v>
      </c>
      <c r="E263" s="129">
        <f t="shared" ca="1" si="65"/>
        <v>1.0002087200000001</v>
      </c>
      <c r="F263" s="129">
        <f ca="1">(TRUNC(PRODUCT($E$12:$E262),16))</f>
        <v>1.04276908917568</v>
      </c>
      <c r="G263" s="129">
        <f t="shared" si="74"/>
        <v>1</v>
      </c>
      <c r="H263" s="129">
        <f t="shared" ca="1" si="66"/>
        <v>1.04276909</v>
      </c>
      <c r="I263" s="128">
        <f t="shared" si="75"/>
        <v>0.05</v>
      </c>
      <c r="J263" s="122">
        <f t="shared" si="76"/>
        <v>43488</v>
      </c>
      <c r="K263" s="118">
        <f t="shared" si="77"/>
        <v>174</v>
      </c>
      <c r="L263" s="130">
        <f t="shared" si="78"/>
        <v>174</v>
      </c>
      <c r="M263" s="131">
        <f t="shared" si="67"/>
        <v>1.0342623289999999</v>
      </c>
      <c r="N263" s="131">
        <f t="shared" ca="1" si="68"/>
        <v>1.078496788</v>
      </c>
      <c r="O263" s="130">
        <f t="shared" si="79"/>
        <v>0</v>
      </c>
      <c r="P263" s="129">
        <f t="shared" ca="1" si="69"/>
        <v>156993.576</v>
      </c>
      <c r="Q263" s="135">
        <f t="shared" si="70"/>
        <v>0</v>
      </c>
      <c r="R263" s="129">
        <f t="shared" si="71"/>
        <v>0</v>
      </c>
      <c r="S263" s="136" t="str">
        <f t="shared" si="80"/>
        <v>A+J=</v>
      </c>
      <c r="T263" s="122">
        <f t="shared" si="81"/>
        <v>44732</v>
      </c>
      <c r="U263" s="3"/>
      <c r="V263" s="3"/>
      <c r="W263" s="55">
        <v>47003</v>
      </c>
      <c r="X263" s="55" t="s">
        <v>70</v>
      </c>
      <c r="Y263" s="22"/>
      <c r="Z263" s="1"/>
      <c r="AA263" s="42"/>
      <c r="AB263" s="54"/>
      <c r="AC263" s="54"/>
      <c r="AD263" s="54"/>
      <c r="AE263" s="3"/>
      <c r="AF263" s="11"/>
      <c r="AG263" s="3"/>
      <c r="AH263" s="3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</row>
    <row r="264" spans="1:166" x14ac:dyDescent="0.15">
      <c r="A264" s="134">
        <f t="shared" si="72"/>
        <v>43740</v>
      </c>
      <c r="B264" s="127">
        <f t="shared" ca="1" si="82"/>
        <v>2157861.5359999998</v>
      </c>
      <c r="C264" s="119">
        <f t="shared" si="73"/>
        <v>2000000</v>
      </c>
      <c r="D264" s="128">
        <f ca="1">IF(A264&lt;$B$1,VLOOKUP(A264,[1]DI!$A$4:$B$15000,2,FALSE),0)</f>
        <v>5.3999999999999999E-2</v>
      </c>
      <c r="E264" s="129">
        <f t="shared" ca="1" si="65"/>
        <v>1.0002087200000001</v>
      </c>
      <c r="F264" s="129">
        <f ca="1">(TRUNC(PRODUCT($E$12:$E263),16))</f>
        <v>1.04298673593997</v>
      </c>
      <c r="G264" s="129">
        <f t="shared" si="74"/>
        <v>1</v>
      </c>
      <c r="H264" s="129">
        <f t="shared" ca="1" si="66"/>
        <v>1.0429867399999999</v>
      </c>
      <c r="I264" s="128">
        <f t="shared" si="75"/>
        <v>0.05</v>
      </c>
      <c r="J264" s="122">
        <f t="shared" si="76"/>
        <v>43488</v>
      </c>
      <c r="K264" s="118">
        <f t="shared" si="77"/>
        <v>175</v>
      </c>
      <c r="L264" s="130">
        <f t="shared" si="78"/>
        <v>175</v>
      </c>
      <c r="M264" s="131">
        <f t="shared" si="67"/>
        <v>1.034462593</v>
      </c>
      <c r="N264" s="131">
        <f t="shared" ca="1" si="68"/>
        <v>1.078930768</v>
      </c>
      <c r="O264" s="130">
        <f t="shared" si="79"/>
        <v>0</v>
      </c>
      <c r="P264" s="129">
        <f t="shared" ca="1" si="69"/>
        <v>157861.53599999999</v>
      </c>
      <c r="Q264" s="135">
        <f t="shared" si="70"/>
        <v>0</v>
      </c>
      <c r="R264" s="129">
        <f t="shared" si="71"/>
        <v>0</v>
      </c>
      <c r="S264" s="136" t="str">
        <f t="shared" si="80"/>
        <v>A+J=</v>
      </c>
      <c r="T264" s="122">
        <f t="shared" si="81"/>
        <v>44732</v>
      </c>
      <c r="U264" s="3"/>
      <c r="V264" s="3"/>
      <c r="W264" s="55">
        <v>47038</v>
      </c>
      <c r="X264" s="56" t="s">
        <v>59</v>
      </c>
      <c r="Y264" s="22"/>
      <c r="Z264" s="1"/>
      <c r="AA264" s="42"/>
      <c r="AB264" s="54"/>
      <c r="AC264" s="54"/>
      <c r="AD264" s="54"/>
      <c r="AE264" s="3"/>
      <c r="AF264" s="11"/>
      <c r="AG264" s="3"/>
      <c r="AH264" s="3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</row>
    <row r="265" spans="1:166" x14ac:dyDescent="0.15">
      <c r="A265" s="134">
        <f t="shared" si="72"/>
        <v>43741</v>
      </c>
      <c r="B265" s="127">
        <f t="shared" ca="1" si="82"/>
        <v>2158729.8360000001</v>
      </c>
      <c r="C265" s="119">
        <f t="shared" si="73"/>
        <v>2000000</v>
      </c>
      <c r="D265" s="128">
        <f ca="1">IF(A265&lt;$B$1,VLOOKUP(A265,[1]DI!$A$4:$B$15000,2,FALSE),0)</f>
        <v>5.3999999999999999E-2</v>
      </c>
      <c r="E265" s="129">
        <f t="shared" ca="1" si="65"/>
        <v>1.0002087200000001</v>
      </c>
      <c r="F265" s="129">
        <f ca="1">(TRUNC(PRODUCT($E$12:$E264),16))</f>
        <v>1.0432044281314901</v>
      </c>
      <c r="G265" s="129">
        <f t="shared" si="74"/>
        <v>1</v>
      </c>
      <c r="H265" s="129">
        <f t="shared" ca="1" si="66"/>
        <v>1.0432044300000001</v>
      </c>
      <c r="I265" s="128">
        <f t="shared" si="75"/>
        <v>0.05</v>
      </c>
      <c r="J265" s="122">
        <f t="shared" si="76"/>
        <v>43488</v>
      </c>
      <c r="K265" s="118">
        <f t="shared" si="77"/>
        <v>176</v>
      </c>
      <c r="L265" s="130">
        <f t="shared" si="78"/>
        <v>176</v>
      </c>
      <c r="M265" s="131">
        <f t="shared" si="67"/>
        <v>1.034662897</v>
      </c>
      <c r="N265" s="131">
        <f t="shared" ca="1" si="68"/>
        <v>1.079364918</v>
      </c>
      <c r="O265" s="130">
        <f t="shared" si="79"/>
        <v>0</v>
      </c>
      <c r="P265" s="129">
        <f t="shared" ca="1" si="69"/>
        <v>158729.83600000001</v>
      </c>
      <c r="Q265" s="135">
        <f t="shared" si="70"/>
        <v>0</v>
      </c>
      <c r="R265" s="129">
        <f t="shared" si="71"/>
        <v>0</v>
      </c>
      <c r="S265" s="136" t="str">
        <f t="shared" si="80"/>
        <v>A+J=</v>
      </c>
      <c r="T265" s="122">
        <f t="shared" si="81"/>
        <v>44732</v>
      </c>
      <c r="U265" s="3"/>
      <c r="V265" s="3"/>
      <c r="W265" s="55">
        <v>47059</v>
      </c>
      <c r="X265" s="55" t="s">
        <v>63</v>
      </c>
      <c r="Y265" s="22"/>
      <c r="Z265" s="1"/>
      <c r="AA265" s="42"/>
      <c r="AB265" s="54"/>
      <c r="AC265" s="54"/>
      <c r="AD265" s="54"/>
      <c r="AE265" s="3"/>
      <c r="AF265" s="11"/>
      <c r="AG265" s="3"/>
      <c r="AH265" s="3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</row>
    <row r="266" spans="1:166" x14ac:dyDescent="0.15">
      <c r="A266" s="134">
        <f t="shared" si="72"/>
        <v>43742</v>
      </c>
      <c r="B266" s="127">
        <f t="shared" ca="1" si="82"/>
        <v>2159598.4920000001</v>
      </c>
      <c r="C266" s="119">
        <f t="shared" si="73"/>
        <v>2000000</v>
      </c>
      <c r="D266" s="128">
        <f ca="1">IF(A266&lt;$B$1,VLOOKUP(A266,[1]DI!$A$4:$B$15000,2,FALSE),0)</f>
        <v>5.3999999999999999E-2</v>
      </c>
      <c r="E266" s="129">
        <f t="shared" ca="1" si="65"/>
        <v>1.0002087200000001</v>
      </c>
      <c r="F266" s="129">
        <f ca="1">(TRUNC(PRODUCT($E$12:$E265),16))</f>
        <v>1.04342216575973</v>
      </c>
      <c r="G266" s="129">
        <f t="shared" si="74"/>
        <v>1</v>
      </c>
      <c r="H266" s="129">
        <f t="shared" ca="1" si="66"/>
        <v>1.0434221699999999</v>
      </c>
      <c r="I266" s="128">
        <f t="shared" si="75"/>
        <v>0.05</v>
      </c>
      <c r="J266" s="122">
        <f t="shared" si="76"/>
        <v>43488</v>
      </c>
      <c r="K266" s="118">
        <f t="shared" si="77"/>
        <v>177</v>
      </c>
      <c r="L266" s="130">
        <f t="shared" si="78"/>
        <v>177</v>
      </c>
      <c r="M266" s="131">
        <f t="shared" si="67"/>
        <v>1.0348632390000001</v>
      </c>
      <c r="N266" s="131">
        <f t="shared" ca="1" si="68"/>
        <v>1.0797992460000001</v>
      </c>
      <c r="O266" s="130">
        <f t="shared" si="79"/>
        <v>0</v>
      </c>
      <c r="P266" s="129">
        <f t="shared" ca="1" si="69"/>
        <v>159598.492</v>
      </c>
      <c r="Q266" s="135">
        <f t="shared" si="70"/>
        <v>0</v>
      </c>
      <c r="R266" s="129">
        <f t="shared" si="71"/>
        <v>0</v>
      </c>
      <c r="S266" s="136" t="str">
        <f t="shared" si="80"/>
        <v>A+J=</v>
      </c>
      <c r="T266" s="122">
        <f t="shared" si="81"/>
        <v>44732</v>
      </c>
      <c r="U266" s="3"/>
      <c r="V266" s="3"/>
      <c r="W266" s="55">
        <v>47072</v>
      </c>
      <c r="X266" s="55" t="s">
        <v>71</v>
      </c>
      <c r="Y266" s="22"/>
      <c r="Z266" s="1"/>
      <c r="AA266" s="42"/>
      <c r="AB266" s="54"/>
      <c r="AC266" s="54"/>
      <c r="AD266" s="54"/>
      <c r="AE266" s="3"/>
      <c r="AF266" s="11"/>
      <c r="AG266" s="3"/>
      <c r="AH266" s="3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</row>
    <row r="267" spans="1:166" x14ac:dyDescent="0.15">
      <c r="A267" s="134">
        <f t="shared" si="72"/>
        <v>43743</v>
      </c>
      <c r="B267" s="127">
        <f t="shared" ca="1" si="82"/>
        <v>2160467.4900000002</v>
      </c>
      <c r="C267" s="119">
        <f t="shared" si="73"/>
        <v>2000000</v>
      </c>
      <c r="D267" s="128">
        <f ca="1">IF(A267&lt;$B$1,VLOOKUP(A267,[1]DI!$A$4:$B$15000,2,FALSE),0)</f>
        <v>0</v>
      </c>
      <c r="E267" s="129">
        <f t="shared" ca="1" si="65"/>
        <v>1</v>
      </c>
      <c r="F267" s="129">
        <f ca="1">(TRUNC(PRODUCT($E$12:$E266),16))</f>
        <v>1.0436399488341701</v>
      </c>
      <c r="G267" s="129">
        <f t="shared" si="74"/>
        <v>1</v>
      </c>
      <c r="H267" s="129">
        <f t="shared" ca="1" si="66"/>
        <v>1.04363995</v>
      </c>
      <c r="I267" s="128">
        <f t="shared" si="75"/>
        <v>0.05</v>
      </c>
      <c r="J267" s="122">
        <f t="shared" si="76"/>
        <v>43488</v>
      </c>
      <c r="K267" s="118">
        <f t="shared" si="77"/>
        <v>177</v>
      </c>
      <c r="L267" s="130">
        <f t="shared" si="78"/>
        <v>178</v>
      </c>
      <c r="M267" s="131">
        <f t="shared" si="67"/>
        <v>1.0350636200000001</v>
      </c>
      <c r="N267" s="131">
        <f t="shared" ca="1" si="68"/>
        <v>1.0802337449999999</v>
      </c>
      <c r="O267" s="130">
        <f t="shared" si="79"/>
        <v>0</v>
      </c>
      <c r="P267" s="129">
        <f t="shared" ca="1" si="69"/>
        <v>160467.49</v>
      </c>
      <c r="Q267" s="135">
        <f t="shared" si="70"/>
        <v>0</v>
      </c>
      <c r="R267" s="129">
        <f t="shared" si="71"/>
        <v>0</v>
      </c>
      <c r="S267" s="136" t="str">
        <f t="shared" si="80"/>
        <v>A+J=</v>
      </c>
      <c r="T267" s="122">
        <f t="shared" si="81"/>
        <v>44732</v>
      </c>
      <c r="U267" s="3"/>
      <c r="V267" s="3"/>
      <c r="W267" s="55">
        <v>47112</v>
      </c>
      <c r="X267" s="55" t="s">
        <v>65</v>
      </c>
      <c r="Y267" s="22"/>
      <c r="Z267" s="1"/>
      <c r="AA267" s="42"/>
      <c r="AB267" s="54"/>
      <c r="AC267" s="54"/>
      <c r="AD267" s="54"/>
      <c r="AE267" s="3"/>
      <c r="AF267" s="11"/>
      <c r="AG267" s="3"/>
      <c r="AH267" s="3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</row>
    <row r="268" spans="1:166" x14ac:dyDescent="0.15">
      <c r="A268" s="134">
        <f t="shared" si="72"/>
        <v>43744</v>
      </c>
      <c r="B268" s="127">
        <f t="shared" ca="1" si="82"/>
        <v>2160467.4900000002</v>
      </c>
      <c r="C268" s="119">
        <f t="shared" si="73"/>
        <v>2000000</v>
      </c>
      <c r="D268" s="128">
        <f ca="1">IF(A268&lt;$B$1,VLOOKUP(A268,[1]DI!$A$4:$B$15000,2,FALSE),0)</f>
        <v>0</v>
      </c>
      <c r="E268" s="129">
        <f t="shared" ref="E268:E331" ca="1" si="83">ROUND(((1+D268)^(1/252)),8)</f>
        <v>1</v>
      </c>
      <c r="F268" s="129">
        <f ca="1">(TRUNC(PRODUCT($E$12:$E267),16))</f>
        <v>1.0436399488341701</v>
      </c>
      <c r="G268" s="129">
        <f t="shared" si="74"/>
        <v>1</v>
      </c>
      <c r="H268" s="129">
        <f t="shared" ref="H268:H331" ca="1" si="84">ROUND(F268/G268,8)</f>
        <v>1.04363995</v>
      </c>
      <c r="I268" s="128">
        <f t="shared" si="75"/>
        <v>0.05</v>
      </c>
      <c r="J268" s="122">
        <f t="shared" si="76"/>
        <v>43488</v>
      </c>
      <c r="K268" s="118">
        <f t="shared" si="77"/>
        <v>177</v>
      </c>
      <c r="L268" s="130">
        <f t="shared" si="78"/>
        <v>178</v>
      </c>
      <c r="M268" s="131">
        <f t="shared" ref="M268:M331" si="85">ROUND((I268+1)^(L268/252),9)</f>
        <v>1.0350636200000001</v>
      </c>
      <c r="N268" s="131">
        <f t="shared" ref="N268:N331" ca="1" si="86">ROUND(H268*M268,9)</f>
        <v>1.0802337449999999</v>
      </c>
      <c r="O268" s="130">
        <f t="shared" si="79"/>
        <v>0</v>
      </c>
      <c r="P268" s="129">
        <f t="shared" ref="P268:P331" ca="1" si="87">TRUNC(((N268-1)*C268),8)</f>
        <v>160467.49</v>
      </c>
      <c r="Q268" s="135">
        <f t="shared" ref="Q268:Q331" si="88">IF($O268&gt;0,VLOOKUP($O268,$W$12:$AC$150,7),0)</f>
        <v>0</v>
      </c>
      <c r="R268" s="129">
        <f t="shared" ref="R268:R331" si="89">IF(Q268&gt;0,TRUNC(Q268*C$12,8),0)</f>
        <v>0</v>
      </c>
      <c r="S268" s="136" t="str">
        <f t="shared" si="80"/>
        <v>A+J=</v>
      </c>
      <c r="T268" s="122">
        <f t="shared" si="81"/>
        <v>44732</v>
      </c>
      <c r="U268" s="3"/>
      <c r="V268" s="3"/>
      <c r="W268" s="55">
        <v>47119</v>
      </c>
      <c r="X268" s="55" t="s">
        <v>66</v>
      </c>
      <c r="Y268" s="22"/>
      <c r="Z268" s="1"/>
      <c r="AA268" s="42"/>
      <c r="AB268" s="54"/>
      <c r="AC268" s="54"/>
      <c r="AD268" s="54"/>
      <c r="AE268" s="3"/>
      <c r="AF268" s="11"/>
      <c r="AG268" s="3"/>
      <c r="AH268" s="3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</row>
    <row r="269" spans="1:166" x14ac:dyDescent="0.15">
      <c r="A269" s="134">
        <f t="shared" ref="A269:A332" si="90">(A268+1)</f>
        <v>43745</v>
      </c>
      <c r="B269" s="127">
        <f t="shared" ca="1" si="82"/>
        <v>2160467.4900000002</v>
      </c>
      <c r="C269" s="119">
        <f t="shared" ref="C269:C332" si="91">(C268-R268)</f>
        <v>2000000</v>
      </c>
      <c r="D269" s="128">
        <f ca="1">IF(A269&lt;$B$1,VLOOKUP(A269,[1]DI!$A$4:$B$15000,2,FALSE),0)</f>
        <v>5.3999999999999999E-2</v>
      </c>
      <c r="E269" s="129">
        <f t="shared" ca="1" si="83"/>
        <v>1.0002087200000001</v>
      </c>
      <c r="F269" s="129">
        <f ca="1">(TRUNC(PRODUCT($E$12:$E268),16))</f>
        <v>1.0436399488341701</v>
      </c>
      <c r="G269" s="129">
        <f t="shared" ref="G269:G332" si="92">IF(O268&gt;0,F268,G268)</f>
        <v>1</v>
      </c>
      <c r="H269" s="129">
        <f t="shared" ca="1" si="84"/>
        <v>1.04363995</v>
      </c>
      <c r="I269" s="128">
        <f t="shared" ref="I269:I332" si="93">I268</f>
        <v>0.05</v>
      </c>
      <c r="J269" s="122">
        <f t="shared" ref="J269:J332" si="94">IF(O268&gt;0,VLOOKUP(O268,W$12:AG$150,2),J268)</f>
        <v>43488</v>
      </c>
      <c r="K269" s="118">
        <f t="shared" ref="K269:K332" si="95">IF(A269&gt;J269,IF(NETWORKDAYS(J269,A269,$W$160:$W$544)-1=0,1,NETWORKDAYS(J269,A269,$W$160:$W$544)-1),0)</f>
        <v>178</v>
      </c>
      <c r="L269" s="130">
        <f t="shared" ref="L269:L332" si="96">IF(AND(K269=1,K268=1),1,IF(K269&gt;0,IF(K269=K268,K269+1,K269),0))</f>
        <v>178</v>
      </c>
      <c r="M269" s="131">
        <f t="shared" si="85"/>
        <v>1.0350636200000001</v>
      </c>
      <c r="N269" s="131">
        <f t="shared" ca="1" si="86"/>
        <v>1.0802337449999999</v>
      </c>
      <c r="O269" s="130">
        <f t="shared" ref="O269:O332" si="97">IF(VLOOKUP(A269,X$12:AE$150,8)=VLOOKUP(A268,X$12:AE$150,8),0,VLOOKUP(A269,X$12:AE$150,8))</f>
        <v>0</v>
      </c>
      <c r="P269" s="129">
        <f t="shared" ca="1" si="87"/>
        <v>160467.49</v>
      </c>
      <c r="Q269" s="135">
        <f t="shared" si="88"/>
        <v>0</v>
      </c>
      <c r="R269" s="129">
        <f t="shared" si="89"/>
        <v>0</v>
      </c>
      <c r="S269" s="136" t="str">
        <f t="shared" ref="S269:S332" si="98">IF(O268&gt;0,VLOOKUP(O268,W$12:AG$150,10),S268)</f>
        <v>A+J=</v>
      </c>
      <c r="T269" s="122">
        <f t="shared" ref="T269:T332" si="99">IF(O268&gt;0,VLOOKUP(O268,W$12:AG$150,11),T268)</f>
        <v>44732</v>
      </c>
      <c r="U269" s="3"/>
      <c r="V269" s="3"/>
      <c r="W269" s="55">
        <v>47161</v>
      </c>
      <c r="X269" s="55" t="s">
        <v>57</v>
      </c>
      <c r="Y269" s="22"/>
      <c r="Z269" s="1"/>
      <c r="AA269" s="42"/>
      <c r="AB269" s="54"/>
      <c r="AC269" s="54"/>
      <c r="AD269" s="54"/>
      <c r="AE269" s="3"/>
      <c r="AF269" s="11"/>
      <c r="AG269" s="3"/>
      <c r="AH269" s="3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</row>
    <row r="270" spans="1:166" x14ac:dyDescent="0.15">
      <c r="A270" s="134">
        <f t="shared" si="90"/>
        <v>43746</v>
      </c>
      <c r="B270" s="127">
        <f t="shared" ref="B270:B333" ca="1" si="100">IF(A270&lt;=TODAY(),C270+P270,IF(AND(A270&gt;TODAY(),A270&lt;=$B$1),IF(VLOOKUP(TODAY(),$A$10:$D$5000,4,FALSE)=0,"n.d",C270+P270),"n.d"))</f>
        <v>2161336.8459999999</v>
      </c>
      <c r="C270" s="119">
        <f t="shared" si="91"/>
        <v>2000000</v>
      </c>
      <c r="D270" s="128">
        <f ca="1">IF(A270&lt;$B$1,VLOOKUP(A270,[1]DI!$A$4:$B$15000,2,FALSE),0)</f>
        <v>5.3999999999999999E-2</v>
      </c>
      <c r="E270" s="129">
        <f t="shared" ca="1" si="83"/>
        <v>1.0002087200000001</v>
      </c>
      <c r="F270" s="129">
        <f ca="1">(TRUNC(PRODUCT($E$12:$E269),16))</f>
        <v>1.0438577773642901</v>
      </c>
      <c r="G270" s="129">
        <f t="shared" si="92"/>
        <v>1</v>
      </c>
      <c r="H270" s="129">
        <f t="shared" ca="1" si="84"/>
        <v>1.04385778</v>
      </c>
      <c r="I270" s="128">
        <f t="shared" si="93"/>
        <v>0.05</v>
      </c>
      <c r="J270" s="122">
        <f t="shared" si="94"/>
        <v>43488</v>
      </c>
      <c r="K270" s="118">
        <f t="shared" si="95"/>
        <v>179</v>
      </c>
      <c r="L270" s="130">
        <f t="shared" si="96"/>
        <v>179</v>
      </c>
      <c r="M270" s="131">
        <f t="shared" si="85"/>
        <v>1.0352640399999999</v>
      </c>
      <c r="N270" s="131">
        <f t="shared" ca="1" si="86"/>
        <v>1.0806684230000001</v>
      </c>
      <c r="O270" s="130">
        <f t="shared" si="97"/>
        <v>0</v>
      </c>
      <c r="P270" s="129">
        <f t="shared" ca="1" si="87"/>
        <v>161336.84599999999</v>
      </c>
      <c r="Q270" s="135">
        <f t="shared" si="88"/>
        <v>0</v>
      </c>
      <c r="R270" s="129">
        <f t="shared" si="89"/>
        <v>0</v>
      </c>
      <c r="S270" s="136" t="str">
        <f t="shared" si="98"/>
        <v>A+J=</v>
      </c>
      <c r="T270" s="122">
        <f t="shared" si="99"/>
        <v>44732</v>
      </c>
      <c r="U270" s="3"/>
      <c r="V270" s="3"/>
      <c r="W270" s="55">
        <v>47162</v>
      </c>
      <c r="X270" s="55" t="s">
        <v>57</v>
      </c>
      <c r="Y270" s="22"/>
      <c r="Z270" s="1"/>
      <c r="AA270" s="42"/>
      <c r="AB270" s="54"/>
      <c r="AC270" s="54"/>
      <c r="AD270" s="54"/>
      <c r="AE270" s="3"/>
      <c r="AF270" s="11"/>
      <c r="AG270" s="3"/>
      <c r="AH270" s="3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</row>
    <row r="271" spans="1:166" x14ac:dyDescent="0.15">
      <c r="A271" s="134">
        <f t="shared" si="90"/>
        <v>43747</v>
      </c>
      <c r="B271" s="127">
        <f t="shared" ca="1" si="100"/>
        <v>2162206.54</v>
      </c>
      <c r="C271" s="119">
        <f t="shared" si="91"/>
        <v>2000000</v>
      </c>
      <c r="D271" s="128">
        <f ca="1">IF(A271&lt;$B$1,VLOOKUP(A271,[1]DI!$A$4:$B$15000,2,FALSE),0)</f>
        <v>5.3999999999999999E-2</v>
      </c>
      <c r="E271" s="129">
        <f t="shared" ca="1" si="83"/>
        <v>1.0002087200000001</v>
      </c>
      <c r="F271" s="129">
        <f ca="1">(TRUNC(PRODUCT($E$12:$E270),16))</f>
        <v>1.0440756513595799</v>
      </c>
      <c r="G271" s="129">
        <f t="shared" si="92"/>
        <v>1</v>
      </c>
      <c r="H271" s="129">
        <f t="shared" ca="1" si="84"/>
        <v>1.0440756499999999</v>
      </c>
      <c r="I271" s="128">
        <f t="shared" si="93"/>
        <v>0.05</v>
      </c>
      <c r="J271" s="122">
        <f t="shared" si="94"/>
        <v>43488</v>
      </c>
      <c r="K271" s="118">
        <f t="shared" si="95"/>
        <v>180</v>
      </c>
      <c r="L271" s="130">
        <f t="shared" si="96"/>
        <v>180</v>
      </c>
      <c r="M271" s="131">
        <f t="shared" si="85"/>
        <v>1.0354644989999999</v>
      </c>
      <c r="N271" s="131">
        <f t="shared" ca="1" si="86"/>
        <v>1.0811032700000001</v>
      </c>
      <c r="O271" s="130">
        <f t="shared" si="97"/>
        <v>0</v>
      </c>
      <c r="P271" s="129">
        <f t="shared" ca="1" si="87"/>
        <v>162206.54</v>
      </c>
      <c r="Q271" s="135">
        <f t="shared" si="88"/>
        <v>0</v>
      </c>
      <c r="R271" s="129">
        <f t="shared" si="89"/>
        <v>0</v>
      </c>
      <c r="S271" s="136" t="str">
        <f t="shared" si="98"/>
        <v>A+J=</v>
      </c>
      <c r="T271" s="122">
        <f t="shared" si="99"/>
        <v>44732</v>
      </c>
      <c r="U271" s="3"/>
      <c r="V271" s="3"/>
      <c r="W271" s="55">
        <v>47207</v>
      </c>
      <c r="X271" s="55" t="s">
        <v>67</v>
      </c>
      <c r="Y271" s="22"/>
      <c r="Z271" s="1"/>
      <c r="AA271" s="42"/>
      <c r="AB271" s="54"/>
      <c r="AC271" s="54"/>
      <c r="AD271" s="54"/>
      <c r="AE271" s="3"/>
      <c r="AF271" s="11"/>
      <c r="AG271" s="3"/>
      <c r="AH271" s="3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</row>
    <row r="272" spans="1:166" x14ac:dyDescent="0.15">
      <c r="A272" s="134">
        <f t="shared" si="90"/>
        <v>43748</v>
      </c>
      <c r="B272" s="127">
        <f t="shared" ca="1" si="100"/>
        <v>2163076.5920000002</v>
      </c>
      <c r="C272" s="119">
        <f t="shared" si="91"/>
        <v>2000000</v>
      </c>
      <c r="D272" s="128">
        <f ca="1">IF(A272&lt;$B$1,VLOOKUP(A272,[1]DI!$A$4:$B$15000,2,FALSE),0)</f>
        <v>5.3999999999999999E-2</v>
      </c>
      <c r="E272" s="129">
        <f t="shared" ca="1" si="83"/>
        <v>1.0002087200000001</v>
      </c>
      <c r="F272" s="129">
        <f ca="1">(TRUNC(PRODUCT($E$12:$E271),16))</f>
        <v>1.04429357082954</v>
      </c>
      <c r="G272" s="129">
        <f t="shared" si="92"/>
        <v>1</v>
      </c>
      <c r="H272" s="129">
        <f t="shared" ca="1" si="84"/>
        <v>1.04429357</v>
      </c>
      <c r="I272" s="128">
        <f t="shared" si="93"/>
        <v>0.05</v>
      </c>
      <c r="J272" s="122">
        <f t="shared" si="94"/>
        <v>43488</v>
      </c>
      <c r="K272" s="118">
        <f t="shared" si="95"/>
        <v>181</v>
      </c>
      <c r="L272" s="130">
        <f t="shared" si="96"/>
        <v>181</v>
      </c>
      <c r="M272" s="131">
        <f t="shared" si="85"/>
        <v>1.0356649959999999</v>
      </c>
      <c r="N272" s="131">
        <f t="shared" ca="1" si="86"/>
        <v>1.081538296</v>
      </c>
      <c r="O272" s="130">
        <f t="shared" si="97"/>
        <v>0</v>
      </c>
      <c r="P272" s="129">
        <f t="shared" ca="1" si="87"/>
        <v>163076.592</v>
      </c>
      <c r="Q272" s="135">
        <f t="shared" si="88"/>
        <v>0</v>
      </c>
      <c r="R272" s="129">
        <f t="shared" si="89"/>
        <v>0</v>
      </c>
      <c r="S272" s="136" t="str">
        <f t="shared" si="98"/>
        <v>A+J=</v>
      </c>
      <c r="T272" s="122">
        <f t="shared" si="99"/>
        <v>44732</v>
      </c>
      <c r="U272" s="3"/>
      <c r="V272" s="3"/>
      <c r="W272" s="55">
        <v>47239</v>
      </c>
      <c r="X272" s="55" t="s">
        <v>69</v>
      </c>
      <c r="Y272" s="22"/>
      <c r="Z272" s="1"/>
      <c r="AA272" s="42"/>
      <c r="AB272" s="54"/>
      <c r="AC272" s="54"/>
      <c r="AD272" s="54"/>
      <c r="AE272" s="3"/>
      <c r="AF272" s="11"/>
      <c r="AG272" s="3"/>
      <c r="AH272" s="3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</row>
    <row r="273" spans="1:166" x14ac:dyDescent="0.15">
      <c r="A273" s="134">
        <f t="shared" si="90"/>
        <v>43749</v>
      </c>
      <c r="B273" s="127">
        <f t="shared" ca="1" si="100"/>
        <v>2163947.0060000001</v>
      </c>
      <c r="C273" s="119">
        <f t="shared" si="91"/>
        <v>2000000</v>
      </c>
      <c r="D273" s="128">
        <f ca="1">IF(A273&lt;$B$1,VLOOKUP(A273,[1]DI!$A$4:$B$15000,2,FALSE),0)</f>
        <v>5.3999999999999999E-2</v>
      </c>
      <c r="E273" s="129">
        <f t="shared" ca="1" si="83"/>
        <v>1.0002087200000001</v>
      </c>
      <c r="F273" s="129">
        <f ca="1">(TRUNC(PRODUCT($E$12:$E272),16))</f>
        <v>1.0445115357836401</v>
      </c>
      <c r="G273" s="129">
        <f t="shared" si="92"/>
        <v>1</v>
      </c>
      <c r="H273" s="129">
        <f t="shared" ca="1" si="84"/>
        <v>1.04451154</v>
      </c>
      <c r="I273" s="128">
        <f t="shared" si="93"/>
        <v>0.05</v>
      </c>
      <c r="J273" s="122">
        <f t="shared" si="94"/>
        <v>43488</v>
      </c>
      <c r="K273" s="118">
        <f t="shared" si="95"/>
        <v>182</v>
      </c>
      <c r="L273" s="130">
        <f t="shared" si="96"/>
        <v>182</v>
      </c>
      <c r="M273" s="131">
        <f t="shared" si="85"/>
        <v>1.0358655329999999</v>
      </c>
      <c r="N273" s="131">
        <f t="shared" ca="1" si="86"/>
        <v>1.0819735029999999</v>
      </c>
      <c r="O273" s="130">
        <f t="shared" si="97"/>
        <v>0</v>
      </c>
      <c r="P273" s="129">
        <f t="shared" ca="1" si="87"/>
        <v>163947.00599999999</v>
      </c>
      <c r="Q273" s="135">
        <f t="shared" si="88"/>
        <v>0</v>
      </c>
      <c r="R273" s="129">
        <f t="shared" si="89"/>
        <v>0</v>
      </c>
      <c r="S273" s="136" t="str">
        <f t="shared" si="98"/>
        <v>A+J=</v>
      </c>
      <c r="T273" s="122">
        <f t="shared" si="99"/>
        <v>44732</v>
      </c>
      <c r="U273" s="3"/>
      <c r="V273" s="3"/>
      <c r="W273" s="55">
        <v>47269</v>
      </c>
      <c r="X273" s="55" t="s">
        <v>68</v>
      </c>
      <c r="Y273" s="22"/>
      <c r="Z273" s="1"/>
      <c r="AA273" s="42"/>
      <c r="AB273" s="54"/>
      <c r="AC273" s="54"/>
      <c r="AD273" s="54"/>
      <c r="AE273" s="3"/>
      <c r="AF273" s="11"/>
      <c r="AG273" s="3"/>
      <c r="AH273" s="3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</row>
    <row r="274" spans="1:166" x14ac:dyDescent="0.15">
      <c r="A274" s="134">
        <f t="shared" si="90"/>
        <v>43750</v>
      </c>
      <c r="B274" s="127">
        <f t="shared" ca="1" si="100"/>
        <v>2164817.7579999999</v>
      </c>
      <c r="C274" s="119">
        <f t="shared" si="91"/>
        <v>2000000</v>
      </c>
      <c r="D274" s="128">
        <f ca="1">IF(A274&lt;$B$1,VLOOKUP(A274,[1]DI!$A$4:$B$15000,2,FALSE),0)</f>
        <v>0</v>
      </c>
      <c r="E274" s="129">
        <f t="shared" ca="1" si="83"/>
        <v>1</v>
      </c>
      <c r="F274" s="129">
        <f ca="1">(TRUNC(PRODUCT($E$12:$E273),16))</f>
        <v>1.0447295462313899</v>
      </c>
      <c r="G274" s="129">
        <f t="shared" si="92"/>
        <v>1</v>
      </c>
      <c r="H274" s="129">
        <f t="shared" ca="1" si="84"/>
        <v>1.04472955</v>
      </c>
      <c r="I274" s="128">
        <f t="shared" si="93"/>
        <v>0.05</v>
      </c>
      <c r="J274" s="122">
        <f t="shared" si="94"/>
        <v>43488</v>
      </c>
      <c r="K274" s="118">
        <f t="shared" si="95"/>
        <v>182</v>
      </c>
      <c r="L274" s="130">
        <f t="shared" si="96"/>
        <v>183</v>
      </c>
      <c r="M274" s="131">
        <f t="shared" si="85"/>
        <v>1.036066108</v>
      </c>
      <c r="N274" s="131">
        <f t="shared" ca="1" si="86"/>
        <v>1.0824088789999999</v>
      </c>
      <c r="O274" s="130">
        <f t="shared" si="97"/>
        <v>0</v>
      </c>
      <c r="P274" s="129">
        <f t="shared" ca="1" si="87"/>
        <v>164817.758</v>
      </c>
      <c r="Q274" s="135">
        <f t="shared" si="88"/>
        <v>0</v>
      </c>
      <c r="R274" s="129">
        <f t="shared" si="89"/>
        <v>0</v>
      </c>
      <c r="S274" s="136" t="str">
        <f t="shared" si="98"/>
        <v>A+J=</v>
      </c>
      <c r="T274" s="122">
        <f t="shared" si="99"/>
        <v>44732</v>
      </c>
      <c r="U274" s="3"/>
      <c r="V274" s="3"/>
      <c r="W274" s="55">
        <v>47368</v>
      </c>
      <c r="X274" s="55" t="s">
        <v>70</v>
      </c>
      <c r="Y274" s="22"/>
      <c r="Z274" s="1"/>
      <c r="AA274" s="42"/>
      <c r="AB274" s="54"/>
      <c r="AC274" s="54"/>
      <c r="AD274" s="54"/>
      <c r="AE274" s="3"/>
      <c r="AF274" s="11"/>
      <c r="AG274" s="3"/>
      <c r="AH274" s="3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</row>
    <row r="275" spans="1:166" x14ac:dyDescent="0.15">
      <c r="A275" s="134">
        <f t="shared" si="90"/>
        <v>43751</v>
      </c>
      <c r="B275" s="127">
        <f t="shared" ca="1" si="100"/>
        <v>2164817.7579999999</v>
      </c>
      <c r="C275" s="119">
        <f t="shared" si="91"/>
        <v>2000000</v>
      </c>
      <c r="D275" s="128">
        <f ca="1">IF(A275&lt;$B$1,VLOOKUP(A275,[1]DI!$A$4:$B$15000,2,FALSE),0)</f>
        <v>0</v>
      </c>
      <c r="E275" s="129">
        <f t="shared" ca="1" si="83"/>
        <v>1</v>
      </c>
      <c r="F275" s="129">
        <f ca="1">(TRUNC(PRODUCT($E$12:$E274),16))</f>
        <v>1.0447295462313899</v>
      </c>
      <c r="G275" s="129">
        <f t="shared" si="92"/>
        <v>1</v>
      </c>
      <c r="H275" s="129">
        <f t="shared" ca="1" si="84"/>
        <v>1.04472955</v>
      </c>
      <c r="I275" s="128">
        <f t="shared" si="93"/>
        <v>0.05</v>
      </c>
      <c r="J275" s="122">
        <f t="shared" si="94"/>
        <v>43488</v>
      </c>
      <c r="K275" s="118">
        <f t="shared" si="95"/>
        <v>182</v>
      </c>
      <c r="L275" s="130">
        <f t="shared" si="96"/>
        <v>183</v>
      </c>
      <c r="M275" s="131">
        <f t="shared" si="85"/>
        <v>1.036066108</v>
      </c>
      <c r="N275" s="131">
        <f t="shared" ca="1" si="86"/>
        <v>1.0824088789999999</v>
      </c>
      <c r="O275" s="130">
        <f t="shared" si="97"/>
        <v>0</v>
      </c>
      <c r="P275" s="129">
        <f t="shared" ca="1" si="87"/>
        <v>164817.758</v>
      </c>
      <c r="Q275" s="135">
        <f t="shared" si="88"/>
        <v>0</v>
      </c>
      <c r="R275" s="129">
        <f t="shared" si="89"/>
        <v>0</v>
      </c>
      <c r="S275" s="136" t="str">
        <f t="shared" si="98"/>
        <v>A+J=</v>
      </c>
      <c r="T275" s="122">
        <f t="shared" si="99"/>
        <v>44732</v>
      </c>
      <c r="U275" s="3"/>
      <c r="V275" s="3"/>
      <c r="W275" s="55">
        <v>47403</v>
      </c>
      <c r="X275" s="56" t="s">
        <v>59</v>
      </c>
      <c r="Y275" s="22"/>
      <c r="Z275" s="1"/>
      <c r="AA275" s="42"/>
      <c r="AB275" s="54"/>
      <c r="AC275" s="54"/>
      <c r="AD275" s="54"/>
      <c r="AE275" s="3"/>
      <c r="AF275" s="11"/>
      <c r="AG275" s="3"/>
      <c r="AH275" s="3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</row>
    <row r="276" spans="1:166" x14ac:dyDescent="0.15">
      <c r="A276" s="134">
        <f t="shared" si="90"/>
        <v>43752</v>
      </c>
      <c r="B276" s="127">
        <f t="shared" ca="1" si="100"/>
        <v>2164817.7579999999</v>
      </c>
      <c r="C276" s="119">
        <f t="shared" si="91"/>
        <v>2000000</v>
      </c>
      <c r="D276" s="128">
        <f ca="1">IF(A276&lt;$B$1,VLOOKUP(A276,[1]DI!$A$4:$B$15000,2,FALSE),0)</f>
        <v>5.3999999999999999E-2</v>
      </c>
      <c r="E276" s="129">
        <f t="shared" ca="1" si="83"/>
        <v>1.0002087200000001</v>
      </c>
      <c r="F276" s="129">
        <f ca="1">(TRUNC(PRODUCT($E$12:$E275),16))</f>
        <v>1.0447295462313899</v>
      </c>
      <c r="G276" s="129">
        <f t="shared" si="92"/>
        <v>1</v>
      </c>
      <c r="H276" s="129">
        <f t="shared" ca="1" si="84"/>
        <v>1.04472955</v>
      </c>
      <c r="I276" s="128">
        <f t="shared" si="93"/>
        <v>0.05</v>
      </c>
      <c r="J276" s="122">
        <f t="shared" si="94"/>
        <v>43488</v>
      </c>
      <c r="K276" s="118">
        <f t="shared" si="95"/>
        <v>183</v>
      </c>
      <c r="L276" s="130">
        <f t="shared" si="96"/>
        <v>183</v>
      </c>
      <c r="M276" s="131">
        <f t="shared" si="85"/>
        <v>1.036066108</v>
      </c>
      <c r="N276" s="131">
        <f t="shared" ca="1" si="86"/>
        <v>1.0824088789999999</v>
      </c>
      <c r="O276" s="130">
        <f t="shared" si="97"/>
        <v>0</v>
      </c>
      <c r="P276" s="129">
        <f t="shared" ca="1" si="87"/>
        <v>164817.758</v>
      </c>
      <c r="Q276" s="135">
        <f t="shared" si="88"/>
        <v>0</v>
      </c>
      <c r="R276" s="129">
        <f t="shared" si="89"/>
        <v>0</v>
      </c>
      <c r="S276" s="136" t="str">
        <f t="shared" si="98"/>
        <v>A+J=</v>
      </c>
      <c r="T276" s="122">
        <f t="shared" si="99"/>
        <v>44732</v>
      </c>
      <c r="U276" s="3"/>
      <c r="V276" s="3"/>
      <c r="W276" s="55">
        <v>47424</v>
      </c>
      <c r="X276" s="55" t="s">
        <v>63</v>
      </c>
      <c r="Y276" s="22"/>
      <c r="Z276" s="1"/>
      <c r="AA276" s="42"/>
      <c r="AB276" s="54"/>
      <c r="AC276" s="54"/>
      <c r="AD276" s="54"/>
      <c r="AE276" s="3"/>
      <c r="AF276" s="11"/>
      <c r="AG276" s="3"/>
      <c r="AH276" s="3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</row>
    <row r="277" spans="1:166" x14ac:dyDescent="0.15">
      <c r="A277" s="134">
        <f t="shared" si="90"/>
        <v>43753</v>
      </c>
      <c r="B277" s="127">
        <f t="shared" ca="1" si="100"/>
        <v>2165688.8480000002</v>
      </c>
      <c r="C277" s="119">
        <f t="shared" si="91"/>
        <v>2000000</v>
      </c>
      <c r="D277" s="128">
        <f ca="1">IF(A277&lt;$B$1,VLOOKUP(A277,[1]DI!$A$4:$B$15000,2,FALSE),0)</f>
        <v>5.3999999999999999E-2</v>
      </c>
      <c r="E277" s="129">
        <f t="shared" ca="1" si="83"/>
        <v>1.0002087200000001</v>
      </c>
      <c r="F277" s="129">
        <f ca="1">(TRUNC(PRODUCT($E$12:$E276),16))</f>
        <v>1.0449476021822801</v>
      </c>
      <c r="G277" s="129">
        <f t="shared" si="92"/>
        <v>1</v>
      </c>
      <c r="H277" s="129">
        <f t="shared" ca="1" si="84"/>
        <v>1.0449476</v>
      </c>
      <c r="I277" s="128">
        <f t="shared" si="93"/>
        <v>0.05</v>
      </c>
      <c r="J277" s="122">
        <f t="shared" si="94"/>
        <v>43488</v>
      </c>
      <c r="K277" s="118">
        <f t="shared" si="95"/>
        <v>184</v>
      </c>
      <c r="L277" s="130">
        <f t="shared" si="96"/>
        <v>184</v>
      </c>
      <c r="M277" s="131">
        <f t="shared" si="85"/>
        <v>1.0362667219999999</v>
      </c>
      <c r="N277" s="131">
        <f t="shared" ca="1" si="86"/>
        <v>1.0828444239999999</v>
      </c>
      <c r="O277" s="130">
        <f t="shared" si="97"/>
        <v>0</v>
      </c>
      <c r="P277" s="129">
        <f t="shared" ca="1" si="87"/>
        <v>165688.848</v>
      </c>
      <c r="Q277" s="135">
        <f t="shared" si="88"/>
        <v>0</v>
      </c>
      <c r="R277" s="129">
        <f t="shared" si="89"/>
        <v>0</v>
      </c>
      <c r="S277" s="136" t="str">
        <f t="shared" si="98"/>
        <v>A+J=</v>
      </c>
      <c r="T277" s="122">
        <f t="shared" si="99"/>
        <v>44732</v>
      </c>
      <c r="U277" s="3"/>
      <c r="V277" s="3"/>
      <c r="W277" s="55">
        <v>47437</v>
      </c>
      <c r="X277" s="55" t="s">
        <v>64</v>
      </c>
      <c r="Y277" s="22"/>
      <c r="Z277" s="1"/>
      <c r="AA277" s="3"/>
      <c r="AB277" s="54"/>
      <c r="AC277" s="54"/>
      <c r="AD277" s="54"/>
      <c r="AE277" s="3"/>
      <c r="AF277" s="11"/>
      <c r="AG277" s="3"/>
      <c r="AH277" s="3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</row>
    <row r="278" spans="1:166" x14ac:dyDescent="0.15">
      <c r="A278" s="134">
        <f t="shared" si="90"/>
        <v>43754</v>
      </c>
      <c r="B278" s="127">
        <f t="shared" ca="1" si="100"/>
        <v>2166560.2999999998</v>
      </c>
      <c r="C278" s="119">
        <f t="shared" si="91"/>
        <v>2000000</v>
      </c>
      <c r="D278" s="128">
        <f ca="1">IF(A278&lt;$B$1,VLOOKUP(A278,[1]DI!$A$4:$B$15000,2,FALSE),0)</f>
        <v>5.3999999999999999E-2</v>
      </c>
      <c r="E278" s="129">
        <f t="shared" ca="1" si="83"/>
        <v>1.0002087200000001</v>
      </c>
      <c r="F278" s="129">
        <f ca="1">(TRUNC(PRODUCT($E$12:$E277),16))</f>
        <v>1.04516570364581</v>
      </c>
      <c r="G278" s="129">
        <f t="shared" si="92"/>
        <v>1</v>
      </c>
      <c r="H278" s="129">
        <f t="shared" ca="1" si="84"/>
        <v>1.0451657000000001</v>
      </c>
      <c r="I278" s="128">
        <f t="shared" si="93"/>
        <v>0.05</v>
      </c>
      <c r="J278" s="122">
        <f t="shared" si="94"/>
        <v>43488</v>
      </c>
      <c r="K278" s="118">
        <f t="shared" si="95"/>
        <v>185</v>
      </c>
      <c r="L278" s="130">
        <f t="shared" si="96"/>
        <v>185</v>
      </c>
      <c r="M278" s="131">
        <f t="shared" si="85"/>
        <v>1.036467375</v>
      </c>
      <c r="N278" s="131">
        <f t="shared" ca="1" si="86"/>
        <v>1.08328015</v>
      </c>
      <c r="O278" s="130">
        <f t="shared" si="97"/>
        <v>0</v>
      </c>
      <c r="P278" s="129">
        <f t="shared" ca="1" si="87"/>
        <v>166560.29999999999</v>
      </c>
      <c r="Q278" s="135">
        <f t="shared" si="88"/>
        <v>0</v>
      </c>
      <c r="R278" s="129">
        <f t="shared" si="89"/>
        <v>0</v>
      </c>
      <c r="S278" s="136" t="str">
        <f t="shared" si="98"/>
        <v>A+J=</v>
      </c>
      <c r="T278" s="122">
        <f t="shared" si="99"/>
        <v>44732</v>
      </c>
      <c r="U278" s="3"/>
      <c r="V278" s="3"/>
      <c r="W278" s="55">
        <v>47477</v>
      </c>
      <c r="X278" s="55" t="s">
        <v>65</v>
      </c>
      <c r="Y278" s="22"/>
      <c r="Z278" s="1"/>
      <c r="AA278" s="3"/>
      <c r="AB278" s="54"/>
      <c r="AC278" s="54"/>
      <c r="AD278" s="54"/>
      <c r="AE278" s="3"/>
      <c r="AF278" s="11"/>
      <c r="AG278" s="3"/>
      <c r="AH278" s="3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</row>
    <row r="279" spans="1:166" x14ac:dyDescent="0.15">
      <c r="A279" s="134">
        <f t="shared" si="90"/>
        <v>43755</v>
      </c>
      <c r="B279" s="127">
        <f t="shared" ca="1" si="100"/>
        <v>2167432.108</v>
      </c>
      <c r="C279" s="119">
        <f t="shared" si="91"/>
        <v>2000000</v>
      </c>
      <c r="D279" s="128">
        <f ca="1">IF(A279&lt;$B$1,VLOOKUP(A279,[1]DI!$A$4:$B$15000,2,FALSE),0)</f>
        <v>5.3999999999999999E-2</v>
      </c>
      <c r="E279" s="129">
        <f t="shared" ca="1" si="83"/>
        <v>1.0002087200000001</v>
      </c>
      <c r="F279" s="129">
        <f ca="1">(TRUNC(PRODUCT($E$12:$E278),16))</f>
        <v>1.0453838506314701</v>
      </c>
      <c r="G279" s="129">
        <f t="shared" si="92"/>
        <v>1</v>
      </c>
      <c r="H279" s="129">
        <f t="shared" ca="1" si="84"/>
        <v>1.0453838499999999</v>
      </c>
      <c r="I279" s="128">
        <f t="shared" si="93"/>
        <v>0.05</v>
      </c>
      <c r="J279" s="122">
        <f t="shared" si="94"/>
        <v>43488</v>
      </c>
      <c r="K279" s="118">
        <f t="shared" si="95"/>
        <v>186</v>
      </c>
      <c r="L279" s="130">
        <f t="shared" si="96"/>
        <v>186</v>
      </c>
      <c r="M279" s="131">
        <f t="shared" si="85"/>
        <v>1.0366680660000001</v>
      </c>
      <c r="N279" s="131">
        <f t="shared" ca="1" si="86"/>
        <v>1.0837160539999999</v>
      </c>
      <c r="O279" s="130">
        <f t="shared" si="97"/>
        <v>0</v>
      </c>
      <c r="P279" s="129">
        <f t="shared" ca="1" si="87"/>
        <v>167432.10800000001</v>
      </c>
      <c r="Q279" s="135">
        <f t="shared" si="88"/>
        <v>0</v>
      </c>
      <c r="R279" s="129">
        <f t="shared" si="89"/>
        <v>0</v>
      </c>
      <c r="S279" s="136" t="str">
        <f t="shared" si="98"/>
        <v>A+J=</v>
      </c>
      <c r="T279" s="122">
        <f t="shared" si="99"/>
        <v>44732</v>
      </c>
      <c r="U279" s="3"/>
      <c r="V279" s="3"/>
      <c r="W279" s="55">
        <v>47484</v>
      </c>
      <c r="X279" s="55" t="s">
        <v>66</v>
      </c>
      <c r="Y279" s="22"/>
      <c r="Z279" s="1"/>
      <c r="AA279" s="3"/>
      <c r="AB279" s="54"/>
      <c r="AC279" s="54"/>
      <c r="AD279" s="54"/>
      <c r="AE279" s="3"/>
      <c r="AF279" s="11"/>
      <c r="AG279" s="3"/>
      <c r="AH279" s="3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</row>
    <row r="280" spans="1:166" x14ac:dyDescent="0.15">
      <c r="A280" s="134">
        <f t="shared" si="90"/>
        <v>43756</v>
      </c>
      <c r="B280" s="127">
        <f t="shared" ca="1" si="100"/>
        <v>2168304.2579999999</v>
      </c>
      <c r="C280" s="119">
        <f t="shared" si="91"/>
        <v>2000000</v>
      </c>
      <c r="D280" s="128">
        <f ca="1">IF(A280&lt;$B$1,VLOOKUP(A280,[1]DI!$A$4:$B$15000,2,FALSE),0)</f>
        <v>5.3999999999999999E-2</v>
      </c>
      <c r="E280" s="129">
        <f t="shared" ca="1" si="83"/>
        <v>1.0002087200000001</v>
      </c>
      <c r="F280" s="129">
        <f ca="1">(TRUNC(PRODUCT($E$12:$E279),16))</f>
        <v>1.04560204314877</v>
      </c>
      <c r="G280" s="129">
        <f t="shared" si="92"/>
        <v>1</v>
      </c>
      <c r="H280" s="129">
        <f t="shared" ca="1" si="84"/>
        <v>1.0456020399999999</v>
      </c>
      <c r="I280" s="128">
        <f t="shared" si="93"/>
        <v>0.05</v>
      </c>
      <c r="J280" s="122">
        <f t="shared" si="94"/>
        <v>43488</v>
      </c>
      <c r="K280" s="118">
        <f t="shared" si="95"/>
        <v>187</v>
      </c>
      <c r="L280" s="130">
        <f t="shared" si="96"/>
        <v>187</v>
      </c>
      <c r="M280" s="131">
        <f t="shared" si="85"/>
        <v>1.0368687969999999</v>
      </c>
      <c r="N280" s="131">
        <f t="shared" ca="1" si="86"/>
        <v>1.084152129</v>
      </c>
      <c r="O280" s="130">
        <f t="shared" si="97"/>
        <v>0</v>
      </c>
      <c r="P280" s="129">
        <f t="shared" ca="1" si="87"/>
        <v>168304.258</v>
      </c>
      <c r="Q280" s="135">
        <f t="shared" si="88"/>
        <v>0</v>
      </c>
      <c r="R280" s="129">
        <f t="shared" si="89"/>
        <v>0</v>
      </c>
      <c r="S280" s="136" t="str">
        <f t="shared" si="98"/>
        <v>A+J=</v>
      </c>
      <c r="T280" s="122">
        <f t="shared" si="99"/>
        <v>44732</v>
      </c>
      <c r="U280" s="3"/>
      <c r="V280" s="3"/>
      <c r="W280" s="55">
        <v>47546</v>
      </c>
      <c r="X280" s="55" t="s">
        <v>57</v>
      </c>
      <c r="Y280" s="22"/>
      <c r="Z280" s="1"/>
      <c r="AA280" s="3"/>
      <c r="AB280" s="54"/>
      <c r="AC280" s="54"/>
      <c r="AD280" s="54"/>
      <c r="AE280" s="3"/>
      <c r="AF280" s="11"/>
      <c r="AG280" s="3"/>
      <c r="AH280" s="3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</row>
    <row r="281" spans="1:166" x14ac:dyDescent="0.15">
      <c r="A281" s="134">
        <f t="shared" si="90"/>
        <v>43757</v>
      </c>
      <c r="B281" s="127">
        <f t="shared" ca="1" si="100"/>
        <v>2169176.7680000002</v>
      </c>
      <c r="C281" s="119">
        <f t="shared" si="91"/>
        <v>2000000</v>
      </c>
      <c r="D281" s="128">
        <f ca="1">IF(A281&lt;$B$1,VLOOKUP(A281,[1]DI!$A$4:$B$15000,2,FALSE),0)</f>
        <v>0</v>
      </c>
      <c r="E281" s="129">
        <f t="shared" ca="1" si="83"/>
        <v>1</v>
      </c>
      <c r="F281" s="129">
        <f ca="1">(TRUNC(PRODUCT($E$12:$E280),16))</f>
        <v>1.0458202812072199</v>
      </c>
      <c r="G281" s="129">
        <f t="shared" si="92"/>
        <v>1</v>
      </c>
      <c r="H281" s="129">
        <f t="shared" ca="1" si="84"/>
        <v>1.04582028</v>
      </c>
      <c r="I281" s="128">
        <f t="shared" si="93"/>
        <v>0.05</v>
      </c>
      <c r="J281" s="122">
        <f t="shared" si="94"/>
        <v>43488</v>
      </c>
      <c r="K281" s="118">
        <f t="shared" si="95"/>
        <v>187</v>
      </c>
      <c r="L281" s="130">
        <f t="shared" si="96"/>
        <v>188</v>
      </c>
      <c r="M281" s="131">
        <f t="shared" si="85"/>
        <v>1.037069566</v>
      </c>
      <c r="N281" s="131">
        <f t="shared" ca="1" si="86"/>
        <v>1.0845883839999999</v>
      </c>
      <c r="O281" s="130">
        <f t="shared" si="97"/>
        <v>0</v>
      </c>
      <c r="P281" s="129">
        <f t="shared" ca="1" si="87"/>
        <v>169176.76800000001</v>
      </c>
      <c r="Q281" s="135">
        <f t="shared" si="88"/>
        <v>0</v>
      </c>
      <c r="R281" s="129">
        <f t="shared" si="89"/>
        <v>0</v>
      </c>
      <c r="S281" s="136" t="str">
        <f t="shared" si="98"/>
        <v>A+J=</v>
      </c>
      <c r="T281" s="122">
        <f t="shared" si="99"/>
        <v>44732</v>
      </c>
      <c r="U281" s="3"/>
      <c r="V281" s="3"/>
      <c r="W281" s="55">
        <v>47547</v>
      </c>
      <c r="X281" s="55" t="s">
        <v>57</v>
      </c>
      <c r="Y281" s="22"/>
      <c r="Z281" s="1"/>
      <c r="AA281" s="3"/>
      <c r="AB281" s="54"/>
      <c r="AC281" s="54"/>
      <c r="AD281" s="54"/>
      <c r="AE281" s="3"/>
      <c r="AF281" s="11"/>
      <c r="AG281" s="3"/>
      <c r="AH281" s="3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</row>
    <row r="282" spans="1:166" x14ac:dyDescent="0.15">
      <c r="A282" s="134">
        <f t="shared" si="90"/>
        <v>43758</v>
      </c>
      <c r="B282" s="127">
        <f t="shared" ca="1" si="100"/>
        <v>2169176.7680000002</v>
      </c>
      <c r="C282" s="119">
        <f t="shared" si="91"/>
        <v>2000000</v>
      </c>
      <c r="D282" s="128">
        <f ca="1">IF(A282&lt;$B$1,VLOOKUP(A282,[1]DI!$A$4:$B$15000,2,FALSE),0)</f>
        <v>0</v>
      </c>
      <c r="E282" s="129">
        <f t="shared" ca="1" si="83"/>
        <v>1</v>
      </c>
      <c r="F282" s="129">
        <f ca="1">(TRUNC(PRODUCT($E$12:$E281),16))</f>
        <v>1.0458202812072199</v>
      </c>
      <c r="G282" s="129">
        <f t="shared" si="92"/>
        <v>1</v>
      </c>
      <c r="H282" s="129">
        <f t="shared" ca="1" si="84"/>
        <v>1.04582028</v>
      </c>
      <c r="I282" s="128">
        <f t="shared" si="93"/>
        <v>0.05</v>
      </c>
      <c r="J282" s="122">
        <f t="shared" si="94"/>
        <v>43488</v>
      </c>
      <c r="K282" s="118">
        <f t="shared" si="95"/>
        <v>187</v>
      </c>
      <c r="L282" s="130">
        <f t="shared" si="96"/>
        <v>188</v>
      </c>
      <c r="M282" s="131">
        <f t="shared" si="85"/>
        <v>1.037069566</v>
      </c>
      <c r="N282" s="131">
        <f t="shared" ca="1" si="86"/>
        <v>1.0845883839999999</v>
      </c>
      <c r="O282" s="130">
        <f t="shared" si="97"/>
        <v>0</v>
      </c>
      <c r="P282" s="129">
        <f t="shared" ca="1" si="87"/>
        <v>169176.76800000001</v>
      </c>
      <c r="Q282" s="135">
        <f t="shared" si="88"/>
        <v>0</v>
      </c>
      <c r="R282" s="129">
        <f t="shared" si="89"/>
        <v>0</v>
      </c>
      <c r="S282" s="136" t="str">
        <f t="shared" si="98"/>
        <v>A+J=</v>
      </c>
      <c r="T282" s="122">
        <f t="shared" si="99"/>
        <v>44732</v>
      </c>
      <c r="U282" s="3"/>
      <c r="V282" s="3"/>
      <c r="W282" s="55">
        <v>47592</v>
      </c>
      <c r="X282" s="55" t="s">
        <v>67</v>
      </c>
      <c r="Y282" s="22"/>
      <c r="Z282" s="1"/>
      <c r="AA282" s="3"/>
      <c r="AB282" s="54"/>
      <c r="AC282" s="54"/>
      <c r="AD282" s="54"/>
      <c r="AE282" s="3"/>
      <c r="AF282" s="11"/>
      <c r="AG282" s="3"/>
      <c r="AH282" s="3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</row>
    <row r="283" spans="1:166" x14ac:dyDescent="0.15">
      <c r="A283" s="134">
        <f t="shared" si="90"/>
        <v>43759</v>
      </c>
      <c r="B283" s="127">
        <f t="shared" ca="1" si="100"/>
        <v>2169176.7680000002</v>
      </c>
      <c r="C283" s="119">
        <f t="shared" si="91"/>
        <v>2000000</v>
      </c>
      <c r="D283" s="128">
        <f ca="1">IF(A283&lt;$B$1,VLOOKUP(A283,[1]DI!$A$4:$B$15000,2,FALSE),0)</f>
        <v>5.3999999999999999E-2</v>
      </c>
      <c r="E283" s="129">
        <f t="shared" ca="1" si="83"/>
        <v>1.0002087200000001</v>
      </c>
      <c r="F283" s="129">
        <f ca="1">(TRUNC(PRODUCT($E$12:$E282),16))</f>
        <v>1.0458202812072199</v>
      </c>
      <c r="G283" s="129">
        <f t="shared" si="92"/>
        <v>1</v>
      </c>
      <c r="H283" s="129">
        <f t="shared" ca="1" si="84"/>
        <v>1.04582028</v>
      </c>
      <c r="I283" s="128">
        <f t="shared" si="93"/>
        <v>0.05</v>
      </c>
      <c r="J283" s="122">
        <f t="shared" si="94"/>
        <v>43488</v>
      </c>
      <c r="K283" s="118">
        <f t="shared" si="95"/>
        <v>188</v>
      </c>
      <c r="L283" s="130">
        <f t="shared" si="96"/>
        <v>188</v>
      </c>
      <c r="M283" s="131">
        <f t="shared" si="85"/>
        <v>1.037069566</v>
      </c>
      <c r="N283" s="131">
        <f t="shared" ca="1" si="86"/>
        <v>1.0845883839999999</v>
      </c>
      <c r="O283" s="130">
        <f t="shared" si="97"/>
        <v>0</v>
      </c>
      <c r="P283" s="129">
        <f t="shared" ca="1" si="87"/>
        <v>169176.76800000001</v>
      </c>
      <c r="Q283" s="135">
        <f t="shared" si="88"/>
        <v>0</v>
      </c>
      <c r="R283" s="129">
        <f t="shared" si="89"/>
        <v>0</v>
      </c>
      <c r="S283" s="136" t="str">
        <f t="shared" si="98"/>
        <v>A+J=</v>
      </c>
      <c r="T283" s="122">
        <f t="shared" si="99"/>
        <v>44732</v>
      </c>
      <c r="U283" s="3"/>
      <c r="V283" s="3"/>
      <c r="W283" s="55">
        <v>47604</v>
      </c>
      <c r="X283" s="55" t="s">
        <v>69</v>
      </c>
      <c r="Y283" s="22"/>
      <c r="Z283" s="1"/>
      <c r="AA283" s="3"/>
      <c r="AB283" s="54"/>
      <c r="AC283" s="54"/>
      <c r="AD283" s="54"/>
      <c r="AE283" s="3"/>
      <c r="AF283" s="11"/>
      <c r="AG283" s="3"/>
      <c r="AH283" s="3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</row>
    <row r="284" spans="1:166" x14ac:dyDescent="0.15">
      <c r="A284" s="134">
        <f t="shared" si="90"/>
        <v>43760</v>
      </c>
      <c r="B284" s="127">
        <f t="shared" ca="1" si="100"/>
        <v>2170049.6179999998</v>
      </c>
      <c r="C284" s="119">
        <f t="shared" si="91"/>
        <v>2000000</v>
      </c>
      <c r="D284" s="128">
        <f ca="1">IF(A284&lt;$B$1,VLOOKUP(A284,[1]DI!$A$4:$B$15000,2,FALSE),0)</f>
        <v>5.3999999999999999E-2</v>
      </c>
      <c r="E284" s="129">
        <f t="shared" ca="1" si="83"/>
        <v>1.0002087200000001</v>
      </c>
      <c r="F284" s="129">
        <f ca="1">(TRUNC(PRODUCT($E$12:$E283),16))</f>
        <v>1.04603856481631</v>
      </c>
      <c r="G284" s="129">
        <f t="shared" si="92"/>
        <v>1</v>
      </c>
      <c r="H284" s="129">
        <f t="shared" ca="1" si="84"/>
        <v>1.04603856</v>
      </c>
      <c r="I284" s="128">
        <f t="shared" si="93"/>
        <v>0.05</v>
      </c>
      <c r="J284" s="122">
        <f t="shared" si="94"/>
        <v>43488</v>
      </c>
      <c r="K284" s="118">
        <f t="shared" si="95"/>
        <v>189</v>
      </c>
      <c r="L284" s="130">
        <f t="shared" si="96"/>
        <v>189</v>
      </c>
      <c r="M284" s="131">
        <f t="shared" si="85"/>
        <v>1.0372703750000001</v>
      </c>
      <c r="N284" s="131">
        <f t="shared" ca="1" si="86"/>
        <v>1.0850248090000001</v>
      </c>
      <c r="O284" s="130">
        <f t="shared" si="97"/>
        <v>0</v>
      </c>
      <c r="P284" s="129">
        <f t="shared" ca="1" si="87"/>
        <v>170049.61799999999</v>
      </c>
      <c r="Q284" s="135">
        <f t="shared" si="88"/>
        <v>0</v>
      </c>
      <c r="R284" s="129">
        <f t="shared" si="89"/>
        <v>0</v>
      </c>
      <c r="S284" s="136" t="str">
        <f t="shared" si="98"/>
        <v>A+J=</v>
      </c>
      <c r="T284" s="122">
        <f t="shared" si="99"/>
        <v>44732</v>
      </c>
      <c r="U284" s="3"/>
      <c r="V284" s="3"/>
      <c r="W284" s="55">
        <v>47654</v>
      </c>
      <c r="X284" s="55" t="s">
        <v>68</v>
      </c>
      <c r="Y284" s="22"/>
      <c r="Z284" s="1"/>
      <c r="AA284" s="3"/>
      <c r="AB284" s="54"/>
      <c r="AC284" s="54"/>
      <c r="AD284" s="54"/>
      <c r="AE284" s="3"/>
      <c r="AF284" s="11"/>
      <c r="AG284" s="3"/>
      <c r="AH284" s="3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</row>
    <row r="285" spans="1:166" x14ac:dyDescent="0.15">
      <c r="A285" s="134">
        <f t="shared" si="90"/>
        <v>43761</v>
      </c>
      <c r="B285" s="127">
        <f t="shared" ca="1" si="100"/>
        <v>2170922.8280000002</v>
      </c>
      <c r="C285" s="119">
        <f t="shared" si="91"/>
        <v>2000000</v>
      </c>
      <c r="D285" s="128">
        <f ca="1">IF(A285&lt;$B$1,VLOOKUP(A285,[1]DI!$A$4:$B$15000,2,FALSE),0)</f>
        <v>5.3999999999999999E-2</v>
      </c>
      <c r="E285" s="129">
        <f t="shared" ca="1" si="83"/>
        <v>1.0002087200000001</v>
      </c>
      <c r="F285" s="129">
        <f ca="1">(TRUNC(PRODUCT($E$12:$E284),16))</f>
        <v>1.0462568939855601</v>
      </c>
      <c r="G285" s="129">
        <f t="shared" si="92"/>
        <v>1</v>
      </c>
      <c r="H285" s="129">
        <f t="shared" ca="1" si="84"/>
        <v>1.04625689</v>
      </c>
      <c r="I285" s="128">
        <f t="shared" si="93"/>
        <v>0.05</v>
      </c>
      <c r="J285" s="122">
        <f t="shared" si="94"/>
        <v>43488</v>
      </c>
      <c r="K285" s="118">
        <f t="shared" si="95"/>
        <v>190</v>
      </c>
      <c r="L285" s="130">
        <f t="shared" si="96"/>
        <v>190</v>
      </c>
      <c r="M285" s="131">
        <f t="shared" si="85"/>
        <v>1.037471222</v>
      </c>
      <c r="N285" s="131">
        <f t="shared" ca="1" si="86"/>
        <v>1.0854614140000001</v>
      </c>
      <c r="O285" s="130">
        <f t="shared" si="97"/>
        <v>0</v>
      </c>
      <c r="P285" s="129">
        <f t="shared" ca="1" si="87"/>
        <v>170922.82800000001</v>
      </c>
      <c r="Q285" s="135">
        <f t="shared" si="88"/>
        <v>0</v>
      </c>
      <c r="R285" s="129">
        <f t="shared" si="89"/>
        <v>0</v>
      </c>
      <c r="S285" s="136" t="str">
        <f t="shared" si="98"/>
        <v>A+J=</v>
      </c>
      <c r="T285" s="122">
        <f t="shared" si="99"/>
        <v>44732</v>
      </c>
      <c r="U285" s="3"/>
      <c r="V285" s="3"/>
      <c r="W285" s="55">
        <v>47802</v>
      </c>
      <c r="X285" s="55" t="s">
        <v>71</v>
      </c>
      <c r="Y285" s="22"/>
      <c r="Z285" s="1"/>
      <c r="AA285" s="3"/>
      <c r="AB285" s="54"/>
      <c r="AC285" s="54"/>
      <c r="AD285" s="54"/>
      <c r="AE285" s="3"/>
      <c r="AF285" s="11"/>
      <c r="AG285" s="3"/>
      <c r="AH285" s="3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</row>
    <row r="286" spans="1:166" x14ac:dyDescent="0.15">
      <c r="A286" s="134">
        <f t="shared" si="90"/>
        <v>43762</v>
      </c>
      <c r="B286" s="127">
        <f t="shared" ca="1" si="100"/>
        <v>2171796.398</v>
      </c>
      <c r="C286" s="119">
        <f t="shared" si="91"/>
        <v>2000000</v>
      </c>
      <c r="D286" s="128">
        <f ca="1">IF(A286&lt;$B$1,VLOOKUP(A286,[1]DI!$A$4:$B$15000,2,FALSE),0)</f>
        <v>5.3999999999999999E-2</v>
      </c>
      <c r="E286" s="129">
        <f t="shared" ca="1" si="83"/>
        <v>1.0002087200000001</v>
      </c>
      <c r="F286" s="129">
        <f ca="1">(TRUNC(PRODUCT($E$12:$E285),16))</f>
        <v>1.04647526872448</v>
      </c>
      <c r="G286" s="129">
        <f t="shared" si="92"/>
        <v>1</v>
      </c>
      <c r="H286" s="129">
        <f t="shared" ca="1" si="84"/>
        <v>1.04647527</v>
      </c>
      <c r="I286" s="128">
        <f t="shared" si="93"/>
        <v>0.05</v>
      </c>
      <c r="J286" s="122">
        <f t="shared" si="94"/>
        <v>43488</v>
      </c>
      <c r="K286" s="118">
        <f t="shared" si="95"/>
        <v>191</v>
      </c>
      <c r="L286" s="130">
        <f t="shared" si="96"/>
        <v>191</v>
      </c>
      <c r="M286" s="131">
        <f t="shared" si="85"/>
        <v>1.037672108</v>
      </c>
      <c r="N286" s="131">
        <f t="shared" ca="1" si="86"/>
        <v>1.0858981990000001</v>
      </c>
      <c r="O286" s="130">
        <f t="shared" si="97"/>
        <v>0</v>
      </c>
      <c r="P286" s="129">
        <f t="shared" ca="1" si="87"/>
        <v>171796.39799999999</v>
      </c>
      <c r="Q286" s="135">
        <f t="shared" si="88"/>
        <v>0</v>
      </c>
      <c r="R286" s="129">
        <f t="shared" si="89"/>
        <v>0</v>
      </c>
      <c r="S286" s="136" t="str">
        <f t="shared" si="98"/>
        <v>A+J=</v>
      </c>
      <c r="T286" s="122">
        <f t="shared" si="99"/>
        <v>44732</v>
      </c>
      <c r="U286" s="3"/>
      <c r="V286" s="3"/>
      <c r="W286" s="55">
        <v>47842</v>
      </c>
      <c r="X286" s="55" t="s">
        <v>65</v>
      </c>
      <c r="Y286" s="22"/>
      <c r="Z286" s="1"/>
      <c r="AA286" s="3"/>
      <c r="AB286" s="54"/>
      <c r="AC286" s="54"/>
      <c r="AD286" s="54"/>
      <c r="AE286" s="3"/>
      <c r="AF286" s="11"/>
      <c r="AG286" s="3"/>
      <c r="AH286" s="3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</row>
    <row r="287" spans="1:166" x14ac:dyDescent="0.15">
      <c r="A287" s="134">
        <f t="shared" si="90"/>
        <v>43763</v>
      </c>
      <c r="B287" s="127">
        <f t="shared" ca="1" si="100"/>
        <v>2172670.31</v>
      </c>
      <c r="C287" s="119">
        <f t="shared" si="91"/>
        <v>2000000</v>
      </c>
      <c r="D287" s="128">
        <f ca="1">IF(A287&lt;$B$1,VLOOKUP(A287,[1]DI!$A$4:$B$15000,2,FALSE),0)</f>
        <v>5.3999999999999999E-2</v>
      </c>
      <c r="E287" s="129">
        <f t="shared" ca="1" si="83"/>
        <v>1.0002087200000001</v>
      </c>
      <c r="F287" s="129">
        <f ca="1">(TRUNC(PRODUCT($E$12:$E286),16))</f>
        <v>1.04669368904256</v>
      </c>
      <c r="G287" s="129">
        <f t="shared" si="92"/>
        <v>1</v>
      </c>
      <c r="H287" s="129">
        <f t="shared" ca="1" si="84"/>
        <v>1.0466936899999999</v>
      </c>
      <c r="I287" s="128">
        <f t="shared" si="93"/>
        <v>0.05</v>
      </c>
      <c r="J287" s="122">
        <f t="shared" si="94"/>
        <v>43488</v>
      </c>
      <c r="K287" s="118">
        <f t="shared" si="95"/>
        <v>192</v>
      </c>
      <c r="L287" s="130">
        <f t="shared" si="96"/>
        <v>192</v>
      </c>
      <c r="M287" s="131">
        <f t="shared" si="85"/>
        <v>1.0378730329999999</v>
      </c>
      <c r="N287" s="131">
        <f t="shared" ca="1" si="86"/>
        <v>1.086335155</v>
      </c>
      <c r="O287" s="130">
        <f t="shared" si="97"/>
        <v>0</v>
      </c>
      <c r="P287" s="129">
        <f t="shared" ca="1" si="87"/>
        <v>172670.31</v>
      </c>
      <c r="Q287" s="135">
        <f t="shared" si="88"/>
        <v>0</v>
      </c>
      <c r="R287" s="129">
        <f t="shared" si="89"/>
        <v>0</v>
      </c>
      <c r="S287" s="136" t="str">
        <f t="shared" si="98"/>
        <v>A+J=</v>
      </c>
      <c r="T287" s="122">
        <f t="shared" si="99"/>
        <v>44732</v>
      </c>
      <c r="U287" s="3"/>
      <c r="V287" s="3"/>
      <c r="W287" s="55">
        <v>47849</v>
      </c>
      <c r="X287" s="55" t="s">
        <v>66</v>
      </c>
      <c r="Y287" s="22"/>
      <c r="Z287" s="1"/>
      <c r="AA287" s="3"/>
      <c r="AB287" s="54"/>
      <c r="AC287" s="54"/>
      <c r="AD287" s="54"/>
      <c r="AE287" s="3"/>
      <c r="AF287" s="11"/>
      <c r="AG287" s="3"/>
      <c r="AH287" s="3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</row>
    <row r="288" spans="1:166" x14ac:dyDescent="0.15">
      <c r="A288" s="134">
        <f t="shared" si="90"/>
        <v>43764</v>
      </c>
      <c r="B288" s="127">
        <f t="shared" ca="1" si="100"/>
        <v>2173544.56</v>
      </c>
      <c r="C288" s="119">
        <f t="shared" si="91"/>
        <v>2000000</v>
      </c>
      <c r="D288" s="128">
        <f ca="1">IF(A288&lt;$B$1,VLOOKUP(A288,[1]DI!$A$4:$B$15000,2,FALSE),0)</f>
        <v>0</v>
      </c>
      <c r="E288" s="129">
        <f t="shared" ca="1" si="83"/>
        <v>1</v>
      </c>
      <c r="F288" s="129">
        <f ca="1">(TRUNC(PRODUCT($E$12:$E287),16))</f>
        <v>1.0469121549493401</v>
      </c>
      <c r="G288" s="129">
        <f t="shared" si="92"/>
        <v>1</v>
      </c>
      <c r="H288" s="129">
        <f t="shared" ca="1" si="84"/>
        <v>1.04691215</v>
      </c>
      <c r="I288" s="128">
        <f t="shared" si="93"/>
        <v>0.05</v>
      </c>
      <c r="J288" s="122">
        <f t="shared" si="94"/>
        <v>43488</v>
      </c>
      <c r="K288" s="118">
        <f t="shared" si="95"/>
        <v>192</v>
      </c>
      <c r="L288" s="130">
        <f t="shared" si="96"/>
        <v>193</v>
      </c>
      <c r="M288" s="131">
        <f t="shared" si="85"/>
        <v>1.0380739969999999</v>
      </c>
      <c r="N288" s="131">
        <f t="shared" ca="1" si="86"/>
        <v>1.0867722799999999</v>
      </c>
      <c r="O288" s="130">
        <f t="shared" si="97"/>
        <v>0</v>
      </c>
      <c r="P288" s="129">
        <f t="shared" ca="1" si="87"/>
        <v>173544.56</v>
      </c>
      <c r="Q288" s="135">
        <f t="shared" si="88"/>
        <v>0</v>
      </c>
      <c r="R288" s="129">
        <f t="shared" si="89"/>
        <v>0</v>
      </c>
      <c r="S288" s="136" t="str">
        <f t="shared" si="98"/>
        <v>A+J=</v>
      </c>
      <c r="T288" s="122">
        <f t="shared" si="99"/>
        <v>44732</v>
      </c>
      <c r="U288" s="3"/>
      <c r="V288" s="3"/>
      <c r="W288" s="55">
        <v>47903</v>
      </c>
      <c r="X288" s="55" t="s">
        <v>57</v>
      </c>
      <c r="Y288" s="22"/>
      <c r="Z288" s="1"/>
      <c r="AA288" s="3"/>
      <c r="AB288" s="54"/>
      <c r="AC288" s="54"/>
      <c r="AD288" s="54"/>
      <c r="AE288" s="3"/>
      <c r="AF288" s="11"/>
      <c r="AG288" s="3"/>
      <c r="AH288" s="3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</row>
    <row r="289" spans="1:166" x14ac:dyDescent="0.15">
      <c r="A289" s="134">
        <f t="shared" si="90"/>
        <v>43765</v>
      </c>
      <c r="B289" s="127">
        <f t="shared" ca="1" si="100"/>
        <v>2173544.56</v>
      </c>
      <c r="C289" s="119">
        <f t="shared" si="91"/>
        <v>2000000</v>
      </c>
      <c r="D289" s="128">
        <f ca="1">IF(A289&lt;$B$1,VLOOKUP(A289,[1]DI!$A$4:$B$15000,2,FALSE),0)</f>
        <v>0</v>
      </c>
      <c r="E289" s="129">
        <f t="shared" ca="1" si="83"/>
        <v>1</v>
      </c>
      <c r="F289" s="129">
        <f ca="1">(TRUNC(PRODUCT($E$12:$E288),16))</f>
        <v>1.0469121549493401</v>
      </c>
      <c r="G289" s="129">
        <f t="shared" si="92"/>
        <v>1</v>
      </c>
      <c r="H289" s="129">
        <f t="shared" ca="1" si="84"/>
        <v>1.04691215</v>
      </c>
      <c r="I289" s="128">
        <f t="shared" si="93"/>
        <v>0.05</v>
      </c>
      <c r="J289" s="122">
        <f t="shared" si="94"/>
        <v>43488</v>
      </c>
      <c r="K289" s="118">
        <f t="shared" si="95"/>
        <v>192</v>
      </c>
      <c r="L289" s="130">
        <f t="shared" si="96"/>
        <v>193</v>
      </c>
      <c r="M289" s="131">
        <f t="shared" si="85"/>
        <v>1.0380739969999999</v>
      </c>
      <c r="N289" s="131">
        <f t="shared" ca="1" si="86"/>
        <v>1.0867722799999999</v>
      </c>
      <c r="O289" s="130">
        <f t="shared" si="97"/>
        <v>0</v>
      </c>
      <c r="P289" s="129">
        <f t="shared" ca="1" si="87"/>
        <v>173544.56</v>
      </c>
      <c r="Q289" s="135">
        <f t="shared" si="88"/>
        <v>0</v>
      </c>
      <c r="R289" s="129">
        <f t="shared" si="89"/>
        <v>0</v>
      </c>
      <c r="S289" s="136" t="str">
        <f t="shared" si="98"/>
        <v>A+J=</v>
      </c>
      <c r="T289" s="122">
        <f t="shared" si="99"/>
        <v>44732</v>
      </c>
      <c r="U289" s="3"/>
      <c r="V289" s="3"/>
      <c r="W289" s="55">
        <v>47904</v>
      </c>
      <c r="X289" s="55" t="s">
        <v>57</v>
      </c>
      <c r="Y289" s="22"/>
      <c r="Z289" s="1"/>
      <c r="AA289" s="3"/>
      <c r="AB289" s="54"/>
      <c r="AC289" s="54"/>
      <c r="AD289" s="54"/>
      <c r="AE289" s="3"/>
      <c r="AF289" s="11"/>
      <c r="AG289" s="3"/>
      <c r="AH289" s="3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</row>
    <row r="290" spans="1:166" x14ac:dyDescent="0.15">
      <c r="A290" s="134">
        <f t="shared" si="90"/>
        <v>43766</v>
      </c>
      <c r="B290" s="127">
        <f t="shared" ca="1" si="100"/>
        <v>2173544.56</v>
      </c>
      <c r="C290" s="119">
        <f t="shared" si="91"/>
        <v>2000000</v>
      </c>
      <c r="D290" s="128">
        <f ca="1">IF(A290&lt;$B$1,VLOOKUP(A290,[1]DI!$A$4:$B$15000,2,FALSE),0)</f>
        <v>5.3999999999999999E-2</v>
      </c>
      <c r="E290" s="129">
        <f t="shared" ca="1" si="83"/>
        <v>1.0002087200000001</v>
      </c>
      <c r="F290" s="129">
        <f ca="1">(TRUNC(PRODUCT($E$12:$E289),16))</f>
        <v>1.0469121549493401</v>
      </c>
      <c r="G290" s="129">
        <f t="shared" si="92"/>
        <v>1</v>
      </c>
      <c r="H290" s="129">
        <f t="shared" ca="1" si="84"/>
        <v>1.04691215</v>
      </c>
      <c r="I290" s="128">
        <f t="shared" si="93"/>
        <v>0.05</v>
      </c>
      <c r="J290" s="122">
        <f t="shared" si="94"/>
        <v>43488</v>
      </c>
      <c r="K290" s="118">
        <f t="shared" si="95"/>
        <v>193</v>
      </c>
      <c r="L290" s="130">
        <f t="shared" si="96"/>
        <v>193</v>
      </c>
      <c r="M290" s="131">
        <f t="shared" si="85"/>
        <v>1.0380739969999999</v>
      </c>
      <c r="N290" s="131">
        <f t="shared" ca="1" si="86"/>
        <v>1.0867722799999999</v>
      </c>
      <c r="O290" s="130">
        <f t="shared" si="97"/>
        <v>0</v>
      </c>
      <c r="P290" s="129">
        <f t="shared" ca="1" si="87"/>
        <v>173544.56</v>
      </c>
      <c r="Q290" s="135">
        <f t="shared" si="88"/>
        <v>0</v>
      </c>
      <c r="R290" s="129">
        <f t="shared" si="89"/>
        <v>0</v>
      </c>
      <c r="S290" s="136" t="str">
        <f t="shared" si="98"/>
        <v>A+J=</v>
      </c>
      <c r="T290" s="122">
        <f t="shared" si="99"/>
        <v>44732</v>
      </c>
      <c r="U290" s="3"/>
      <c r="V290" s="3"/>
      <c r="W290" s="55">
        <v>47949</v>
      </c>
      <c r="X290" s="55" t="s">
        <v>67</v>
      </c>
      <c r="Y290" s="22"/>
      <c r="Z290" s="1"/>
      <c r="AA290" s="3"/>
      <c r="AB290" s="54"/>
      <c r="AC290" s="54"/>
      <c r="AD290" s="54"/>
      <c r="AE290" s="3"/>
      <c r="AF290" s="11"/>
      <c r="AG290" s="3"/>
      <c r="AH290" s="3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</row>
    <row r="291" spans="1:166" x14ac:dyDescent="0.15">
      <c r="A291" s="134">
        <f t="shared" si="90"/>
        <v>43767</v>
      </c>
      <c r="B291" s="127">
        <f t="shared" ca="1" si="100"/>
        <v>2174419.1919999998</v>
      </c>
      <c r="C291" s="119">
        <f t="shared" si="91"/>
        <v>2000000</v>
      </c>
      <c r="D291" s="128">
        <f ca="1">IF(A291&lt;$B$1,VLOOKUP(A291,[1]DI!$A$4:$B$15000,2,FALSE),0)</f>
        <v>5.3999999999999999E-2</v>
      </c>
      <c r="E291" s="129">
        <f t="shared" ca="1" si="83"/>
        <v>1.0002087200000001</v>
      </c>
      <c r="F291" s="129">
        <f ca="1">(TRUNC(PRODUCT($E$12:$E290),16))</f>
        <v>1.0471306664543201</v>
      </c>
      <c r="G291" s="129">
        <f t="shared" si="92"/>
        <v>1</v>
      </c>
      <c r="H291" s="129">
        <f t="shared" ca="1" si="84"/>
        <v>1.04713067</v>
      </c>
      <c r="I291" s="128">
        <f t="shared" si="93"/>
        <v>0.05</v>
      </c>
      <c r="J291" s="122">
        <f t="shared" si="94"/>
        <v>43488</v>
      </c>
      <c r="K291" s="118">
        <f t="shared" si="95"/>
        <v>194</v>
      </c>
      <c r="L291" s="130">
        <f t="shared" si="96"/>
        <v>194</v>
      </c>
      <c r="M291" s="131">
        <f t="shared" si="85"/>
        <v>1.0382750000000001</v>
      </c>
      <c r="N291" s="131">
        <f t="shared" ca="1" si="86"/>
        <v>1.0872095959999999</v>
      </c>
      <c r="O291" s="130">
        <f t="shared" si="97"/>
        <v>0</v>
      </c>
      <c r="P291" s="129">
        <f t="shared" ca="1" si="87"/>
        <v>174419.19200000001</v>
      </c>
      <c r="Q291" s="135">
        <f t="shared" si="88"/>
        <v>0</v>
      </c>
      <c r="R291" s="129">
        <f t="shared" si="89"/>
        <v>0</v>
      </c>
      <c r="S291" s="136" t="str">
        <f t="shared" si="98"/>
        <v>A+J=</v>
      </c>
      <c r="T291" s="122">
        <f t="shared" si="99"/>
        <v>44732</v>
      </c>
      <c r="U291" s="3"/>
      <c r="V291" s="3"/>
      <c r="W291" s="55">
        <v>47959</v>
      </c>
      <c r="X291" s="55" t="s">
        <v>58</v>
      </c>
      <c r="Y291" s="22"/>
      <c r="Z291" s="1"/>
      <c r="AA291" s="3"/>
      <c r="AB291" s="54"/>
      <c r="AC291" s="54"/>
      <c r="AD291" s="54"/>
      <c r="AE291" s="3"/>
      <c r="AF291" s="11"/>
      <c r="AG291" s="3"/>
      <c r="AH291" s="3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</row>
    <row r="292" spans="1:166" x14ac:dyDescent="0.15">
      <c r="A292" s="134">
        <f t="shared" si="90"/>
        <v>43768</v>
      </c>
      <c r="B292" s="127">
        <f t="shared" ca="1" si="100"/>
        <v>2175294.1439999999</v>
      </c>
      <c r="C292" s="119">
        <f t="shared" si="91"/>
        <v>2000000</v>
      </c>
      <c r="D292" s="128">
        <f ca="1">IF(A292&lt;$B$1,VLOOKUP(A292,[1]DI!$A$4:$B$15000,2,FALSE),0)</f>
        <v>5.3999999999999999E-2</v>
      </c>
      <c r="E292" s="129">
        <f t="shared" ca="1" si="83"/>
        <v>1.0002087200000001</v>
      </c>
      <c r="F292" s="129">
        <f ca="1">(TRUNC(PRODUCT($E$12:$E291),16))</f>
        <v>1.0473492235670201</v>
      </c>
      <c r="G292" s="129">
        <f t="shared" si="92"/>
        <v>1</v>
      </c>
      <c r="H292" s="129">
        <f t="shared" ca="1" si="84"/>
        <v>1.0473492200000001</v>
      </c>
      <c r="I292" s="128">
        <f t="shared" si="93"/>
        <v>0.05</v>
      </c>
      <c r="J292" s="122">
        <f t="shared" si="94"/>
        <v>43488</v>
      </c>
      <c r="K292" s="118">
        <f t="shared" si="95"/>
        <v>195</v>
      </c>
      <c r="L292" s="130">
        <f t="shared" si="96"/>
        <v>195</v>
      </c>
      <c r="M292" s="131">
        <f t="shared" si="85"/>
        <v>1.038476041</v>
      </c>
      <c r="N292" s="131">
        <f t="shared" ca="1" si="86"/>
        <v>1.087647072</v>
      </c>
      <c r="O292" s="130">
        <f t="shared" si="97"/>
        <v>0</v>
      </c>
      <c r="P292" s="129">
        <f t="shared" ca="1" si="87"/>
        <v>175294.144</v>
      </c>
      <c r="Q292" s="135">
        <f t="shared" si="88"/>
        <v>0</v>
      </c>
      <c r="R292" s="129">
        <f t="shared" si="89"/>
        <v>0</v>
      </c>
      <c r="S292" s="136" t="str">
        <f t="shared" si="98"/>
        <v>A+J=</v>
      </c>
      <c r="T292" s="122">
        <f t="shared" si="99"/>
        <v>44732</v>
      </c>
      <c r="U292" s="3"/>
      <c r="V292" s="3"/>
      <c r="W292" s="55">
        <v>47969</v>
      </c>
      <c r="X292" s="55" t="s">
        <v>69</v>
      </c>
      <c r="Y292" s="22"/>
      <c r="Z292" s="1"/>
      <c r="AA292" s="3"/>
      <c r="AB292" s="54"/>
      <c r="AC292" s="54"/>
      <c r="AD292" s="54"/>
      <c r="AE292" s="3"/>
      <c r="AF292" s="11"/>
      <c r="AG292" s="3"/>
      <c r="AH292" s="3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</row>
    <row r="293" spans="1:166" x14ac:dyDescent="0.15">
      <c r="A293" s="134">
        <f t="shared" si="90"/>
        <v>43769</v>
      </c>
      <c r="B293" s="127">
        <f t="shared" ca="1" si="100"/>
        <v>2176169.4780000001</v>
      </c>
      <c r="C293" s="119">
        <f t="shared" si="91"/>
        <v>2000000</v>
      </c>
      <c r="D293" s="128">
        <f ca="1">IF(A293&lt;$B$1,VLOOKUP(A293,[1]DI!$A$4:$B$15000,2,FALSE),0)</f>
        <v>4.9000000000000002E-2</v>
      </c>
      <c r="E293" s="129">
        <f t="shared" ca="1" si="83"/>
        <v>1.0001898499999999</v>
      </c>
      <c r="F293" s="129">
        <f ca="1">(TRUNC(PRODUCT($E$12:$E292),16))</f>
        <v>1.0475678262969701</v>
      </c>
      <c r="G293" s="129">
        <f t="shared" si="92"/>
        <v>1</v>
      </c>
      <c r="H293" s="129">
        <f t="shared" ca="1" si="84"/>
        <v>1.04756783</v>
      </c>
      <c r="I293" s="128">
        <f t="shared" si="93"/>
        <v>0.05</v>
      </c>
      <c r="J293" s="122">
        <f t="shared" si="94"/>
        <v>43488</v>
      </c>
      <c r="K293" s="118">
        <f t="shared" si="95"/>
        <v>196</v>
      </c>
      <c r="L293" s="130">
        <f t="shared" si="96"/>
        <v>196</v>
      </c>
      <c r="M293" s="131">
        <f t="shared" si="85"/>
        <v>1.038677122</v>
      </c>
      <c r="N293" s="131">
        <f t="shared" ca="1" si="86"/>
        <v>1.0880847389999999</v>
      </c>
      <c r="O293" s="130">
        <f t="shared" si="97"/>
        <v>0</v>
      </c>
      <c r="P293" s="129">
        <f t="shared" ca="1" si="87"/>
        <v>176169.478</v>
      </c>
      <c r="Q293" s="135">
        <f t="shared" si="88"/>
        <v>0</v>
      </c>
      <c r="R293" s="129">
        <f t="shared" si="89"/>
        <v>0</v>
      </c>
      <c r="S293" s="136" t="str">
        <f t="shared" si="98"/>
        <v>A+J=</v>
      </c>
      <c r="T293" s="122">
        <f t="shared" si="99"/>
        <v>44732</v>
      </c>
      <c r="U293" s="3"/>
      <c r="V293" s="3"/>
      <c r="W293" s="55">
        <v>48011</v>
      </c>
      <c r="X293" s="55" t="s">
        <v>68</v>
      </c>
      <c r="Y293" s="22"/>
      <c r="Z293" s="1"/>
      <c r="AA293" s="3"/>
      <c r="AB293" s="54"/>
      <c r="AC293" s="54"/>
      <c r="AD293" s="54"/>
      <c r="AE293" s="3"/>
      <c r="AF293" s="11"/>
      <c r="AG293" s="3"/>
      <c r="AH293" s="3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</row>
    <row r="294" spans="1:166" x14ac:dyDescent="0.15">
      <c r="A294" s="134">
        <f t="shared" si="90"/>
        <v>43770</v>
      </c>
      <c r="B294" s="127">
        <f t="shared" ca="1" si="100"/>
        <v>2177004.0759999999</v>
      </c>
      <c r="C294" s="119">
        <f t="shared" si="91"/>
        <v>2000000</v>
      </c>
      <c r="D294" s="128">
        <f ca="1">IF(A294&lt;$B$1,VLOOKUP(A294,[1]DI!$A$4:$B$15000,2,FALSE),0)</f>
        <v>4.9000000000000002E-2</v>
      </c>
      <c r="E294" s="129">
        <f t="shared" ca="1" si="83"/>
        <v>1.0001898499999999</v>
      </c>
      <c r="F294" s="129">
        <f ca="1">(TRUNC(PRODUCT($E$12:$E293),16))</f>
        <v>1.0477667070487899</v>
      </c>
      <c r="G294" s="129">
        <f t="shared" si="92"/>
        <v>1</v>
      </c>
      <c r="H294" s="129">
        <f t="shared" ca="1" si="84"/>
        <v>1.0477667100000001</v>
      </c>
      <c r="I294" s="128">
        <f t="shared" si="93"/>
        <v>0.05</v>
      </c>
      <c r="J294" s="122">
        <f t="shared" si="94"/>
        <v>43488</v>
      </c>
      <c r="K294" s="118">
        <f t="shared" si="95"/>
        <v>197</v>
      </c>
      <c r="L294" s="130">
        <f t="shared" si="96"/>
        <v>197</v>
      </c>
      <c r="M294" s="131">
        <f t="shared" si="85"/>
        <v>1.038878242</v>
      </c>
      <c r="N294" s="131">
        <f t="shared" ca="1" si="86"/>
        <v>1.0885020379999999</v>
      </c>
      <c r="O294" s="130">
        <f t="shared" si="97"/>
        <v>0</v>
      </c>
      <c r="P294" s="129">
        <f t="shared" ca="1" si="87"/>
        <v>177004.076</v>
      </c>
      <c r="Q294" s="135">
        <f t="shared" si="88"/>
        <v>0</v>
      </c>
      <c r="R294" s="129">
        <f t="shared" si="89"/>
        <v>0</v>
      </c>
      <c r="S294" s="136" t="str">
        <f t="shared" si="98"/>
        <v>A+J=</v>
      </c>
      <c r="T294" s="122">
        <f t="shared" si="99"/>
        <v>44732</v>
      </c>
      <c r="U294" s="3"/>
      <c r="V294" s="3"/>
      <c r="W294" s="55">
        <v>48207</v>
      </c>
      <c r="X294" s="55" t="s">
        <v>65</v>
      </c>
      <c r="Y294" s="22"/>
      <c r="Z294" s="1"/>
      <c r="AA294" s="3"/>
      <c r="AB294" s="54"/>
      <c r="AC294" s="54"/>
      <c r="AD294" s="54"/>
      <c r="AE294" s="3"/>
      <c r="AF294" s="11"/>
      <c r="AG294" s="3"/>
      <c r="AH294" s="3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</row>
    <row r="295" spans="1:166" x14ac:dyDescent="0.15">
      <c r="A295" s="134">
        <f t="shared" si="90"/>
        <v>43771</v>
      </c>
      <c r="B295" s="127">
        <f t="shared" ca="1" si="100"/>
        <v>2177838.9959999998</v>
      </c>
      <c r="C295" s="119">
        <f t="shared" si="91"/>
        <v>2000000</v>
      </c>
      <c r="D295" s="128">
        <f ca="1">IF(A295&lt;$B$1,VLOOKUP(A295,[1]DI!$A$4:$B$15000,2,FALSE),0)</f>
        <v>0</v>
      </c>
      <c r="E295" s="129">
        <f t="shared" ca="1" si="83"/>
        <v>1</v>
      </c>
      <c r="F295" s="129">
        <f ca="1">(TRUNC(PRODUCT($E$12:$E294),16))</f>
        <v>1.04796562555812</v>
      </c>
      <c r="G295" s="129">
        <f t="shared" si="92"/>
        <v>1</v>
      </c>
      <c r="H295" s="129">
        <f t="shared" ca="1" si="84"/>
        <v>1.04796563</v>
      </c>
      <c r="I295" s="128">
        <f t="shared" si="93"/>
        <v>0.05</v>
      </c>
      <c r="J295" s="122">
        <f t="shared" si="94"/>
        <v>43488</v>
      </c>
      <c r="K295" s="118">
        <f t="shared" si="95"/>
        <v>197</v>
      </c>
      <c r="L295" s="130">
        <f t="shared" si="96"/>
        <v>198</v>
      </c>
      <c r="M295" s="131">
        <f t="shared" si="85"/>
        <v>1.0390794000000001</v>
      </c>
      <c r="N295" s="131">
        <f t="shared" ca="1" si="86"/>
        <v>1.0889194980000001</v>
      </c>
      <c r="O295" s="130">
        <f t="shared" si="97"/>
        <v>0</v>
      </c>
      <c r="P295" s="129">
        <f t="shared" ca="1" si="87"/>
        <v>177838.99600000001</v>
      </c>
      <c r="Q295" s="135">
        <f t="shared" si="88"/>
        <v>0</v>
      </c>
      <c r="R295" s="129">
        <f t="shared" si="89"/>
        <v>0</v>
      </c>
      <c r="S295" s="136" t="str">
        <f t="shared" si="98"/>
        <v>A+J=</v>
      </c>
      <c r="T295" s="122">
        <f t="shared" si="99"/>
        <v>44732</v>
      </c>
      <c r="U295" s="3"/>
      <c r="V295" s="3"/>
      <c r="W295" s="55">
        <v>48214</v>
      </c>
      <c r="X295" s="55" t="s">
        <v>66</v>
      </c>
      <c r="Y295" s="22"/>
      <c r="Z295" s="1"/>
      <c r="AA295" s="3"/>
      <c r="AB295" s="54"/>
      <c r="AC295" s="54"/>
      <c r="AD295" s="54"/>
      <c r="AE295" s="3"/>
      <c r="AF295" s="11"/>
      <c r="AG295" s="3"/>
      <c r="AH295" s="3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</row>
    <row r="296" spans="1:166" x14ac:dyDescent="0.15">
      <c r="A296" s="134">
        <f t="shared" si="90"/>
        <v>43772</v>
      </c>
      <c r="B296" s="127">
        <f t="shared" ca="1" si="100"/>
        <v>2177838.9959999998</v>
      </c>
      <c r="C296" s="119">
        <f t="shared" si="91"/>
        <v>2000000</v>
      </c>
      <c r="D296" s="128">
        <f ca="1">IF(A296&lt;$B$1,VLOOKUP(A296,[1]DI!$A$4:$B$15000,2,FALSE),0)</f>
        <v>0</v>
      </c>
      <c r="E296" s="129">
        <f t="shared" ca="1" si="83"/>
        <v>1</v>
      </c>
      <c r="F296" s="129">
        <f ca="1">(TRUNC(PRODUCT($E$12:$E295),16))</f>
        <v>1.04796562555812</v>
      </c>
      <c r="G296" s="129">
        <f t="shared" si="92"/>
        <v>1</v>
      </c>
      <c r="H296" s="129">
        <f t="shared" ca="1" si="84"/>
        <v>1.04796563</v>
      </c>
      <c r="I296" s="128">
        <f t="shared" si="93"/>
        <v>0.05</v>
      </c>
      <c r="J296" s="122">
        <f t="shared" si="94"/>
        <v>43488</v>
      </c>
      <c r="K296" s="118">
        <f t="shared" si="95"/>
        <v>197</v>
      </c>
      <c r="L296" s="130">
        <f t="shared" si="96"/>
        <v>198</v>
      </c>
      <c r="M296" s="131">
        <f t="shared" si="85"/>
        <v>1.0390794000000001</v>
      </c>
      <c r="N296" s="131">
        <f t="shared" ca="1" si="86"/>
        <v>1.0889194980000001</v>
      </c>
      <c r="O296" s="130">
        <f t="shared" si="97"/>
        <v>0</v>
      </c>
      <c r="P296" s="129">
        <f t="shared" ca="1" si="87"/>
        <v>177838.99600000001</v>
      </c>
      <c r="Q296" s="135">
        <f t="shared" si="88"/>
        <v>0</v>
      </c>
      <c r="R296" s="129">
        <f t="shared" si="89"/>
        <v>0</v>
      </c>
      <c r="S296" s="136" t="str">
        <f t="shared" si="98"/>
        <v>A+J=</v>
      </c>
      <c r="T296" s="122">
        <f t="shared" si="99"/>
        <v>44732</v>
      </c>
      <c r="U296" s="3"/>
      <c r="V296" s="3"/>
      <c r="W296" s="55">
        <v>48253</v>
      </c>
      <c r="X296" s="55" t="s">
        <v>57</v>
      </c>
      <c r="Y296" s="22"/>
      <c r="Z296" s="1"/>
      <c r="AA296" s="3"/>
      <c r="AB296" s="54"/>
      <c r="AC296" s="54"/>
      <c r="AD296" s="54"/>
      <c r="AE296" s="3"/>
      <c r="AF296" s="11"/>
      <c r="AG296" s="3"/>
      <c r="AH296" s="3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</row>
    <row r="297" spans="1:166" x14ac:dyDescent="0.15">
      <c r="A297" s="134">
        <f t="shared" si="90"/>
        <v>43773</v>
      </c>
      <c r="B297" s="127">
        <f t="shared" ca="1" si="100"/>
        <v>2177838.9959999998</v>
      </c>
      <c r="C297" s="119">
        <f t="shared" si="91"/>
        <v>2000000</v>
      </c>
      <c r="D297" s="128">
        <f ca="1">IF(A297&lt;$B$1,VLOOKUP(A297,[1]DI!$A$4:$B$15000,2,FALSE),0)</f>
        <v>4.9000000000000002E-2</v>
      </c>
      <c r="E297" s="129">
        <f t="shared" ca="1" si="83"/>
        <v>1.0001898499999999</v>
      </c>
      <c r="F297" s="129">
        <f ca="1">(TRUNC(PRODUCT($E$12:$E296),16))</f>
        <v>1.04796562555812</v>
      </c>
      <c r="G297" s="129">
        <f t="shared" si="92"/>
        <v>1</v>
      </c>
      <c r="H297" s="129">
        <f t="shared" ca="1" si="84"/>
        <v>1.04796563</v>
      </c>
      <c r="I297" s="128">
        <f t="shared" si="93"/>
        <v>0.05</v>
      </c>
      <c r="J297" s="122">
        <f t="shared" si="94"/>
        <v>43488</v>
      </c>
      <c r="K297" s="118">
        <f t="shared" si="95"/>
        <v>198</v>
      </c>
      <c r="L297" s="130">
        <f t="shared" si="96"/>
        <v>198</v>
      </c>
      <c r="M297" s="131">
        <f t="shared" si="85"/>
        <v>1.0390794000000001</v>
      </c>
      <c r="N297" s="131">
        <f t="shared" ca="1" si="86"/>
        <v>1.0889194980000001</v>
      </c>
      <c r="O297" s="130">
        <f t="shared" si="97"/>
        <v>0</v>
      </c>
      <c r="P297" s="129">
        <f t="shared" ca="1" si="87"/>
        <v>177838.99600000001</v>
      </c>
      <c r="Q297" s="135">
        <f t="shared" si="88"/>
        <v>0</v>
      </c>
      <c r="R297" s="129">
        <f t="shared" si="89"/>
        <v>0</v>
      </c>
      <c r="S297" s="136" t="str">
        <f t="shared" si="98"/>
        <v>A+J=</v>
      </c>
      <c r="T297" s="122">
        <f t="shared" si="99"/>
        <v>44732</v>
      </c>
      <c r="U297" s="3"/>
      <c r="V297" s="3"/>
      <c r="W297" s="55">
        <v>48254</v>
      </c>
      <c r="X297" s="55" t="s">
        <v>57</v>
      </c>
      <c r="Y297" s="22"/>
      <c r="Z297" s="1"/>
      <c r="AA297" s="3"/>
      <c r="AB297" s="54"/>
      <c r="AC297" s="54"/>
      <c r="AD297" s="54"/>
      <c r="AE297" s="3"/>
      <c r="AF297" s="11"/>
      <c r="AG297" s="3"/>
      <c r="AH297" s="3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</row>
    <row r="298" spans="1:166" x14ac:dyDescent="0.15">
      <c r="A298" s="134">
        <f t="shared" si="90"/>
        <v>43774</v>
      </c>
      <c r="B298" s="127">
        <f t="shared" ca="1" si="100"/>
        <v>2178674.2239999999</v>
      </c>
      <c r="C298" s="119">
        <f t="shared" si="91"/>
        <v>2000000</v>
      </c>
      <c r="D298" s="128">
        <f ca="1">IF(A298&lt;$B$1,VLOOKUP(A298,[1]DI!$A$4:$B$15000,2,FALSE),0)</f>
        <v>4.9000000000000002E-2</v>
      </c>
      <c r="E298" s="129">
        <f t="shared" ca="1" si="83"/>
        <v>1.0001898499999999</v>
      </c>
      <c r="F298" s="129">
        <f ca="1">(TRUNC(PRODUCT($E$12:$E297),16))</f>
        <v>1.0481645818321399</v>
      </c>
      <c r="G298" s="129">
        <f t="shared" si="92"/>
        <v>1</v>
      </c>
      <c r="H298" s="129">
        <f t="shared" ca="1" si="84"/>
        <v>1.0481645799999999</v>
      </c>
      <c r="I298" s="128">
        <f t="shared" si="93"/>
        <v>0.05</v>
      </c>
      <c r="J298" s="122">
        <f t="shared" si="94"/>
        <v>43488</v>
      </c>
      <c r="K298" s="118">
        <f t="shared" si="95"/>
        <v>199</v>
      </c>
      <c r="L298" s="130">
        <f t="shared" si="96"/>
        <v>199</v>
      </c>
      <c r="M298" s="131">
        <f t="shared" si="85"/>
        <v>1.0392805979999999</v>
      </c>
      <c r="N298" s="131">
        <f t="shared" ca="1" si="86"/>
        <v>1.0893371119999999</v>
      </c>
      <c r="O298" s="130">
        <f t="shared" si="97"/>
        <v>0</v>
      </c>
      <c r="P298" s="129">
        <f t="shared" ca="1" si="87"/>
        <v>178674.22399999999</v>
      </c>
      <c r="Q298" s="135">
        <f t="shared" si="88"/>
        <v>0</v>
      </c>
      <c r="R298" s="129">
        <f t="shared" si="89"/>
        <v>0</v>
      </c>
      <c r="S298" s="136" t="str">
        <f t="shared" si="98"/>
        <v>A+J=</v>
      </c>
      <c r="T298" s="122">
        <f t="shared" si="99"/>
        <v>44732</v>
      </c>
      <c r="U298" s="3"/>
      <c r="V298" s="3"/>
      <c r="W298" s="55">
        <v>48299</v>
      </c>
      <c r="X298" s="55" t="s">
        <v>67</v>
      </c>
      <c r="Y298" s="22"/>
      <c r="Z298" s="1"/>
      <c r="AA298" s="3"/>
      <c r="AB298" s="54"/>
      <c r="AC298" s="54"/>
      <c r="AD298" s="54"/>
      <c r="AE298" s="3"/>
      <c r="AF298" s="11"/>
      <c r="AG298" s="3"/>
      <c r="AH298" s="3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</row>
    <row r="299" spans="1:166" x14ac:dyDescent="0.15">
      <c r="A299" s="134">
        <f t="shared" si="90"/>
        <v>43775</v>
      </c>
      <c r="B299" s="127">
        <f t="shared" ca="1" si="100"/>
        <v>2179509.7939999998</v>
      </c>
      <c r="C299" s="119">
        <f t="shared" si="91"/>
        <v>2000000</v>
      </c>
      <c r="D299" s="128">
        <f ca="1">IF(A299&lt;$B$1,VLOOKUP(A299,[1]DI!$A$4:$B$15000,2,FALSE),0)</f>
        <v>4.9000000000000002E-2</v>
      </c>
      <c r="E299" s="129">
        <f t="shared" ca="1" si="83"/>
        <v>1.0001898499999999</v>
      </c>
      <c r="F299" s="129">
        <f ca="1">(TRUNC(PRODUCT($E$12:$E298),16))</f>
        <v>1.0483635758780001</v>
      </c>
      <c r="G299" s="129">
        <f t="shared" si="92"/>
        <v>1</v>
      </c>
      <c r="H299" s="129">
        <f t="shared" ca="1" si="84"/>
        <v>1.04836358</v>
      </c>
      <c r="I299" s="128">
        <f t="shared" si="93"/>
        <v>0.05</v>
      </c>
      <c r="J299" s="122">
        <f t="shared" si="94"/>
        <v>43488</v>
      </c>
      <c r="K299" s="118">
        <f t="shared" si="95"/>
        <v>200</v>
      </c>
      <c r="L299" s="130">
        <f t="shared" si="96"/>
        <v>200</v>
      </c>
      <c r="M299" s="131">
        <f t="shared" si="85"/>
        <v>1.039481834</v>
      </c>
      <c r="N299" s="131">
        <f t="shared" ca="1" si="86"/>
        <v>1.0897548969999999</v>
      </c>
      <c r="O299" s="130">
        <f t="shared" si="97"/>
        <v>0</v>
      </c>
      <c r="P299" s="129">
        <f t="shared" ca="1" si="87"/>
        <v>179509.79399999999</v>
      </c>
      <c r="Q299" s="135">
        <f t="shared" si="88"/>
        <v>0</v>
      </c>
      <c r="R299" s="129">
        <f t="shared" si="89"/>
        <v>0</v>
      </c>
      <c r="S299" s="136" t="str">
        <f t="shared" si="98"/>
        <v>A+J=</v>
      </c>
      <c r="T299" s="122">
        <f t="shared" si="99"/>
        <v>44732</v>
      </c>
      <c r="U299" s="3"/>
      <c r="V299" s="3"/>
      <c r="W299" s="55">
        <v>48325</v>
      </c>
      <c r="X299" s="55" t="s">
        <v>58</v>
      </c>
      <c r="Y299" s="22"/>
      <c r="Z299" s="1"/>
      <c r="AA299" s="3"/>
      <c r="AB299" s="3"/>
      <c r="AC299" s="3"/>
      <c r="AD299" s="3"/>
      <c r="AE299" s="3"/>
      <c r="AF299" s="11"/>
      <c r="AG299" s="3"/>
      <c r="AH299" s="3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</row>
    <row r="300" spans="1:166" x14ac:dyDescent="0.15">
      <c r="A300" s="134">
        <f t="shared" si="90"/>
        <v>43776</v>
      </c>
      <c r="B300" s="127">
        <f t="shared" ca="1" si="100"/>
        <v>2180345.6680000001</v>
      </c>
      <c r="C300" s="119">
        <f t="shared" si="91"/>
        <v>2000000</v>
      </c>
      <c r="D300" s="128">
        <f ca="1">IF(A300&lt;$B$1,VLOOKUP(A300,[1]DI!$A$4:$B$15000,2,FALSE),0)</f>
        <v>4.9000000000000002E-2</v>
      </c>
      <c r="E300" s="129">
        <f t="shared" ca="1" si="83"/>
        <v>1.0001898499999999</v>
      </c>
      <c r="F300" s="129">
        <f ca="1">(TRUNC(PRODUCT($E$12:$E299),16))</f>
        <v>1.04856260770288</v>
      </c>
      <c r="G300" s="129">
        <f t="shared" si="92"/>
        <v>1</v>
      </c>
      <c r="H300" s="129">
        <f t="shared" ca="1" si="84"/>
        <v>1.0485626100000001</v>
      </c>
      <c r="I300" s="128">
        <f t="shared" si="93"/>
        <v>0.05</v>
      </c>
      <c r="J300" s="122">
        <f t="shared" si="94"/>
        <v>43488</v>
      </c>
      <c r="K300" s="118">
        <f t="shared" si="95"/>
        <v>201</v>
      </c>
      <c r="L300" s="130">
        <f t="shared" si="96"/>
        <v>201</v>
      </c>
      <c r="M300" s="131">
        <f t="shared" si="85"/>
        <v>1.039683109</v>
      </c>
      <c r="N300" s="131">
        <f t="shared" ca="1" si="86"/>
        <v>1.0901728340000001</v>
      </c>
      <c r="O300" s="130">
        <f t="shared" si="97"/>
        <v>0</v>
      </c>
      <c r="P300" s="129">
        <f t="shared" ca="1" si="87"/>
        <v>180345.66800000001</v>
      </c>
      <c r="Q300" s="135">
        <f t="shared" si="88"/>
        <v>0</v>
      </c>
      <c r="R300" s="129">
        <f t="shared" si="89"/>
        <v>0</v>
      </c>
      <c r="S300" s="136" t="str">
        <f t="shared" si="98"/>
        <v>A+J=</v>
      </c>
      <c r="T300" s="122">
        <f t="shared" si="99"/>
        <v>44732</v>
      </c>
      <c r="U300" s="3"/>
      <c r="V300" s="3"/>
      <c r="W300" s="55">
        <v>48361</v>
      </c>
      <c r="X300" s="55" t="s">
        <v>68</v>
      </c>
      <c r="Y300" s="22"/>
      <c r="Z300" s="1"/>
      <c r="AA300" s="3"/>
      <c r="AB300" s="3"/>
      <c r="AC300" s="3"/>
      <c r="AD300" s="3"/>
      <c r="AE300" s="3"/>
      <c r="AF300" s="11"/>
      <c r="AG300" s="3"/>
      <c r="AH300" s="3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</row>
    <row r="301" spans="1:166" x14ac:dyDescent="0.15">
      <c r="A301" s="134">
        <f t="shared" si="90"/>
        <v>43777</v>
      </c>
      <c r="B301" s="127">
        <f t="shared" ca="1" si="100"/>
        <v>2181181.872</v>
      </c>
      <c r="C301" s="119">
        <f t="shared" si="91"/>
        <v>2000000</v>
      </c>
      <c r="D301" s="128">
        <f ca="1">IF(A301&lt;$B$1,VLOOKUP(A301,[1]DI!$A$4:$B$15000,2,FALSE),0)</f>
        <v>4.9000000000000002E-2</v>
      </c>
      <c r="E301" s="129">
        <f t="shared" ca="1" si="83"/>
        <v>1.0001898499999999</v>
      </c>
      <c r="F301" s="129">
        <f ca="1">(TRUNC(PRODUCT($E$12:$E300),16))</f>
        <v>1.0487616773139501</v>
      </c>
      <c r="G301" s="129">
        <f t="shared" si="92"/>
        <v>1</v>
      </c>
      <c r="H301" s="129">
        <f t="shared" ca="1" si="84"/>
        <v>1.0487616799999999</v>
      </c>
      <c r="I301" s="128">
        <f t="shared" si="93"/>
        <v>0.05</v>
      </c>
      <c r="J301" s="122">
        <f t="shared" si="94"/>
        <v>43488</v>
      </c>
      <c r="K301" s="118">
        <f t="shared" si="95"/>
        <v>202</v>
      </c>
      <c r="L301" s="130">
        <f t="shared" si="96"/>
        <v>202</v>
      </c>
      <c r="M301" s="131">
        <f t="shared" si="85"/>
        <v>1.039884424</v>
      </c>
      <c r="N301" s="131">
        <f t="shared" ca="1" si="86"/>
        <v>1.0905909359999999</v>
      </c>
      <c r="O301" s="130">
        <f t="shared" si="97"/>
        <v>0</v>
      </c>
      <c r="P301" s="129">
        <f t="shared" ca="1" si="87"/>
        <v>181181.872</v>
      </c>
      <c r="Q301" s="135">
        <f t="shared" si="88"/>
        <v>0</v>
      </c>
      <c r="R301" s="129">
        <f t="shared" si="89"/>
        <v>0</v>
      </c>
      <c r="S301" s="136" t="str">
        <f t="shared" si="98"/>
        <v>A+J=</v>
      </c>
      <c r="T301" s="122">
        <f t="shared" si="99"/>
        <v>44732</v>
      </c>
      <c r="U301" s="3"/>
      <c r="V301" s="3"/>
      <c r="W301" s="55">
        <v>48464</v>
      </c>
      <c r="X301" s="55" t="s">
        <v>62</v>
      </c>
      <c r="Y301" s="22"/>
      <c r="Z301" s="1"/>
      <c r="AA301" s="3"/>
      <c r="AB301" s="3"/>
      <c r="AC301" s="3"/>
      <c r="AD301" s="3"/>
      <c r="AE301" s="3"/>
      <c r="AF301" s="11"/>
      <c r="AG301" s="3"/>
      <c r="AH301" s="3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</row>
    <row r="302" spans="1:166" x14ac:dyDescent="0.15">
      <c r="A302" s="134">
        <f t="shared" si="90"/>
        <v>43778</v>
      </c>
      <c r="B302" s="127">
        <f t="shared" ca="1" si="100"/>
        <v>2182018.3760000002</v>
      </c>
      <c r="C302" s="119">
        <f t="shared" si="91"/>
        <v>2000000</v>
      </c>
      <c r="D302" s="128">
        <f ca="1">IF(A302&lt;$B$1,VLOOKUP(A302,[1]DI!$A$4:$B$15000,2,FALSE),0)</f>
        <v>0</v>
      </c>
      <c r="E302" s="129">
        <f t="shared" ca="1" si="83"/>
        <v>1</v>
      </c>
      <c r="F302" s="129">
        <f ca="1">(TRUNC(PRODUCT($E$12:$E301),16))</f>
        <v>1.0489607847183899</v>
      </c>
      <c r="G302" s="129">
        <f t="shared" si="92"/>
        <v>1</v>
      </c>
      <c r="H302" s="129">
        <f t="shared" ca="1" si="84"/>
        <v>1.04896078</v>
      </c>
      <c r="I302" s="128">
        <f t="shared" si="93"/>
        <v>0.05</v>
      </c>
      <c r="J302" s="122">
        <f t="shared" si="94"/>
        <v>43488</v>
      </c>
      <c r="K302" s="118">
        <f t="shared" si="95"/>
        <v>202</v>
      </c>
      <c r="L302" s="130">
        <f t="shared" si="96"/>
        <v>203</v>
      </c>
      <c r="M302" s="131">
        <f t="shared" si="85"/>
        <v>1.040085777</v>
      </c>
      <c r="N302" s="131">
        <f t="shared" ca="1" si="86"/>
        <v>1.0910091879999999</v>
      </c>
      <c r="O302" s="130">
        <f t="shared" si="97"/>
        <v>0</v>
      </c>
      <c r="P302" s="129">
        <f t="shared" ca="1" si="87"/>
        <v>182018.37599999999</v>
      </c>
      <c r="Q302" s="135">
        <f t="shared" si="88"/>
        <v>0</v>
      </c>
      <c r="R302" s="129">
        <f t="shared" si="89"/>
        <v>0</v>
      </c>
      <c r="S302" s="136" t="str">
        <f t="shared" si="98"/>
        <v>A+J=</v>
      </c>
      <c r="T302" s="122">
        <f t="shared" si="99"/>
        <v>44732</v>
      </c>
      <c r="U302" s="3"/>
      <c r="V302" s="3"/>
      <c r="W302" s="55">
        <v>48499</v>
      </c>
      <c r="X302" s="56" t="s">
        <v>59</v>
      </c>
      <c r="Y302" s="43"/>
      <c r="Z302" s="39"/>
      <c r="AA302" s="34"/>
      <c r="AB302" s="3"/>
      <c r="AC302" s="3"/>
      <c r="AD302" s="3"/>
      <c r="AE302" s="3"/>
      <c r="AF302" s="11"/>
      <c r="AG302" s="3"/>
      <c r="AH302" s="3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</row>
    <row r="303" spans="1:166" x14ac:dyDescent="0.15">
      <c r="A303" s="134">
        <f t="shared" si="90"/>
        <v>43779</v>
      </c>
      <c r="B303" s="127">
        <f t="shared" ca="1" si="100"/>
        <v>2182018.3760000002</v>
      </c>
      <c r="C303" s="119">
        <f t="shared" si="91"/>
        <v>2000000</v>
      </c>
      <c r="D303" s="128">
        <f ca="1">IF(A303&lt;$B$1,VLOOKUP(A303,[1]DI!$A$4:$B$15000,2,FALSE),0)</f>
        <v>0</v>
      </c>
      <c r="E303" s="129">
        <f t="shared" ca="1" si="83"/>
        <v>1</v>
      </c>
      <c r="F303" s="129">
        <f ca="1">(TRUNC(PRODUCT($E$12:$E302),16))</f>
        <v>1.0489607847183899</v>
      </c>
      <c r="G303" s="129">
        <f t="shared" si="92"/>
        <v>1</v>
      </c>
      <c r="H303" s="129">
        <f t="shared" ca="1" si="84"/>
        <v>1.04896078</v>
      </c>
      <c r="I303" s="128">
        <f t="shared" si="93"/>
        <v>0.05</v>
      </c>
      <c r="J303" s="122">
        <f t="shared" si="94"/>
        <v>43488</v>
      </c>
      <c r="K303" s="118">
        <f t="shared" si="95"/>
        <v>202</v>
      </c>
      <c r="L303" s="130">
        <f t="shared" si="96"/>
        <v>203</v>
      </c>
      <c r="M303" s="131">
        <f t="shared" si="85"/>
        <v>1.040085777</v>
      </c>
      <c r="N303" s="131">
        <f t="shared" ca="1" si="86"/>
        <v>1.0910091879999999</v>
      </c>
      <c r="O303" s="130">
        <f t="shared" si="97"/>
        <v>0</v>
      </c>
      <c r="P303" s="129">
        <f t="shared" ca="1" si="87"/>
        <v>182018.37599999999</v>
      </c>
      <c r="Q303" s="135">
        <f t="shared" si="88"/>
        <v>0</v>
      </c>
      <c r="R303" s="129">
        <f t="shared" si="89"/>
        <v>0</v>
      </c>
      <c r="S303" s="136" t="str">
        <f t="shared" si="98"/>
        <v>A+J=</v>
      </c>
      <c r="T303" s="122">
        <f t="shared" si="99"/>
        <v>44732</v>
      </c>
      <c r="U303" s="3"/>
      <c r="V303" s="3"/>
      <c r="W303" s="55">
        <v>48520</v>
      </c>
      <c r="X303" s="55" t="s">
        <v>63</v>
      </c>
      <c r="Y303" s="22"/>
      <c r="Z303" s="1"/>
      <c r="AA303" s="3"/>
      <c r="AB303" s="3"/>
      <c r="AC303" s="3"/>
      <c r="AD303" s="3"/>
      <c r="AE303" s="3"/>
      <c r="AF303" s="11"/>
      <c r="AG303" s="3"/>
      <c r="AH303" s="3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</row>
    <row r="304" spans="1:166" x14ac:dyDescent="0.15">
      <c r="A304" s="134">
        <f t="shared" si="90"/>
        <v>43780</v>
      </c>
      <c r="B304" s="127">
        <f t="shared" ca="1" si="100"/>
        <v>2182018.3760000002</v>
      </c>
      <c r="C304" s="119">
        <f t="shared" si="91"/>
        <v>2000000</v>
      </c>
      <c r="D304" s="128">
        <f ca="1">IF(A304&lt;$B$1,VLOOKUP(A304,[1]DI!$A$4:$B$15000,2,FALSE),0)</f>
        <v>4.9000000000000002E-2</v>
      </c>
      <c r="E304" s="129">
        <f t="shared" ca="1" si="83"/>
        <v>1.0001898499999999</v>
      </c>
      <c r="F304" s="129">
        <f ca="1">(TRUNC(PRODUCT($E$12:$E303),16))</f>
        <v>1.0489607847183899</v>
      </c>
      <c r="G304" s="129">
        <f t="shared" si="92"/>
        <v>1</v>
      </c>
      <c r="H304" s="129">
        <f t="shared" ca="1" si="84"/>
        <v>1.04896078</v>
      </c>
      <c r="I304" s="128">
        <f t="shared" si="93"/>
        <v>0.05</v>
      </c>
      <c r="J304" s="122">
        <f t="shared" si="94"/>
        <v>43488</v>
      </c>
      <c r="K304" s="118">
        <f t="shared" si="95"/>
        <v>203</v>
      </c>
      <c r="L304" s="130">
        <f t="shared" si="96"/>
        <v>203</v>
      </c>
      <c r="M304" s="131">
        <f t="shared" si="85"/>
        <v>1.040085777</v>
      </c>
      <c r="N304" s="131">
        <f t="shared" ca="1" si="86"/>
        <v>1.0910091879999999</v>
      </c>
      <c r="O304" s="130">
        <f t="shared" si="97"/>
        <v>0</v>
      </c>
      <c r="P304" s="129">
        <f t="shared" ca="1" si="87"/>
        <v>182018.37599999999</v>
      </c>
      <c r="Q304" s="135">
        <f t="shared" si="88"/>
        <v>0</v>
      </c>
      <c r="R304" s="129">
        <f t="shared" si="89"/>
        <v>0</v>
      </c>
      <c r="S304" s="136" t="str">
        <f t="shared" si="98"/>
        <v>A+J=</v>
      </c>
      <c r="T304" s="122">
        <f t="shared" si="99"/>
        <v>44732</v>
      </c>
      <c r="U304" s="3"/>
      <c r="V304" s="3"/>
      <c r="W304" s="55">
        <v>48533</v>
      </c>
      <c r="X304" s="55" t="s">
        <v>71</v>
      </c>
      <c r="Y304" s="22"/>
      <c r="Z304" s="1"/>
      <c r="AA304" s="3"/>
      <c r="AB304" s="3"/>
      <c r="AC304" s="3"/>
      <c r="AD304" s="3"/>
      <c r="AE304" s="3"/>
      <c r="AF304" s="11"/>
      <c r="AG304" s="3"/>
      <c r="AH304" s="3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</row>
    <row r="305" spans="1:166" x14ac:dyDescent="0.15">
      <c r="A305" s="134">
        <f t="shared" si="90"/>
        <v>43781</v>
      </c>
      <c r="B305" s="127">
        <f t="shared" ca="1" si="100"/>
        <v>2182855.2280000001</v>
      </c>
      <c r="C305" s="119">
        <f t="shared" si="91"/>
        <v>2000000</v>
      </c>
      <c r="D305" s="128">
        <f ca="1">IF(A305&lt;$B$1,VLOOKUP(A305,[1]DI!$A$4:$B$15000,2,FALSE),0)</f>
        <v>4.9000000000000002E-2</v>
      </c>
      <c r="E305" s="129">
        <f t="shared" ca="1" si="83"/>
        <v>1.0001898499999999</v>
      </c>
      <c r="F305" s="129">
        <f ca="1">(TRUNC(PRODUCT($E$12:$E304),16))</f>
        <v>1.04915992992337</v>
      </c>
      <c r="G305" s="129">
        <f t="shared" si="92"/>
        <v>1</v>
      </c>
      <c r="H305" s="129">
        <f t="shared" ca="1" si="84"/>
        <v>1.0491599300000001</v>
      </c>
      <c r="I305" s="128">
        <f t="shared" si="93"/>
        <v>0.05</v>
      </c>
      <c r="J305" s="122">
        <f t="shared" si="94"/>
        <v>43488</v>
      </c>
      <c r="K305" s="118">
        <f t="shared" si="95"/>
        <v>204</v>
      </c>
      <c r="L305" s="130">
        <f t="shared" si="96"/>
        <v>204</v>
      </c>
      <c r="M305" s="131">
        <f t="shared" si="85"/>
        <v>1.04028717</v>
      </c>
      <c r="N305" s="131">
        <f t="shared" ca="1" si="86"/>
        <v>1.0914276140000001</v>
      </c>
      <c r="O305" s="130">
        <f t="shared" si="97"/>
        <v>0</v>
      </c>
      <c r="P305" s="129">
        <f t="shared" ca="1" si="87"/>
        <v>182855.228</v>
      </c>
      <c r="Q305" s="135">
        <f t="shared" si="88"/>
        <v>0</v>
      </c>
      <c r="R305" s="129">
        <f t="shared" si="89"/>
        <v>0</v>
      </c>
      <c r="S305" s="136" t="str">
        <f t="shared" si="98"/>
        <v>A+J=</v>
      </c>
      <c r="T305" s="122">
        <f t="shared" si="99"/>
        <v>44732</v>
      </c>
      <c r="U305" s="3"/>
      <c r="V305" s="3"/>
      <c r="W305" s="55">
        <v>48638</v>
      </c>
      <c r="X305" s="55" t="s">
        <v>57</v>
      </c>
      <c r="Y305" s="43"/>
      <c r="Z305" s="39"/>
      <c r="AA305" s="34"/>
      <c r="AB305" s="3"/>
      <c r="AC305" s="3"/>
      <c r="AD305" s="3"/>
      <c r="AE305" s="3"/>
      <c r="AF305" s="11"/>
      <c r="AG305" s="3"/>
      <c r="AH305" s="3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</row>
    <row r="306" spans="1:166" x14ac:dyDescent="0.15">
      <c r="A306" s="134">
        <f t="shared" si="90"/>
        <v>43782</v>
      </c>
      <c r="B306" s="127">
        <f t="shared" ca="1" si="100"/>
        <v>2183692.3840000001</v>
      </c>
      <c r="C306" s="119">
        <f t="shared" si="91"/>
        <v>2000000</v>
      </c>
      <c r="D306" s="128">
        <f ca="1">IF(A306&lt;$B$1,VLOOKUP(A306,[1]DI!$A$4:$B$15000,2,FALSE),0)</f>
        <v>4.9000000000000002E-2</v>
      </c>
      <c r="E306" s="129">
        <f t="shared" ca="1" si="83"/>
        <v>1.0001898499999999</v>
      </c>
      <c r="F306" s="129">
        <f ca="1">(TRUNC(PRODUCT($E$12:$E305),16))</f>
        <v>1.04935911293606</v>
      </c>
      <c r="G306" s="129">
        <f t="shared" si="92"/>
        <v>1</v>
      </c>
      <c r="H306" s="129">
        <f t="shared" ca="1" si="84"/>
        <v>1.0493591099999999</v>
      </c>
      <c r="I306" s="128">
        <f t="shared" si="93"/>
        <v>0.05</v>
      </c>
      <c r="J306" s="122">
        <f t="shared" si="94"/>
        <v>43488</v>
      </c>
      <c r="K306" s="118">
        <f t="shared" si="95"/>
        <v>205</v>
      </c>
      <c r="L306" s="130">
        <f t="shared" si="96"/>
        <v>205</v>
      </c>
      <c r="M306" s="131">
        <f t="shared" si="85"/>
        <v>1.0404886010000001</v>
      </c>
      <c r="N306" s="131">
        <f t="shared" ca="1" si="86"/>
        <v>1.091846192</v>
      </c>
      <c r="O306" s="130">
        <f t="shared" si="97"/>
        <v>0</v>
      </c>
      <c r="P306" s="129">
        <f t="shared" ca="1" si="87"/>
        <v>183692.38399999999</v>
      </c>
      <c r="Q306" s="135">
        <f t="shared" si="88"/>
        <v>0</v>
      </c>
      <c r="R306" s="129">
        <f t="shared" si="89"/>
        <v>0</v>
      </c>
      <c r="S306" s="136" t="str">
        <f t="shared" si="98"/>
        <v>A+J=</v>
      </c>
      <c r="T306" s="122">
        <f t="shared" si="99"/>
        <v>44732</v>
      </c>
      <c r="U306" s="3"/>
      <c r="V306" s="3"/>
      <c r="W306" s="55">
        <v>48639</v>
      </c>
      <c r="X306" s="55" t="s">
        <v>57</v>
      </c>
      <c r="Y306" s="22"/>
      <c r="Z306" s="1"/>
      <c r="AA306" s="3"/>
      <c r="AB306" s="3"/>
      <c r="AC306" s="3"/>
      <c r="AD306" s="3"/>
      <c r="AE306" s="3"/>
      <c r="AF306" s="11"/>
      <c r="AG306" s="3"/>
      <c r="AH306" s="3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</row>
    <row r="307" spans="1:166" x14ac:dyDescent="0.15">
      <c r="A307" s="134">
        <f t="shared" si="90"/>
        <v>43783</v>
      </c>
      <c r="B307" s="127">
        <f t="shared" ca="1" si="100"/>
        <v>2184529.8659999999</v>
      </c>
      <c r="C307" s="119">
        <f t="shared" si="91"/>
        <v>2000000</v>
      </c>
      <c r="D307" s="128">
        <f ca="1">IF(A307&lt;$B$1,VLOOKUP(A307,[1]DI!$A$4:$B$15000,2,FALSE),0)</f>
        <v>4.9000000000000002E-2</v>
      </c>
      <c r="E307" s="129">
        <f t="shared" ca="1" si="83"/>
        <v>1.0001898499999999</v>
      </c>
      <c r="F307" s="129">
        <f ca="1">(TRUNC(PRODUCT($E$12:$E306),16))</f>
        <v>1.04955833376365</v>
      </c>
      <c r="G307" s="129">
        <f t="shared" si="92"/>
        <v>1</v>
      </c>
      <c r="H307" s="129">
        <f t="shared" ca="1" si="84"/>
        <v>1.04955833</v>
      </c>
      <c r="I307" s="128">
        <f t="shared" si="93"/>
        <v>0.05</v>
      </c>
      <c r="J307" s="122">
        <f t="shared" si="94"/>
        <v>43488</v>
      </c>
      <c r="K307" s="118">
        <f t="shared" si="95"/>
        <v>206</v>
      </c>
      <c r="L307" s="130">
        <f t="shared" si="96"/>
        <v>206</v>
      </c>
      <c r="M307" s="131">
        <f t="shared" si="85"/>
        <v>1.040690071</v>
      </c>
      <c r="N307" s="131">
        <f t="shared" ca="1" si="86"/>
        <v>1.092264933</v>
      </c>
      <c r="O307" s="130">
        <f t="shared" si="97"/>
        <v>0</v>
      </c>
      <c r="P307" s="129">
        <f t="shared" ca="1" si="87"/>
        <v>184529.86600000001</v>
      </c>
      <c r="Q307" s="135">
        <f t="shared" si="88"/>
        <v>0</v>
      </c>
      <c r="R307" s="129">
        <f t="shared" si="89"/>
        <v>0</v>
      </c>
      <c r="S307" s="136" t="str">
        <f t="shared" si="98"/>
        <v>A+J=</v>
      </c>
      <c r="T307" s="122">
        <f t="shared" si="99"/>
        <v>44732</v>
      </c>
      <c r="U307" s="3"/>
      <c r="V307" s="3"/>
      <c r="W307" s="55">
        <v>48684</v>
      </c>
      <c r="X307" s="55" t="s">
        <v>67</v>
      </c>
      <c r="Y307" s="22"/>
      <c r="Z307" s="1"/>
      <c r="AA307" s="3"/>
      <c r="AB307" s="3"/>
      <c r="AC307" s="3"/>
      <c r="AD307" s="3"/>
      <c r="AE307" s="3"/>
      <c r="AF307" s="11"/>
      <c r="AG307" s="3"/>
      <c r="AH307" s="3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</row>
    <row r="308" spans="1:166" x14ac:dyDescent="0.15">
      <c r="A308" s="134">
        <f t="shared" si="90"/>
        <v>43784</v>
      </c>
      <c r="B308" s="127">
        <f t="shared" ca="1" si="100"/>
        <v>2185367.676</v>
      </c>
      <c r="C308" s="119">
        <f t="shared" si="91"/>
        <v>2000000</v>
      </c>
      <c r="D308" s="128">
        <f ca="1">IF(A308&lt;$B$1,VLOOKUP(A308,[1]DI!$A$4:$B$15000,2,FALSE),0)</f>
        <v>0</v>
      </c>
      <c r="E308" s="129">
        <f t="shared" ca="1" si="83"/>
        <v>1</v>
      </c>
      <c r="F308" s="129">
        <f ca="1">(TRUNC(PRODUCT($E$12:$E307),16))</f>
        <v>1.04975759241332</v>
      </c>
      <c r="G308" s="129">
        <f t="shared" si="92"/>
        <v>1</v>
      </c>
      <c r="H308" s="129">
        <f t="shared" ca="1" si="84"/>
        <v>1.04975759</v>
      </c>
      <c r="I308" s="128">
        <f t="shared" si="93"/>
        <v>0.05</v>
      </c>
      <c r="J308" s="122">
        <f t="shared" si="94"/>
        <v>43488</v>
      </c>
      <c r="K308" s="118">
        <f t="shared" si="95"/>
        <v>206</v>
      </c>
      <c r="L308" s="130">
        <f t="shared" si="96"/>
        <v>207</v>
      </c>
      <c r="M308" s="131">
        <f t="shared" si="85"/>
        <v>1.0408915809999999</v>
      </c>
      <c r="N308" s="131">
        <f t="shared" ca="1" si="86"/>
        <v>1.0926838379999999</v>
      </c>
      <c r="O308" s="130">
        <f t="shared" si="97"/>
        <v>0</v>
      </c>
      <c r="P308" s="129">
        <f t="shared" ca="1" si="87"/>
        <v>185367.67600000001</v>
      </c>
      <c r="Q308" s="135">
        <f t="shared" si="88"/>
        <v>0</v>
      </c>
      <c r="R308" s="129">
        <f t="shared" si="89"/>
        <v>0</v>
      </c>
      <c r="S308" s="136" t="str">
        <f t="shared" si="98"/>
        <v>A+J=</v>
      </c>
      <c r="T308" s="122">
        <f t="shared" si="99"/>
        <v>44732</v>
      </c>
      <c r="U308" s="3"/>
      <c r="V308" s="3"/>
      <c r="W308" s="55">
        <v>48690</v>
      </c>
      <c r="X308" s="55" t="s">
        <v>58</v>
      </c>
      <c r="Y308" s="22"/>
      <c r="Z308" s="1"/>
      <c r="AA308" s="3"/>
      <c r="AB308" s="3"/>
      <c r="AC308" s="3"/>
      <c r="AD308" s="3"/>
      <c r="AE308" s="3"/>
      <c r="AF308" s="11"/>
      <c r="AG308" s="3"/>
      <c r="AH308" s="3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</row>
    <row r="309" spans="1:166" x14ac:dyDescent="0.15">
      <c r="A309" s="134">
        <f t="shared" si="90"/>
        <v>43785</v>
      </c>
      <c r="B309" s="127">
        <f t="shared" ca="1" si="100"/>
        <v>2185367.676</v>
      </c>
      <c r="C309" s="119">
        <f t="shared" si="91"/>
        <v>2000000</v>
      </c>
      <c r="D309" s="128">
        <f ca="1">IF(A309&lt;$B$1,VLOOKUP(A309,[1]DI!$A$4:$B$15000,2,FALSE),0)</f>
        <v>0</v>
      </c>
      <c r="E309" s="129">
        <f t="shared" ca="1" si="83"/>
        <v>1</v>
      </c>
      <c r="F309" s="129">
        <f ca="1">(TRUNC(PRODUCT($E$12:$E308),16))</f>
        <v>1.04975759241332</v>
      </c>
      <c r="G309" s="129">
        <f t="shared" si="92"/>
        <v>1</v>
      </c>
      <c r="H309" s="129">
        <f t="shared" ca="1" si="84"/>
        <v>1.04975759</v>
      </c>
      <c r="I309" s="128">
        <f t="shared" si="93"/>
        <v>0.05</v>
      </c>
      <c r="J309" s="122">
        <f t="shared" si="94"/>
        <v>43488</v>
      </c>
      <c r="K309" s="118">
        <f t="shared" si="95"/>
        <v>206</v>
      </c>
      <c r="L309" s="130">
        <f t="shared" si="96"/>
        <v>207</v>
      </c>
      <c r="M309" s="131">
        <f t="shared" si="85"/>
        <v>1.0408915809999999</v>
      </c>
      <c r="N309" s="131">
        <f t="shared" ca="1" si="86"/>
        <v>1.0926838379999999</v>
      </c>
      <c r="O309" s="130">
        <f t="shared" si="97"/>
        <v>0</v>
      </c>
      <c r="P309" s="129">
        <f t="shared" ca="1" si="87"/>
        <v>185367.67600000001</v>
      </c>
      <c r="Q309" s="135">
        <f t="shared" si="88"/>
        <v>0</v>
      </c>
      <c r="R309" s="129">
        <f t="shared" si="89"/>
        <v>0</v>
      </c>
      <c r="S309" s="136" t="str">
        <f t="shared" si="98"/>
        <v>A+J=</v>
      </c>
      <c r="T309" s="122">
        <f t="shared" si="99"/>
        <v>44732</v>
      </c>
      <c r="U309" s="3"/>
      <c r="V309" s="3"/>
      <c r="W309" s="55">
        <v>48746</v>
      </c>
      <c r="X309" s="55" t="s">
        <v>68</v>
      </c>
      <c r="Y309" s="22"/>
      <c r="Z309" s="1"/>
      <c r="AA309" s="3"/>
      <c r="AB309" s="3"/>
      <c r="AC309" s="3"/>
      <c r="AD309" s="3"/>
      <c r="AE309" s="3"/>
      <c r="AF309" s="11"/>
      <c r="AG309" s="3"/>
      <c r="AH309" s="3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</row>
    <row r="310" spans="1:166" x14ac:dyDescent="0.15">
      <c r="A310" s="134">
        <f t="shared" si="90"/>
        <v>43786</v>
      </c>
      <c r="B310" s="127">
        <f t="shared" ca="1" si="100"/>
        <v>2185367.676</v>
      </c>
      <c r="C310" s="119">
        <f t="shared" si="91"/>
        <v>2000000</v>
      </c>
      <c r="D310" s="128">
        <f ca="1">IF(A310&lt;$B$1,VLOOKUP(A310,[1]DI!$A$4:$B$15000,2,FALSE),0)</f>
        <v>0</v>
      </c>
      <c r="E310" s="129">
        <f t="shared" ca="1" si="83"/>
        <v>1</v>
      </c>
      <c r="F310" s="129">
        <f ca="1">(TRUNC(PRODUCT($E$12:$E309),16))</f>
        <v>1.04975759241332</v>
      </c>
      <c r="G310" s="129">
        <f t="shared" si="92"/>
        <v>1</v>
      </c>
      <c r="H310" s="129">
        <f t="shared" ca="1" si="84"/>
        <v>1.04975759</v>
      </c>
      <c r="I310" s="128">
        <f t="shared" si="93"/>
        <v>0.05</v>
      </c>
      <c r="J310" s="122">
        <f t="shared" si="94"/>
        <v>43488</v>
      </c>
      <c r="K310" s="118">
        <f t="shared" si="95"/>
        <v>206</v>
      </c>
      <c r="L310" s="130">
        <f t="shared" si="96"/>
        <v>207</v>
      </c>
      <c r="M310" s="131">
        <f t="shared" si="85"/>
        <v>1.0408915809999999</v>
      </c>
      <c r="N310" s="131">
        <f t="shared" ca="1" si="86"/>
        <v>1.0926838379999999</v>
      </c>
      <c r="O310" s="130">
        <f t="shared" si="97"/>
        <v>0</v>
      </c>
      <c r="P310" s="129">
        <f t="shared" ca="1" si="87"/>
        <v>185367.67600000001</v>
      </c>
      <c r="Q310" s="135">
        <f t="shared" si="88"/>
        <v>0</v>
      </c>
      <c r="R310" s="129">
        <f t="shared" si="89"/>
        <v>0</v>
      </c>
      <c r="S310" s="136" t="str">
        <f t="shared" si="98"/>
        <v>A+J=</v>
      </c>
      <c r="T310" s="122">
        <f t="shared" si="99"/>
        <v>44732</v>
      </c>
      <c r="U310" s="3"/>
      <c r="V310" s="3"/>
      <c r="W310" s="55">
        <v>48829</v>
      </c>
      <c r="X310" s="55" t="s">
        <v>70</v>
      </c>
      <c r="Y310" s="22"/>
      <c r="Z310" s="1"/>
      <c r="AA310" s="3"/>
      <c r="AB310" s="3"/>
      <c r="AC310" s="3"/>
      <c r="AD310" s="3"/>
      <c r="AE310" s="3"/>
      <c r="AF310" s="11"/>
      <c r="AG310" s="3"/>
      <c r="AH310" s="3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</row>
    <row r="311" spans="1:166" x14ac:dyDescent="0.15">
      <c r="A311" s="134">
        <f t="shared" si="90"/>
        <v>43787</v>
      </c>
      <c r="B311" s="127">
        <f t="shared" ca="1" si="100"/>
        <v>2185367.676</v>
      </c>
      <c r="C311" s="119">
        <f t="shared" si="91"/>
        <v>2000000</v>
      </c>
      <c r="D311" s="128">
        <f ca="1">IF(A311&lt;$B$1,VLOOKUP(A311,[1]DI!$A$4:$B$15000,2,FALSE),0)</f>
        <v>4.9000000000000002E-2</v>
      </c>
      <c r="E311" s="129">
        <f t="shared" ca="1" si="83"/>
        <v>1.0001898499999999</v>
      </c>
      <c r="F311" s="129">
        <f ca="1">(TRUNC(PRODUCT($E$12:$E310),16))</f>
        <v>1.04975759241332</v>
      </c>
      <c r="G311" s="129">
        <f t="shared" si="92"/>
        <v>1</v>
      </c>
      <c r="H311" s="129">
        <f t="shared" ca="1" si="84"/>
        <v>1.04975759</v>
      </c>
      <c r="I311" s="128">
        <f t="shared" si="93"/>
        <v>0.05</v>
      </c>
      <c r="J311" s="122">
        <f t="shared" si="94"/>
        <v>43488</v>
      </c>
      <c r="K311" s="118">
        <f t="shared" si="95"/>
        <v>207</v>
      </c>
      <c r="L311" s="130">
        <f t="shared" si="96"/>
        <v>207</v>
      </c>
      <c r="M311" s="131">
        <f t="shared" si="85"/>
        <v>1.0408915809999999</v>
      </c>
      <c r="N311" s="131">
        <f t="shared" ca="1" si="86"/>
        <v>1.0926838379999999</v>
      </c>
      <c r="O311" s="130">
        <f t="shared" si="97"/>
        <v>0</v>
      </c>
      <c r="P311" s="129">
        <f t="shared" ca="1" si="87"/>
        <v>185367.67600000001</v>
      </c>
      <c r="Q311" s="135">
        <f t="shared" si="88"/>
        <v>0</v>
      </c>
      <c r="R311" s="129">
        <f t="shared" si="89"/>
        <v>0</v>
      </c>
      <c r="S311" s="136" t="str">
        <f t="shared" si="98"/>
        <v>A+J=</v>
      </c>
      <c r="T311" s="122">
        <f t="shared" si="99"/>
        <v>44732</v>
      </c>
      <c r="U311" s="3"/>
      <c r="V311" s="3"/>
      <c r="W311" s="55">
        <v>48864</v>
      </c>
      <c r="X311" s="56" t="s">
        <v>59</v>
      </c>
      <c r="Y311" s="22"/>
      <c r="Z311" s="1"/>
      <c r="AA311" s="3"/>
      <c r="AB311" s="3"/>
      <c r="AC311" s="3"/>
      <c r="AD311" s="3"/>
      <c r="AE311" s="3"/>
      <c r="AF311" s="11"/>
      <c r="AG311" s="3"/>
      <c r="AH311" s="3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</row>
    <row r="312" spans="1:166" x14ac:dyDescent="0.15">
      <c r="A312" s="134">
        <f t="shared" si="90"/>
        <v>43788</v>
      </c>
      <c r="B312" s="127">
        <f t="shared" ca="1" si="100"/>
        <v>2186205.8080000002</v>
      </c>
      <c r="C312" s="119">
        <f t="shared" si="91"/>
        <v>2000000</v>
      </c>
      <c r="D312" s="128">
        <f ca="1">IF(A312&lt;$B$1,VLOOKUP(A312,[1]DI!$A$4:$B$15000,2,FALSE),0)</f>
        <v>4.9000000000000002E-2</v>
      </c>
      <c r="E312" s="129">
        <f t="shared" ca="1" si="83"/>
        <v>1.0001898499999999</v>
      </c>
      <c r="F312" s="129">
        <f ca="1">(TRUNC(PRODUCT($E$12:$E311),16))</f>
        <v>1.0499568888922399</v>
      </c>
      <c r="G312" s="129">
        <f t="shared" si="92"/>
        <v>1</v>
      </c>
      <c r="H312" s="129">
        <f t="shared" ca="1" si="84"/>
        <v>1.04995689</v>
      </c>
      <c r="I312" s="128">
        <f t="shared" si="93"/>
        <v>0.05</v>
      </c>
      <c r="J312" s="122">
        <f t="shared" si="94"/>
        <v>43488</v>
      </c>
      <c r="K312" s="118">
        <f t="shared" si="95"/>
        <v>208</v>
      </c>
      <c r="L312" s="130">
        <f t="shared" si="96"/>
        <v>208</v>
      </c>
      <c r="M312" s="131">
        <f t="shared" si="85"/>
        <v>1.0410931290000001</v>
      </c>
      <c r="N312" s="131">
        <f t="shared" ca="1" si="86"/>
        <v>1.093102904</v>
      </c>
      <c r="O312" s="130">
        <f t="shared" si="97"/>
        <v>0</v>
      </c>
      <c r="P312" s="129">
        <f t="shared" ca="1" si="87"/>
        <v>186205.80799999999</v>
      </c>
      <c r="Q312" s="135">
        <f t="shared" si="88"/>
        <v>0</v>
      </c>
      <c r="R312" s="129">
        <f t="shared" si="89"/>
        <v>0</v>
      </c>
      <c r="S312" s="136" t="str">
        <f t="shared" si="98"/>
        <v>A+J=</v>
      </c>
      <c r="T312" s="122">
        <f t="shared" si="99"/>
        <v>44732</v>
      </c>
      <c r="U312" s="3"/>
      <c r="V312" s="3"/>
      <c r="W312" s="55">
        <v>48885</v>
      </c>
      <c r="X312" s="55" t="s">
        <v>63</v>
      </c>
      <c r="Y312" s="22"/>
      <c r="Z312" s="1"/>
      <c r="AA312" s="3"/>
      <c r="AB312" s="3"/>
      <c r="AC312" s="3"/>
      <c r="AD312" s="3"/>
      <c r="AE312" s="3"/>
      <c r="AF312" s="11"/>
      <c r="AG312" s="3"/>
      <c r="AH312" s="3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</row>
    <row r="313" spans="1:166" x14ac:dyDescent="0.15">
      <c r="A313" s="134">
        <f t="shared" si="90"/>
        <v>43789</v>
      </c>
      <c r="B313" s="127">
        <f t="shared" ca="1" si="100"/>
        <v>2187044.2459999998</v>
      </c>
      <c r="C313" s="119">
        <f t="shared" si="91"/>
        <v>2000000</v>
      </c>
      <c r="D313" s="128">
        <f ca="1">IF(A313&lt;$B$1,VLOOKUP(A313,[1]DI!$A$4:$B$15000,2,FALSE),0)</f>
        <v>4.9000000000000002E-2</v>
      </c>
      <c r="E313" s="129">
        <f t="shared" ca="1" si="83"/>
        <v>1.0001898499999999</v>
      </c>
      <c r="F313" s="129">
        <f ca="1">(TRUNC(PRODUCT($E$12:$E312),16))</f>
        <v>1.0501562232075901</v>
      </c>
      <c r="G313" s="129">
        <f t="shared" si="92"/>
        <v>1</v>
      </c>
      <c r="H313" s="129">
        <f t="shared" ca="1" si="84"/>
        <v>1.0501562200000001</v>
      </c>
      <c r="I313" s="128">
        <f t="shared" si="93"/>
        <v>0.05</v>
      </c>
      <c r="J313" s="122">
        <f t="shared" si="94"/>
        <v>43488</v>
      </c>
      <c r="K313" s="118">
        <f t="shared" si="95"/>
        <v>209</v>
      </c>
      <c r="L313" s="130">
        <f t="shared" si="96"/>
        <v>209</v>
      </c>
      <c r="M313" s="131">
        <f t="shared" si="85"/>
        <v>1.0412947159999999</v>
      </c>
      <c r="N313" s="131">
        <f t="shared" ca="1" si="86"/>
        <v>1.0935221230000001</v>
      </c>
      <c r="O313" s="130">
        <f t="shared" si="97"/>
        <v>0</v>
      </c>
      <c r="P313" s="129">
        <f t="shared" ca="1" si="87"/>
        <v>187044.24600000001</v>
      </c>
      <c r="Q313" s="135">
        <f t="shared" si="88"/>
        <v>0</v>
      </c>
      <c r="R313" s="129">
        <f t="shared" si="89"/>
        <v>0</v>
      </c>
      <c r="S313" s="136" t="str">
        <f t="shared" si="98"/>
        <v>A+J=</v>
      </c>
      <c r="T313" s="122">
        <f t="shared" si="99"/>
        <v>44732</v>
      </c>
      <c r="U313" s="3"/>
      <c r="V313" s="3"/>
      <c r="W313" s="55">
        <v>48898</v>
      </c>
      <c r="X313" s="55" t="s">
        <v>64</v>
      </c>
      <c r="Y313" s="22"/>
      <c r="Z313" s="1"/>
      <c r="AA313" s="3"/>
      <c r="AB313" s="3"/>
      <c r="AC313" s="3"/>
      <c r="AD313" s="3"/>
      <c r="AE313" s="3"/>
      <c r="AF313" s="11"/>
      <c r="AG313" s="3"/>
      <c r="AH313" s="3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</row>
    <row r="314" spans="1:166" x14ac:dyDescent="0.15">
      <c r="A314" s="134">
        <f t="shared" si="90"/>
        <v>43790</v>
      </c>
      <c r="B314" s="127">
        <f t="shared" ca="1" si="100"/>
        <v>2187883.0320000001</v>
      </c>
      <c r="C314" s="119">
        <f t="shared" si="91"/>
        <v>2000000</v>
      </c>
      <c r="D314" s="128">
        <f ca="1">IF(A314&lt;$B$1,VLOOKUP(A314,[1]DI!$A$4:$B$15000,2,FALSE),0)</f>
        <v>4.9000000000000002E-2</v>
      </c>
      <c r="E314" s="129">
        <f t="shared" ca="1" si="83"/>
        <v>1.0001898499999999</v>
      </c>
      <c r="F314" s="129">
        <f ca="1">(TRUNC(PRODUCT($E$12:$E313),16))</f>
        <v>1.05035559536657</v>
      </c>
      <c r="G314" s="129">
        <f t="shared" si="92"/>
        <v>1</v>
      </c>
      <c r="H314" s="129">
        <f t="shared" ca="1" si="84"/>
        <v>1.0503556000000001</v>
      </c>
      <c r="I314" s="128">
        <f t="shared" si="93"/>
        <v>0.05</v>
      </c>
      <c r="J314" s="122">
        <f t="shared" si="94"/>
        <v>43488</v>
      </c>
      <c r="K314" s="118">
        <f t="shared" si="95"/>
        <v>210</v>
      </c>
      <c r="L314" s="130">
        <f t="shared" si="96"/>
        <v>210</v>
      </c>
      <c r="M314" s="131">
        <f t="shared" si="85"/>
        <v>1.0414963429999999</v>
      </c>
      <c r="N314" s="131">
        <f t="shared" ca="1" si="86"/>
        <v>1.0939415159999999</v>
      </c>
      <c r="O314" s="130">
        <f t="shared" si="97"/>
        <v>0</v>
      </c>
      <c r="P314" s="129">
        <f t="shared" ca="1" si="87"/>
        <v>187883.03200000001</v>
      </c>
      <c r="Q314" s="135">
        <f t="shared" si="88"/>
        <v>0</v>
      </c>
      <c r="R314" s="129">
        <f t="shared" si="89"/>
        <v>0</v>
      </c>
      <c r="S314" s="136" t="str">
        <f t="shared" si="98"/>
        <v>A+J=</v>
      </c>
      <c r="T314" s="122">
        <f t="shared" si="99"/>
        <v>44732</v>
      </c>
      <c r="U314" s="3"/>
      <c r="V314" s="3"/>
      <c r="W314" s="117"/>
      <c r="X314" s="57"/>
      <c r="Y314" s="22"/>
      <c r="Z314" s="1"/>
      <c r="AA314" s="3"/>
      <c r="AB314" s="3"/>
      <c r="AC314" s="3"/>
      <c r="AD314" s="3"/>
      <c r="AE314" s="3"/>
      <c r="AF314" s="11"/>
      <c r="AG314" s="3"/>
      <c r="AH314" s="3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</row>
    <row r="315" spans="1:166" x14ac:dyDescent="0.15">
      <c r="A315" s="134">
        <f t="shared" si="90"/>
        <v>43791</v>
      </c>
      <c r="B315" s="127">
        <f t="shared" ca="1" si="100"/>
        <v>2188722.122</v>
      </c>
      <c r="C315" s="119">
        <f t="shared" si="91"/>
        <v>2000000</v>
      </c>
      <c r="D315" s="128">
        <f ca="1">IF(A315&lt;$B$1,VLOOKUP(A315,[1]DI!$A$4:$B$15000,2,FALSE),0)</f>
        <v>4.9000000000000002E-2</v>
      </c>
      <c r="E315" s="129">
        <f t="shared" ca="1" si="83"/>
        <v>1.0001898499999999</v>
      </c>
      <c r="F315" s="129">
        <f ca="1">(TRUNC(PRODUCT($E$12:$E314),16))</f>
        <v>1.0505550053763499</v>
      </c>
      <c r="G315" s="129">
        <f t="shared" si="92"/>
        <v>1</v>
      </c>
      <c r="H315" s="129">
        <f t="shared" ca="1" si="84"/>
        <v>1.0505550100000001</v>
      </c>
      <c r="I315" s="128">
        <f t="shared" si="93"/>
        <v>0.05</v>
      </c>
      <c r="J315" s="122">
        <f t="shared" si="94"/>
        <v>43488</v>
      </c>
      <c r="K315" s="118">
        <f t="shared" si="95"/>
        <v>211</v>
      </c>
      <c r="L315" s="130">
        <f t="shared" si="96"/>
        <v>211</v>
      </c>
      <c r="M315" s="131">
        <f t="shared" si="85"/>
        <v>1.041698008</v>
      </c>
      <c r="N315" s="131">
        <f t="shared" ca="1" si="86"/>
        <v>1.0943610610000001</v>
      </c>
      <c r="O315" s="130">
        <f t="shared" si="97"/>
        <v>0</v>
      </c>
      <c r="P315" s="129">
        <f t="shared" ca="1" si="87"/>
        <v>188722.122</v>
      </c>
      <c r="Q315" s="135">
        <f t="shared" si="88"/>
        <v>0</v>
      </c>
      <c r="R315" s="129">
        <f t="shared" si="89"/>
        <v>0</v>
      </c>
      <c r="S315" s="136" t="str">
        <f t="shared" si="98"/>
        <v>A+J=</v>
      </c>
      <c r="T315" s="122">
        <f t="shared" si="99"/>
        <v>44732</v>
      </c>
      <c r="U315" s="3"/>
      <c r="V315" s="3"/>
      <c r="W315" s="117"/>
      <c r="X315" s="57"/>
      <c r="Y315" s="22"/>
      <c r="Z315" s="1"/>
      <c r="AA315" s="3"/>
      <c r="AB315" s="3"/>
      <c r="AC315" s="3"/>
      <c r="AD315" s="3"/>
      <c r="AE315" s="3"/>
      <c r="AF315" s="11"/>
      <c r="AG315" s="3"/>
      <c r="AH315" s="3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</row>
    <row r="316" spans="1:166" x14ac:dyDescent="0.15">
      <c r="A316" s="134">
        <f t="shared" si="90"/>
        <v>43792</v>
      </c>
      <c r="B316" s="127">
        <f t="shared" ca="1" si="100"/>
        <v>2189561.52</v>
      </c>
      <c r="C316" s="119">
        <f t="shared" si="91"/>
        <v>2000000</v>
      </c>
      <c r="D316" s="128">
        <f ca="1">IF(A316&lt;$B$1,VLOOKUP(A316,[1]DI!$A$4:$B$15000,2,FALSE),0)</f>
        <v>0</v>
      </c>
      <c r="E316" s="129">
        <f t="shared" ca="1" si="83"/>
        <v>1</v>
      </c>
      <c r="F316" s="129">
        <f ca="1">(TRUNC(PRODUCT($E$12:$E315),16))</f>
        <v>1.05075445324412</v>
      </c>
      <c r="G316" s="129">
        <f t="shared" si="92"/>
        <v>1</v>
      </c>
      <c r="H316" s="129">
        <f t="shared" ca="1" si="84"/>
        <v>1.0507544499999999</v>
      </c>
      <c r="I316" s="128">
        <f t="shared" si="93"/>
        <v>0.05</v>
      </c>
      <c r="J316" s="122">
        <f t="shared" si="94"/>
        <v>43488</v>
      </c>
      <c r="K316" s="118">
        <f t="shared" si="95"/>
        <v>211</v>
      </c>
      <c r="L316" s="130">
        <f t="shared" si="96"/>
        <v>212</v>
      </c>
      <c r="M316" s="131">
        <f t="shared" si="85"/>
        <v>1.0418997130000001</v>
      </c>
      <c r="N316" s="131">
        <f t="shared" ca="1" si="86"/>
        <v>1.0947807599999999</v>
      </c>
      <c r="O316" s="130">
        <f t="shared" si="97"/>
        <v>0</v>
      </c>
      <c r="P316" s="129">
        <f t="shared" ca="1" si="87"/>
        <v>189561.52</v>
      </c>
      <c r="Q316" s="135">
        <f t="shared" si="88"/>
        <v>0</v>
      </c>
      <c r="R316" s="129">
        <f t="shared" si="89"/>
        <v>0</v>
      </c>
      <c r="S316" s="136" t="str">
        <f t="shared" si="98"/>
        <v>A+J=</v>
      </c>
      <c r="T316" s="122">
        <f t="shared" si="99"/>
        <v>44732</v>
      </c>
      <c r="U316" s="3"/>
      <c r="V316" s="3"/>
      <c r="W316" s="117"/>
      <c r="X316" s="57"/>
      <c r="Y316" s="22"/>
      <c r="Z316" s="1"/>
      <c r="AA316" s="3"/>
      <c r="AB316" s="3"/>
      <c r="AC316" s="3"/>
      <c r="AD316" s="3"/>
      <c r="AE316" s="3"/>
      <c r="AF316" s="11"/>
      <c r="AG316" s="3"/>
      <c r="AH316" s="3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</row>
    <row r="317" spans="1:166" x14ac:dyDescent="0.15">
      <c r="A317" s="134">
        <f t="shared" si="90"/>
        <v>43793</v>
      </c>
      <c r="B317" s="127">
        <f t="shared" ca="1" si="100"/>
        <v>2189561.52</v>
      </c>
      <c r="C317" s="119">
        <f t="shared" si="91"/>
        <v>2000000</v>
      </c>
      <c r="D317" s="128">
        <f ca="1">IF(A317&lt;$B$1,VLOOKUP(A317,[1]DI!$A$4:$B$15000,2,FALSE),0)</f>
        <v>0</v>
      </c>
      <c r="E317" s="129">
        <f t="shared" ca="1" si="83"/>
        <v>1</v>
      </c>
      <c r="F317" s="129">
        <f ca="1">(TRUNC(PRODUCT($E$12:$E316),16))</f>
        <v>1.05075445324412</v>
      </c>
      <c r="G317" s="129">
        <f t="shared" si="92"/>
        <v>1</v>
      </c>
      <c r="H317" s="129">
        <f t="shared" ca="1" si="84"/>
        <v>1.0507544499999999</v>
      </c>
      <c r="I317" s="128">
        <f t="shared" si="93"/>
        <v>0.05</v>
      </c>
      <c r="J317" s="122">
        <f t="shared" si="94"/>
        <v>43488</v>
      </c>
      <c r="K317" s="118">
        <f t="shared" si="95"/>
        <v>211</v>
      </c>
      <c r="L317" s="130">
        <f t="shared" si="96"/>
        <v>212</v>
      </c>
      <c r="M317" s="131">
        <f t="shared" si="85"/>
        <v>1.0418997130000001</v>
      </c>
      <c r="N317" s="131">
        <f t="shared" ca="1" si="86"/>
        <v>1.0947807599999999</v>
      </c>
      <c r="O317" s="130">
        <f t="shared" si="97"/>
        <v>0</v>
      </c>
      <c r="P317" s="129">
        <f t="shared" ca="1" si="87"/>
        <v>189561.52</v>
      </c>
      <c r="Q317" s="135">
        <f t="shared" si="88"/>
        <v>0</v>
      </c>
      <c r="R317" s="129">
        <f t="shared" si="89"/>
        <v>0</v>
      </c>
      <c r="S317" s="136" t="str">
        <f t="shared" si="98"/>
        <v>A+J=</v>
      </c>
      <c r="T317" s="122">
        <f t="shared" si="99"/>
        <v>44732</v>
      </c>
      <c r="U317" s="3"/>
      <c r="V317" s="3"/>
      <c r="W317" s="117"/>
      <c r="X317" s="57"/>
      <c r="Y317" s="22"/>
      <c r="Z317" s="1"/>
      <c r="AA317" s="3"/>
      <c r="AB317" s="3"/>
      <c r="AC317" s="3"/>
      <c r="AD317" s="3"/>
      <c r="AE317" s="3"/>
      <c r="AF317" s="11"/>
      <c r="AG317" s="3"/>
      <c r="AH317" s="3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</row>
    <row r="318" spans="1:166" x14ac:dyDescent="0.15">
      <c r="A318" s="134">
        <f t="shared" si="90"/>
        <v>43794</v>
      </c>
      <c r="B318" s="127">
        <f t="shared" ca="1" si="100"/>
        <v>2189561.52</v>
      </c>
      <c r="C318" s="119">
        <f t="shared" si="91"/>
        <v>2000000</v>
      </c>
      <c r="D318" s="128">
        <f ca="1">IF(A318&lt;$B$1,VLOOKUP(A318,[1]DI!$A$4:$B$15000,2,FALSE),0)</f>
        <v>4.9000000000000002E-2</v>
      </c>
      <c r="E318" s="129">
        <f t="shared" ca="1" si="83"/>
        <v>1.0001898499999999</v>
      </c>
      <c r="F318" s="129">
        <f ca="1">(TRUNC(PRODUCT($E$12:$E317),16))</f>
        <v>1.05075445324412</v>
      </c>
      <c r="G318" s="129">
        <f t="shared" si="92"/>
        <v>1</v>
      </c>
      <c r="H318" s="129">
        <f t="shared" ca="1" si="84"/>
        <v>1.0507544499999999</v>
      </c>
      <c r="I318" s="128">
        <f t="shared" si="93"/>
        <v>0.05</v>
      </c>
      <c r="J318" s="122">
        <f t="shared" si="94"/>
        <v>43488</v>
      </c>
      <c r="K318" s="118">
        <f t="shared" si="95"/>
        <v>212</v>
      </c>
      <c r="L318" s="130">
        <f t="shared" si="96"/>
        <v>212</v>
      </c>
      <c r="M318" s="131">
        <f t="shared" si="85"/>
        <v>1.0418997130000001</v>
      </c>
      <c r="N318" s="131">
        <f t="shared" ca="1" si="86"/>
        <v>1.0947807599999999</v>
      </c>
      <c r="O318" s="130">
        <f t="shared" si="97"/>
        <v>0</v>
      </c>
      <c r="P318" s="129">
        <f t="shared" ca="1" si="87"/>
        <v>189561.52</v>
      </c>
      <c r="Q318" s="135">
        <f t="shared" si="88"/>
        <v>0</v>
      </c>
      <c r="R318" s="129">
        <f t="shared" si="89"/>
        <v>0</v>
      </c>
      <c r="S318" s="136" t="str">
        <f t="shared" si="98"/>
        <v>A+J=</v>
      </c>
      <c r="T318" s="122">
        <f t="shared" si="99"/>
        <v>44732</v>
      </c>
      <c r="U318" s="3"/>
      <c r="V318" s="3"/>
      <c r="W318" s="117"/>
      <c r="X318" s="57"/>
      <c r="Y318" s="22"/>
      <c r="Z318" s="1"/>
      <c r="AA318" s="3"/>
      <c r="AB318" s="3"/>
      <c r="AC318" s="3"/>
      <c r="AD318" s="3"/>
      <c r="AE318" s="3"/>
      <c r="AF318" s="11"/>
      <c r="AG318" s="3"/>
      <c r="AH318" s="3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</row>
    <row r="319" spans="1:166" x14ac:dyDescent="0.15">
      <c r="A319" s="134">
        <f t="shared" si="90"/>
        <v>43795</v>
      </c>
      <c r="B319" s="127">
        <f t="shared" ca="1" si="100"/>
        <v>2190401.2620000001</v>
      </c>
      <c r="C319" s="119">
        <f t="shared" si="91"/>
        <v>2000000</v>
      </c>
      <c r="D319" s="128">
        <f ca="1">IF(A319&lt;$B$1,VLOOKUP(A319,[1]DI!$A$4:$B$15000,2,FALSE),0)</f>
        <v>4.9000000000000002E-2</v>
      </c>
      <c r="E319" s="129">
        <f t="shared" ca="1" si="83"/>
        <v>1.0001898499999999</v>
      </c>
      <c r="F319" s="129">
        <f ca="1">(TRUNC(PRODUCT($E$12:$E318),16))</f>
        <v>1.0509539389770699</v>
      </c>
      <c r="G319" s="129">
        <f t="shared" si="92"/>
        <v>1</v>
      </c>
      <c r="H319" s="129">
        <f t="shared" ca="1" si="84"/>
        <v>1.0509539400000001</v>
      </c>
      <c r="I319" s="128">
        <f t="shared" si="93"/>
        <v>0.05</v>
      </c>
      <c r="J319" s="122">
        <f t="shared" si="94"/>
        <v>43488</v>
      </c>
      <c r="K319" s="118">
        <f t="shared" si="95"/>
        <v>213</v>
      </c>
      <c r="L319" s="130">
        <f t="shared" si="96"/>
        <v>213</v>
      </c>
      <c r="M319" s="131">
        <f t="shared" si="85"/>
        <v>1.0421014559999999</v>
      </c>
      <c r="N319" s="131">
        <f t="shared" ca="1" si="86"/>
        <v>1.095200631</v>
      </c>
      <c r="O319" s="130">
        <f t="shared" si="97"/>
        <v>0</v>
      </c>
      <c r="P319" s="129">
        <f t="shared" ca="1" si="87"/>
        <v>190401.26199999999</v>
      </c>
      <c r="Q319" s="135">
        <f t="shared" si="88"/>
        <v>0</v>
      </c>
      <c r="R319" s="129">
        <f t="shared" si="89"/>
        <v>0</v>
      </c>
      <c r="S319" s="136" t="str">
        <f t="shared" si="98"/>
        <v>A+J=</v>
      </c>
      <c r="T319" s="122">
        <f t="shared" si="99"/>
        <v>44732</v>
      </c>
      <c r="U319" s="3"/>
      <c r="V319" s="3"/>
      <c r="W319" s="117"/>
      <c r="X319" s="56"/>
      <c r="Y319" s="22"/>
      <c r="Z319" s="1"/>
      <c r="AA319" s="3"/>
      <c r="AB319" s="3"/>
      <c r="AC319" s="3"/>
      <c r="AD319" s="3"/>
      <c r="AE319" s="3"/>
      <c r="AF319" s="11"/>
      <c r="AG319" s="3"/>
      <c r="AH319" s="3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</row>
    <row r="320" spans="1:166" x14ac:dyDescent="0.15">
      <c r="A320" s="134">
        <f t="shared" si="90"/>
        <v>43796</v>
      </c>
      <c r="B320" s="127">
        <f t="shared" ca="1" si="100"/>
        <v>2191241.3119999999</v>
      </c>
      <c r="C320" s="119">
        <f t="shared" si="91"/>
        <v>2000000</v>
      </c>
      <c r="D320" s="128">
        <f ca="1">IF(A320&lt;$B$1,VLOOKUP(A320,[1]DI!$A$4:$B$15000,2,FALSE),0)</f>
        <v>4.9000000000000002E-2</v>
      </c>
      <c r="E320" s="129">
        <f t="shared" ca="1" si="83"/>
        <v>1.0001898499999999</v>
      </c>
      <c r="F320" s="129">
        <f ca="1">(TRUNC(PRODUCT($E$12:$E319),16))</f>
        <v>1.05115346258238</v>
      </c>
      <c r="G320" s="129">
        <f t="shared" si="92"/>
        <v>1</v>
      </c>
      <c r="H320" s="129">
        <f t="shared" ca="1" si="84"/>
        <v>1.0511534600000001</v>
      </c>
      <c r="I320" s="128">
        <f t="shared" si="93"/>
        <v>0.05</v>
      </c>
      <c r="J320" s="122">
        <f t="shared" si="94"/>
        <v>43488</v>
      </c>
      <c r="K320" s="118">
        <f t="shared" si="95"/>
        <v>214</v>
      </c>
      <c r="L320" s="130">
        <f t="shared" si="96"/>
        <v>214</v>
      </c>
      <c r="M320" s="131">
        <f t="shared" si="85"/>
        <v>1.042303239</v>
      </c>
      <c r="N320" s="131">
        <f t="shared" ca="1" si="86"/>
        <v>1.0956206559999999</v>
      </c>
      <c r="O320" s="130">
        <f t="shared" si="97"/>
        <v>0</v>
      </c>
      <c r="P320" s="129">
        <f t="shared" ca="1" si="87"/>
        <v>191241.31200000001</v>
      </c>
      <c r="Q320" s="135">
        <f t="shared" si="88"/>
        <v>0</v>
      </c>
      <c r="R320" s="129">
        <f t="shared" si="89"/>
        <v>0</v>
      </c>
      <c r="S320" s="136" t="str">
        <f t="shared" si="98"/>
        <v>A+J=</v>
      </c>
      <c r="T320" s="122">
        <f t="shared" si="99"/>
        <v>44732</v>
      </c>
      <c r="U320" s="3"/>
      <c r="V320" s="3"/>
      <c r="W320" s="117"/>
      <c r="X320" s="57"/>
      <c r="Y320" s="22"/>
      <c r="Z320" s="1"/>
      <c r="AA320" s="3"/>
      <c r="AB320" s="3"/>
      <c r="AC320" s="3"/>
      <c r="AD320" s="3"/>
      <c r="AE320" s="3"/>
      <c r="AF320" s="11"/>
      <c r="AG320" s="3"/>
      <c r="AH320" s="3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</row>
    <row r="321" spans="1:166" x14ac:dyDescent="0.15">
      <c r="A321" s="134">
        <f t="shared" si="90"/>
        <v>43797</v>
      </c>
      <c r="B321" s="127">
        <f t="shared" ca="1" si="100"/>
        <v>2192081.6880000001</v>
      </c>
      <c r="C321" s="119">
        <f t="shared" si="91"/>
        <v>2000000</v>
      </c>
      <c r="D321" s="128">
        <f ca="1">IF(A321&lt;$B$1,VLOOKUP(A321,[1]DI!$A$4:$B$15000,2,FALSE),0)</f>
        <v>4.9000000000000002E-2</v>
      </c>
      <c r="E321" s="129">
        <f t="shared" ca="1" si="83"/>
        <v>1.0001898499999999</v>
      </c>
      <c r="F321" s="129">
        <f ca="1">(TRUNC(PRODUCT($E$12:$E320),16))</f>
        <v>1.05135302406725</v>
      </c>
      <c r="G321" s="129">
        <f t="shared" si="92"/>
        <v>1</v>
      </c>
      <c r="H321" s="129">
        <f t="shared" ca="1" si="84"/>
        <v>1.0513530200000001</v>
      </c>
      <c r="I321" s="128">
        <f t="shared" si="93"/>
        <v>0.05</v>
      </c>
      <c r="J321" s="122">
        <f t="shared" si="94"/>
        <v>43488</v>
      </c>
      <c r="K321" s="118">
        <f t="shared" si="95"/>
        <v>215</v>
      </c>
      <c r="L321" s="130">
        <f t="shared" si="96"/>
        <v>215</v>
      </c>
      <c r="M321" s="131">
        <f t="shared" si="85"/>
        <v>1.042505061</v>
      </c>
      <c r="N321" s="131">
        <f t="shared" ca="1" si="86"/>
        <v>1.096040844</v>
      </c>
      <c r="O321" s="130">
        <f t="shared" si="97"/>
        <v>0</v>
      </c>
      <c r="P321" s="129">
        <f t="shared" ca="1" si="87"/>
        <v>192081.68799999999</v>
      </c>
      <c r="Q321" s="135">
        <f t="shared" si="88"/>
        <v>0</v>
      </c>
      <c r="R321" s="129">
        <f t="shared" si="89"/>
        <v>0</v>
      </c>
      <c r="S321" s="136" t="str">
        <f t="shared" si="98"/>
        <v>A+J=</v>
      </c>
      <c r="T321" s="122">
        <f t="shared" si="99"/>
        <v>44732</v>
      </c>
      <c r="U321" s="3"/>
      <c r="V321" s="3"/>
      <c r="W321" s="117"/>
      <c r="X321" s="57"/>
      <c r="Y321" s="22"/>
      <c r="Z321" s="1"/>
      <c r="AA321" s="3"/>
      <c r="AB321" s="3"/>
      <c r="AC321" s="3"/>
      <c r="AD321" s="3"/>
      <c r="AE321" s="3"/>
      <c r="AF321" s="11"/>
      <c r="AG321" s="3"/>
      <c r="AH321" s="3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</row>
    <row r="322" spans="1:166" x14ac:dyDescent="0.15">
      <c r="A322" s="134">
        <f t="shared" si="90"/>
        <v>43798</v>
      </c>
      <c r="B322" s="127">
        <f t="shared" ca="1" si="100"/>
        <v>2192922.39</v>
      </c>
      <c r="C322" s="119">
        <f t="shared" si="91"/>
        <v>2000000</v>
      </c>
      <c r="D322" s="128">
        <f ca="1">IF(A322&lt;$B$1,VLOOKUP(A322,[1]DI!$A$4:$B$15000,2,FALSE),0)</f>
        <v>4.9000000000000002E-2</v>
      </c>
      <c r="E322" s="129">
        <f t="shared" ca="1" si="83"/>
        <v>1.0001898499999999</v>
      </c>
      <c r="F322" s="129">
        <f ca="1">(TRUNC(PRODUCT($E$12:$E321),16))</f>
        <v>1.0515526234388699</v>
      </c>
      <c r="G322" s="129">
        <f t="shared" si="92"/>
        <v>1</v>
      </c>
      <c r="H322" s="129">
        <f t="shared" ca="1" si="84"/>
        <v>1.05155262</v>
      </c>
      <c r="I322" s="128">
        <f t="shared" si="93"/>
        <v>0.05</v>
      </c>
      <c r="J322" s="122">
        <f t="shared" si="94"/>
        <v>43488</v>
      </c>
      <c r="K322" s="118">
        <f t="shared" si="95"/>
        <v>216</v>
      </c>
      <c r="L322" s="130">
        <f t="shared" si="96"/>
        <v>216</v>
      </c>
      <c r="M322" s="131">
        <f t="shared" si="85"/>
        <v>1.042706921</v>
      </c>
      <c r="N322" s="131">
        <f t="shared" ca="1" si="86"/>
        <v>1.0964611950000001</v>
      </c>
      <c r="O322" s="130">
        <f t="shared" si="97"/>
        <v>0</v>
      </c>
      <c r="P322" s="129">
        <f t="shared" ca="1" si="87"/>
        <v>192922.39</v>
      </c>
      <c r="Q322" s="135">
        <f t="shared" si="88"/>
        <v>0</v>
      </c>
      <c r="R322" s="129">
        <f t="shared" si="89"/>
        <v>0</v>
      </c>
      <c r="S322" s="136" t="str">
        <f t="shared" si="98"/>
        <v>A+J=</v>
      </c>
      <c r="T322" s="122">
        <f t="shared" si="99"/>
        <v>44732</v>
      </c>
      <c r="U322" s="3"/>
      <c r="V322" s="3"/>
      <c r="W322" s="117"/>
      <c r="X322" s="57"/>
      <c r="Y322" s="22"/>
      <c r="Z322" s="1"/>
      <c r="AA322" s="3"/>
      <c r="AB322" s="3"/>
      <c r="AC322" s="3"/>
      <c r="AD322" s="3"/>
      <c r="AE322" s="3"/>
      <c r="AF322" s="11"/>
      <c r="AG322" s="3"/>
      <c r="AH322" s="3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</row>
    <row r="323" spans="1:166" x14ac:dyDescent="0.15">
      <c r="A323" s="134">
        <f t="shared" si="90"/>
        <v>43799</v>
      </c>
      <c r="B323" s="127">
        <f t="shared" ca="1" si="100"/>
        <v>2193763.4180000001</v>
      </c>
      <c r="C323" s="119">
        <f t="shared" si="91"/>
        <v>2000000</v>
      </c>
      <c r="D323" s="128">
        <f ca="1">IF(A323&lt;$B$1,VLOOKUP(A323,[1]DI!$A$4:$B$15000,2,FALSE),0)</f>
        <v>0</v>
      </c>
      <c r="E323" s="129">
        <f t="shared" ca="1" si="83"/>
        <v>1</v>
      </c>
      <c r="F323" s="129">
        <f ca="1">(TRUNC(PRODUCT($E$12:$E322),16))</f>
        <v>1.0517522607044301</v>
      </c>
      <c r="G323" s="129">
        <f t="shared" si="92"/>
        <v>1</v>
      </c>
      <c r="H323" s="129">
        <f t="shared" ca="1" si="84"/>
        <v>1.05175226</v>
      </c>
      <c r="I323" s="128">
        <f t="shared" si="93"/>
        <v>0.05</v>
      </c>
      <c r="J323" s="122">
        <f t="shared" si="94"/>
        <v>43488</v>
      </c>
      <c r="K323" s="118">
        <f t="shared" si="95"/>
        <v>216</v>
      </c>
      <c r="L323" s="130">
        <f t="shared" si="96"/>
        <v>217</v>
      </c>
      <c r="M323" s="131">
        <f t="shared" si="85"/>
        <v>1.0429088209999999</v>
      </c>
      <c r="N323" s="131">
        <f t="shared" ca="1" si="86"/>
        <v>1.096881709</v>
      </c>
      <c r="O323" s="130">
        <f t="shared" si="97"/>
        <v>0</v>
      </c>
      <c r="P323" s="129">
        <f t="shared" ca="1" si="87"/>
        <v>193763.41800000001</v>
      </c>
      <c r="Q323" s="135">
        <f t="shared" si="88"/>
        <v>0</v>
      </c>
      <c r="R323" s="129">
        <f t="shared" si="89"/>
        <v>0</v>
      </c>
      <c r="S323" s="136" t="str">
        <f t="shared" si="98"/>
        <v>A+J=</v>
      </c>
      <c r="T323" s="122">
        <f t="shared" si="99"/>
        <v>44732</v>
      </c>
      <c r="U323" s="3"/>
      <c r="V323" s="3"/>
      <c r="W323" s="117"/>
      <c r="X323" s="57"/>
      <c r="Y323" s="22"/>
      <c r="Z323" s="1"/>
      <c r="AA323" s="3"/>
      <c r="AB323" s="3"/>
      <c r="AC323" s="3"/>
      <c r="AD323" s="3"/>
      <c r="AE323" s="3"/>
      <c r="AF323" s="11"/>
      <c r="AG323" s="3"/>
      <c r="AH323" s="3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</row>
    <row r="324" spans="1:166" x14ac:dyDescent="0.15">
      <c r="A324" s="134">
        <f t="shared" si="90"/>
        <v>43800</v>
      </c>
      <c r="B324" s="127">
        <f t="shared" ca="1" si="100"/>
        <v>2193763.4180000001</v>
      </c>
      <c r="C324" s="119">
        <f t="shared" si="91"/>
        <v>2000000</v>
      </c>
      <c r="D324" s="128">
        <f ca="1">IF(A324&lt;$B$1,VLOOKUP(A324,[1]DI!$A$4:$B$15000,2,FALSE),0)</f>
        <v>0</v>
      </c>
      <c r="E324" s="129">
        <f t="shared" ca="1" si="83"/>
        <v>1</v>
      </c>
      <c r="F324" s="129">
        <f ca="1">(TRUNC(PRODUCT($E$12:$E323),16))</f>
        <v>1.0517522607044301</v>
      </c>
      <c r="G324" s="129">
        <f t="shared" si="92"/>
        <v>1</v>
      </c>
      <c r="H324" s="129">
        <f t="shared" ca="1" si="84"/>
        <v>1.05175226</v>
      </c>
      <c r="I324" s="128">
        <f t="shared" si="93"/>
        <v>0.05</v>
      </c>
      <c r="J324" s="122">
        <f t="shared" si="94"/>
        <v>43488</v>
      </c>
      <c r="K324" s="118">
        <f t="shared" si="95"/>
        <v>216</v>
      </c>
      <c r="L324" s="130">
        <f t="shared" si="96"/>
        <v>217</v>
      </c>
      <c r="M324" s="131">
        <f t="shared" si="85"/>
        <v>1.0429088209999999</v>
      </c>
      <c r="N324" s="131">
        <f t="shared" ca="1" si="86"/>
        <v>1.096881709</v>
      </c>
      <c r="O324" s="130">
        <f t="shared" si="97"/>
        <v>0</v>
      </c>
      <c r="P324" s="129">
        <f t="shared" ca="1" si="87"/>
        <v>193763.41800000001</v>
      </c>
      <c r="Q324" s="135">
        <f t="shared" si="88"/>
        <v>0</v>
      </c>
      <c r="R324" s="129">
        <f t="shared" si="89"/>
        <v>0</v>
      </c>
      <c r="S324" s="136" t="str">
        <f t="shared" si="98"/>
        <v>A+J=</v>
      </c>
      <c r="T324" s="122">
        <f t="shared" si="99"/>
        <v>44732</v>
      </c>
      <c r="U324" s="3"/>
      <c r="V324" s="3"/>
      <c r="W324" s="117"/>
      <c r="X324" s="57"/>
      <c r="Y324" s="22"/>
      <c r="Z324" s="1"/>
      <c r="AA324" s="3"/>
      <c r="AB324" s="3"/>
      <c r="AC324" s="3"/>
      <c r="AD324" s="3"/>
      <c r="AE324" s="3"/>
      <c r="AF324" s="11"/>
      <c r="AG324" s="3"/>
      <c r="AH324" s="3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</row>
    <row r="325" spans="1:166" x14ac:dyDescent="0.15">
      <c r="A325" s="134">
        <f t="shared" si="90"/>
        <v>43801</v>
      </c>
      <c r="B325" s="127">
        <f t="shared" ca="1" si="100"/>
        <v>2193763.4180000001</v>
      </c>
      <c r="C325" s="119">
        <f t="shared" si="91"/>
        <v>2000000</v>
      </c>
      <c r="D325" s="128">
        <f ca="1">IF(A325&lt;$B$1,VLOOKUP(A325,[1]DI!$A$4:$B$15000,2,FALSE),0)</f>
        <v>4.9000000000000002E-2</v>
      </c>
      <c r="E325" s="129">
        <f t="shared" ca="1" si="83"/>
        <v>1.0001898499999999</v>
      </c>
      <c r="F325" s="129">
        <f ca="1">(TRUNC(PRODUCT($E$12:$E324),16))</f>
        <v>1.0517522607044301</v>
      </c>
      <c r="G325" s="129">
        <f t="shared" si="92"/>
        <v>1</v>
      </c>
      <c r="H325" s="129">
        <f t="shared" ca="1" si="84"/>
        <v>1.05175226</v>
      </c>
      <c r="I325" s="128">
        <f t="shared" si="93"/>
        <v>0.05</v>
      </c>
      <c r="J325" s="122">
        <f t="shared" si="94"/>
        <v>43488</v>
      </c>
      <c r="K325" s="118">
        <f t="shared" si="95"/>
        <v>217</v>
      </c>
      <c r="L325" s="130">
        <f t="shared" si="96"/>
        <v>217</v>
      </c>
      <c r="M325" s="131">
        <f t="shared" si="85"/>
        <v>1.0429088209999999</v>
      </c>
      <c r="N325" s="131">
        <f t="shared" ca="1" si="86"/>
        <v>1.096881709</v>
      </c>
      <c r="O325" s="130">
        <f t="shared" si="97"/>
        <v>0</v>
      </c>
      <c r="P325" s="129">
        <f t="shared" ca="1" si="87"/>
        <v>193763.41800000001</v>
      </c>
      <c r="Q325" s="135">
        <f t="shared" si="88"/>
        <v>0</v>
      </c>
      <c r="R325" s="129">
        <f t="shared" si="89"/>
        <v>0</v>
      </c>
      <c r="S325" s="136" t="str">
        <f t="shared" si="98"/>
        <v>A+J=</v>
      </c>
      <c r="T325" s="122">
        <f t="shared" si="99"/>
        <v>44732</v>
      </c>
      <c r="U325" s="3"/>
      <c r="V325" s="3"/>
      <c r="W325" s="117"/>
      <c r="X325" s="57"/>
      <c r="Y325" s="22"/>
      <c r="Z325" s="1"/>
      <c r="AA325" s="3"/>
      <c r="AB325" s="3"/>
      <c r="AC325" s="3"/>
      <c r="AD325" s="3"/>
      <c r="AE325" s="3"/>
      <c r="AF325" s="11"/>
      <c r="AG325" s="3"/>
      <c r="AH325" s="3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</row>
    <row r="326" spans="1:166" x14ac:dyDescent="0.15">
      <c r="A326" s="134">
        <f t="shared" si="90"/>
        <v>43802</v>
      </c>
      <c r="B326" s="127">
        <f t="shared" ca="1" si="100"/>
        <v>2194604.7760000001</v>
      </c>
      <c r="C326" s="119">
        <f t="shared" si="91"/>
        <v>2000000</v>
      </c>
      <c r="D326" s="128">
        <f ca="1">IF(A326&lt;$B$1,VLOOKUP(A326,[1]DI!$A$4:$B$15000,2,FALSE),0)</f>
        <v>4.9000000000000002E-2</v>
      </c>
      <c r="E326" s="129">
        <f t="shared" ca="1" si="83"/>
        <v>1.0001898499999999</v>
      </c>
      <c r="F326" s="129">
        <f ca="1">(TRUNC(PRODUCT($E$12:$E325),16))</f>
        <v>1.05195193587113</v>
      </c>
      <c r="G326" s="129">
        <f t="shared" si="92"/>
        <v>1</v>
      </c>
      <c r="H326" s="129">
        <f t="shared" ca="1" si="84"/>
        <v>1.0519519399999999</v>
      </c>
      <c r="I326" s="128">
        <f t="shared" si="93"/>
        <v>0.05</v>
      </c>
      <c r="J326" s="122">
        <f t="shared" si="94"/>
        <v>43488</v>
      </c>
      <c r="K326" s="118">
        <f t="shared" si="95"/>
        <v>218</v>
      </c>
      <c r="L326" s="130">
        <f t="shared" si="96"/>
        <v>218</v>
      </c>
      <c r="M326" s="131">
        <f t="shared" si="85"/>
        <v>1.04311076</v>
      </c>
      <c r="N326" s="131">
        <f t="shared" ca="1" si="86"/>
        <v>1.0973023879999999</v>
      </c>
      <c r="O326" s="130">
        <f t="shared" si="97"/>
        <v>0</v>
      </c>
      <c r="P326" s="129">
        <f t="shared" ca="1" si="87"/>
        <v>194604.77600000001</v>
      </c>
      <c r="Q326" s="135">
        <f t="shared" si="88"/>
        <v>0</v>
      </c>
      <c r="R326" s="129">
        <f t="shared" si="89"/>
        <v>0</v>
      </c>
      <c r="S326" s="136" t="str">
        <f t="shared" si="98"/>
        <v>A+J=</v>
      </c>
      <c r="T326" s="122">
        <f t="shared" si="99"/>
        <v>44732</v>
      </c>
      <c r="U326" s="3"/>
      <c r="V326" s="3"/>
      <c r="W326" s="117"/>
      <c r="X326" s="57"/>
      <c r="Y326" s="22"/>
      <c r="Z326" s="1"/>
      <c r="AA326" s="3"/>
      <c r="AB326" s="3"/>
      <c r="AC326" s="3"/>
      <c r="AD326" s="3"/>
      <c r="AE326" s="3"/>
      <c r="AF326" s="11"/>
      <c r="AG326" s="3"/>
      <c r="AH326" s="3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</row>
    <row r="327" spans="1:166" x14ac:dyDescent="0.15">
      <c r="A327" s="134">
        <f t="shared" si="90"/>
        <v>43803</v>
      </c>
      <c r="B327" s="127">
        <f t="shared" ca="1" si="100"/>
        <v>2195446.4380000001</v>
      </c>
      <c r="C327" s="119">
        <f t="shared" si="91"/>
        <v>2000000</v>
      </c>
      <c r="D327" s="128">
        <f ca="1">IF(A327&lt;$B$1,VLOOKUP(A327,[1]DI!$A$4:$B$15000,2,FALSE),0)</f>
        <v>4.9000000000000002E-2</v>
      </c>
      <c r="E327" s="129">
        <f t="shared" ca="1" si="83"/>
        <v>1.0001898499999999</v>
      </c>
      <c r="F327" s="129">
        <f ca="1">(TRUNC(PRODUCT($E$12:$E326),16))</f>
        <v>1.05215164894615</v>
      </c>
      <c r="G327" s="129">
        <f t="shared" si="92"/>
        <v>1</v>
      </c>
      <c r="H327" s="129">
        <f t="shared" ca="1" si="84"/>
        <v>1.0521516500000001</v>
      </c>
      <c r="I327" s="128">
        <f t="shared" si="93"/>
        <v>0.05</v>
      </c>
      <c r="J327" s="122">
        <f t="shared" si="94"/>
        <v>43488</v>
      </c>
      <c r="K327" s="118">
        <f t="shared" si="95"/>
        <v>219</v>
      </c>
      <c r="L327" s="130">
        <f t="shared" si="96"/>
        <v>219</v>
      </c>
      <c r="M327" s="131">
        <f t="shared" si="85"/>
        <v>1.043312738</v>
      </c>
      <c r="N327" s="131">
        <f t="shared" ca="1" si="86"/>
        <v>1.0977232189999999</v>
      </c>
      <c r="O327" s="130">
        <f t="shared" si="97"/>
        <v>0</v>
      </c>
      <c r="P327" s="129">
        <f t="shared" ca="1" si="87"/>
        <v>195446.43799999999</v>
      </c>
      <c r="Q327" s="135">
        <f t="shared" si="88"/>
        <v>0</v>
      </c>
      <c r="R327" s="129">
        <f t="shared" si="89"/>
        <v>0</v>
      </c>
      <c r="S327" s="136" t="str">
        <f t="shared" si="98"/>
        <v>A+J=</v>
      </c>
      <c r="T327" s="122">
        <f t="shared" si="99"/>
        <v>44732</v>
      </c>
      <c r="U327" s="3"/>
      <c r="V327" s="3"/>
      <c r="W327" s="117"/>
      <c r="X327" s="57"/>
      <c r="Y327" s="22"/>
      <c r="Z327" s="1"/>
      <c r="AA327" s="3"/>
      <c r="AB327" s="3"/>
      <c r="AC327" s="3"/>
      <c r="AD327" s="3"/>
      <c r="AE327" s="3"/>
      <c r="AF327" s="11"/>
      <c r="AG327" s="3"/>
      <c r="AH327" s="3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</row>
    <row r="328" spans="1:166" x14ac:dyDescent="0.15">
      <c r="A328" s="134">
        <f t="shared" si="90"/>
        <v>43804</v>
      </c>
      <c r="B328" s="127">
        <f t="shared" ca="1" si="100"/>
        <v>2196288.426</v>
      </c>
      <c r="C328" s="119">
        <f t="shared" si="91"/>
        <v>2000000</v>
      </c>
      <c r="D328" s="128">
        <f ca="1">IF(A328&lt;$B$1,VLOOKUP(A328,[1]DI!$A$4:$B$15000,2,FALSE),0)</f>
        <v>4.9000000000000002E-2</v>
      </c>
      <c r="E328" s="129">
        <f t="shared" ca="1" si="83"/>
        <v>1.0001898499999999</v>
      </c>
      <c r="F328" s="129">
        <f ca="1">(TRUNC(PRODUCT($E$12:$E327),16))</f>
        <v>1.0523513999367</v>
      </c>
      <c r="G328" s="129">
        <f t="shared" si="92"/>
        <v>1</v>
      </c>
      <c r="H328" s="129">
        <f t="shared" ca="1" si="84"/>
        <v>1.0523514</v>
      </c>
      <c r="I328" s="128">
        <f t="shared" si="93"/>
        <v>0.05</v>
      </c>
      <c r="J328" s="122">
        <f t="shared" si="94"/>
        <v>43488</v>
      </c>
      <c r="K328" s="118">
        <f t="shared" si="95"/>
        <v>220</v>
      </c>
      <c r="L328" s="130">
        <f t="shared" si="96"/>
        <v>220</v>
      </c>
      <c r="M328" s="131">
        <f t="shared" si="85"/>
        <v>1.0435147549999999</v>
      </c>
      <c r="N328" s="131">
        <f t="shared" ca="1" si="86"/>
        <v>1.0981442130000001</v>
      </c>
      <c r="O328" s="130">
        <f t="shared" si="97"/>
        <v>0</v>
      </c>
      <c r="P328" s="129">
        <f t="shared" ca="1" si="87"/>
        <v>196288.42600000001</v>
      </c>
      <c r="Q328" s="135">
        <f t="shared" si="88"/>
        <v>0</v>
      </c>
      <c r="R328" s="129">
        <f t="shared" si="89"/>
        <v>0</v>
      </c>
      <c r="S328" s="136" t="str">
        <f t="shared" si="98"/>
        <v>A+J=</v>
      </c>
      <c r="T328" s="122">
        <f t="shared" si="99"/>
        <v>44732</v>
      </c>
      <c r="U328" s="3"/>
      <c r="V328" s="3"/>
      <c r="W328" s="117"/>
      <c r="X328" s="56"/>
      <c r="Y328" s="22"/>
      <c r="Z328" s="1"/>
      <c r="AA328" s="3"/>
      <c r="AB328" s="3"/>
      <c r="AC328" s="3"/>
      <c r="AD328" s="3"/>
      <c r="AE328" s="3"/>
      <c r="AF328" s="11"/>
      <c r="AG328" s="3"/>
      <c r="AH328" s="3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</row>
    <row r="329" spans="1:166" x14ac:dyDescent="0.15">
      <c r="A329" s="134">
        <f t="shared" si="90"/>
        <v>43805</v>
      </c>
      <c r="B329" s="127">
        <f t="shared" ca="1" si="100"/>
        <v>2197130.7439999999</v>
      </c>
      <c r="C329" s="119">
        <f t="shared" si="91"/>
        <v>2000000</v>
      </c>
      <c r="D329" s="128">
        <f ca="1">IF(A329&lt;$B$1,VLOOKUP(A329,[1]DI!$A$4:$B$15000,2,FALSE),0)</f>
        <v>4.9000000000000002E-2</v>
      </c>
      <c r="E329" s="129">
        <f t="shared" ca="1" si="83"/>
        <v>1.0001898499999999</v>
      </c>
      <c r="F329" s="129">
        <f ca="1">(TRUNC(PRODUCT($E$12:$E328),16))</f>
        <v>1.0525511888499799</v>
      </c>
      <c r="G329" s="129">
        <f t="shared" si="92"/>
        <v>1</v>
      </c>
      <c r="H329" s="129">
        <f t="shared" ca="1" si="84"/>
        <v>1.05255119</v>
      </c>
      <c r="I329" s="128">
        <f t="shared" si="93"/>
        <v>0.05</v>
      </c>
      <c r="J329" s="122">
        <f t="shared" si="94"/>
        <v>43488</v>
      </c>
      <c r="K329" s="118">
        <f t="shared" si="95"/>
        <v>221</v>
      </c>
      <c r="L329" s="130">
        <f t="shared" si="96"/>
        <v>221</v>
      </c>
      <c r="M329" s="131">
        <f t="shared" si="85"/>
        <v>1.043716812</v>
      </c>
      <c r="N329" s="131">
        <f t="shared" ca="1" si="86"/>
        <v>1.0985653719999999</v>
      </c>
      <c r="O329" s="130">
        <f t="shared" si="97"/>
        <v>0</v>
      </c>
      <c r="P329" s="129">
        <f t="shared" ca="1" si="87"/>
        <v>197130.74400000001</v>
      </c>
      <c r="Q329" s="135">
        <f t="shared" si="88"/>
        <v>0</v>
      </c>
      <c r="R329" s="129">
        <f t="shared" si="89"/>
        <v>0</v>
      </c>
      <c r="S329" s="136" t="str">
        <f t="shared" si="98"/>
        <v>A+J=</v>
      </c>
      <c r="T329" s="122">
        <f t="shared" si="99"/>
        <v>44732</v>
      </c>
      <c r="U329" s="3"/>
      <c r="V329" s="3"/>
      <c r="W329" s="117"/>
      <c r="X329" s="57"/>
      <c r="Y329" s="22"/>
      <c r="Z329" s="1"/>
      <c r="AA329" s="3"/>
      <c r="AB329" s="3"/>
      <c r="AC329" s="3"/>
      <c r="AD329" s="3"/>
      <c r="AE329" s="3"/>
      <c r="AF329" s="11"/>
      <c r="AG329" s="3"/>
      <c r="AH329" s="3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</row>
    <row r="330" spans="1:166" x14ac:dyDescent="0.15">
      <c r="A330" s="134">
        <f t="shared" si="90"/>
        <v>43806</v>
      </c>
      <c r="B330" s="127">
        <f t="shared" ca="1" si="100"/>
        <v>2197973.3879999998</v>
      </c>
      <c r="C330" s="119">
        <f t="shared" si="91"/>
        <v>2000000</v>
      </c>
      <c r="D330" s="128">
        <f ca="1">IF(A330&lt;$B$1,VLOOKUP(A330,[1]DI!$A$4:$B$15000,2,FALSE),0)</f>
        <v>0</v>
      </c>
      <c r="E330" s="129">
        <f t="shared" ca="1" si="83"/>
        <v>1</v>
      </c>
      <c r="F330" s="129">
        <f ca="1">(TRUNC(PRODUCT($E$12:$E329),16))</f>
        <v>1.0527510156931901</v>
      </c>
      <c r="G330" s="129">
        <f t="shared" si="92"/>
        <v>1</v>
      </c>
      <c r="H330" s="129">
        <f t="shared" ca="1" si="84"/>
        <v>1.0527510200000001</v>
      </c>
      <c r="I330" s="128">
        <f t="shared" si="93"/>
        <v>0.05</v>
      </c>
      <c r="J330" s="122">
        <f t="shared" si="94"/>
        <v>43488</v>
      </c>
      <c r="K330" s="118">
        <f t="shared" si="95"/>
        <v>221</v>
      </c>
      <c r="L330" s="130">
        <f t="shared" si="96"/>
        <v>222</v>
      </c>
      <c r="M330" s="131">
        <f t="shared" si="85"/>
        <v>1.0439189069999999</v>
      </c>
      <c r="N330" s="131">
        <f t="shared" ca="1" si="86"/>
        <v>1.0989866939999999</v>
      </c>
      <c r="O330" s="130">
        <f t="shared" si="97"/>
        <v>0</v>
      </c>
      <c r="P330" s="129">
        <f t="shared" ca="1" si="87"/>
        <v>197973.38800000001</v>
      </c>
      <c r="Q330" s="135">
        <f t="shared" si="88"/>
        <v>0</v>
      </c>
      <c r="R330" s="129">
        <f t="shared" si="89"/>
        <v>0</v>
      </c>
      <c r="S330" s="136" t="str">
        <f t="shared" si="98"/>
        <v>A+J=</v>
      </c>
      <c r="T330" s="122">
        <f t="shared" si="99"/>
        <v>44732</v>
      </c>
      <c r="U330" s="3"/>
      <c r="V330" s="3"/>
      <c r="W330" s="117"/>
      <c r="X330" s="57"/>
      <c r="Y330" s="22"/>
      <c r="Z330" s="1"/>
      <c r="AA330" s="3"/>
      <c r="AB330" s="3"/>
      <c r="AC330" s="3"/>
      <c r="AD330" s="3"/>
      <c r="AE330" s="3"/>
      <c r="AF330" s="11"/>
      <c r="AG330" s="3"/>
      <c r="AH330" s="3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</row>
    <row r="331" spans="1:166" x14ac:dyDescent="0.15">
      <c r="A331" s="134">
        <f t="shared" si="90"/>
        <v>43807</v>
      </c>
      <c r="B331" s="127">
        <f t="shared" ca="1" si="100"/>
        <v>2197973.3879999998</v>
      </c>
      <c r="C331" s="119">
        <f t="shared" si="91"/>
        <v>2000000</v>
      </c>
      <c r="D331" s="128">
        <f ca="1">IF(A331&lt;$B$1,VLOOKUP(A331,[1]DI!$A$4:$B$15000,2,FALSE),0)</f>
        <v>0</v>
      </c>
      <c r="E331" s="129">
        <f t="shared" ca="1" si="83"/>
        <v>1</v>
      </c>
      <c r="F331" s="129">
        <f ca="1">(TRUNC(PRODUCT($E$12:$E330),16))</f>
        <v>1.0527510156931901</v>
      </c>
      <c r="G331" s="129">
        <f t="shared" si="92"/>
        <v>1</v>
      </c>
      <c r="H331" s="129">
        <f t="shared" ca="1" si="84"/>
        <v>1.0527510200000001</v>
      </c>
      <c r="I331" s="128">
        <f t="shared" si="93"/>
        <v>0.05</v>
      </c>
      <c r="J331" s="122">
        <f t="shared" si="94"/>
        <v>43488</v>
      </c>
      <c r="K331" s="118">
        <f t="shared" si="95"/>
        <v>221</v>
      </c>
      <c r="L331" s="130">
        <f t="shared" si="96"/>
        <v>222</v>
      </c>
      <c r="M331" s="131">
        <f t="shared" si="85"/>
        <v>1.0439189069999999</v>
      </c>
      <c r="N331" s="131">
        <f t="shared" ca="1" si="86"/>
        <v>1.0989866939999999</v>
      </c>
      <c r="O331" s="130">
        <f t="shared" si="97"/>
        <v>0</v>
      </c>
      <c r="P331" s="129">
        <f t="shared" ca="1" si="87"/>
        <v>197973.38800000001</v>
      </c>
      <c r="Q331" s="135">
        <f t="shared" si="88"/>
        <v>0</v>
      </c>
      <c r="R331" s="129">
        <f t="shared" si="89"/>
        <v>0</v>
      </c>
      <c r="S331" s="136" t="str">
        <f t="shared" si="98"/>
        <v>A+J=</v>
      </c>
      <c r="T331" s="122">
        <f t="shared" si="99"/>
        <v>44732</v>
      </c>
      <c r="U331" s="3"/>
      <c r="V331" s="3"/>
      <c r="W331" s="117"/>
      <c r="X331" s="57"/>
      <c r="Y331" s="22"/>
      <c r="Z331" s="1"/>
      <c r="AA331" s="3"/>
      <c r="AB331" s="3"/>
      <c r="AC331" s="3"/>
      <c r="AD331" s="3"/>
      <c r="AE331" s="3"/>
      <c r="AF331" s="11"/>
      <c r="AG331" s="3"/>
      <c r="AH331" s="3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</row>
    <row r="332" spans="1:166" x14ac:dyDescent="0.15">
      <c r="A332" s="134">
        <f t="shared" si="90"/>
        <v>43808</v>
      </c>
      <c r="B332" s="127">
        <f t="shared" ca="1" si="100"/>
        <v>2197973.3879999998</v>
      </c>
      <c r="C332" s="119">
        <f t="shared" si="91"/>
        <v>2000000</v>
      </c>
      <c r="D332" s="128">
        <f ca="1">IF(A332&lt;$B$1,VLOOKUP(A332,[1]DI!$A$4:$B$15000,2,FALSE),0)</f>
        <v>4.9000000000000002E-2</v>
      </c>
      <c r="E332" s="129">
        <f t="shared" ref="E332:E395" ca="1" si="101">ROUND(((1+D332)^(1/252)),8)</f>
        <v>1.0001898499999999</v>
      </c>
      <c r="F332" s="129">
        <f ca="1">(TRUNC(PRODUCT($E$12:$E331),16))</f>
        <v>1.0527510156931901</v>
      </c>
      <c r="G332" s="129">
        <f t="shared" si="92"/>
        <v>1</v>
      </c>
      <c r="H332" s="129">
        <f t="shared" ref="H332:H395" ca="1" si="102">ROUND(F332/G332,8)</f>
        <v>1.0527510200000001</v>
      </c>
      <c r="I332" s="128">
        <f t="shared" si="93"/>
        <v>0.05</v>
      </c>
      <c r="J332" s="122">
        <f t="shared" si="94"/>
        <v>43488</v>
      </c>
      <c r="K332" s="118">
        <f t="shared" si="95"/>
        <v>222</v>
      </c>
      <c r="L332" s="130">
        <f t="shared" si="96"/>
        <v>222</v>
      </c>
      <c r="M332" s="131">
        <f t="shared" ref="M332:M395" si="103">ROUND((I332+1)^(L332/252),9)</f>
        <v>1.0439189069999999</v>
      </c>
      <c r="N332" s="131">
        <f t="shared" ref="N332:N395" ca="1" si="104">ROUND(H332*M332,9)</f>
        <v>1.0989866939999999</v>
      </c>
      <c r="O332" s="130">
        <f t="shared" si="97"/>
        <v>0</v>
      </c>
      <c r="P332" s="129">
        <f t="shared" ref="P332:P395" ca="1" si="105">TRUNC(((N332-1)*C332),8)</f>
        <v>197973.38800000001</v>
      </c>
      <c r="Q332" s="135">
        <f t="shared" ref="Q332:Q395" si="106">IF($O332&gt;0,VLOOKUP($O332,$W$12:$AC$150,7),0)</f>
        <v>0</v>
      </c>
      <c r="R332" s="129">
        <f t="shared" ref="R332:R395" si="107">IF(Q332&gt;0,TRUNC(Q332*C$12,8),0)</f>
        <v>0</v>
      </c>
      <c r="S332" s="136" t="str">
        <f t="shared" si="98"/>
        <v>A+J=</v>
      </c>
      <c r="T332" s="122">
        <f t="shared" si="99"/>
        <v>44732</v>
      </c>
      <c r="U332" s="3"/>
      <c r="V332" s="3"/>
      <c r="W332" s="117"/>
      <c r="X332" s="57"/>
      <c r="Y332" s="22"/>
      <c r="Z332" s="1"/>
      <c r="AA332" s="3"/>
      <c r="AB332" s="3"/>
      <c r="AC332" s="3"/>
      <c r="AD332" s="3"/>
      <c r="AE332" s="3"/>
      <c r="AF332" s="11"/>
      <c r="AG332" s="3"/>
      <c r="AH332" s="3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</row>
    <row r="333" spans="1:166" x14ac:dyDescent="0.15">
      <c r="A333" s="134">
        <f t="shared" ref="A333:A396" si="108">(A332+1)</f>
        <v>43809</v>
      </c>
      <c r="B333" s="127">
        <f t="shared" ca="1" si="100"/>
        <v>2198816.34</v>
      </c>
      <c r="C333" s="119">
        <f t="shared" ref="C333:C396" si="109">(C332-R332)</f>
        <v>2000000</v>
      </c>
      <c r="D333" s="128">
        <f ca="1">IF(A333&lt;$B$1,VLOOKUP(A333,[1]DI!$A$4:$B$15000,2,FALSE),0)</f>
        <v>4.9000000000000002E-2</v>
      </c>
      <c r="E333" s="129">
        <f t="shared" ca="1" si="101"/>
        <v>1.0001898499999999</v>
      </c>
      <c r="F333" s="129">
        <f ca="1">(TRUNC(PRODUCT($E$12:$E332),16))</f>
        <v>1.0529508804735099</v>
      </c>
      <c r="G333" s="129">
        <f t="shared" ref="G333:G396" si="110">IF(O332&gt;0,F332,G332)</f>
        <v>1</v>
      </c>
      <c r="H333" s="129">
        <f t="shared" ca="1" si="102"/>
        <v>1.05295088</v>
      </c>
      <c r="I333" s="128">
        <f t="shared" ref="I333:I396" si="111">I332</f>
        <v>0.05</v>
      </c>
      <c r="J333" s="122">
        <f t="shared" ref="J333:J396" si="112">IF(O332&gt;0,VLOOKUP(O332,W$12:AG$150,2),J332)</f>
        <v>43488</v>
      </c>
      <c r="K333" s="118">
        <f t="shared" ref="K333:K396" si="113">IF(A333&gt;J333,IF(NETWORKDAYS(J333,A333,$W$160:$W$544)-1=0,1,NETWORKDAYS(J333,A333,$W$160:$W$544)-1),0)</f>
        <v>223</v>
      </c>
      <c r="L333" s="130">
        <f t="shared" ref="L333:L396" si="114">IF(AND(K333=1,K332=1),1,IF(K333&gt;0,IF(K333=K332,K333+1,K333),0))</f>
        <v>223</v>
      </c>
      <c r="M333" s="131">
        <f t="shared" si="103"/>
        <v>1.044121042</v>
      </c>
      <c r="N333" s="131">
        <f t="shared" ca="1" si="104"/>
        <v>1.09940817</v>
      </c>
      <c r="O333" s="130">
        <f t="shared" ref="O333:O396" si="115">IF(VLOOKUP(A333,X$12:AE$150,8)=VLOOKUP(A332,X$12:AE$150,8),0,VLOOKUP(A333,X$12:AE$150,8))</f>
        <v>0</v>
      </c>
      <c r="P333" s="129">
        <f t="shared" ca="1" si="105"/>
        <v>198816.34</v>
      </c>
      <c r="Q333" s="135">
        <f t="shared" si="106"/>
        <v>0</v>
      </c>
      <c r="R333" s="129">
        <f t="shared" si="107"/>
        <v>0</v>
      </c>
      <c r="S333" s="136" t="str">
        <f t="shared" ref="S333:S396" si="116">IF(O332&gt;0,VLOOKUP(O332,W$12:AG$150,10),S332)</f>
        <v>A+J=</v>
      </c>
      <c r="T333" s="122">
        <f t="shared" ref="T333:T396" si="117">IF(O332&gt;0,VLOOKUP(O332,W$12:AG$150,11),T332)</f>
        <v>44732</v>
      </c>
      <c r="U333" s="3"/>
      <c r="V333" s="3"/>
      <c r="W333" s="117"/>
      <c r="X333" s="57"/>
      <c r="Y333" s="22"/>
      <c r="Z333" s="1"/>
      <c r="AA333" s="3"/>
      <c r="AB333" s="3"/>
      <c r="AC333" s="3"/>
      <c r="AD333" s="3"/>
      <c r="AE333" s="3"/>
      <c r="AF333" s="11"/>
      <c r="AG333" s="3"/>
      <c r="AH333" s="3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</row>
    <row r="334" spans="1:166" x14ac:dyDescent="0.15">
      <c r="A334" s="134">
        <f t="shared" si="108"/>
        <v>43810</v>
      </c>
      <c r="B334" s="127">
        <f t="shared" ref="B334:B397" ca="1" si="118">IF(A334&lt;=TODAY(),C334+P334,IF(AND(A334&gt;TODAY(),A334&lt;=$B$1),IF(VLOOKUP(TODAY(),$A$10:$D$5000,4,FALSE)=0,"n.d",C334+P334),"n.d"))</f>
        <v>2199659.6159999999</v>
      </c>
      <c r="C334" s="119">
        <f t="shared" si="109"/>
        <v>2000000</v>
      </c>
      <c r="D334" s="128">
        <f ca="1">IF(A334&lt;$B$1,VLOOKUP(A334,[1]DI!$A$4:$B$15000,2,FALSE),0)</f>
        <v>4.9000000000000002E-2</v>
      </c>
      <c r="E334" s="129">
        <f t="shared" ca="1" si="101"/>
        <v>1.0001898499999999</v>
      </c>
      <c r="F334" s="129">
        <f ca="1">(TRUNC(PRODUCT($E$12:$E333),16))</f>
        <v>1.0531507831981699</v>
      </c>
      <c r="G334" s="129">
        <f t="shared" si="110"/>
        <v>1</v>
      </c>
      <c r="H334" s="129">
        <f t="shared" ca="1" si="102"/>
        <v>1.05315078</v>
      </c>
      <c r="I334" s="128">
        <f t="shared" si="111"/>
        <v>0.05</v>
      </c>
      <c r="J334" s="122">
        <f t="shared" si="112"/>
        <v>43488</v>
      </c>
      <c r="K334" s="118">
        <f t="shared" si="113"/>
        <v>224</v>
      </c>
      <c r="L334" s="130">
        <f t="shared" si="114"/>
        <v>224</v>
      </c>
      <c r="M334" s="131">
        <f t="shared" si="103"/>
        <v>1.0443232149999999</v>
      </c>
      <c r="N334" s="131">
        <f t="shared" ca="1" si="104"/>
        <v>1.099829808</v>
      </c>
      <c r="O334" s="130">
        <f t="shared" si="115"/>
        <v>0</v>
      </c>
      <c r="P334" s="129">
        <f t="shared" ca="1" si="105"/>
        <v>199659.61600000001</v>
      </c>
      <c r="Q334" s="135">
        <f t="shared" si="106"/>
        <v>0</v>
      </c>
      <c r="R334" s="129">
        <f t="shared" si="107"/>
        <v>0</v>
      </c>
      <c r="S334" s="136" t="str">
        <f t="shared" si="116"/>
        <v>A+J=</v>
      </c>
      <c r="T334" s="122">
        <f t="shared" si="117"/>
        <v>44732</v>
      </c>
      <c r="U334" s="3"/>
      <c r="V334" s="3"/>
      <c r="W334" s="117"/>
      <c r="X334" s="57"/>
      <c r="Y334" s="22"/>
      <c r="Z334" s="1"/>
      <c r="AA334" s="3"/>
      <c r="AB334" s="3"/>
      <c r="AC334" s="3"/>
      <c r="AD334" s="3"/>
      <c r="AE334" s="3"/>
      <c r="AF334" s="11"/>
      <c r="AG334" s="3"/>
      <c r="AH334" s="3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</row>
    <row r="335" spans="1:166" x14ac:dyDescent="0.15">
      <c r="A335" s="134">
        <f t="shared" si="108"/>
        <v>43811</v>
      </c>
      <c r="B335" s="127">
        <f t="shared" ca="1" si="118"/>
        <v>2200503.2239999999</v>
      </c>
      <c r="C335" s="119">
        <f t="shared" si="109"/>
        <v>2000000</v>
      </c>
      <c r="D335" s="128">
        <f ca="1">IF(A335&lt;$B$1,VLOOKUP(A335,[1]DI!$A$4:$B$15000,2,FALSE),0)</f>
        <v>4.4000000000000004E-2</v>
      </c>
      <c r="E335" s="129">
        <f t="shared" ca="1" si="101"/>
        <v>1.0001708899999999</v>
      </c>
      <c r="F335" s="129">
        <f ca="1">(TRUNC(PRODUCT($E$12:$E334),16))</f>
        <v>1.05335072387436</v>
      </c>
      <c r="G335" s="129">
        <f t="shared" si="110"/>
        <v>1</v>
      </c>
      <c r="H335" s="129">
        <f t="shared" ca="1" si="102"/>
        <v>1.0533507200000001</v>
      </c>
      <c r="I335" s="128">
        <f t="shared" si="111"/>
        <v>0.05</v>
      </c>
      <c r="J335" s="122">
        <f t="shared" si="112"/>
        <v>43488</v>
      </c>
      <c r="K335" s="118">
        <f t="shared" si="113"/>
        <v>225</v>
      </c>
      <c r="L335" s="130">
        <f t="shared" si="114"/>
        <v>225</v>
      </c>
      <c r="M335" s="131">
        <f t="shared" si="103"/>
        <v>1.044525428</v>
      </c>
      <c r="N335" s="131">
        <f t="shared" ca="1" si="104"/>
        <v>1.1002516120000001</v>
      </c>
      <c r="O335" s="130">
        <f t="shared" si="115"/>
        <v>0</v>
      </c>
      <c r="P335" s="129">
        <f t="shared" ca="1" si="105"/>
        <v>200503.22399999999</v>
      </c>
      <c r="Q335" s="135">
        <f t="shared" si="106"/>
        <v>0</v>
      </c>
      <c r="R335" s="129">
        <f t="shared" si="107"/>
        <v>0</v>
      </c>
      <c r="S335" s="136" t="str">
        <f t="shared" si="116"/>
        <v>A+J=</v>
      </c>
      <c r="T335" s="122">
        <f t="shared" si="117"/>
        <v>44732</v>
      </c>
      <c r="U335" s="3"/>
      <c r="V335" s="3"/>
      <c r="W335" s="117"/>
      <c r="X335" s="57"/>
      <c r="Y335" s="22"/>
      <c r="Z335" s="1"/>
      <c r="AA335" s="3"/>
      <c r="AB335" s="3"/>
      <c r="AC335" s="3"/>
      <c r="AD335" s="3"/>
      <c r="AE335" s="3"/>
      <c r="AF335" s="11"/>
      <c r="AG335" s="3"/>
      <c r="AH335" s="3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</row>
    <row r="336" spans="1:166" x14ac:dyDescent="0.15">
      <c r="A336" s="134">
        <f t="shared" si="108"/>
        <v>43812</v>
      </c>
      <c r="B336" s="127">
        <f t="shared" ca="1" si="118"/>
        <v>2201305.4300000002</v>
      </c>
      <c r="C336" s="119">
        <f t="shared" si="109"/>
        <v>2000000</v>
      </c>
      <c r="D336" s="128">
        <f ca="1">IF(A336&lt;$B$1,VLOOKUP(A336,[1]DI!$A$4:$B$15000,2,FALSE),0)</f>
        <v>4.4000000000000004E-2</v>
      </c>
      <c r="E336" s="129">
        <f t="shared" ca="1" si="101"/>
        <v>1.0001708899999999</v>
      </c>
      <c r="F336" s="129">
        <f ca="1">(TRUNC(PRODUCT($E$12:$E335),16))</f>
        <v>1.0535307309795701</v>
      </c>
      <c r="G336" s="129">
        <f t="shared" si="110"/>
        <v>1</v>
      </c>
      <c r="H336" s="129">
        <f t="shared" ca="1" si="102"/>
        <v>1.0535307300000001</v>
      </c>
      <c r="I336" s="128">
        <f t="shared" si="111"/>
        <v>0.05</v>
      </c>
      <c r="J336" s="122">
        <f t="shared" si="112"/>
        <v>43488</v>
      </c>
      <c r="K336" s="118">
        <f t="shared" si="113"/>
        <v>226</v>
      </c>
      <c r="L336" s="130">
        <f t="shared" si="114"/>
        <v>226</v>
      </c>
      <c r="M336" s="131">
        <f t="shared" si="103"/>
        <v>1.04472768</v>
      </c>
      <c r="N336" s="131">
        <f t="shared" ca="1" si="104"/>
        <v>1.1006527150000001</v>
      </c>
      <c r="O336" s="130">
        <f t="shared" si="115"/>
        <v>0</v>
      </c>
      <c r="P336" s="129">
        <f t="shared" ca="1" si="105"/>
        <v>201305.43</v>
      </c>
      <c r="Q336" s="135">
        <f t="shared" si="106"/>
        <v>0</v>
      </c>
      <c r="R336" s="129">
        <f t="shared" si="107"/>
        <v>0</v>
      </c>
      <c r="S336" s="136" t="str">
        <f t="shared" si="116"/>
        <v>A+J=</v>
      </c>
      <c r="T336" s="122">
        <f t="shared" si="117"/>
        <v>44732</v>
      </c>
      <c r="U336" s="3"/>
      <c r="V336" s="3"/>
      <c r="W336" s="117"/>
      <c r="X336" s="57"/>
      <c r="Y336" s="22"/>
      <c r="Z336" s="1"/>
      <c r="AA336" s="3"/>
      <c r="AB336" s="3"/>
      <c r="AC336" s="3"/>
      <c r="AD336" s="3"/>
      <c r="AE336" s="3"/>
      <c r="AF336" s="11"/>
      <c r="AG336" s="3"/>
      <c r="AH336" s="3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</row>
    <row r="337" spans="1:166" x14ac:dyDescent="0.15">
      <c r="A337" s="134">
        <f t="shared" si="108"/>
        <v>43813</v>
      </c>
      <c r="B337" s="127">
        <f t="shared" ca="1" si="118"/>
        <v>2202107.9279999998</v>
      </c>
      <c r="C337" s="119">
        <f t="shared" si="109"/>
        <v>2000000</v>
      </c>
      <c r="D337" s="128">
        <f ca="1">IF(A337&lt;$B$1,VLOOKUP(A337,[1]DI!$A$4:$B$15000,2,FALSE),0)</f>
        <v>0</v>
      </c>
      <c r="E337" s="129">
        <f t="shared" ca="1" si="101"/>
        <v>1</v>
      </c>
      <c r="F337" s="129">
        <f ca="1">(TRUNC(PRODUCT($E$12:$E336),16))</f>
        <v>1.05371076884618</v>
      </c>
      <c r="G337" s="129">
        <f t="shared" si="110"/>
        <v>1</v>
      </c>
      <c r="H337" s="129">
        <f t="shared" ca="1" si="102"/>
        <v>1.0537107699999999</v>
      </c>
      <c r="I337" s="128">
        <f t="shared" si="111"/>
        <v>0.05</v>
      </c>
      <c r="J337" s="122">
        <f t="shared" si="112"/>
        <v>43488</v>
      </c>
      <c r="K337" s="118">
        <f t="shared" si="113"/>
        <v>226</v>
      </c>
      <c r="L337" s="130">
        <f t="shared" si="114"/>
        <v>227</v>
      </c>
      <c r="M337" s="131">
        <f t="shared" si="103"/>
        <v>1.044929971</v>
      </c>
      <c r="N337" s="131">
        <f t="shared" ca="1" si="104"/>
        <v>1.1010539640000001</v>
      </c>
      <c r="O337" s="130">
        <f t="shared" si="115"/>
        <v>0</v>
      </c>
      <c r="P337" s="129">
        <f t="shared" ca="1" si="105"/>
        <v>202107.92800000001</v>
      </c>
      <c r="Q337" s="135">
        <f t="shared" si="106"/>
        <v>0</v>
      </c>
      <c r="R337" s="129">
        <f t="shared" si="107"/>
        <v>0</v>
      </c>
      <c r="S337" s="136" t="str">
        <f t="shared" si="116"/>
        <v>A+J=</v>
      </c>
      <c r="T337" s="122">
        <f t="shared" si="117"/>
        <v>44732</v>
      </c>
      <c r="U337" s="3"/>
      <c r="V337" s="3"/>
      <c r="W337" s="117"/>
      <c r="X337" s="56"/>
      <c r="Y337" s="22"/>
      <c r="Z337" s="1"/>
      <c r="AA337" s="3"/>
      <c r="AB337" s="3"/>
      <c r="AC337" s="3"/>
      <c r="AD337" s="3"/>
      <c r="AE337" s="3"/>
      <c r="AF337" s="11"/>
      <c r="AG337" s="3"/>
      <c r="AH337" s="3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</row>
    <row r="338" spans="1:166" x14ac:dyDescent="0.15">
      <c r="A338" s="134">
        <f t="shared" si="108"/>
        <v>43814</v>
      </c>
      <c r="B338" s="127">
        <f t="shared" ca="1" si="118"/>
        <v>2202107.9279999998</v>
      </c>
      <c r="C338" s="119">
        <f t="shared" si="109"/>
        <v>2000000</v>
      </c>
      <c r="D338" s="128">
        <f ca="1">IF(A338&lt;$B$1,VLOOKUP(A338,[1]DI!$A$4:$B$15000,2,FALSE),0)</f>
        <v>0</v>
      </c>
      <c r="E338" s="129">
        <f t="shared" ca="1" si="101"/>
        <v>1</v>
      </c>
      <c r="F338" s="129">
        <f ca="1">(TRUNC(PRODUCT($E$12:$E337),16))</f>
        <v>1.05371076884618</v>
      </c>
      <c r="G338" s="129">
        <f t="shared" si="110"/>
        <v>1</v>
      </c>
      <c r="H338" s="129">
        <f t="shared" ca="1" si="102"/>
        <v>1.0537107699999999</v>
      </c>
      <c r="I338" s="128">
        <f t="shared" si="111"/>
        <v>0.05</v>
      </c>
      <c r="J338" s="122">
        <f t="shared" si="112"/>
        <v>43488</v>
      </c>
      <c r="K338" s="118">
        <f t="shared" si="113"/>
        <v>226</v>
      </c>
      <c r="L338" s="130">
        <f t="shared" si="114"/>
        <v>227</v>
      </c>
      <c r="M338" s="131">
        <f t="shared" si="103"/>
        <v>1.044929971</v>
      </c>
      <c r="N338" s="131">
        <f t="shared" ca="1" si="104"/>
        <v>1.1010539640000001</v>
      </c>
      <c r="O338" s="130">
        <f t="shared" si="115"/>
        <v>0</v>
      </c>
      <c r="P338" s="129">
        <f t="shared" ca="1" si="105"/>
        <v>202107.92800000001</v>
      </c>
      <c r="Q338" s="135">
        <f t="shared" si="106"/>
        <v>0</v>
      </c>
      <c r="R338" s="129">
        <f t="shared" si="107"/>
        <v>0</v>
      </c>
      <c r="S338" s="136" t="str">
        <f t="shared" si="116"/>
        <v>A+J=</v>
      </c>
      <c r="T338" s="122">
        <f t="shared" si="117"/>
        <v>44732</v>
      </c>
      <c r="U338" s="3"/>
      <c r="V338" s="3"/>
      <c r="W338" s="117"/>
      <c r="X338" s="57"/>
      <c r="Y338" s="22"/>
      <c r="Z338" s="1"/>
      <c r="AA338" s="3"/>
      <c r="AB338" s="3"/>
      <c r="AC338" s="3"/>
      <c r="AD338" s="3"/>
      <c r="AE338" s="3"/>
      <c r="AF338" s="11"/>
      <c r="AG338" s="3"/>
      <c r="AH338" s="3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</row>
    <row r="339" spans="1:166" x14ac:dyDescent="0.15">
      <c r="A339" s="134">
        <f t="shared" si="108"/>
        <v>43815</v>
      </c>
      <c r="B339" s="127">
        <f t="shared" ca="1" si="118"/>
        <v>2202107.9279999998</v>
      </c>
      <c r="C339" s="119">
        <f t="shared" si="109"/>
        <v>2000000</v>
      </c>
      <c r="D339" s="128">
        <f ca="1">IF(A339&lt;$B$1,VLOOKUP(A339,[1]DI!$A$4:$B$15000,2,FALSE),0)</f>
        <v>4.4000000000000004E-2</v>
      </c>
      <c r="E339" s="129">
        <f t="shared" ca="1" si="101"/>
        <v>1.0001708899999999</v>
      </c>
      <c r="F339" s="129">
        <f ca="1">(TRUNC(PRODUCT($E$12:$E338),16))</f>
        <v>1.05371076884618</v>
      </c>
      <c r="G339" s="129">
        <f t="shared" si="110"/>
        <v>1</v>
      </c>
      <c r="H339" s="129">
        <f t="shared" ca="1" si="102"/>
        <v>1.0537107699999999</v>
      </c>
      <c r="I339" s="128">
        <f t="shared" si="111"/>
        <v>0.05</v>
      </c>
      <c r="J339" s="122">
        <f t="shared" si="112"/>
        <v>43488</v>
      </c>
      <c r="K339" s="118">
        <f t="shared" si="113"/>
        <v>227</v>
      </c>
      <c r="L339" s="130">
        <f t="shared" si="114"/>
        <v>227</v>
      </c>
      <c r="M339" s="131">
        <f t="shared" si="103"/>
        <v>1.044929971</v>
      </c>
      <c r="N339" s="131">
        <f t="shared" ca="1" si="104"/>
        <v>1.1010539640000001</v>
      </c>
      <c r="O339" s="130">
        <f t="shared" si="115"/>
        <v>0</v>
      </c>
      <c r="P339" s="129">
        <f t="shared" ca="1" si="105"/>
        <v>202107.92800000001</v>
      </c>
      <c r="Q339" s="135">
        <f t="shared" si="106"/>
        <v>0</v>
      </c>
      <c r="R339" s="129">
        <f t="shared" si="107"/>
        <v>0</v>
      </c>
      <c r="S339" s="136" t="str">
        <f t="shared" si="116"/>
        <v>A+J=</v>
      </c>
      <c r="T339" s="122">
        <f t="shared" si="117"/>
        <v>44732</v>
      </c>
      <c r="U339" s="3"/>
      <c r="V339" s="3"/>
      <c r="W339" s="117"/>
      <c r="X339" s="57"/>
      <c r="Y339" s="22"/>
      <c r="Z339" s="1"/>
      <c r="AA339" s="3"/>
      <c r="AB339" s="3"/>
      <c r="AC339" s="3"/>
      <c r="AD339" s="3"/>
      <c r="AE339" s="3"/>
      <c r="AF339" s="11"/>
      <c r="AG339" s="3"/>
      <c r="AH339" s="3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</row>
    <row r="340" spans="1:166" x14ac:dyDescent="0.15">
      <c r="A340" s="134">
        <f t="shared" si="108"/>
        <v>43816</v>
      </c>
      <c r="B340" s="127">
        <f t="shared" ca="1" si="118"/>
        <v>2202910.7200000002</v>
      </c>
      <c r="C340" s="119">
        <f t="shared" si="109"/>
        <v>2000000</v>
      </c>
      <c r="D340" s="128">
        <f ca="1">IF(A340&lt;$B$1,VLOOKUP(A340,[1]DI!$A$4:$B$15000,2,FALSE),0)</f>
        <v>4.4000000000000004E-2</v>
      </c>
      <c r="E340" s="129">
        <f t="shared" ca="1" si="101"/>
        <v>1.0001708899999999</v>
      </c>
      <c r="F340" s="129">
        <f ca="1">(TRUNC(PRODUCT($E$12:$E339),16))</f>
        <v>1.05389083747947</v>
      </c>
      <c r="G340" s="129">
        <f t="shared" si="110"/>
        <v>1</v>
      </c>
      <c r="H340" s="129">
        <f t="shared" ca="1" si="102"/>
        <v>1.05389084</v>
      </c>
      <c r="I340" s="128">
        <f t="shared" si="111"/>
        <v>0.05</v>
      </c>
      <c r="J340" s="122">
        <f t="shared" si="112"/>
        <v>43488</v>
      </c>
      <c r="K340" s="118">
        <f t="shared" si="113"/>
        <v>228</v>
      </c>
      <c r="L340" s="130">
        <f t="shared" si="114"/>
        <v>228</v>
      </c>
      <c r="M340" s="131">
        <f t="shared" si="103"/>
        <v>1.0451323020000001</v>
      </c>
      <c r="N340" s="131">
        <f t="shared" ca="1" si="104"/>
        <v>1.1014553600000001</v>
      </c>
      <c r="O340" s="130">
        <f t="shared" si="115"/>
        <v>0</v>
      </c>
      <c r="P340" s="129">
        <f t="shared" ca="1" si="105"/>
        <v>202910.72</v>
      </c>
      <c r="Q340" s="135">
        <f t="shared" si="106"/>
        <v>0</v>
      </c>
      <c r="R340" s="129">
        <f t="shared" si="107"/>
        <v>0</v>
      </c>
      <c r="S340" s="136" t="str">
        <f t="shared" si="116"/>
        <v>A+J=</v>
      </c>
      <c r="T340" s="122">
        <f t="shared" si="117"/>
        <v>44732</v>
      </c>
      <c r="U340" s="3"/>
      <c r="V340" s="3"/>
      <c r="W340" s="117"/>
      <c r="X340" s="57"/>
      <c r="Y340" s="22"/>
      <c r="Z340" s="1"/>
      <c r="AA340" s="3"/>
      <c r="AB340" s="3"/>
      <c r="AC340" s="3"/>
      <c r="AD340" s="3"/>
      <c r="AE340" s="3"/>
      <c r="AF340" s="11"/>
      <c r="AG340" s="3"/>
      <c r="AH340" s="3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</row>
    <row r="341" spans="1:166" x14ac:dyDescent="0.15">
      <c r="A341" s="134">
        <f t="shared" si="108"/>
        <v>43817</v>
      </c>
      <c r="B341" s="127">
        <f t="shared" ca="1" si="118"/>
        <v>2203713.798</v>
      </c>
      <c r="C341" s="119">
        <f t="shared" si="109"/>
        <v>2000000</v>
      </c>
      <c r="D341" s="128">
        <f ca="1">IF(A341&lt;$B$1,VLOOKUP(A341,[1]DI!$A$4:$B$15000,2,FALSE),0)</f>
        <v>4.4000000000000004E-2</v>
      </c>
      <c r="E341" s="129">
        <f t="shared" ca="1" si="101"/>
        <v>1.0001708899999999</v>
      </c>
      <c r="F341" s="129">
        <f ca="1">(TRUNC(PRODUCT($E$12:$E340),16))</f>
        <v>1.0540709368846899</v>
      </c>
      <c r="G341" s="129">
        <f t="shared" si="110"/>
        <v>1</v>
      </c>
      <c r="H341" s="129">
        <f t="shared" ca="1" si="102"/>
        <v>1.0540709399999999</v>
      </c>
      <c r="I341" s="128">
        <f t="shared" si="111"/>
        <v>0.05</v>
      </c>
      <c r="J341" s="122">
        <f t="shared" si="112"/>
        <v>43488</v>
      </c>
      <c r="K341" s="118">
        <f t="shared" si="113"/>
        <v>229</v>
      </c>
      <c r="L341" s="130">
        <f t="shared" si="114"/>
        <v>229</v>
      </c>
      <c r="M341" s="131">
        <f t="shared" si="103"/>
        <v>1.045334671</v>
      </c>
      <c r="N341" s="131">
        <f t="shared" ca="1" si="104"/>
        <v>1.1018568989999999</v>
      </c>
      <c r="O341" s="130">
        <f t="shared" si="115"/>
        <v>0</v>
      </c>
      <c r="P341" s="129">
        <f t="shared" ca="1" si="105"/>
        <v>203713.79800000001</v>
      </c>
      <c r="Q341" s="135">
        <f t="shared" si="106"/>
        <v>0</v>
      </c>
      <c r="R341" s="129">
        <f t="shared" si="107"/>
        <v>0</v>
      </c>
      <c r="S341" s="136" t="str">
        <f t="shared" si="116"/>
        <v>A+J=</v>
      </c>
      <c r="T341" s="122">
        <f t="shared" si="117"/>
        <v>44732</v>
      </c>
      <c r="U341" s="3"/>
      <c r="V341" s="3"/>
      <c r="W341" s="117"/>
      <c r="X341" s="57"/>
      <c r="Y341" s="22"/>
      <c r="Z341" s="1"/>
      <c r="AA341" s="3"/>
      <c r="AB341" s="3"/>
      <c r="AC341" s="3"/>
      <c r="AD341" s="3"/>
      <c r="AE341" s="3"/>
      <c r="AF341" s="11"/>
      <c r="AG341" s="3"/>
      <c r="AH341" s="3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</row>
    <row r="342" spans="1:166" x14ac:dyDescent="0.15">
      <c r="A342" s="134">
        <f t="shared" si="108"/>
        <v>43818</v>
      </c>
      <c r="B342" s="127">
        <f t="shared" ca="1" si="118"/>
        <v>2204517.17</v>
      </c>
      <c r="C342" s="119">
        <f t="shared" si="109"/>
        <v>2000000</v>
      </c>
      <c r="D342" s="128">
        <f ca="1">IF(A342&lt;$B$1,VLOOKUP(A342,[1]DI!$A$4:$B$15000,2,FALSE),0)</f>
        <v>4.4000000000000004E-2</v>
      </c>
      <c r="E342" s="129">
        <f t="shared" ca="1" si="101"/>
        <v>1.0001708899999999</v>
      </c>
      <c r="F342" s="129">
        <f ca="1">(TRUNC(PRODUCT($E$12:$E341),16))</f>
        <v>1.0542510670670899</v>
      </c>
      <c r="G342" s="129">
        <f t="shared" si="110"/>
        <v>1</v>
      </c>
      <c r="H342" s="129">
        <f t="shared" ca="1" si="102"/>
        <v>1.0542510700000001</v>
      </c>
      <c r="I342" s="128">
        <f t="shared" si="111"/>
        <v>0.05</v>
      </c>
      <c r="J342" s="122">
        <f t="shared" si="112"/>
        <v>43488</v>
      </c>
      <c r="K342" s="118">
        <f t="shared" si="113"/>
        <v>230</v>
      </c>
      <c r="L342" s="130">
        <f t="shared" si="114"/>
        <v>230</v>
      </c>
      <c r="M342" s="131">
        <f t="shared" si="103"/>
        <v>1.0455370799999999</v>
      </c>
      <c r="N342" s="131">
        <f t="shared" ca="1" si="104"/>
        <v>1.102258585</v>
      </c>
      <c r="O342" s="130">
        <f t="shared" si="115"/>
        <v>0</v>
      </c>
      <c r="P342" s="129">
        <f t="shared" ca="1" si="105"/>
        <v>204517.17</v>
      </c>
      <c r="Q342" s="135">
        <f t="shared" si="106"/>
        <v>0</v>
      </c>
      <c r="R342" s="129">
        <f t="shared" si="107"/>
        <v>0</v>
      </c>
      <c r="S342" s="136" t="str">
        <f t="shared" si="116"/>
        <v>A+J=</v>
      </c>
      <c r="T342" s="122">
        <f t="shared" si="117"/>
        <v>44732</v>
      </c>
      <c r="U342" s="3"/>
      <c r="V342" s="3"/>
      <c r="W342" s="117"/>
      <c r="X342" s="57"/>
      <c r="Y342" s="22"/>
      <c r="Z342" s="1"/>
      <c r="AA342" s="3"/>
      <c r="AB342" s="3"/>
      <c r="AC342" s="3"/>
      <c r="AD342" s="3"/>
      <c r="AE342" s="3"/>
      <c r="AF342" s="11"/>
      <c r="AG342" s="3"/>
      <c r="AH342" s="3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</row>
    <row r="343" spans="1:166" x14ac:dyDescent="0.15">
      <c r="A343" s="134">
        <f t="shared" si="108"/>
        <v>43819</v>
      </c>
      <c r="B343" s="127">
        <f t="shared" ca="1" si="118"/>
        <v>2205320.8339999998</v>
      </c>
      <c r="C343" s="119">
        <f t="shared" si="109"/>
        <v>2000000</v>
      </c>
      <c r="D343" s="128">
        <f ca="1">IF(A343&lt;$B$1,VLOOKUP(A343,[1]DI!$A$4:$B$15000,2,FALSE),0)</f>
        <v>4.4000000000000004E-2</v>
      </c>
      <c r="E343" s="129">
        <f t="shared" ca="1" si="101"/>
        <v>1.0001708899999999</v>
      </c>
      <c r="F343" s="129">
        <f ca="1">(TRUNC(PRODUCT($E$12:$E342),16))</f>
        <v>1.0544312280319399</v>
      </c>
      <c r="G343" s="129">
        <f t="shared" si="110"/>
        <v>1</v>
      </c>
      <c r="H343" s="129">
        <f t="shared" ca="1" si="102"/>
        <v>1.0544312300000001</v>
      </c>
      <c r="I343" s="128">
        <f t="shared" si="111"/>
        <v>0.05</v>
      </c>
      <c r="J343" s="122">
        <f t="shared" si="112"/>
        <v>43488</v>
      </c>
      <c r="K343" s="118">
        <f t="shared" si="113"/>
        <v>231</v>
      </c>
      <c r="L343" s="130">
        <f t="shared" si="114"/>
        <v>231</v>
      </c>
      <c r="M343" s="131">
        <f t="shared" si="103"/>
        <v>1.0457395279999999</v>
      </c>
      <c r="N343" s="131">
        <f t="shared" ca="1" si="104"/>
        <v>1.1026604170000001</v>
      </c>
      <c r="O343" s="130">
        <f t="shared" si="115"/>
        <v>0</v>
      </c>
      <c r="P343" s="129">
        <f t="shared" ca="1" si="105"/>
        <v>205320.834</v>
      </c>
      <c r="Q343" s="135">
        <f t="shared" si="106"/>
        <v>0</v>
      </c>
      <c r="R343" s="129">
        <f t="shared" si="107"/>
        <v>0</v>
      </c>
      <c r="S343" s="136" t="str">
        <f t="shared" si="116"/>
        <v>A+J=</v>
      </c>
      <c r="T343" s="122">
        <f t="shared" si="117"/>
        <v>44732</v>
      </c>
      <c r="U343" s="3"/>
      <c r="V343" s="3"/>
      <c r="W343" s="117"/>
      <c r="X343" s="57"/>
      <c r="Y343" s="22"/>
      <c r="Z343" s="1"/>
      <c r="AA343" s="3"/>
      <c r="AB343" s="3"/>
      <c r="AC343" s="3"/>
      <c r="AD343" s="3"/>
      <c r="AE343" s="3"/>
      <c r="AF343" s="11"/>
      <c r="AG343" s="3"/>
      <c r="AH343" s="3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</row>
    <row r="344" spans="1:166" x14ac:dyDescent="0.15">
      <c r="A344" s="134">
        <f t="shared" si="108"/>
        <v>43820</v>
      </c>
      <c r="B344" s="127">
        <f t="shared" ca="1" si="118"/>
        <v>2206124.7880000002</v>
      </c>
      <c r="C344" s="119">
        <f t="shared" si="109"/>
        <v>2000000</v>
      </c>
      <c r="D344" s="128">
        <f ca="1">IF(A344&lt;$B$1,VLOOKUP(A344,[1]DI!$A$4:$B$15000,2,FALSE),0)</f>
        <v>0</v>
      </c>
      <c r="E344" s="129">
        <f t="shared" ca="1" si="101"/>
        <v>1</v>
      </c>
      <c r="F344" s="129">
        <f ca="1">(TRUNC(PRODUCT($E$12:$E343),16))</f>
        <v>1.0546114197845</v>
      </c>
      <c r="G344" s="129">
        <f t="shared" si="110"/>
        <v>1</v>
      </c>
      <c r="H344" s="129">
        <f t="shared" ca="1" si="102"/>
        <v>1.0546114200000001</v>
      </c>
      <c r="I344" s="128">
        <f t="shared" si="111"/>
        <v>0.05</v>
      </c>
      <c r="J344" s="122">
        <f t="shared" si="112"/>
        <v>43488</v>
      </c>
      <c r="K344" s="118">
        <f t="shared" si="113"/>
        <v>231</v>
      </c>
      <c r="L344" s="130">
        <f t="shared" si="114"/>
        <v>232</v>
      </c>
      <c r="M344" s="131">
        <f t="shared" si="103"/>
        <v>1.0459420150000001</v>
      </c>
      <c r="N344" s="131">
        <f t="shared" ca="1" si="104"/>
        <v>1.1030623939999999</v>
      </c>
      <c r="O344" s="130">
        <f t="shared" si="115"/>
        <v>0</v>
      </c>
      <c r="P344" s="129">
        <f t="shared" ca="1" si="105"/>
        <v>206124.788</v>
      </c>
      <c r="Q344" s="135">
        <f t="shared" si="106"/>
        <v>0</v>
      </c>
      <c r="R344" s="129">
        <f t="shared" si="107"/>
        <v>0</v>
      </c>
      <c r="S344" s="136" t="str">
        <f t="shared" si="116"/>
        <v>A+J=</v>
      </c>
      <c r="T344" s="122">
        <f t="shared" si="117"/>
        <v>44732</v>
      </c>
      <c r="U344" s="3"/>
      <c r="V344" s="3"/>
      <c r="W344" s="117"/>
      <c r="X344" s="57"/>
      <c r="Y344" s="22"/>
      <c r="Z344" s="1"/>
      <c r="AA344" s="3"/>
      <c r="AB344" s="3"/>
      <c r="AC344" s="3"/>
      <c r="AD344" s="3"/>
      <c r="AE344" s="3"/>
      <c r="AF344" s="11"/>
      <c r="AG344" s="3"/>
      <c r="AH344" s="3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</row>
    <row r="345" spans="1:166" x14ac:dyDescent="0.15">
      <c r="A345" s="134">
        <f t="shared" si="108"/>
        <v>43821</v>
      </c>
      <c r="B345" s="127">
        <f t="shared" ca="1" si="118"/>
        <v>2206124.7880000002</v>
      </c>
      <c r="C345" s="119">
        <f t="shared" si="109"/>
        <v>2000000</v>
      </c>
      <c r="D345" s="128">
        <f ca="1">IF(A345&lt;$B$1,VLOOKUP(A345,[1]DI!$A$4:$B$15000,2,FALSE),0)</f>
        <v>0</v>
      </c>
      <c r="E345" s="129">
        <f t="shared" ca="1" si="101"/>
        <v>1</v>
      </c>
      <c r="F345" s="129">
        <f ca="1">(TRUNC(PRODUCT($E$12:$E344),16))</f>
        <v>1.0546114197845</v>
      </c>
      <c r="G345" s="129">
        <f t="shared" si="110"/>
        <v>1</v>
      </c>
      <c r="H345" s="129">
        <f t="shared" ca="1" si="102"/>
        <v>1.0546114200000001</v>
      </c>
      <c r="I345" s="128">
        <f t="shared" si="111"/>
        <v>0.05</v>
      </c>
      <c r="J345" s="122">
        <f t="shared" si="112"/>
        <v>43488</v>
      </c>
      <c r="K345" s="118">
        <f t="shared" si="113"/>
        <v>231</v>
      </c>
      <c r="L345" s="130">
        <f t="shared" si="114"/>
        <v>232</v>
      </c>
      <c r="M345" s="131">
        <f t="shared" si="103"/>
        <v>1.0459420150000001</v>
      </c>
      <c r="N345" s="131">
        <f t="shared" ca="1" si="104"/>
        <v>1.1030623939999999</v>
      </c>
      <c r="O345" s="130">
        <f t="shared" si="115"/>
        <v>0</v>
      </c>
      <c r="P345" s="129">
        <f t="shared" ca="1" si="105"/>
        <v>206124.788</v>
      </c>
      <c r="Q345" s="135">
        <f t="shared" si="106"/>
        <v>0</v>
      </c>
      <c r="R345" s="129">
        <f t="shared" si="107"/>
        <v>0</v>
      </c>
      <c r="S345" s="136" t="str">
        <f t="shared" si="116"/>
        <v>A+J=</v>
      </c>
      <c r="T345" s="122">
        <f t="shared" si="117"/>
        <v>44732</v>
      </c>
      <c r="U345" s="3"/>
      <c r="V345" s="3"/>
      <c r="W345" s="117"/>
      <c r="X345" s="57"/>
      <c r="Y345" s="22"/>
      <c r="Z345" s="1"/>
      <c r="AA345" s="3"/>
      <c r="AB345" s="3"/>
      <c r="AC345" s="3"/>
      <c r="AD345" s="3"/>
      <c r="AE345" s="3"/>
      <c r="AF345" s="11"/>
      <c r="AG345" s="3"/>
      <c r="AH345" s="3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</row>
    <row r="346" spans="1:166" x14ac:dyDescent="0.15">
      <c r="A346" s="134">
        <f t="shared" si="108"/>
        <v>43822</v>
      </c>
      <c r="B346" s="127">
        <f t="shared" ca="1" si="118"/>
        <v>2206124.7880000002</v>
      </c>
      <c r="C346" s="119">
        <f t="shared" si="109"/>
        <v>2000000</v>
      </c>
      <c r="D346" s="128">
        <f ca="1">IF(A346&lt;$B$1,VLOOKUP(A346,[1]DI!$A$4:$B$15000,2,FALSE),0)</f>
        <v>4.4000000000000004E-2</v>
      </c>
      <c r="E346" s="129">
        <f t="shared" ca="1" si="101"/>
        <v>1.0001708899999999</v>
      </c>
      <c r="F346" s="129">
        <f ca="1">(TRUNC(PRODUCT($E$12:$E345),16))</f>
        <v>1.0546114197845</v>
      </c>
      <c r="G346" s="129">
        <f t="shared" si="110"/>
        <v>1</v>
      </c>
      <c r="H346" s="129">
        <f t="shared" ca="1" si="102"/>
        <v>1.0546114200000001</v>
      </c>
      <c r="I346" s="128">
        <f t="shared" si="111"/>
        <v>0.05</v>
      </c>
      <c r="J346" s="122">
        <f t="shared" si="112"/>
        <v>43488</v>
      </c>
      <c r="K346" s="118">
        <f t="shared" si="113"/>
        <v>232</v>
      </c>
      <c r="L346" s="130">
        <f t="shared" si="114"/>
        <v>232</v>
      </c>
      <c r="M346" s="131">
        <f t="shared" si="103"/>
        <v>1.0459420150000001</v>
      </c>
      <c r="N346" s="131">
        <f t="shared" ca="1" si="104"/>
        <v>1.1030623939999999</v>
      </c>
      <c r="O346" s="130">
        <f t="shared" si="115"/>
        <v>0</v>
      </c>
      <c r="P346" s="129">
        <f t="shared" ca="1" si="105"/>
        <v>206124.788</v>
      </c>
      <c r="Q346" s="135">
        <f t="shared" si="106"/>
        <v>0</v>
      </c>
      <c r="R346" s="129">
        <f t="shared" si="107"/>
        <v>0</v>
      </c>
      <c r="S346" s="136" t="str">
        <f t="shared" si="116"/>
        <v>A+J=</v>
      </c>
      <c r="T346" s="122">
        <f t="shared" si="117"/>
        <v>44732</v>
      </c>
      <c r="U346" s="3"/>
      <c r="V346" s="3"/>
      <c r="W346" s="117"/>
      <c r="X346" s="57"/>
      <c r="Y346" s="22"/>
      <c r="Z346" s="1"/>
      <c r="AA346" s="3"/>
      <c r="AB346" s="3"/>
      <c r="AC346" s="3"/>
      <c r="AD346" s="3"/>
      <c r="AE346" s="3"/>
      <c r="AF346" s="11"/>
      <c r="AG346" s="3"/>
      <c r="AH346" s="3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</row>
    <row r="347" spans="1:166" x14ac:dyDescent="0.15">
      <c r="A347" s="134">
        <f t="shared" si="108"/>
        <v>43823</v>
      </c>
      <c r="B347" s="127">
        <f t="shared" ca="1" si="118"/>
        <v>2206929.0320000001</v>
      </c>
      <c r="C347" s="119">
        <f t="shared" si="109"/>
        <v>2000000</v>
      </c>
      <c r="D347" s="128">
        <f ca="1">IF(A347&lt;$B$1,VLOOKUP(A347,[1]DI!$A$4:$B$15000,2,FALSE),0)</f>
        <v>4.4000000000000004E-2</v>
      </c>
      <c r="E347" s="129">
        <f t="shared" ca="1" si="101"/>
        <v>1.0001708899999999</v>
      </c>
      <c r="F347" s="129">
        <f ca="1">(TRUNC(PRODUCT($E$12:$E346),16))</f>
        <v>1.0547916423300301</v>
      </c>
      <c r="G347" s="129">
        <f t="shared" si="110"/>
        <v>1</v>
      </c>
      <c r="H347" s="129">
        <f t="shared" ca="1" si="102"/>
        <v>1.0547916399999999</v>
      </c>
      <c r="I347" s="128">
        <f t="shared" si="111"/>
        <v>0.05</v>
      </c>
      <c r="J347" s="122">
        <f t="shared" si="112"/>
        <v>43488</v>
      </c>
      <c r="K347" s="118">
        <f t="shared" si="113"/>
        <v>233</v>
      </c>
      <c r="L347" s="130">
        <f t="shared" si="114"/>
        <v>233</v>
      </c>
      <c r="M347" s="131">
        <f t="shared" si="103"/>
        <v>1.0461445410000001</v>
      </c>
      <c r="N347" s="131">
        <f t="shared" ca="1" si="104"/>
        <v>1.1034645160000001</v>
      </c>
      <c r="O347" s="130">
        <f t="shared" si="115"/>
        <v>0</v>
      </c>
      <c r="P347" s="129">
        <f t="shared" ca="1" si="105"/>
        <v>206929.03200000001</v>
      </c>
      <c r="Q347" s="135">
        <f t="shared" si="106"/>
        <v>0</v>
      </c>
      <c r="R347" s="129">
        <f t="shared" si="107"/>
        <v>0</v>
      </c>
      <c r="S347" s="136" t="str">
        <f t="shared" si="116"/>
        <v>A+J=</v>
      </c>
      <c r="T347" s="122">
        <f t="shared" si="117"/>
        <v>44732</v>
      </c>
      <c r="U347" s="3"/>
      <c r="V347" s="3"/>
      <c r="W347" s="117"/>
      <c r="X347" s="56"/>
      <c r="Y347" s="22"/>
      <c r="Z347" s="1"/>
      <c r="AA347" s="3"/>
      <c r="AB347" s="3"/>
      <c r="AC347" s="3"/>
      <c r="AD347" s="3"/>
      <c r="AE347" s="3"/>
      <c r="AF347" s="11"/>
      <c r="AG347" s="3"/>
      <c r="AH347" s="3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</row>
    <row r="348" spans="1:166" x14ac:dyDescent="0.15">
      <c r="A348" s="134">
        <f t="shared" si="108"/>
        <v>43824</v>
      </c>
      <c r="B348" s="127">
        <f t="shared" ca="1" si="118"/>
        <v>2207733.5920000002</v>
      </c>
      <c r="C348" s="119">
        <f t="shared" si="109"/>
        <v>2000000</v>
      </c>
      <c r="D348" s="128">
        <f ca="1">IF(A348&lt;$B$1,VLOOKUP(A348,[1]DI!$A$4:$B$15000,2,FALSE),0)</f>
        <v>0</v>
      </c>
      <c r="E348" s="129">
        <f t="shared" ca="1" si="101"/>
        <v>1</v>
      </c>
      <c r="F348" s="129">
        <f ca="1">(TRUNC(PRODUCT($E$12:$E347),16))</f>
        <v>1.0549718956737899</v>
      </c>
      <c r="G348" s="129">
        <f t="shared" si="110"/>
        <v>1</v>
      </c>
      <c r="H348" s="129">
        <f t="shared" ca="1" si="102"/>
        <v>1.0549719</v>
      </c>
      <c r="I348" s="128">
        <f t="shared" si="111"/>
        <v>0.05</v>
      </c>
      <c r="J348" s="122">
        <f t="shared" si="112"/>
        <v>43488</v>
      </c>
      <c r="K348" s="118">
        <f t="shared" si="113"/>
        <v>233</v>
      </c>
      <c r="L348" s="130">
        <f t="shared" si="114"/>
        <v>234</v>
      </c>
      <c r="M348" s="131">
        <f t="shared" si="103"/>
        <v>1.0463471070000001</v>
      </c>
      <c r="N348" s="131">
        <f t="shared" ca="1" si="104"/>
        <v>1.1038667959999999</v>
      </c>
      <c r="O348" s="130">
        <f t="shared" si="115"/>
        <v>0</v>
      </c>
      <c r="P348" s="129">
        <f t="shared" ca="1" si="105"/>
        <v>207733.592</v>
      </c>
      <c r="Q348" s="135">
        <f t="shared" si="106"/>
        <v>0</v>
      </c>
      <c r="R348" s="129">
        <f t="shared" si="107"/>
        <v>0</v>
      </c>
      <c r="S348" s="136" t="str">
        <f t="shared" si="116"/>
        <v>A+J=</v>
      </c>
      <c r="T348" s="122">
        <f t="shared" si="117"/>
        <v>44732</v>
      </c>
      <c r="U348" s="3"/>
      <c r="V348" s="3"/>
      <c r="W348" s="117"/>
      <c r="X348" s="57"/>
      <c r="Y348" s="22"/>
      <c r="Z348" s="1"/>
      <c r="AA348" s="3"/>
      <c r="AB348" s="3"/>
      <c r="AC348" s="3"/>
      <c r="AD348" s="3"/>
      <c r="AE348" s="3"/>
      <c r="AF348" s="11"/>
      <c r="AG348" s="3"/>
      <c r="AH348" s="3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</row>
    <row r="349" spans="1:166" x14ac:dyDescent="0.15">
      <c r="A349" s="134">
        <f t="shared" si="108"/>
        <v>43825</v>
      </c>
      <c r="B349" s="127">
        <f t="shared" ca="1" si="118"/>
        <v>2207733.5920000002</v>
      </c>
      <c r="C349" s="119">
        <f t="shared" si="109"/>
        <v>2000000</v>
      </c>
      <c r="D349" s="128">
        <f ca="1">IF(A349&lt;$B$1,VLOOKUP(A349,[1]DI!$A$4:$B$15000,2,FALSE),0)</f>
        <v>4.4000000000000004E-2</v>
      </c>
      <c r="E349" s="129">
        <f t="shared" ca="1" si="101"/>
        <v>1.0001708899999999</v>
      </c>
      <c r="F349" s="129">
        <f ca="1">(TRUNC(PRODUCT($E$12:$E348),16))</f>
        <v>1.0549718956737899</v>
      </c>
      <c r="G349" s="129">
        <f t="shared" si="110"/>
        <v>1</v>
      </c>
      <c r="H349" s="129">
        <f t="shared" ca="1" si="102"/>
        <v>1.0549719</v>
      </c>
      <c r="I349" s="128">
        <f t="shared" si="111"/>
        <v>0.05</v>
      </c>
      <c r="J349" s="122">
        <f t="shared" si="112"/>
        <v>43488</v>
      </c>
      <c r="K349" s="118">
        <f t="shared" si="113"/>
        <v>234</v>
      </c>
      <c r="L349" s="130">
        <f t="shared" si="114"/>
        <v>234</v>
      </c>
      <c r="M349" s="131">
        <f t="shared" si="103"/>
        <v>1.0463471070000001</v>
      </c>
      <c r="N349" s="131">
        <f t="shared" ca="1" si="104"/>
        <v>1.1038667959999999</v>
      </c>
      <c r="O349" s="130">
        <f t="shared" si="115"/>
        <v>0</v>
      </c>
      <c r="P349" s="129">
        <f t="shared" ca="1" si="105"/>
        <v>207733.592</v>
      </c>
      <c r="Q349" s="135">
        <f t="shared" si="106"/>
        <v>0</v>
      </c>
      <c r="R349" s="129">
        <f t="shared" si="107"/>
        <v>0</v>
      </c>
      <c r="S349" s="136" t="str">
        <f t="shared" si="116"/>
        <v>A+J=</v>
      </c>
      <c r="T349" s="122">
        <f t="shared" si="117"/>
        <v>44732</v>
      </c>
      <c r="U349" s="3"/>
      <c r="V349" s="3"/>
      <c r="W349" s="117"/>
      <c r="X349" s="57"/>
      <c r="Y349" s="22"/>
      <c r="Z349" s="1"/>
      <c r="AA349" s="3"/>
      <c r="AB349" s="3"/>
      <c r="AC349" s="3"/>
      <c r="AD349" s="3"/>
      <c r="AE349" s="3"/>
      <c r="AF349" s="11"/>
      <c r="AG349" s="3"/>
      <c r="AH349" s="3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</row>
    <row r="350" spans="1:166" x14ac:dyDescent="0.15">
      <c r="A350" s="134">
        <f t="shared" si="108"/>
        <v>43826</v>
      </c>
      <c r="B350" s="127">
        <f t="shared" ca="1" si="118"/>
        <v>2208538.4180000001</v>
      </c>
      <c r="C350" s="119">
        <f t="shared" si="109"/>
        <v>2000000</v>
      </c>
      <c r="D350" s="128">
        <f ca="1">IF(A350&lt;$B$1,VLOOKUP(A350,[1]DI!$A$4:$B$15000,2,FALSE),0)</f>
        <v>4.4000000000000004E-2</v>
      </c>
      <c r="E350" s="129">
        <f t="shared" ca="1" si="101"/>
        <v>1.0001708899999999</v>
      </c>
      <c r="F350" s="129">
        <f ca="1">(TRUNC(PRODUCT($E$12:$E349),16))</f>
        <v>1.0551521798210399</v>
      </c>
      <c r="G350" s="129">
        <f t="shared" si="110"/>
        <v>1</v>
      </c>
      <c r="H350" s="129">
        <f t="shared" ca="1" si="102"/>
        <v>1.0551521800000001</v>
      </c>
      <c r="I350" s="128">
        <f t="shared" si="111"/>
        <v>0.05</v>
      </c>
      <c r="J350" s="122">
        <f t="shared" si="112"/>
        <v>43488</v>
      </c>
      <c r="K350" s="118">
        <f t="shared" si="113"/>
        <v>235</v>
      </c>
      <c r="L350" s="130">
        <f t="shared" si="114"/>
        <v>235</v>
      </c>
      <c r="M350" s="131">
        <f t="shared" si="103"/>
        <v>1.0465497109999999</v>
      </c>
      <c r="N350" s="131">
        <f t="shared" ca="1" si="104"/>
        <v>1.1042692089999999</v>
      </c>
      <c r="O350" s="130">
        <f t="shared" si="115"/>
        <v>0</v>
      </c>
      <c r="P350" s="129">
        <f t="shared" ca="1" si="105"/>
        <v>208538.41800000001</v>
      </c>
      <c r="Q350" s="135">
        <f t="shared" si="106"/>
        <v>0</v>
      </c>
      <c r="R350" s="129">
        <f t="shared" si="107"/>
        <v>0</v>
      </c>
      <c r="S350" s="136" t="str">
        <f t="shared" si="116"/>
        <v>A+J=</v>
      </c>
      <c r="T350" s="122">
        <f t="shared" si="117"/>
        <v>44732</v>
      </c>
      <c r="U350" s="3"/>
      <c r="V350" s="3"/>
      <c r="W350" s="117"/>
      <c r="X350" s="57"/>
      <c r="Y350" s="22"/>
      <c r="Z350" s="1"/>
      <c r="AA350" s="3"/>
      <c r="AB350" s="3"/>
      <c r="AC350" s="3"/>
      <c r="AD350" s="3"/>
      <c r="AE350" s="3"/>
      <c r="AF350" s="11"/>
      <c r="AG350" s="3"/>
      <c r="AH350" s="3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</row>
    <row r="351" spans="1:166" x14ac:dyDescent="0.15">
      <c r="A351" s="134">
        <f t="shared" si="108"/>
        <v>43827</v>
      </c>
      <c r="B351" s="127">
        <f t="shared" ca="1" si="118"/>
        <v>2209343.5380000002</v>
      </c>
      <c r="C351" s="119">
        <f t="shared" si="109"/>
        <v>2000000</v>
      </c>
      <c r="D351" s="128">
        <f ca="1">IF(A351&lt;$B$1,VLOOKUP(A351,[1]DI!$A$4:$B$15000,2,FALSE),0)</f>
        <v>0</v>
      </c>
      <c r="E351" s="129">
        <f t="shared" ca="1" si="101"/>
        <v>1</v>
      </c>
      <c r="F351" s="129">
        <f ca="1">(TRUNC(PRODUCT($E$12:$E350),16))</f>
        <v>1.0553324947770499</v>
      </c>
      <c r="G351" s="129">
        <f t="shared" si="110"/>
        <v>1</v>
      </c>
      <c r="H351" s="129">
        <f t="shared" ca="1" si="102"/>
        <v>1.0553324900000001</v>
      </c>
      <c r="I351" s="128">
        <f t="shared" si="111"/>
        <v>0.05</v>
      </c>
      <c r="J351" s="122">
        <f t="shared" si="112"/>
        <v>43488</v>
      </c>
      <c r="K351" s="118">
        <f t="shared" si="113"/>
        <v>235</v>
      </c>
      <c r="L351" s="130">
        <f t="shared" si="114"/>
        <v>236</v>
      </c>
      <c r="M351" s="131">
        <f t="shared" si="103"/>
        <v>1.046752355</v>
      </c>
      <c r="N351" s="131">
        <f t="shared" ca="1" si="104"/>
        <v>1.1046717690000001</v>
      </c>
      <c r="O351" s="130">
        <f t="shared" si="115"/>
        <v>0</v>
      </c>
      <c r="P351" s="129">
        <f t="shared" ca="1" si="105"/>
        <v>209343.538</v>
      </c>
      <c r="Q351" s="135">
        <f t="shared" si="106"/>
        <v>0</v>
      </c>
      <c r="R351" s="129">
        <f t="shared" si="107"/>
        <v>0</v>
      </c>
      <c r="S351" s="136" t="str">
        <f t="shared" si="116"/>
        <v>A+J=</v>
      </c>
      <c r="T351" s="122">
        <f t="shared" si="117"/>
        <v>44732</v>
      </c>
      <c r="U351" s="3"/>
      <c r="V351" s="3"/>
      <c r="W351" s="55"/>
      <c r="X351" s="55"/>
      <c r="Y351" s="22"/>
      <c r="Z351" s="1"/>
      <c r="AA351" s="3"/>
      <c r="AB351" s="3"/>
      <c r="AC351" s="3"/>
      <c r="AD351" s="3"/>
      <c r="AE351" s="3"/>
      <c r="AF351" s="11"/>
      <c r="AG351" s="3"/>
      <c r="AH351" s="3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</row>
    <row r="352" spans="1:166" x14ac:dyDescent="0.15">
      <c r="A352" s="134">
        <f t="shared" si="108"/>
        <v>43828</v>
      </c>
      <c r="B352" s="127">
        <f t="shared" ca="1" si="118"/>
        <v>2209343.5380000002</v>
      </c>
      <c r="C352" s="119">
        <f t="shared" si="109"/>
        <v>2000000</v>
      </c>
      <c r="D352" s="128">
        <f ca="1">IF(A352&lt;$B$1,VLOOKUP(A352,[1]DI!$A$4:$B$15000,2,FALSE),0)</f>
        <v>0</v>
      </c>
      <c r="E352" s="129">
        <f t="shared" ca="1" si="101"/>
        <v>1</v>
      </c>
      <c r="F352" s="129">
        <f ca="1">(TRUNC(PRODUCT($E$12:$E351),16))</f>
        <v>1.0553324947770499</v>
      </c>
      <c r="G352" s="129">
        <f t="shared" si="110"/>
        <v>1</v>
      </c>
      <c r="H352" s="129">
        <f t="shared" ca="1" si="102"/>
        <v>1.0553324900000001</v>
      </c>
      <c r="I352" s="128">
        <f t="shared" si="111"/>
        <v>0.05</v>
      </c>
      <c r="J352" s="122">
        <f t="shared" si="112"/>
        <v>43488</v>
      </c>
      <c r="K352" s="118">
        <f t="shared" si="113"/>
        <v>235</v>
      </c>
      <c r="L352" s="130">
        <f t="shared" si="114"/>
        <v>236</v>
      </c>
      <c r="M352" s="131">
        <f t="shared" si="103"/>
        <v>1.046752355</v>
      </c>
      <c r="N352" s="131">
        <f t="shared" ca="1" si="104"/>
        <v>1.1046717690000001</v>
      </c>
      <c r="O352" s="130">
        <f t="shared" si="115"/>
        <v>0</v>
      </c>
      <c r="P352" s="129">
        <f t="shared" ca="1" si="105"/>
        <v>209343.538</v>
      </c>
      <c r="Q352" s="135">
        <f t="shared" si="106"/>
        <v>0</v>
      </c>
      <c r="R352" s="129">
        <f t="shared" si="107"/>
        <v>0</v>
      </c>
      <c r="S352" s="136" t="str">
        <f t="shared" si="116"/>
        <v>A+J=</v>
      </c>
      <c r="T352" s="122">
        <f t="shared" si="117"/>
        <v>44732</v>
      </c>
      <c r="U352" s="3"/>
      <c r="V352" s="3"/>
      <c r="W352" s="55"/>
      <c r="X352" s="55"/>
      <c r="Y352" s="22"/>
      <c r="Z352" s="1"/>
      <c r="AA352" s="3"/>
      <c r="AB352" s="3"/>
      <c r="AC352" s="3"/>
      <c r="AD352" s="3"/>
      <c r="AE352" s="3"/>
      <c r="AF352" s="11"/>
      <c r="AG352" s="3"/>
      <c r="AH352" s="3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</row>
    <row r="353" spans="1:166" x14ac:dyDescent="0.15">
      <c r="A353" s="134">
        <f t="shared" si="108"/>
        <v>43829</v>
      </c>
      <c r="B353" s="127">
        <f t="shared" ca="1" si="118"/>
        <v>2209343.5380000002</v>
      </c>
      <c r="C353" s="119">
        <f t="shared" si="109"/>
        <v>2000000</v>
      </c>
      <c r="D353" s="128">
        <f ca="1">IF(A353&lt;$B$1,VLOOKUP(A353,[1]DI!$A$4:$B$15000,2,FALSE),0)</f>
        <v>4.4000000000000004E-2</v>
      </c>
      <c r="E353" s="129">
        <f t="shared" ca="1" si="101"/>
        <v>1.0001708899999999</v>
      </c>
      <c r="F353" s="129">
        <f ca="1">(TRUNC(PRODUCT($E$12:$E352),16))</f>
        <v>1.0553324947770499</v>
      </c>
      <c r="G353" s="129">
        <f t="shared" si="110"/>
        <v>1</v>
      </c>
      <c r="H353" s="129">
        <f t="shared" ca="1" si="102"/>
        <v>1.0553324900000001</v>
      </c>
      <c r="I353" s="128">
        <f t="shared" si="111"/>
        <v>0.05</v>
      </c>
      <c r="J353" s="122">
        <f t="shared" si="112"/>
        <v>43488</v>
      </c>
      <c r="K353" s="118">
        <f t="shared" si="113"/>
        <v>236</v>
      </c>
      <c r="L353" s="130">
        <f t="shared" si="114"/>
        <v>236</v>
      </c>
      <c r="M353" s="131">
        <f t="shared" si="103"/>
        <v>1.046752355</v>
      </c>
      <c r="N353" s="131">
        <f t="shared" ca="1" si="104"/>
        <v>1.1046717690000001</v>
      </c>
      <c r="O353" s="130">
        <f t="shared" si="115"/>
        <v>0</v>
      </c>
      <c r="P353" s="129">
        <f t="shared" ca="1" si="105"/>
        <v>209343.538</v>
      </c>
      <c r="Q353" s="135">
        <f t="shared" si="106"/>
        <v>0</v>
      </c>
      <c r="R353" s="129">
        <f t="shared" si="107"/>
        <v>0</v>
      </c>
      <c r="S353" s="136" t="str">
        <f t="shared" si="116"/>
        <v>A+J=</v>
      </c>
      <c r="T353" s="122">
        <f t="shared" si="117"/>
        <v>44732</v>
      </c>
      <c r="U353" s="3"/>
      <c r="V353" s="3"/>
      <c r="W353" s="55"/>
      <c r="X353" s="55"/>
      <c r="Y353" s="22"/>
      <c r="Z353" s="1"/>
      <c r="AA353" s="3"/>
      <c r="AB353" s="3"/>
      <c r="AC353" s="3"/>
      <c r="AD353" s="3"/>
      <c r="AE353" s="3"/>
      <c r="AF353" s="11"/>
      <c r="AG353" s="3"/>
      <c r="AH353" s="3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</row>
    <row r="354" spans="1:166" x14ac:dyDescent="0.15">
      <c r="A354" s="134">
        <f t="shared" si="108"/>
        <v>43830</v>
      </c>
      <c r="B354" s="127">
        <f t="shared" ca="1" si="118"/>
        <v>2210148.9720000001</v>
      </c>
      <c r="C354" s="119">
        <f t="shared" si="109"/>
        <v>2000000</v>
      </c>
      <c r="D354" s="128">
        <f ca="1">IF(A354&lt;$B$1,VLOOKUP(A354,[1]DI!$A$4:$B$15000,2,FALSE),0)</f>
        <v>4.4000000000000004E-2</v>
      </c>
      <c r="E354" s="129">
        <f t="shared" ca="1" si="101"/>
        <v>1.0001708899999999</v>
      </c>
      <c r="F354" s="129">
        <f ca="1">(TRUNC(PRODUCT($E$12:$E353),16))</f>
        <v>1.0555128405470799</v>
      </c>
      <c r="G354" s="129">
        <f t="shared" si="110"/>
        <v>1</v>
      </c>
      <c r="H354" s="129">
        <f t="shared" ca="1" si="102"/>
        <v>1.05551284</v>
      </c>
      <c r="I354" s="128">
        <f t="shared" si="111"/>
        <v>0.05</v>
      </c>
      <c r="J354" s="122">
        <f t="shared" si="112"/>
        <v>43488</v>
      </c>
      <c r="K354" s="118">
        <f t="shared" si="113"/>
        <v>237</v>
      </c>
      <c r="L354" s="130">
        <f t="shared" si="114"/>
        <v>237</v>
      </c>
      <c r="M354" s="131">
        <f t="shared" si="103"/>
        <v>1.0469550379999999</v>
      </c>
      <c r="N354" s="131">
        <f t="shared" ca="1" si="104"/>
        <v>1.1050744859999999</v>
      </c>
      <c r="O354" s="130">
        <f t="shared" si="115"/>
        <v>0</v>
      </c>
      <c r="P354" s="129">
        <f t="shared" ca="1" si="105"/>
        <v>210148.97200000001</v>
      </c>
      <c r="Q354" s="135">
        <f t="shared" si="106"/>
        <v>0</v>
      </c>
      <c r="R354" s="129">
        <f t="shared" si="107"/>
        <v>0</v>
      </c>
      <c r="S354" s="136" t="str">
        <f t="shared" si="116"/>
        <v>A+J=</v>
      </c>
      <c r="T354" s="122">
        <f t="shared" si="117"/>
        <v>44732</v>
      </c>
      <c r="U354" s="3"/>
      <c r="V354" s="3"/>
      <c r="W354" s="55"/>
      <c r="X354" s="55"/>
      <c r="Y354" s="22"/>
      <c r="Z354" s="1"/>
      <c r="AA354" s="3"/>
      <c r="AB354" s="3"/>
      <c r="AC354" s="3"/>
      <c r="AD354" s="3"/>
      <c r="AE354" s="3"/>
      <c r="AF354" s="11"/>
      <c r="AG354" s="3"/>
      <c r="AH354" s="3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</row>
    <row r="355" spans="1:166" x14ac:dyDescent="0.15">
      <c r="A355" s="134">
        <f t="shared" si="108"/>
        <v>43831</v>
      </c>
      <c r="B355" s="127">
        <f t="shared" ca="1" si="118"/>
        <v>2210954.6979999999</v>
      </c>
      <c r="C355" s="119">
        <f t="shared" si="109"/>
        <v>2000000</v>
      </c>
      <c r="D355" s="128">
        <f ca="1">IF(A355&lt;$B$1,VLOOKUP(A355,[1]DI!$A$4:$B$15000,2,FALSE),0)</f>
        <v>0</v>
      </c>
      <c r="E355" s="129">
        <f t="shared" ca="1" si="101"/>
        <v>1</v>
      </c>
      <c r="F355" s="129">
        <f ca="1">(TRUNC(PRODUCT($E$12:$E354),16))</f>
        <v>1.0556932171364</v>
      </c>
      <c r="G355" s="129">
        <f t="shared" si="110"/>
        <v>1</v>
      </c>
      <c r="H355" s="129">
        <f t="shared" ca="1" si="102"/>
        <v>1.05569322</v>
      </c>
      <c r="I355" s="128">
        <f t="shared" si="111"/>
        <v>0.05</v>
      </c>
      <c r="J355" s="122">
        <f t="shared" si="112"/>
        <v>43488</v>
      </c>
      <c r="K355" s="118">
        <f t="shared" si="113"/>
        <v>237</v>
      </c>
      <c r="L355" s="130">
        <f t="shared" si="114"/>
        <v>238</v>
      </c>
      <c r="M355" s="131">
        <f t="shared" si="103"/>
        <v>1.047157761</v>
      </c>
      <c r="N355" s="131">
        <f t="shared" ca="1" si="104"/>
        <v>1.1054773490000001</v>
      </c>
      <c r="O355" s="130">
        <f t="shared" si="115"/>
        <v>0</v>
      </c>
      <c r="P355" s="129">
        <f t="shared" ca="1" si="105"/>
        <v>210954.698</v>
      </c>
      <c r="Q355" s="135">
        <f t="shared" si="106"/>
        <v>0</v>
      </c>
      <c r="R355" s="129">
        <f t="shared" si="107"/>
        <v>0</v>
      </c>
      <c r="S355" s="136" t="str">
        <f t="shared" si="116"/>
        <v>A+J=</v>
      </c>
      <c r="T355" s="122">
        <f t="shared" si="117"/>
        <v>44732</v>
      </c>
      <c r="U355" s="3"/>
      <c r="V355" s="3"/>
      <c r="W355" s="55"/>
      <c r="X355" s="55"/>
      <c r="Y355" s="22"/>
      <c r="Z355" s="1"/>
      <c r="AA355" s="3"/>
      <c r="AB355" s="3"/>
      <c r="AC355" s="3"/>
      <c r="AD355" s="3"/>
      <c r="AE355" s="3"/>
      <c r="AF355" s="11"/>
      <c r="AG355" s="3"/>
      <c r="AH355" s="3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</row>
    <row r="356" spans="1:166" x14ac:dyDescent="0.15">
      <c r="A356" s="134">
        <f t="shared" si="108"/>
        <v>43832</v>
      </c>
      <c r="B356" s="127">
        <f t="shared" ca="1" si="118"/>
        <v>2210954.6979999999</v>
      </c>
      <c r="C356" s="119">
        <f t="shared" si="109"/>
        <v>2000000</v>
      </c>
      <c r="D356" s="128">
        <f ca="1">IF(A356&lt;$B$1,VLOOKUP(A356,[1]DI!$A$4:$B$15000,2,FALSE),0)</f>
        <v>4.4000000000000004E-2</v>
      </c>
      <c r="E356" s="129">
        <f t="shared" ca="1" si="101"/>
        <v>1.0001708899999999</v>
      </c>
      <c r="F356" s="129">
        <f ca="1">(TRUNC(PRODUCT($E$12:$E355),16))</f>
        <v>1.0556932171364</v>
      </c>
      <c r="G356" s="129">
        <f t="shared" si="110"/>
        <v>1</v>
      </c>
      <c r="H356" s="129">
        <f t="shared" ca="1" si="102"/>
        <v>1.05569322</v>
      </c>
      <c r="I356" s="128">
        <f t="shared" si="111"/>
        <v>0.05</v>
      </c>
      <c r="J356" s="122">
        <f t="shared" si="112"/>
        <v>43488</v>
      </c>
      <c r="K356" s="118">
        <f t="shared" si="113"/>
        <v>238</v>
      </c>
      <c r="L356" s="130">
        <f t="shared" si="114"/>
        <v>238</v>
      </c>
      <c r="M356" s="131">
        <f t="shared" si="103"/>
        <v>1.047157761</v>
      </c>
      <c r="N356" s="131">
        <f t="shared" ca="1" si="104"/>
        <v>1.1054773490000001</v>
      </c>
      <c r="O356" s="130">
        <f t="shared" si="115"/>
        <v>0</v>
      </c>
      <c r="P356" s="129">
        <f t="shared" ca="1" si="105"/>
        <v>210954.698</v>
      </c>
      <c r="Q356" s="135">
        <f t="shared" si="106"/>
        <v>0</v>
      </c>
      <c r="R356" s="129">
        <f t="shared" si="107"/>
        <v>0</v>
      </c>
      <c r="S356" s="136" t="str">
        <f t="shared" si="116"/>
        <v>A+J=</v>
      </c>
      <c r="T356" s="122">
        <f t="shared" si="117"/>
        <v>44732</v>
      </c>
      <c r="U356" s="3"/>
      <c r="V356" s="3"/>
      <c r="W356" s="55"/>
      <c r="X356" s="55"/>
      <c r="Y356" s="22"/>
      <c r="Z356" s="1"/>
      <c r="AA356" s="3"/>
      <c r="AB356" s="3"/>
      <c r="AC356" s="3"/>
      <c r="AD356" s="3"/>
      <c r="AE356" s="3"/>
      <c r="AF356" s="11"/>
      <c r="AG356" s="3"/>
      <c r="AH356" s="3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</row>
    <row r="357" spans="1:166" x14ac:dyDescent="0.15">
      <c r="A357" s="134">
        <f t="shared" si="108"/>
        <v>43833</v>
      </c>
      <c r="B357" s="127">
        <f t="shared" ca="1" si="118"/>
        <v>2211760.6940000001</v>
      </c>
      <c r="C357" s="119">
        <f t="shared" si="109"/>
        <v>2000000</v>
      </c>
      <c r="D357" s="128">
        <f ca="1">IF(A357&lt;$B$1,VLOOKUP(A357,[1]DI!$A$4:$B$15000,2,FALSE),0)</f>
        <v>4.4000000000000004E-2</v>
      </c>
      <c r="E357" s="129">
        <f t="shared" ca="1" si="101"/>
        <v>1.0001708899999999</v>
      </c>
      <c r="F357" s="129">
        <f ca="1">(TRUNC(PRODUCT($E$12:$E356),16))</f>
        <v>1.05587362455028</v>
      </c>
      <c r="G357" s="129">
        <f t="shared" si="110"/>
        <v>1</v>
      </c>
      <c r="H357" s="129">
        <f t="shared" ca="1" si="102"/>
        <v>1.0558736200000001</v>
      </c>
      <c r="I357" s="128">
        <f t="shared" si="111"/>
        <v>0.05</v>
      </c>
      <c r="J357" s="122">
        <f t="shared" si="112"/>
        <v>43488</v>
      </c>
      <c r="K357" s="118">
        <f t="shared" si="113"/>
        <v>239</v>
      </c>
      <c r="L357" s="130">
        <f t="shared" si="114"/>
        <v>239</v>
      </c>
      <c r="M357" s="131">
        <f t="shared" si="103"/>
        <v>1.047360523</v>
      </c>
      <c r="N357" s="131">
        <f t="shared" ca="1" si="104"/>
        <v>1.105880347</v>
      </c>
      <c r="O357" s="130">
        <f t="shared" si="115"/>
        <v>0</v>
      </c>
      <c r="P357" s="129">
        <f t="shared" ca="1" si="105"/>
        <v>211760.69399999999</v>
      </c>
      <c r="Q357" s="135">
        <f t="shared" si="106"/>
        <v>0</v>
      </c>
      <c r="R357" s="129">
        <f t="shared" si="107"/>
        <v>0</v>
      </c>
      <c r="S357" s="136" t="str">
        <f t="shared" si="116"/>
        <v>A+J=</v>
      </c>
      <c r="T357" s="122">
        <f t="shared" si="117"/>
        <v>44732</v>
      </c>
      <c r="U357" s="3"/>
      <c r="V357" s="3"/>
      <c r="W357" s="55"/>
      <c r="X357" s="55"/>
      <c r="Y357" s="22"/>
      <c r="Z357" s="1"/>
      <c r="AA357" s="3"/>
      <c r="AB357" s="3"/>
      <c r="AC357" s="3"/>
      <c r="AD357" s="3"/>
      <c r="AE357" s="3"/>
      <c r="AF357" s="11"/>
      <c r="AG357" s="3"/>
      <c r="AH357" s="3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</row>
    <row r="358" spans="1:166" x14ac:dyDescent="0.15">
      <c r="A358" s="134">
        <f t="shared" si="108"/>
        <v>43834</v>
      </c>
      <c r="B358" s="127">
        <f t="shared" ca="1" si="118"/>
        <v>2212567.0019999999</v>
      </c>
      <c r="C358" s="119">
        <f t="shared" si="109"/>
        <v>2000000</v>
      </c>
      <c r="D358" s="128">
        <f ca="1">IF(A358&lt;$B$1,VLOOKUP(A358,[1]DI!$A$4:$B$15000,2,FALSE),0)</f>
        <v>0</v>
      </c>
      <c r="E358" s="129">
        <f t="shared" ca="1" si="101"/>
        <v>1</v>
      </c>
      <c r="F358" s="129">
        <f ca="1">(TRUNC(PRODUCT($E$12:$E357),16))</f>
        <v>1.0560540627939801</v>
      </c>
      <c r="G358" s="129">
        <f t="shared" si="110"/>
        <v>1</v>
      </c>
      <c r="H358" s="129">
        <f t="shared" ca="1" si="102"/>
        <v>1.0560540599999999</v>
      </c>
      <c r="I358" s="128">
        <f t="shared" si="111"/>
        <v>0.05</v>
      </c>
      <c r="J358" s="122">
        <f t="shared" si="112"/>
        <v>43488</v>
      </c>
      <c r="K358" s="118">
        <f t="shared" si="113"/>
        <v>239</v>
      </c>
      <c r="L358" s="130">
        <f t="shared" si="114"/>
        <v>240</v>
      </c>
      <c r="M358" s="131">
        <f t="shared" si="103"/>
        <v>1.047563324</v>
      </c>
      <c r="N358" s="131">
        <f t="shared" ca="1" si="104"/>
        <v>1.1062835010000001</v>
      </c>
      <c r="O358" s="130">
        <f t="shared" si="115"/>
        <v>0</v>
      </c>
      <c r="P358" s="129">
        <f t="shared" ca="1" si="105"/>
        <v>212567.00200000001</v>
      </c>
      <c r="Q358" s="135">
        <f t="shared" si="106"/>
        <v>0</v>
      </c>
      <c r="R358" s="129">
        <f t="shared" si="107"/>
        <v>0</v>
      </c>
      <c r="S358" s="136" t="str">
        <f t="shared" si="116"/>
        <v>A+J=</v>
      </c>
      <c r="T358" s="122">
        <f t="shared" si="117"/>
        <v>44732</v>
      </c>
      <c r="U358" s="3"/>
      <c r="V358" s="3"/>
      <c r="W358" s="55"/>
      <c r="X358" s="55"/>
      <c r="Y358" s="22"/>
      <c r="Z358" s="1"/>
      <c r="AA358" s="3"/>
      <c r="AB358" s="3"/>
      <c r="AC358" s="3"/>
      <c r="AD358" s="3"/>
      <c r="AE358" s="3"/>
      <c r="AF358" s="11"/>
      <c r="AG358" s="3"/>
      <c r="AH358" s="3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</row>
    <row r="359" spans="1:166" x14ac:dyDescent="0.15">
      <c r="A359" s="134">
        <f t="shared" si="108"/>
        <v>43835</v>
      </c>
      <c r="B359" s="127">
        <f t="shared" ca="1" si="118"/>
        <v>2212567.0019999999</v>
      </c>
      <c r="C359" s="119">
        <f t="shared" si="109"/>
        <v>2000000</v>
      </c>
      <c r="D359" s="128">
        <f ca="1">IF(A359&lt;$B$1,VLOOKUP(A359,[1]DI!$A$4:$B$15000,2,FALSE),0)</f>
        <v>0</v>
      </c>
      <c r="E359" s="129">
        <f t="shared" ca="1" si="101"/>
        <v>1</v>
      </c>
      <c r="F359" s="129">
        <f ca="1">(TRUNC(PRODUCT($E$12:$E358),16))</f>
        <v>1.0560540627939801</v>
      </c>
      <c r="G359" s="129">
        <f t="shared" si="110"/>
        <v>1</v>
      </c>
      <c r="H359" s="129">
        <f t="shared" ca="1" si="102"/>
        <v>1.0560540599999999</v>
      </c>
      <c r="I359" s="128">
        <f t="shared" si="111"/>
        <v>0.05</v>
      </c>
      <c r="J359" s="122">
        <f t="shared" si="112"/>
        <v>43488</v>
      </c>
      <c r="K359" s="118">
        <f t="shared" si="113"/>
        <v>239</v>
      </c>
      <c r="L359" s="130">
        <f t="shared" si="114"/>
        <v>240</v>
      </c>
      <c r="M359" s="131">
        <f t="shared" si="103"/>
        <v>1.047563324</v>
      </c>
      <c r="N359" s="131">
        <f t="shared" ca="1" si="104"/>
        <v>1.1062835010000001</v>
      </c>
      <c r="O359" s="130">
        <f t="shared" si="115"/>
        <v>0</v>
      </c>
      <c r="P359" s="129">
        <f t="shared" ca="1" si="105"/>
        <v>212567.00200000001</v>
      </c>
      <c r="Q359" s="135">
        <f t="shared" si="106"/>
        <v>0</v>
      </c>
      <c r="R359" s="129">
        <f t="shared" si="107"/>
        <v>0</v>
      </c>
      <c r="S359" s="136" t="str">
        <f t="shared" si="116"/>
        <v>A+J=</v>
      </c>
      <c r="T359" s="122">
        <f t="shared" si="117"/>
        <v>44732</v>
      </c>
      <c r="U359" s="3"/>
      <c r="V359" s="3"/>
      <c r="W359" s="55"/>
      <c r="X359" s="55"/>
      <c r="Y359" s="22"/>
      <c r="Z359" s="1"/>
      <c r="AA359" s="3"/>
      <c r="AB359" s="3"/>
      <c r="AC359" s="3"/>
      <c r="AD359" s="3"/>
      <c r="AE359" s="3"/>
      <c r="AF359" s="11"/>
      <c r="AG359" s="3"/>
      <c r="AH359" s="3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</row>
    <row r="360" spans="1:166" x14ac:dyDescent="0.15">
      <c r="A360" s="134">
        <f t="shared" si="108"/>
        <v>43836</v>
      </c>
      <c r="B360" s="127">
        <f t="shared" ca="1" si="118"/>
        <v>2212567.0019999999</v>
      </c>
      <c r="C360" s="119">
        <f t="shared" si="109"/>
        <v>2000000</v>
      </c>
      <c r="D360" s="128">
        <f ca="1">IF(A360&lt;$B$1,VLOOKUP(A360,[1]DI!$A$4:$B$15000,2,FALSE),0)</f>
        <v>4.4000000000000004E-2</v>
      </c>
      <c r="E360" s="129">
        <f t="shared" ca="1" si="101"/>
        <v>1.0001708899999999</v>
      </c>
      <c r="F360" s="129">
        <f ca="1">(TRUNC(PRODUCT($E$12:$E359),16))</f>
        <v>1.0560540627939801</v>
      </c>
      <c r="G360" s="129">
        <f t="shared" si="110"/>
        <v>1</v>
      </c>
      <c r="H360" s="129">
        <f t="shared" ca="1" si="102"/>
        <v>1.0560540599999999</v>
      </c>
      <c r="I360" s="128">
        <f t="shared" si="111"/>
        <v>0.05</v>
      </c>
      <c r="J360" s="122">
        <f t="shared" si="112"/>
        <v>43488</v>
      </c>
      <c r="K360" s="118">
        <f t="shared" si="113"/>
        <v>240</v>
      </c>
      <c r="L360" s="130">
        <f t="shared" si="114"/>
        <v>240</v>
      </c>
      <c r="M360" s="131">
        <f t="shared" si="103"/>
        <v>1.047563324</v>
      </c>
      <c r="N360" s="131">
        <f t="shared" ca="1" si="104"/>
        <v>1.1062835010000001</v>
      </c>
      <c r="O360" s="130">
        <f t="shared" si="115"/>
        <v>0</v>
      </c>
      <c r="P360" s="129">
        <f t="shared" ca="1" si="105"/>
        <v>212567.00200000001</v>
      </c>
      <c r="Q360" s="135">
        <f t="shared" si="106"/>
        <v>0</v>
      </c>
      <c r="R360" s="129">
        <f t="shared" si="107"/>
        <v>0</v>
      </c>
      <c r="S360" s="136" t="str">
        <f t="shared" si="116"/>
        <v>A+J=</v>
      </c>
      <c r="T360" s="122">
        <f t="shared" si="117"/>
        <v>44732</v>
      </c>
      <c r="U360" s="3"/>
      <c r="V360" s="3"/>
      <c r="W360" s="55"/>
      <c r="X360" s="55"/>
      <c r="Y360" s="22"/>
      <c r="Z360" s="1"/>
      <c r="AA360" s="3"/>
      <c r="AB360" s="3"/>
      <c r="AC360" s="3"/>
      <c r="AD360" s="3"/>
      <c r="AE360" s="3"/>
      <c r="AF360" s="11"/>
      <c r="AG360" s="3"/>
      <c r="AH360" s="3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</row>
    <row r="361" spans="1:166" x14ac:dyDescent="0.15">
      <c r="A361" s="134">
        <f t="shared" si="108"/>
        <v>43837</v>
      </c>
      <c r="B361" s="127">
        <f t="shared" ca="1" si="118"/>
        <v>2213373.6039999998</v>
      </c>
      <c r="C361" s="119">
        <f t="shared" si="109"/>
        <v>2000000</v>
      </c>
      <c r="D361" s="128">
        <f ca="1">IF(A361&lt;$B$1,VLOOKUP(A361,[1]DI!$A$4:$B$15000,2,FALSE),0)</f>
        <v>4.4000000000000004E-2</v>
      </c>
      <c r="E361" s="129">
        <f t="shared" ca="1" si="101"/>
        <v>1.0001708899999999</v>
      </c>
      <c r="F361" s="129">
        <f ca="1">(TRUNC(PRODUCT($E$12:$E360),16))</f>
        <v>1.0562345318727699</v>
      </c>
      <c r="G361" s="129">
        <f t="shared" si="110"/>
        <v>1</v>
      </c>
      <c r="H361" s="129">
        <f t="shared" ca="1" si="102"/>
        <v>1.05623453</v>
      </c>
      <c r="I361" s="128">
        <f t="shared" si="111"/>
        <v>0.05</v>
      </c>
      <c r="J361" s="122">
        <f t="shared" si="112"/>
        <v>43488</v>
      </c>
      <c r="K361" s="118">
        <f t="shared" si="113"/>
        <v>241</v>
      </c>
      <c r="L361" s="130">
        <f t="shared" si="114"/>
        <v>241</v>
      </c>
      <c r="M361" s="131">
        <f t="shared" si="103"/>
        <v>1.047766164</v>
      </c>
      <c r="N361" s="131">
        <f t="shared" ca="1" si="104"/>
        <v>1.106686802</v>
      </c>
      <c r="O361" s="130">
        <f t="shared" si="115"/>
        <v>0</v>
      </c>
      <c r="P361" s="129">
        <f t="shared" ca="1" si="105"/>
        <v>213373.60399999999</v>
      </c>
      <c r="Q361" s="135">
        <f t="shared" si="106"/>
        <v>0</v>
      </c>
      <c r="R361" s="129">
        <f t="shared" si="107"/>
        <v>0</v>
      </c>
      <c r="S361" s="136" t="str">
        <f t="shared" si="116"/>
        <v>A+J=</v>
      </c>
      <c r="T361" s="122">
        <f t="shared" si="117"/>
        <v>44732</v>
      </c>
      <c r="U361" s="3"/>
      <c r="V361" s="3"/>
      <c r="W361" s="55"/>
      <c r="X361" s="55"/>
      <c r="Y361" s="22"/>
      <c r="Z361" s="1"/>
      <c r="AA361" s="3"/>
      <c r="AB361" s="3"/>
      <c r="AC361" s="3"/>
      <c r="AD361" s="3"/>
      <c r="AE361" s="3"/>
      <c r="AF361" s="11"/>
      <c r="AG361" s="3"/>
      <c r="AH361" s="3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</row>
    <row r="362" spans="1:166" x14ac:dyDescent="0.15">
      <c r="A362" s="134">
        <f t="shared" si="108"/>
        <v>43838</v>
      </c>
      <c r="B362" s="127">
        <f t="shared" ca="1" si="118"/>
        <v>2214180.4959999998</v>
      </c>
      <c r="C362" s="119">
        <f t="shared" si="109"/>
        <v>2000000</v>
      </c>
      <c r="D362" s="128">
        <f ca="1">IF(A362&lt;$B$1,VLOOKUP(A362,[1]DI!$A$4:$B$15000,2,FALSE),0)</f>
        <v>4.4000000000000004E-2</v>
      </c>
      <c r="E362" s="129">
        <f t="shared" ca="1" si="101"/>
        <v>1.0001708899999999</v>
      </c>
      <c r="F362" s="129">
        <f ca="1">(TRUNC(PRODUCT($E$12:$E361),16))</f>
        <v>1.0564150317919201</v>
      </c>
      <c r="G362" s="129">
        <f t="shared" si="110"/>
        <v>1</v>
      </c>
      <c r="H362" s="129">
        <f t="shared" ca="1" si="102"/>
        <v>1.0564150299999999</v>
      </c>
      <c r="I362" s="128">
        <f t="shared" si="111"/>
        <v>0.05</v>
      </c>
      <c r="J362" s="122">
        <f t="shared" si="112"/>
        <v>43488</v>
      </c>
      <c r="K362" s="118">
        <f t="shared" si="113"/>
        <v>242</v>
      </c>
      <c r="L362" s="130">
        <f t="shared" si="114"/>
        <v>242</v>
      </c>
      <c r="M362" s="131">
        <f t="shared" si="103"/>
        <v>1.0479690429999999</v>
      </c>
      <c r="N362" s="131">
        <f t="shared" ca="1" si="104"/>
        <v>1.107090248</v>
      </c>
      <c r="O362" s="130">
        <f t="shared" si="115"/>
        <v>0</v>
      </c>
      <c r="P362" s="129">
        <f t="shared" ca="1" si="105"/>
        <v>214180.49600000001</v>
      </c>
      <c r="Q362" s="135">
        <f t="shared" si="106"/>
        <v>0</v>
      </c>
      <c r="R362" s="129">
        <f t="shared" si="107"/>
        <v>0</v>
      </c>
      <c r="S362" s="136" t="str">
        <f t="shared" si="116"/>
        <v>A+J=</v>
      </c>
      <c r="T362" s="122">
        <f t="shared" si="117"/>
        <v>44732</v>
      </c>
      <c r="U362" s="3"/>
      <c r="V362" s="3"/>
      <c r="W362" s="55"/>
      <c r="X362" s="55"/>
      <c r="Y362" s="22"/>
      <c r="Z362" s="1"/>
      <c r="AA362" s="3"/>
      <c r="AB362" s="3"/>
      <c r="AC362" s="3"/>
      <c r="AD362" s="3"/>
      <c r="AE362" s="3"/>
      <c r="AF362" s="11"/>
      <c r="AG362" s="3"/>
      <c r="AH362" s="3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</row>
    <row r="363" spans="1:166" x14ac:dyDescent="0.15">
      <c r="A363" s="134">
        <f t="shared" si="108"/>
        <v>43839</v>
      </c>
      <c r="B363" s="127">
        <f t="shared" ca="1" si="118"/>
        <v>2214987.682</v>
      </c>
      <c r="C363" s="119">
        <f t="shared" si="109"/>
        <v>2000000</v>
      </c>
      <c r="D363" s="128">
        <f ca="1">IF(A363&lt;$B$1,VLOOKUP(A363,[1]DI!$A$4:$B$15000,2,FALSE),0)</f>
        <v>4.4000000000000004E-2</v>
      </c>
      <c r="E363" s="129">
        <f t="shared" ca="1" si="101"/>
        <v>1.0001708899999999</v>
      </c>
      <c r="F363" s="129">
        <f ca="1">(TRUNC(PRODUCT($E$12:$E362),16))</f>
        <v>1.0565955625567001</v>
      </c>
      <c r="G363" s="129">
        <f t="shared" si="110"/>
        <v>1</v>
      </c>
      <c r="H363" s="129">
        <f t="shared" ca="1" si="102"/>
        <v>1.0565955600000001</v>
      </c>
      <c r="I363" s="128">
        <f t="shared" si="111"/>
        <v>0.05</v>
      </c>
      <c r="J363" s="122">
        <f t="shared" si="112"/>
        <v>43488</v>
      </c>
      <c r="K363" s="118">
        <f t="shared" si="113"/>
        <v>243</v>
      </c>
      <c r="L363" s="130">
        <f t="shared" si="114"/>
        <v>243</v>
      </c>
      <c r="M363" s="131">
        <f t="shared" si="103"/>
        <v>1.0481719620000001</v>
      </c>
      <c r="N363" s="131">
        <f t="shared" ca="1" si="104"/>
        <v>1.1074938409999999</v>
      </c>
      <c r="O363" s="130">
        <f t="shared" si="115"/>
        <v>0</v>
      </c>
      <c r="P363" s="129">
        <f t="shared" ca="1" si="105"/>
        <v>214987.682</v>
      </c>
      <c r="Q363" s="135">
        <f t="shared" si="106"/>
        <v>0</v>
      </c>
      <c r="R363" s="129">
        <f t="shared" si="107"/>
        <v>0</v>
      </c>
      <c r="S363" s="136" t="str">
        <f t="shared" si="116"/>
        <v>A+J=</v>
      </c>
      <c r="T363" s="122">
        <f t="shared" si="117"/>
        <v>44732</v>
      </c>
      <c r="U363" s="3"/>
      <c r="V363" s="3"/>
      <c r="W363" s="55"/>
      <c r="X363" s="55"/>
      <c r="Y363" s="22"/>
      <c r="Z363" s="1"/>
      <c r="AA363" s="3"/>
      <c r="AB363" s="3"/>
      <c r="AC363" s="3"/>
      <c r="AD363" s="3"/>
      <c r="AE363" s="3"/>
      <c r="AF363" s="11"/>
      <c r="AG363" s="3"/>
      <c r="AH363" s="3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</row>
    <row r="364" spans="1:166" x14ac:dyDescent="0.15">
      <c r="A364" s="134">
        <f t="shared" si="108"/>
        <v>43840</v>
      </c>
      <c r="B364" s="127">
        <f t="shared" ca="1" si="118"/>
        <v>2215795.16</v>
      </c>
      <c r="C364" s="119">
        <f t="shared" si="109"/>
        <v>2000000</v>
      </c>
      <c r="D364" s="128">
        <f ca="1">IF(A364&lt;$B$1,VLOOKUP(A364,[1]DI!$A$4:$B$15000,2,FALSE),0)</f>
        <v>4.4000000000000004E-2</v>
      </c>
      <c r="E364" s="129">
        <f t="shared" ca="1" si="101"/>
        <v>1.0001708899999999</v>
      </c>
      <c r="F364" s="129">
        <f ca="1">(TRUNC(PRODUCT($E$12:$E363),16))</f>
        <v>1.0567761241723901</v>
      </c>
      <c r="G364" s="129">
        <f t="shared" si="110"/>
        <v>1</v>
      </c>
      <c r="H364" s="129">
        <f t="shared" ca="1" si="102"/>
        <v>1.0567761200000001</v>
      </c>
      <c r="I364" s="128">
        <f t="shared" si="111"/>
        <v>0.05</v>
      </c>
      <c r="J364" s="122">
        <f t="shared" si="112"/>
        <v>43488</v>
      </c>
      <c r="K364" s="118">
        <f t="shared" si="113"/>
        <v>244</v>
      </c>
      <c r="L364" s="130">
        <f t="shared" si="114"/>
        <v>244</v>
      </c>
      <c r="M364" s="131">
        <f t="shared" si="103"/>
        <v>1.0483749200000001</v>
      </c>
      <c r="N364" s="131">
        <f t="shared" ca="1" si="104"/>
        <v>1.1078975799999999</v>
      </c>
      <c r="O364" s="130">
        <f t="shared" si="115"/>
        <v>0</v>
      </c>
      <c r="P364" s="129">
        <f t="shared" ca="1" si="105"/>
        <v>215795.16</v>
      </c>
      <c r="Q364" s="135">
        <f t="shared" si="106"/>
        <v>0</v>
      </c>
      <c r="R364" s="129">
        <f t="shared" si="107"/>
        <v>0</v>
      </c>
      <c r="S364" s="136" t="str">
        <f t="shared" si="116"/>
        <v>A+J=</v>
      </c>
      <c r="T364" s="122">
        <f t="shared" si="117"/>
        <v>44732</v>
      </c>
      <c r="U364" s="3"/>
      <c r="V364" s="3"/>
      <c r="W364" s="55"/>
      <c r="X364" s="55"/>
      <c r="Y364" s="22"/>
      <c r="Z364" s="1"/>
      <c r="AA364" s="3"/>
      <c r="AB364" s="3"/>
      <c r="AC364" s="3"/>
      <c r="AD364" s="3"/>
      <c r="AE364" s="3"/>
      <c r="AF364" s="11"/>
      <c r="AG364" s="3"/>
      <c r="AH364" s="3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</row>
    <row r="365" spans="1:166" x14ac:dyDescent="0.15">
      <c r="A365" s="134">
        <f t="shared" si="108"/>
        <v>43841</v>
      </c>
      <c r="B365" s="127">
        <f t="shared" ca="1" si="118"/>
        <v>2216602.952</v>
      </c>
      <c r="C365" s="119">
        <f t="shared" si="109"/>
        <v>2000000</v>
      </c>
      <c r="D365" s="128">
        <f ca="1">IF(A365&lt;$B$1,VLOOKUP(A365,[1]DI!$A$4:$B$15000,2,FALSE),0)</f>
        <v>0</v>
      </c>
      <c r="E365" s="129">
        <f t="shared" ca="1" si="101"/>
        <v>1</v>
      </c>
      <c r="F365" s="129">
        <f ca="1">(TRUNC(PRODUCT($E$12:$E364),16))</f>
        <v>1.0569567166442499</v>
      </c>
      <c r="G365" s="129">
        <f t="shared" si="110"/>
        <v>1</v>
      </c>
      <c r="H365" s="129">
        <f t="shared" ca="1" si="102"/>
        <v>1.0569567200000001</v>
      </c>
      <c r="I365" s="128">
        <f t="shared" si="111"/>
        <v>0.05</v>
      </c>
      <c r="J365" s="122">
        <f t="shared" si="112"/>
        <v>43488</v>
      </c>
      <c r="K365" s="118">
        <f t="shared" si="113"/>
        <v>244</v>
      </c>
      <c r="L365" s="130">
        <f t="shared" si="114"/>
        <v>245</v>
      </c>
      <c r="M365" s="131">
        <f t="shared" si="103"/>
        <v>1.048577917</v>
      </c>
      <c r="N365" s="131">
        <f t="shared" ca="1" si="104"/>
        <v>1.1083014760000001</v>
      </c>
      <c r="O365" s="130">
        <f t="shared" si="115"/>
        <v>0</v>
      </c>
      <c r="P365" s="129">
        <f t="shared" ca="1" si="105"/>
        <v>216602.95199999999</v>
      </c>
      <c r="Q365" s="135">
        <f t="shared" si="106"/>
        <v>0</v>
      </c>
      <c r="R365" s="129">
        <f t="shared" si="107"/>
        <v>0</v>
      </c>
      <c r="S365" s="136" t="str">
        <f t="shared" si="116"/>
        <v>A+J=</v>
      </c>
      <c r="T365" s="122">
        <f t="shared" si="117"/>
        <v>44732</v>
      </c>
      <c r="U365" s="3"/>
      <c r="V365" s="3"/>
      <c r="W365" s="55"/>
      <c r="X365" s="55"/>
      <c r="Y365" s="22"/>
      <c r="Z365" s="1"/>
      <c r="AA365" s="3"/>
      <c r="AB365" s="3"/>
      <c r="AC365" s="3"/>
      <c r="AD365" s="3"/>
      <c r="AE365" s="3"/>
      <c r="AF365" s="11"/>
      <c r="AG365" s="3"/>
      <c r="AH365" s="3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</row>
    <row r="366" spans="1:166" x14ac:dyDescent="0.15">
      <c r="A366" s="134">
        <f t="shared" si="108"/>
        <v>43842</v>
      </c>
      <c r="B366" s="127">
        <f t="shared" ca="1" si="118"/>
        <v>2216602.952</v>
      </c>
      <c r="C366" s="119">
        <f t="shared" si="109"/>
        <v>2000000</v>
      </c>
      <c r="D366" s="128">
        <f ca="1">IF(A366&lt;$B$1,VLOOKUP(A366,[1]DI!$A$4:$B$15000,2,FALSE),0)</f>
        <v>0</v>
      </c>
      <c r="E366" s="129">
        <f t="shared" ca="1" si="101"/>
        <v>1</v>
      </c>
      <c r="F366" s="129">
        <f ca="1">(TRUNC(PRODUCT($E$12:$E365),16))</f>
        <v>1.0569567166442499</v>
      </c>
      <c r="G366" s="129">
        <f t="shared" si="110"/>
        <v>1</v>
      </c>
      <c r="H366" s="129">
        <f t="shared" ca="1" si="102"/>
        <v>1.0569567200000001</v>
      </c>
      <c r="I366" s="128">
        <f t="shared" si="111"/>
        <v>0.05</v>
      </c>
      <c r="J366" s="122">
        <f t="shared" si="112"/>
        <v>43488</v>
      </c>
      <c r="K366" s="118">
        <f t="shared" si="113"/>
        <v>244</v>
      </c>
      <c r="L366" s="130">
        <f t="shared" si="114"/>
        <v>245</v>
      </c>
      <c r="M366" s="131">
        <f t="shared" si="103"/>
        <v>1.048577917</v>
      </c>
      <c r="N366" s="131">
        <f t="shared" ca="1" si="104"/>
        <v>1.1083014760000001</v>
      </c>
      <c r="O366" s="130">
        <f t="shared" si="115"/>
        <v>0</v>
      </c>
      <c r="P366" s="129">
        <f t="shared" ca="1" si="105"/>
        <v>216602.95199999999</v>
      </c>
      <c r="Q366" s="135">
        <f t="shared" si="106"/>
        <v>0</v>
      </c>
      <c r="R366" s="129">
        <f t="shared" si="107"/>
        <v>0</v>
      </c>
      <c r="S366" s="136" t="str">
        <f t="shared" si="116"/>
        <v>A+J=</v>
      </c>
      <c r="T366" s="122">
        <f t="shared" si="117"/>
        <v>44732</v>
      </c>
      <c r="U366" s="3"/>
      <c r="V366" s="3"/>
      <c r="W366" s="55"/>
      <c r="X366" s="55"/>
      <c r="Y366" s="22"/>
      <c r="Z366" s="1"/>
      <c r="AA366" s="3"/>
      <c r="AB366" s="3"/>
      <c r="AC366" s="3"/>
      <c r="AD366" s="3"/>
      <c r="AE366" s="3"/>
      <c r="AF366" s="11"/>
      <c r="AG366" s="3"/>
      <c r="AH366" s="3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</row>
    <row r="367" spans="1:166" x14ac:dyDescent="0.15">
      <c r="A367" s="134">
        <f t="shared" si="108"/>
        <v>43843</v>
      </c>
      <c r="B367" s="127">
        <f t="shared" ca="1" si="118"/>
        <v>2216602.952</v>
      </c>
      <c r="C367" s="119">
        <f t="shared" si="109"/>
        <v>2000000</v>
      </c>
      <c r="D367" s="128">
        <f ca="1">IF(A367&lt;$B$1,VLOOKUP(A367,[1]DI!$A$4:$B$15000,2,FALSE),0)</f>
        <v>4.4000000000000004E-2</v>
      </c>
      <c r="E367" s="129">
        <f t="shared" ca="1" si="101"/>
        <v>1.0001708899999999</v>
      </c>
      <c r="F367" s="129">
        <f ca="1">(TRUNC(PRODUCT($E$12:$E366),16))</f>
        <v>1.0569567166442499</v>
      </c>
      <c r="G367" s="129">
        <f t="shared" si="110"/>
        <v>1</v>
      </c>
      <c r="H367" s="129">
        <f t="shared" ca="1" si="102"/>
        <v>1.0569567200000001</v>
      </c>
      <c r="I367" s="128">
        <f t="shared" si="111"/>
        <v>0.05</v>
      </c>
      <c r="J367" s="122">
        <f t="shared" si="112"/>
        <v>43488</v>
      </c>
      <c r="K367" s="118">
        <f t="shared" si="113"/>
        <v>245</v>
      </c>
      <c r="L367" s="130">
        <f t="shared" si="114"/>
        <v>245</v>
      </c>
      <c r="M367" s="131">
        <f t="shared" si="103"/>
        <v>1.048577917</v>
      </c>
      <c r="N367" s="131">
        <f t="shared" ca="1" si="104"/>
        <v>1.1083014760000001</v>
      </c>
      <c r="O367" s="130">
        <f t="shared" si="115"/>
        <v>0</v>
      </c>
      <c r="P367" s="129">
        <f t="shared" ca="1" si="105"/>
        <v>216602.95199999999</v>
      </c>
      <c r="Q367" s="135">
        <f t="shared" si="106"/>
        <v>0</v>
      </c>
      <c r="R367" s="129">
        <f t="shared" si="107"/>
        <v>0</v>
      </c>
      <c r="S367" s="136" t="str">
        <f t="shared" si="116"/>
        <v>A+J=</v>
      </c>
      <c r="T367" s="122">
        <f t="shared" si="117"/>
        <v>44732</v>
      </c>
      <c r="U367" s="3"/>
      <c r="V367" s="3"/>
      <c r="W367" s="55"/>
      <c r="X367" s="56"/>
      <c r="Y367" s="22"/>
      <c r="Z367" s="1"/>
      <c r="AA367" s="3"/>
      <c r="AB367" s="3"/>
      <c r="AC367" s="3"/>
      <c r="AD367" s="3"/>
      <c r="AE367" s="3"/>
      <c r="AF367" s="11"/>
      <c r="AG367" s="3"/>
      <c r="AH367" s="3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</row>
    <row r="368" spans="1:166" x14ac:dyDescent="0.15">
      <c r="A368" s="134">
        <f t="shared" si="108"/>
        <v>43844</v>
      </c>
      <c r="B368" s="127">
        <f t="shared" ca="1" si="118"/>
        <v>2217411.0159999998</v>
      </c>
      <c r="C368" s="119">
        <f t="shared" si="109"/>
        <v>2000000</v>
      </c>
      <c r="D368" s="128">
        <f ca="1">IF(A368&lt;$B$1,VLOOKUP(A368,[1]DI!$A$4:$B$15000,2,FALSE),0)</f>
        <v>4.4000000000000004E-2</v>
      </c>
      <c r="E368" s="129">
        <f t="shared" ca="1" si="101"/>
        <v>1.0001708899999999</v>
      </c>
      <c r="F368" s="129">
        <f ca="1">(TRUNC(PRODUCT($E$12:$E367),16))</f>
        <v>1.0571373399775501</v>
      </c>
      <c r="G368" s="129">
        <f t="shared" si="110"/>
        <v>1</v>
      </c>
      <c r="H368" s="129">
        <f t="shared" ca="1" si="102"/>
        <v>1.0571373399999999</v>
      </c>
      <c r="I368" s="128">
        <f t="shared" si="111"/>
        <v>0.05</v>
      </c>
      <c r="J368" s="122">
        <f t="shared" si="112"/>
        <v>43488</v>
      </c>
      <c r="K368" s="118">
        <f t="shared" si="113"/>
        <v>246</v>
      </c>
      <c r="L368" s="130">
        <f t="shared" si="114"/>
        <v>246</v>
      </c>
      <c r="M368" s="131">
        <f t="shared" si="103"/>
        <v>1.0487809539999999</v>
      </c>
      <c r="N368" s="131">
        <f t="shared" ca="1" si="104"/>
        <v>1.1087055079999999</v>
      </c>
      <c r="O368" s="130">
        <f t="shared" si="115"/>
        <v>0</v>
      </c>
      <c r="P368" s="129">
        <f t="shared" ca="1" si="105"/>
        <v>217411.016</v>
      </c>
      <c r="Q368" s="135">
        <f t="shared" si="106"/>
        <v>0</v>
      </c>
      <c r="R368" s="129">
        <f t="shared" si="107"/>
        <v>0</v>
      </c>
      <c r="S368" s="136" t="str">
        <f t="shared" si="116"/>
        <v>A+J=</v>
      </c>
      <c r="T368" s="122">
        <f t="shared" si="117"/>
        <v>44732</v>
      </c>
      <c r="U368" s="3"/>
      <c r="V368" s="3"/>
      <c r="W368" s="55"/>
      <c r="X368" s="55"/>
      <c r="Y368" s="22"/>
      <c r="Z368" s="1"/>
      <c r="AA368" s="3"/>
      <c r="AB368" s="3"/>
      <c r="AC368" s="3"/>
      <c r="AD368" s="3"/>
      <c r="AE368" s="3"/>
      <c r="AF368" s="11"/>
      <c r="AG368" s="3"/>
      <c r="AH368" s="3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</row>
    <row r="369" spans="1:166" x14ac:dyDescent="0.15">
      <c r="A369" s="134">
        <f t="shared" si="108"/>
        <v>43845</v>
      </c>
      <c r="B369" s="127">
        <f t="shared" ca="1" si="118"/>
        <v>2218219.372</v>
      </c>
      <c r="C369" s="119">
        <f t="shared" si="109"/>
        <v>2000000</v>
      </c>
      <c r="D369" s="128">
        <f ca="1">IF(A369&lt;$B$1,VLOOKUP(A369,[1]DI!$A$4:$B$15000,2,FALSE),0)</f>
        <v>4.4000000000000004E-2</v>
      </c>
      <c r="E369" s="129">
        <f t="shared" ca="1" si="101"/>
        <v>1.0001708899999999</v>
      </c>
      <c r="F369" s="129">
        <f ca="1">(TRUNC(PRODUCT($E$12:$E368),16))</f>
        <v>1.0573179941775801</v>
      </c>
      <c r="G369" s="129">
        <f t="shared" si="110"/>
        <v>1</v>
      </c>
      <c r="H369" s="129">
        <f t="shared" ca="1" si="102"/>
        <v>1.05731799</v>
      </c>
      <c r="I369" s="128">
        <f t="shared" si="111"/>
        <v>0.05</v>
      </c>
      <c r="J369" s="122">
        <f t="shared" si="112"/>
        <v>43488</v>
      </c>
      <c r="K369" s="118">
        <f t="shared" si="113"/>
        <v>247</v>
      </c>
      <c r="L369" s="130">
        <f t="shared" si="114"/>
        <v>247</v>
      </c>
      <c r="M369" s="131">
        <f t="shared" si="103"/>
        <v>1.04898403</v>
      </c>
      <c r="N369" s="131">
        <f t="shared" ca="1" si="104"/>
        <v>1.109109686</v>
      </c>
      <c r="O369" s="130">
        <f t="shared" si="115"/>
        <v>0</v>
      </c>
      <c r="P369" s="129">
        <f t="shared" ca="1" si="105"/>
        <v>218219.372</v>
      </c>
      <c r="Q369" s="135">
        <f t="shared" si="106"/>
        <v>0</v>
      </c>
      <c r="R369" s="129">
        <f t="shared" si="107"/>
        <v>0</v>
      </c>
      <c r="S369" s="136" t="str">
        <f t="shared" si="116"/>
        <v>A+J=</v>
      </c>
      <c r="T369" s="122">
        <f t="shared" si="117"/>
        <v>44732</v>
      </c>
      <c r="U369" s="3"/>
      <c r="V369" s="3"/>
      <c r="W369" s="55"/>
      <c r="X369" s="55"/>
      <c r="Y369" s="22"/>
      <c r="Z369" s="1"/>
      <c r="AA369" s="3"/>
      <c r="AB369" s="3"/>
      <c r="AC369" s="3"/>
      <c r="AD369" s="3"/>
      <c r="AE369" s="3"/>
      <c r="AF369" s="11"/>
      <c r="AG369" s="3"/>
      <c r="AH369" s="3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</row>
    <row r="370" spans="1:166" x14ac:dyDescent="0.15">
      <c r="A370" s="134">
        <f t="shared" si="108"/>
        <v>43846</v>
      </c>
      <c r="B370" s="127">
        <f t="shared" ca="1" si="118"/>
        <v>2219028.0419999999</v>
      </c>
      <c r="C370" s="119">
        <f t="shared" si="109"/>
        <v>2000000</v>
      </c>
      <c r="D370" s="128">
        <f ca="1">IF(A370&lt;$B$1,VLOOKUP(A370,[1]DI!$A$4:$B$15000,2,FALSE),0)</f>
        <v>4.4000000000000004E-2</v>
      </c>
      <c r="E370" s="129">
        <f t="shared" ca="1" si="101"/>
        <v>1.0001708899999999</v>
      </c>
      <c r="F370" s="129">
        <f ca="1">(TRUNC(PRODUCT($E$12:$E369),16))</f>
        <v>1.0574986792496099</v>
      </c>
      <c r="G370" s="129">
        <f t="shared" si="110"/>
        <v>1</v>
      </c>
      <c r="H370" s="129">
        <f t="shared" ca="1" si="102"/>
        <v>1.0574986799999999</v>
      </c>
      <c r="I370" s="128">
        <f t="shared" si="111"/>
        <v>0.05</v>
      </c>
      <c r="J370" s="122">
        <f t="shared" si="112"/>
        <v>43488</v>
      </c>
      <c r="K370" s="118">
        <f t="shared" si="113"/>
        <v>248</v>
      </c>
      <c r="L370" s="130">
        <f t="shared" si="114"/>
        <v>248</v>
      </c>
      <c r="M370" s="131">
        <f t="shared" si="103"/>
        <v>1.0491871450000001</v>
      </c>
      <c r="N370" s="131">
        <f t="shared" ca="1" si="104"/>
        <v>1.1095140210000001</v>
      </c>
      <c r="O370" s="130">
        <f t="shared" si="115"/>
        <v>0</v>
      </c>
      <c r="P370" s="129">
        <f t="shared" ca="1" si="105"/>
        <v>219028.04199999999</v>
      </c>
      <c r="Q370" s="135">
        <f t="shared" si="106"/>
        <v>0</v>
      </c>
      <c r="R370" s="129">
        <f t="shared" si="107"/>
        <v>0</v>
      </c>
      <c r="S370" s="136" t="str">
        <f t="shared" si="116"/>
        <v>A+J=</v>
      </c>
      <c r="T370" s="122">
        <f t="shared" si="117"/>
        <v>44732</v>
      </c>
      <c r="U370" s="3"/>
      <c r="V370" s="3"/>
      <c r="W370" s="55"/>
      <c r="X370" s="55"/>
      <c r="Y370" s="22"/>
      <c r="Z370" s="1"/>
      <c r="AA370" s="3"/>
      <c r="AB370" s="3"/>
      <c r="AC370" s="3"/>
      <c r="AD370" s="3"/>
      <c r="AE370" s="3"/>
      <c r="AF370" s="11"/>
      <c r="AG370" s="3"/>
      <c r="AH370" s="3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</row>
    <row r="371" spans="1:166" x14ac:dyDescent="0.15">
      <c r="A371" s="134">
        <f t="shared" si="108"/>
        <v>43847</v>
      </c>
      <c r="B371" s="127">
        <f t="shared" ca="1" si="118"/>
        <v>2219837.0060000001</v>
      </c>
      <c r="C371" s="119">
        <f t="shared" si="109"/>
        <v>2000000</v>
      </c>
      <c r="D371" s="128">
        <f ca="1">IF(A371&lt;$B$1,VLOOKUP(A371,[1]DI!$A$4:$B$15000,2,FALSE),0)</f>
        <v>4.4000000000000004E-2</v>
      </c>
      <c r="E371" s="129">
        <f t="shared" ca="1" si="101"/>
        <v>1.0001708899999999</v>
      </c>
      <c r="F371" s="129">
        <f ca="1">(TRUNC(PRODUCT($E$12:$E370),16))</f>
        <v>1.0576793951989001</v>
      </c>
      <c r="G371" s="129">
        <f t="shared" si="110"/>
        <v>1</v>
      </c>
      <c r="H371" s="129">
        <f t="shared" ca="1" si="102"/>
        <v>1.0576794</v>
      </c>
      <c r="I371" s="128">
        <f t="shared" si="111"/>
        <v>0.05</v>
      </c>
      <c r="J371" s="122">
        <f t="shared" si="112"/>
        <v>43488</v>
      </c>
      <c r="K371" s="118">
        <f t="shared" si="113"/>
        <v>249</v>
      </c>
      <c r="L371" s="130">
        <f t="shared" si="114"/>
        <v>249</v>
      </c>
      <c r="M371" s="131">
        <f t="shared" si="103"/>
        <v>1.0493903</v>
      </c>
      <c r="N371" s="131">
        <f t="shared" ca="1" si="104"/>
        <v>1.1099185030000001</v>
      </c>
      <c r="O371" s="130">
        <f t="shared" si="115"/>
        <v>0</v>
      </c>
      <c r="P371" s="129">
        <f t="shared" ca="1" si="105"/>
        <v>219837.00599999999</v>
      </c>
      <c r="Q371" s="135">
        <f t="shared" si="106"/>
        <v>0</v>
      </c>
      <c r="R371" s="129">
        <f t="shared" si="107"/>
        <v>0</v>
      </c>
      <c r="S371" s="136" t="str">
        <f t="shared" si="116"/>
        <v>A+J=</v>
      </c>
      <c r="T371" s="122">
        <f t="shared" si="117"/>
        <v>44732</v>
      </c>
      <c r="U371" s="3"/>
      <c r="V371" s="3"/>
      <c r="W371" s="55"/>
      <c r="X371" s="55"/>
      <c r="Y371" s="22"/>
      <c r="Z371" s="1"/>
      <c r="AA371" s="3"/>
      <c r="AB371" s="3"/>
      <c r="AC371" s="3"/>
      <c r="AD371" s="3"/>
      <c r="AE371" s="3"/>
      <c r="AF371" s="11"/>
      <c r="AG371" s="3"/>
      <c r="AH371" s="3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</row>
    <row r="372" spans="1:166" x14ac:dyDescent="0.15">
      <c r="A372" s="134">
        <f t="shared" si="108"/>
        <v>43848</v>
      </c>
      <c r="B372" s="127">
        <f t="shared" ca="1" si="118"/>
        <v>2220646.2420000001</v>
      </c>
      <c r="C372" s="119">
        <f t="shared" si="109"/>
        <v>2000000</v>
      </c>
      <c r="D372" s="128">
        <f ca="1">IF(A372&lt;$B$1,VLOOKUP(A372,[1]DI!$A$4:$B$15000,2,FALSE),0)</f>
        <v>0</v>
      </c>
      <c r="E372" s="129">
        <f t="shared" ca="1" si="101"/>
        <v>1</v>
      </c>
      <c r="F372" s="129">
        <f ca="1">(TRUNC(PRODUCT($E$12:$E371),16))</f>
        <v>1.0578601420307501</v>
      </c>
      <c r="G372" s="129">
        <f t="shared" si="110"/>
        <v>1</v>
      </c>
      <c r="H372" s="129">
        <f t="shared" ca="1" si="102"/>
        <v>1.0578601400000001</v>
      </c>
      <c r="I372" s="128">
        <f t="shared" si="111"/>
        <v>0.05</v>
      </c>
      <c r="J372" s="122">
        <f t="shared" si="112"/>
        <v>43488</v>
      </c>
      <c r="K372" s="118">
        <f t="shared" si="113"/>
        <v>249</v>
      </c>
      <c r="L372" s="130">
        <f t="shared" si="114"/>
        <v>250</v>
      </c>
      <c r="M372" s="131">
        <f t="shared" si="103"/>
        <v>1.049593494</v>
      </c>
      <c r="N372" s="131">
        <f t="shared" ca="1" si="104"/>
        <v>1.110323121</v>
      </c>
      <c r="O372" s="130">
        <f t="shared" si="115"/>
        <v>0</v>
      </c>
      <c r="P372" s="129">
        <f t="shared" ca="1" si="105"/>
        <v>220646.242</v>
      </c>
      <c r="Q372" s="135">
        <f t="shared" si="106"/>
        <v>0</v>
      </c>
      <c r="R372" s="129">
        <f t="shared" si="107"/>
        <v>0</v>
      </c>
      <c r="S372" s="136" t="str">
        <f t="shared" si="116"/>
        <v>A+J=</v>
      </c>
      <c r="T372" s="122">
        <f t="shared" si="117"/>
        <v>44732</v>
      </c>
      <c r="U372" s="3"/>
      <c r="V372" s="3"/>
      <c r="W372" s="55"/>
      <c r="X372" s="55"/>
      <c r="Y372" s="22"/>
      <c r="Z372" s="1"/>
      <c r="AA372" s="3"/>
      <c r="AB372" s="3"/>
      <c r="AC372" s="3"/>
      <c r="AD372" s="3"/>
      <c r="AE372" s="3"/>
      <c r="AF372" s="11"/>
      <c r="AG372" s="3"/>
      <c r="AH372" s="3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</row>
    <row r="373" spans="1:166" x14ac:dyDescent="0.15">
      <c r="A373" s="134">
        <f t="shared" si="108"/>
        <v>43849</v>
      </c>
      <c r="B373" s="127">
        <f t="shared" ca="1" si="118"/>
        <v>2220646.2420000001</v>
      </c>
      <c r="C373" s="119">
        <f t="shared" si="109"/>
        <v>2000000</v>
      </c>
      <c r="D373" s="128">
        <f ca="1">IF(A373&lt;$B$1,VLOOKUP(A373,[1]DI!$A$4:$B$15000,2,FALSE),0)</f>
        <v>0</v>
      </c>
      <c r="E373" s="129">
        <f t="shared" ca="1" si="101"/>
        <v>1</v>
      </c>
      <c r="F373" s="129">
        <f ca="1">(TRUNC(PRODUCT($E$12:$E372),16))</f>
        <v>1.0578601420307501</v>
      </c>
      <c r="G373" s="129">
        <f t="shared" si="110"/>
        <v>1</v>
      </c>
      <c r="H373" s="129">
        <f t="shared" ca="1" si="102"/>
        <v>1.0578601400000001</v>
      </c>
      <c r="I373" s="128">
        <f t="shared" si="111"/>
        <v>0.05</v>
      </c>
      <c r="J373" s="122">
        <f t="shared" si="112"/>
        <v>43488</v>
      </c>
      <c r="K373" s="118">
        <f t="shared" si="113"/>
        <v>249</v>
      </c>
      <c r="L373" s="130">
        <f t="shared" si="114"/>
        <v>250</v>
      </c>
      <c r="M373" s="131">
        <f t="shared" si="103"/>
        <v>1.049593494</v>
      </c>
      <c r="N373" s="131">
        <f t="shared" ca="1" si="104"/>
        <v>1.110323121</v>
      </c>
      <c r="O373" s="130">
        <f t="shared" si="115"/>
        <v>0</v>
      </c>
      <c r="P373" s="129">
        <f t="shared" ca="1" si="105"/>
        <v>220646.242</v>
      </c>
      <c r="Q373" s="135">
        <f t="shared" si="106"/>
        <v>0</v>
      </c>
      <c r="R373" s="129">
        <f t="shared" si="107"/>
        <v>0</v>
      </c>
      <c r="S373" s="136" t="str">
        <f t="shared" si="116"/>
        <v>A+J=</v>
      </c>
      <c r="T373" s="122">
        <f t="shared" si="117"/>
        <v>44732</v>
      </c>
      <c r="U373" s="3"/>
      <c r="V373" s="3"/>
      <c r="W373" s="55"/>
      <c r="X373" s="55"/>
      <c r="Y373" s="22"/>
      <c r="Z373" s="1"/>
      <c r="AA373" s="3"/>
      <c r="AB373" s="3"/>
      <c r="AC373" s="3"/>
      <c r="AD373" s="3"/>
      <c r="AE373" s="3"/>
      <c r="AF373" s="11"/>
      <c r="AG373" s="3"/>
      <c r="AH373" s="3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</row>
    <row r="374" spans="1:166" x14ac:dyDescent="0.15">
      <c r="A374" s="134">
        <f t="shared" si="108"/>
        <v>43850</v>
      </c>
      <c r="B374" s="127">
        <f t="shared" ca="1" si="118"/>
        <v>2220646.2420000001</v>
      </c>
      <c r="C374" s="119">
        <f t="shared" si="109"/>
        <v>2000000</v>
      </c>
      <c r="D374" s="128">
        <f ca="1">IF(A374&lt;$B$1,VLOOKUP(A374,[1]DI!$A$4:$B$15000,2,FALSE),0)</f>
        <v>4.4000000000000004E-2</v>
      </c>
      <c r="E374" s="129">
        <f t="shared" ca="1" si="101"/>
        <v>1.0001708899999999</v>
      </c>
      <c r="F374" s="129">
        <f ca="1">(TRUNC(PRODUCT($E$12:$E373),16))</f>
        <v>1.0578601420307501</v>
      </c>
      <c r="G374" s="129">
        <f t="shared" si="110"/>
        <v>1</v>
      </c>
      <c r="H374" s="129">
        <f t="shared" ca="1" si="102"/>
        <v>1.0578601400000001</v>
      </c>
      <c r="I374" s="128">
        <f t="shared" si="111"/>
        <v>0.05</v>
      </c>
      <c r="J374" s="122">
        <f t="shared" si="112"/>
        <v>43488</v>
      </c>
      <c r="K374" s="118">
        <f t="shared" si="113"/>
        <v>250</v>
      </c>
      <c r="L374" s="130">
        <f t="shared" si="114"/>
        <v>250</v>
      </c>
      <c r="M374" s="131">
        <f t="shared" si="103"/>
        <v>1.049593494</v>
      </c>
      <c r="N374" s="131">
        <f t="shared" ca="1" si="104"/>
        <v>1.110323121</v>
      </c>
      <c r="O374" s="130">
        <f t="shared" si="115"/>
        <v>0</v>
      </c>
      <c r="P374" s="129">
        <f t="shared" ca="1" si="105"/>
        <v>220646.242</v>
      </c>
      <c r="Q374" s="135">
        <f t="shared" si="106"/>
        <v>0</v>
      </c>
      <c r="R374" s="129">
        <f t="shared" si="107"/>
        <v>0</v>
      </c>
      <c r="S374" s="136" t="str">
        <f t="shared" si="116"/>
        <v>A+J=</v>
      </c>
      <c r="T374" s="122">
        <f t="shared" si="117"/>
        <v>44732</v>
      </c>
      <c r="U374" s="3"/>
      <c r="V374" s="3"/>
      <c r="W374" s="55"/>
      <c r="X374" s="55"/>
      <c r="Y374" s="22"/>
      <c r="Z374" s="1"/>
      <c r="AA374" s="3"/>
      <c r="AB374" s="3"/>
      <c r="AC374" s="3"/>
      <c r="AD374" s="3"/>
      <c r="AE374" s="3"/>
      <c r="AF374" s="11"/>
      <c r="AG374" s="3"/>
      <c r="AH374" s="3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</row>
    <row r="375" spans="1:166" x14ac:dyDescent="0.15">
      <c r="A375" s="134">
        <f t="shared" si="108"/>
        <v>43851</v>
      </c>
      <c r="B375" s="127">
        <f t="shared" ca="1" si="118"/>
        <v>2221455.79</v>
      </c>
      <c r="C375" s="119">
        <f t="shared" si="109"/>
        <v>2000000</v>
      </c>
      <c r="D375" s="128">
        <f ca="1">IF(A375&lt;$B$1,VLOOKUP(A375,[1]DI!$A$4:$B$15000,2,FALSE),0)</f>
        <v>4.4000000000000004E-2</v>
      </c>
      <c r="E375" s="129">
        <f t="shared" ca="1" si="101"/>
        <v>1.0001708899999999</v>
      </c>
      <c r="F375" s="129">
        <f ca="1">(TRUNC(PRODUCT($E$12:$E374),16))</f>
        <v>1.0580409197504199</v>
      </c>
      <c r="G375" s="129">
        <f t="shared" si="110"/>
        <v>1</v>
      </c>
      <c r="H375" s="129">
        <f t="shared" ca="1" si="102"/>
        <v>1.0580409200000001</v>
      </c>
      <c r="I375" s="128">
        <f t="shared" si="111"/>
        <v>0.05</v>
      </c>
      <c r="J375" s="122">
        <f t="shared" si="112"/>
        <v>43488</v>
      </c>
      <c r="K375" s="118">
        <f t="shared" si="113"/>
        <v>251</v>
      </c>
      <c r="L375" s="130">
        <f t="shared" si="114"/>
        <v>251</v>
      </c>
      <c r="M375" s="131">
        <f t="shared" si="103"/>
        <v>1.0497967269999999</v>
      </c>
      <c r="N375" s="131">
        <f t="shared" ca="1" si="104"/>
        <v>1.1107278949999999</v>
      </c>
      <c r="O375" s="130">
        <f t="shared" si="115"/>
        <v>0</v>
      </c>
      <c r="P375" s="129">
        <f t="shared" ca="1" si="105"/>
        <v>221455.79</v>
      </c>
      <c r="Q375" s="135">
        <f t="shared" si="106"/>
        <v>0</v>
      </c>
      <c r="R375" s="129">
        <f t="shared" si="107"/>
        <v>0</v>
      </c>
      <c r="S375" s="136" t="str">
        <f t="shared" si="116"/>
        <v>A+J=</v>
      </c>
      <c r="T375" s="122">
        <f t="shared" si="117"/>
        <v>44732</v>
      </c>
      <c r="U375" s="3"/>
      <c r="V375" s="3"/>
      <c r="W375" s="55"/>
      <c r="X375" s="55"/>
      <c r="Y375" s="22"/>
      <c r="Z375" s="1"/>
      <c r="AA375" s="3"/>
      <c r="AB375" s="3"/>
      <c r="AC375" s="3"/>
      <c r="AD375" s="3"/>
      <c r="AE375" s="3"/>
      <c r="AF375" s="11"/>
      <c r="AG375" s="3"/>
      <c r="AH375" s="3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</row>
    <row r="376" spans="1:166" x14ac:dyDescent="0.15">
      <c r="A376" s="134">
        <f t="shared" si="108"/>
        <v>43852</v>
      </c>
      <c r="B376" s="127">
        <f t="shared" ca="1" si="118"/>
        <v>2222265.6340000001</v>
      </c>
      <c r="C376" s="119">
        <f t="shared" si="109"/>
        <v>2000000</v>
      </c>
      <c r="D376" s="128">
        <f ca="1">IF(A376&lt;$B$1,VLOOKUP(A376,[1]DI!$A$4:$B$15000,2,FALSE),0)</f>
        <v>4.4000000000000004E-2</v>
      </c>
      <c r="E376" s="129">
        <f t="shared" ca="1" si="101"/>
        <v>1.0001708899999999</v>
      </c>
      <c r="F376" s="129">
        <f ca="1">(TRUNC(PRODUCT($E$12:$E375),16))</f>
        <v>1.0582217283632001</v>
      </c>
      <c r="G376" s="129">
        <f t="shared" si="110"/>
        <v>1</v>
      </c>
      <c r="H376" s="129">
        <f t="shared" ca="1" si="102"/>
        <v>1.0582217300000001</v>
      </c>
      <c r="I376" s="128">
        <f t="shared" si="111"/>
        <v>0.05</v>
      </c>
      <c r="J376" s="122">
        <f t="shared" si="112"/>
        <v>43488</v>
      </c>
      <c r="K376" s="118">
        <f t="shared" si="113"/>
        <v>252</v>
      </c>
      <c r="L376" s="130">
        <f t="shared" si="114"/>
        <v>252</v>
      </c>
      <c r="M376" s="131">
        <f t="shared" si="103"/>
        <v>1.05</v>
      </c>
      <c r="N376" s="131">
        <f t="shared" ca="1" si="104"/>
        <v>1.1111328170000001</v>
      </c>
      <c r="O376" s="130">
        <f t="shared" si="115"/>
        <v>0</v>
      </c>
      <c r="P376" s="129">
        <f t="shared" ca="1" si="105"/>
        <v>222265.63399999999</v>
      </c>
      <c r="Q376" s="135">
        <f t="shared" si="106"/>
        <v>0</v>
      </c>
      <c r="R376" s="129">
        <f t="shared" si="107"/>
        <v>0</v>
      </c>
      <c r="S376" s="136" t="str">
        <f t="shared" si="116"/>
        <v>A+J=</v>
      </c>
      <c r="T376" s="122">
        <f t="shared" si="117"/>
        <v>44732</v>
      </c>
      <c r="U376" s="3"/>
      <c r="V376" s="3"/>
      <c r="W376" s="55"/>
      <c r="X376" s="55"/>
      <c r="Y376" s="22"/>
      <c r="Z376" s="1"/>
      <c r="AA376" s="3"/>
      <c r="AB376" s="3"/>
      <c r="AC376" s="3"/>
      <c r="AD376" s="3"/>
      <c r="AE376" s="3"/>
      <c r="AF376" s="11"/>
      <c r="AG376" s="3"/>
      <c r="AH376" s="3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</row>
    <row r="377" spans="1:166" x14ac:dyDescent="0.15">
      <c r="A377" s="134">
        <f t="shared" si="108"/>
        <v>43853</v>
      </c>
      <c r="B377" s="127">
        <f t="shared" ca="1" si="118"/>
        <v>2223075.7680000002</v>
      </c>
      <c r="C377" s="119">
        <f t="shared" si="109"/>
        <v>2000000</v>
      </c>
      <c r="D377" s="128">
        <f ca="1">IF(A377&lt;$B$1,VLOOKUP(A377,[1]DI!$A$4:$B$15000,2,FALSE),0)</f>
        <v>4.4000000000000004E-2</v>
      </c>
      <c r="E377" s="129">
        <f t="shared" ca="1" si="101"/>
        <v>1.0001708899999999</v>
      </c>
      <c r="F377" s="129">
        <f ca="1">(TRUNC(PRODUCT($E$12:$E376),16))</f>
        <v>1.05840256787436</v>
      </c>
      <c r="G377" s="129">
        <f t="shared" si="110"/>
        <v>1</v>
      </c>
      <c r="H377" s="129">
        <f t="shared" ca="1" si="102"/>
        <v>1.0584025699999999</v>
      </c>
      <c r="I377" s="128">
        <f t="shared" si="111"/>
        <v>0.05</v>
      </c>
      <c r="J377" s="122">
        <f t="shared" si="112"/>
        <v>43488</v>
      </c>
      <c r="K377" s="118">
        <f t="shared" si="113"/>
        <v>253</v>
      </c>
      <c r="L377" s="130">
        <f t="shared" si="114"/>
        <v>253</v>
      </c>
      <c r="M377" s="131">
        <f t="shared" si="103"/>
        <v>1.0502033120000001</v>
      </c>
      <c r="N377" s="131">
        <f t="shared" ca="1" si="104"/>
        <v>1.1115378840000001</v>
      </c>
      <c r="O377" s="130">
        <f t="shared" si="115"/>
        <v>0</v>
      </c>
      <c r="P377" s="129">
        <f t="shared" ca="1" si="105"/>
        <v>223075.76800000001</v>
      </c>
      <c r="Q377" s="135">
        <f t="shared" si="106"/>
        <v>0</v>
      </c>
      <c r="R377" s="129">
        <f t="shared" si="107"/>
        <v>0</v>
      </c>
      <c r="S377" s="136" t="str">
        <f t="shared" si="116"/>
        <v>A+J=</v>
      </c>
      <c r="T377" s="122">
        <f t="shared" si="117"/>
        <v>44732</v>
      </c>
      <c r="U377" s="34"/>
      <c r="V377" s="34"/>
      <c r="W377" s="55"/>
      <c r="X377" s="56"/>
      <c r="Y377" s="22"/>
      <c r="Z377" s="1"/>
      <c r="AA377" s="3"/>
      <c r="AB377" s="3"/>
      <c r="AC377" s="3"/>
      <c r="AD377" s="3"/>
      <c r="AE377" s="34"/>
      <c r="AF377" s="35"/>
      <c r="AG377" s="34"/>
      <c r="AH377" s="34"/>
      <c r="AI377" s="37"/>
      <c r="AJ377" s="37"/>
      <c r="AK377" s="37"/>
      <c r="AL377" s="37"/>
      <c r="AM377" s="37"/>
      <c r="AN377" s="37"/>
      <c r="AO377" s="37"/>
      <c r="AP377" s="37"/>
      <c r="AQ377" s="37"/>
      <c r="AR377" s="37"/>
      <c r="AS377" s="37"/>
      <c r="AT377" s="37"/>
      <c r="AU377" s="37"/>
      <c r="AV377" s="37"/>
      <c r="AW377" s="37"/>
      <c r="AX377" s="37"/>
      <c r="AY377" s="37"/>
      <c r="AZ377" s="37"/>
      <c r="BA377" s="37"/>
      <c r="BB377" s="37"/>
      <c r="BC377" s="37"/>
      <c r="BD377" s="37"/>
      <c r="BE377" s="37"/>
      <c r="BF377" s="37"/>
      <c r="BG377" s="37"/>
      <c r="BH377" s="37"/>
      <c r="BI377" s="37"/>
      <c r="BJ377" s="37"/>
      <c r="BK377" s="37"/>
      <c r="BL377" s="37"/>
      <c r="BM377" s="37"/>
      <c r="BN377" s="37"/>
      <c r="BO377" s="37"/>
      <c r="BP377" s="37"/>
      <c r="BQ377" s="37"/>
      <c r="BR377" s="37"/>
      <c r="BS377" s="37"/>
      <c r="BT377" s="37"/>
      <c r="BU377" s="37"/>
      <c r="BV377" s="37"/>
      <c r="BW377" s="37"/>
      <c r="BX377" s="37"/>
      <c r="BY377" s="37"/>
      <c r="BZ377" s="37"/>
      <c r="CA377" s="37"/>
      <c r="CB377" s="37"/>
      <c r="CC377" s="37"/>
      <c r="CD377" s="37"/>
      <c r="CE377" s="37"/>
      <c r="CF377" s="37"/>
      <c r="CG377" s="37"/>
      <c r="CH377" s="37"/>
      <c r="CI377" s="37"/>
      <c r="CJ377" s="37"/>
      <c r="CK377" s="37"/>
      <c r="CL377" s="37"/>
      <c r="CM377" s="37"/>
      <c r="CN377" s="37"/>
      <c r="CO377" s="37"/>
      <c r="CP377" s="37"/>
      <c r="CQ377" s="37"/>
      <c r="CR377" s="37"/>
      <c r="CS377" s="37"/>
      <c r="CT377" s="37"/>
      <c r="CU377" s="37"/>
      <c r="CV377" s="37"/>
      <c r="CW377" s="37"/>
      <c r="CX377" s="37"/>
      <c r="CY377" s="37"/>
      <c r="CZ377" s="37"/>
      <c r="DA377" s="37"/>
      <c r="DB377" s="37"/>
      <c r="DC377" s="37"/>
      <c r="DD377" s="37"/>
      <c r="DE377" s="37"/>
      <c r="DF377" s="37"/>
      <c r="DG377" s="37"/>
      <c r="DH377" s="37"/>
      <c r="DI377" s="37"/>
      <c r="DJ377" s="37"/>
      <c r="DK377" s="37"/>
      <c r="DL377" s="37"/>
      <c r="DM377" s="37"/>
      <c r="DN377" s="37"/>
      <c r="DO377" s="37"/>
      <c r="DP377" s="37"/>
      <c r="DQ377" s="37"/>
      <c r="DR377" s="37"/>
      <c r="DS377" s="37"/>
      <c r="DT377" s="37"/>
      <c r="DU377" s="37"/>
      <c r="DV377" s="37"/>
      <c r="DW377" s="37"/>
      <c r="DX377" s="37"/>
      <c r="DY377" s="37"/>
      <c r="DZ377" s="37"/>
      <c r="EA377" s="37"/>
      <c r="EB377" s="37"/>
      <c r="EC377" s="37"/>
      <c r="ED377" s="37"/>
      <c r="EE377" s="37"/>
      <c r="EF377" s="37"/>
      <c r="EG377" s="37"/>
      <c r="EH377" s="37"/>
      <c r="EI377" s="37"/>
      <c r="EJ377" s="37"/>
      <c r="EK377" s="37"/>
      <c r="EL377" s="37"/>
      <c r="EM377" s="37"/>
      <c r="EN377" s="37"/>
      <c r="EO377" s="37"/>
      <c r="EP377" s="37"/>
      <c r="EQ377" s="37"/>
      <c r="ER377" s="37"/>
      <c r="ES377" s="37"/>
      <c r="ET377" s="37"/>
      <c r="EU377" s="37"/>
      <c r="EV377" s="37"/>
      <c r="EW377" s="37"/>
      <c r="EX377" s="37"/>
      <c r="EY377" s="37"/>
      <c r="EZ377" s="37"/>
      <c r="FA377" s="37"/>
      <c r="FB377" s="37"/>
      <c r="FC377" s="37"/>
      <c r="FD377" s="37"/>
      <c r="FE377" s="37"/>
      <c r="FF377" s="37"/>
      <c r="FG377" s="37"/>
      <c r="FH377" s="37"/>
      <c r="FI377" s="37"/>
      <c r="FJ377" s="37"/>
    </row>
    <row r="378" spans="1:166" x14ac:dyDescent="0.15">
      <c r="A378" s="134">
        <f t="shared" si="108"/>
        <v>43854</v>
      </c>
      <c r="B378" s="127">
        <f t="shared" ca="1" si="118"/>
        <v>2223886.1979999999</v>
      </c>
      <c r="C378" s="119">
        <f t="shared" si="109"/>
        <v>2000000</v>
      </c>
      <c r="D378" s="128">
        <f ca="1">IF(A378&lt;$B$1,VLOOKUP(A378,[1]DI!$A$4:$B$15000,2,FALSE),0)</f>
        <v>4.4000000000000004E-2</v>
      </c>
      <c r="E378" s="129">
        <f t="shared" ca="1" si="101"/>
        <v>1.0001708899999999</v>
      </c>
      <c r="F378" s="129">
        <f ca="1">(TRUNC(PRODUCT($E$12:$E377),16))</f>
        <v>1.0585834382891799</v>
      </c>
      <c r="G378" s="129">
        <f t="shared" si="110"/>
        <v>1</v>
      </c>
      <c r="H378" s="129">
        <f t="shared" ca="1" si="102"/>
        <v>1.05858344</v>
      </c>
      <c r="I378" s="128">
        <f t="shared" si="111"/>
        <v>0.05</v>
      </c>
      <c r="J378" s="122">
        <f t="shared" si="112"/>
        <v>43488</v>
      </c>
      <c r="K378" s="118">
        <f t="shared" si="113"/>
        <v>254</v>
      </c>
      <c r="L378" s="130">
        <f t="shared" si="114"/>
        <v>254</v>
      </c>
      <c r="M378" s="131">
        <f t="shared" si="103"/>
        <v>1.050406663</v>
      </c>
      <c r="N378" s="131">
        <f t="shared" ca="1" si="104"/>
        <v>1.1119430990000001</v>
      </c>
      <c r="O378" s="130">
        <f t="shared" si="115"/>
        <v>0</v>
      </c>
      <c r="P378" s="129">
        <f t="shared" ca="1" si="105"/>
        <v>223886.198</v>
      </c>
      <c r="Q378" s="135">
        <f t="shared" si="106"/>
        <v>0</v>
      </c>
      <c r="R378" s="129">
        <f t="shared" si="107"/>
        <v>0</v>
      </c>
      <c r="S378" s="136" t="str">
        <f t="shared" si="116"/>
        <v>A+J=</v>
      </c>
      <c r="T378" s="122">
        <f t="shared" si="117"/>
        <v>44732</v>
      </c>
      <c r="U378" s="34"/>
      <c r="V378" s="34"/>
      <c r="W378" s="55"/>
      <c r="X378" s="55"/>
      <c r="Y378" s="22"/>
      <c r="Z378" s="1"/>
      <c r="AA378" s="3"/>
      <c r="AB378" s="3"/>
      <c r="AC378" s="3"/>
      <c r="AD378" s="3"/>
      <c r="AE378" s="34"/>
      <c r="AF378" s="35"/>
      <c r="AG378" s="34"/>
      <c r="AH378" s="34"/>
      <c r="AI378" s="37"/>
      <c r="AJ378" s="37"/>
      <c r="AK378" s="37"/>
      <c r="AL378" s="37"/>
      <c r="AM378" s="37"/>
      <c r="AN378" s="37"/>
      <c r="AO378" s="37"/>
      <c r="AP378" s="37"/>
      <c r="AQ378" s="37"/>
      <c r="AR378" s="37"/>
      <c r="AS378" s="37"/>
      <c r="AT378" s="37"/>
      <c r="AU378" s="37"/>
      <c r="AV378" s="37"/>
      <c r="AW378" s="37"/>
      <c r="AX378" s="37"/>
      <c r="AY378" s="37"/>
      <c r="AZ378" s="37"/>
      <c r="BA378" s="37"/>
      <c r="BB378" s="37"/>
      <c r="BC378" s="37"/>
      <c r="BD378" s="37"/>
      <c r="BE378" s="37"/>
      <c r="BF378" s="37"/>
      <c r="BG378" s="37"/>
      <c r="BH378" s="37"/>
      <c r="BI378" s="37"/>
      <c r="BJ378" s="37"/>
      <c r="BK378" s="37"/>
      <c r="BL378" s="37"/>
      <c r="BM378" s="37"/>
      <c r="BN378" s="37"/>
      <c r="BO378" s="37"/>
      <c r="BP378" s="37"/>
      <c r="BQ378" s="37"/>
      <c r="BR378" s="37"/>
      <c r="BS378" s="37"/>
      <c r="BT378" s="37"/>
      <c r="BU378" s="37"/>
      <c r="BV378" s="37"/>
      <c r="BW378" s="37"/>
      <c r="BX378" s="37"/>
      <c r="BY378" s="37"/>
      <c r="BZ378" s="37"/>
      <c r="CA378" s="37"/>
      <c r="CB378" s="37"/>
      <c r="CC378" s="37"/>
      <c r="CD378" s="37"/>
      <c r="CE378" s="37"/>
      <c r="CF378" s="37"/>
      <c r="CG378" s="37"/>
      <c r="CH378" s="37"/>
      <c r="CI378" s="37"/>
      <c r="CJ378" s="37"/>
      <c r="CK378" s="37"/>
      <c r="CL378" s="37"/>
      <c r="CM378" s="37"/>
      <c r="CN378" s="37"/>
      <c r="CO378" s="37"/>
      <c r="CP378" s="37"/>
      <c r="CQ378" s="37"/>
      <c r="CR378" s="37"/>
      <c r="CS378" s="37"/>
      <c r="CT378" s="37"/>
      <c r="CU378" s="37"/>
      <c r="CV378" s="37"/>
      <c r="CW378" s="37"/>
      <c r="CX378" s="37"/>
      <c r="CY378" s="37"/>
      <c r="CZ378" s="37"/>
      <c r="DA378" s="37"/>
      <c r="DB378" s="37"/>
      <c r="DC378" s="37"/>
      <c r="DD378" s="37"/>
      <c r="DE378" s="37"/>
      <c r="DF378" s="37"/>
      <c r="DG378" s="37"/>
      <c r="DH378" s="37"/>
      <c r="DI378" s="37"/>
      <c r="DJ378" s="37"/>
      <c r="DK378" s="37"/>
      <c r="DL378" s="37"/>
      <c r="DM378" s="37"/>
      <c r="DN378" s="37"/>
      <c r="DO378" s="37"/>
      <c r="DP378" s="37"/>
      <c r="DQ378" s="37"/>
      <c r="DR378" s="37"/>
      <c r="DS378" s="37"/>
      <c r="DT378" s="37"/>
      <c r="DU378" s="37"/>
      <c r="DV378" s="37"/>
      <c r="DW378" s="37"/>
      <c r="DX378" s="37"/>
      <c r="DY378" s="37"/>
      <c r="DZ378" s="37"/>
      <c r="EA378" s="37"/>
      <c r="EB378" s="37"/>
      <c r="EC378" s="37"/>
      <c r="ED378" s="37"/>
      <c r="EE378" s="37"/>
      <c r="EF378" s="37"/>
      <c r="EG378" s="37"/>
      <c r="EH378" s="37"/>
      <c r="EI378" s="37"/>
      <c r="EJ378" s="37"/>
      <c r="EK378" s="37"/>
      <c r="EL378" s="37"/>
      <c r="EM378" s="37"/>
      <c r="EN378" s="37"/>
      <c r="EO378" s="37"/>
      <c r="EP378" s="37"/>
      <c r="EQ378" s="37"/>
      <c r="ER378" s="37"/>
      <c r="ES378" s="37"/>
      <c r="ET378" s="37"/>
      <c r="EU378" s="37"/>
      <c r="EV378" s="37"/>
      <c r="EW378" s="37"/>
      <c r="EX378" s="37"/>
      <c r="EY378" s="37"/>
      <c r="EZ378" s="37"/>
      <c r="FA378" s="37"/>
      <c r="FB378" s="37"/>
      <c r="FC378" s="37"/>
      <c r="FD378" s="37"/>
      <c r="FE378" s="37"/>
      <c r="FF378" s="37"/>
      <c r="FG378" s="37"/>
      <c r="FH378" s="37"/>
      <c r="FI378" s="37"/>
      <c r="FJ378" s="37"/>
    </row>
    <row r="379" spans="1:166" x14ac:dyDescent="0.15">
      <c r="A379" s="134">
        <f t="shared" si="108"/>
        <v>43855</v>
      </c>
      <c r="B379" s="127">
        <f t="shared" ca="1" si="118"/>
        <v>2224696.92</v>
      </c>
      <c r="C379" s="119">
        <f t="shared" si="109"/>
        <v>2000000</v>
      </c>
      <c r="D379" s="128">
        <f ca="1">IF(A379&lt;$B$1,VLOOKUP(A379,[1]DI!$A$4:$B$15000,2,FALSE),0)</f>
        <v>0</v>
      </c>
      <c r="E379" s="129">
        <f t="shared" ca="1" si="101"/>
        <v>1</v>
      </c>
      <c r="F379" s="129">
        <f ca="1">(TRUNC(PRODUCT($E$12:$E378),16))</f>
        <v>1.05876433961295</v>
      </c>
      <c r="G379" s="129">
        <f t="shared" si="110"/>
        <v>1</v>
      </c>
      <c r="H379" s="129">
        <f t="shared" ca="1" si="102"/>
        <v>1.05876434</v>
      </c>
      <c r="I379" s="128">
        <f t="shared" si="111"/>
        <v>0.05</v>
      </c>
      <c r="J379" s="122">
        <f t="shared" si="112"/>
        <v>43488</v>
      </c>
      <c r="K379" s="118">
        <f t="shared" si="113"/>
        <v>254</v>
      </c>
      <c r="L379" s="130">
        <f t="shared" si="114"/>
        <v>255</v>
      </c>
      <c r="M379" s="131">
        <f t="shared" si="103"/>
        <v>1.0506100540000001</v>
      </c>
      <c r="N379" s="131">
        <f t="shared" ca="1" si="104"/>
        <v>1.11234846</v>
      </c>
      <c r="O379" s="130">
        <f t="shared" si="115"/>
        <v>0</v>
      </c>
      <c r="P379" s="129">
        <f t="shared" ca="1" si="105"/>
        <v>224696.92</v>
      </c>
      <c r="Q379" s="135">
        <f t="shared" si="106"/>
        <v>0</v>
      </c>
      <c r="R379" s="129">
        <f t="shared" si="107"/>
        <v>0</v>
      </c>
      <c r="S379" s="136" t="str">
        <f t="shared" si="116"/>
        <v>A+J=</v>
      </c>
      <c r="T379" s="122">
        <f t="shared" si="117"/>
        <v>44732</v>
      </c>
      <c r="U379" s="3"/>
      <c r="V379" s="3"/>
      <c r="W379" s="55"/>
      <c r="X379" s="55"/>
      <c r="Y379" s="22"/>
      <c r="Z379" s="1"/>
      <c r="AA379" s="3"/>
      <c r="AB379" s="3"/>
      <c r="AC379" s="3"/>
      <c r="AD379" s="3"/>
      <c r="AE379" s="3"/>
      <c r="AF379" s="11"/>
      <c r="AG379" s="3"/>
      <c r="AH379" s="3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  <c r="FG379" s="2"/>
      <c r="FH379" s="2"/>
      <c r="FI379" s="2"/>
      <c r="FJ379" s="2"/>
    </row>
    <row r="380" spans="1:166" x14ac:dyDescent="0.15">
      <c r="A380" s="134">
        <f t="shared" si="108"/>
        <v>43856</v>
      </c>
      <c r="B380" s="127">
        <f t="shared" ca="1" si="118"/>
        <v>2224696.92</v>
      </c>
      <c r="C380" s="119">
        <f t="shared" si="109"/>
        <v>2000000</v>
      </c>
      <c r="D380" s="128">
        <f ca="1">IF(A380&lt;$B$1,VLOOKUP(A380,[1]DI!$A$4:$B$15000,2,FALSE),0)</f>
        <v>0</v>
      </c>
      <c r="E380" s="129">
        <f t="shared" ca="1" si="101"/>
        <v>1</v>
      </c>
      <c r="F380" s="129">
        <f ca="1">(TRUNC(PRODUCT($E$12:$E379),16))</f>
        <v>1.05876433961295</v>
      </c>
      <c r="G380" s="129">
        <f t="shared" si="110"/>
        <v>1</v>
      </c>
      <c r="H380" s="129">
        <f t="shared" ca="1" si="102"/>
        <v>1.05876434</v>
      </c>
      <c r="I380" s="128">
        <f t="shared" si="111"/>
        <v>0.05</v>
      </c>
      <c r="J380" s="122">
        <f t="shared" si="112"/>
        <v>43488</v>
      </c>
      <c r="K380" s="118">
        <f t="shared" si="113"/>
        <v>254</v>
      </c>
      <c r="L380" s="130">
        <f t="shared" si="114"/>
        <v>255</v>
      </c>
      <c r="M380" s="131">
        <f t="shared" si="103"/>
        <v>1.0506100540000001</v>
      </c>
      <c r="N380" s="131">
        <f t="shared" ca="1" si="104"/>
        <v>1.11234846</v>
      </c>
      <c r="O380" s="130">
        <f t="shared" si="115"/>
        <v>0</v>
      </c>
      <c r="P380" s="129">
        <f t="shared" ca="1" si="105"/>
        <v>224696.92</v>
      </c>
      <c r="Q380" s="135">
        <f t="shared" si="106"/>
        <v>0</v>
      </c>
      <c r="R380" s="129">
        <f t="shared" si="107"/>
        <v>0</v>
      </c>
      <c r="S380" s="136" t="str">
        <f t="shared" si="116"/>
        <v>A+J=</v>
      </c>
      <c r="T380" s="122">
        <f t="shared" si="117"/>
        <v>44732</v>
      </c>
      <c r="U380" s="3"/>
      <c r="V380" s="3"/>
      <c r="W380" s="55"/>
      <c r="X380" s="55"/>
      <c r="Y380" s="22"/>
      <c r="Z380" s="1"/>
      <c r="AA380" s="3"/>
      <c r="AB380" s="3"/>
      <c r="AC380" s="3"/>
      <c r="AD380" s="3"/>
      <c r="AE380" s="3"/>
      <c r="AF380" s="11"/>
      <c r="AG380" s="3"/>
      <c r="AH380" s="3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</row>
    <row r="381" spans="1:166" x14ac:dyDescent="0.15">
      <c r="A381" s="134">
        <f t="shared" si="108"/>
        <v>43857</v>
      </c>
      <c r="B381" s="127">
        <f t="shared" ca="1" si="118"/>
        <v>2224696.92</v>
      </c>
      <c r="C381" s="119">
        <f t="shared" si="109"/>
        <v>2000000</v>
      </c>
      <c r="D381" s="128">
        <f ca="1">IF(A381&lt;$B$1,VLOOKUP(A381,[1]DI!$A$4:$B$15000,2,FALSE),0)</f>
        <v>4.4000000000000004E-2</v>
      </c>
      <c r="E381" s="129">
        <f t="shared" ca="1" si="101"/>
        <v>1.0001708899999999</v>
      </c>
      <c r="F381" s="129">
        <f ca="1">(TRUNC(PRODUCT($E$12:$E380),16))</f>
        <v>1.05876433961295</v>
      </c>
      <c r="G381" s="129">
        <f t="shared" si="110"/>
        <v>1</v>
      </c>
      <c r="H381" s="129">
        <f t="shared" ca="1" si="102"/>
        <v>1.05876434</v>
      </c>
      <c r="I381" s="128">
        <f t="shared" si="111"/>
        <v>0.05</v>
      </c>
      <c r="J381" s="122">
        <f t="shared" si="112"/>
        <v>43488</v>
      </c>
      <c r="K381" s="118">
        <f t="shared" si="113"/>
        <v>255</v>
      </c>
      <c r="L381" s="130">
        <f t="shared" si="114"/>
        <v>255</v>
      </c>
      <c r="M381" s="131">
        <f t="shared" si="103"/>
        <v>1.0506100540000001</v>
      </c>
      <c r="N381" s="131">
        <f t="shared" ca="1" si="104"/>
        <v>1.11234846</v>
      </c>
      <c r="O381" s="130">
        <f t="shared" si="115"/>
        <v>0</v>
      </c>
      <c r="P381" s="129">
        <f t="shared" ca="1" si="105"/>
        <v>224696.92</v>
      </c>
      <c r="Q381" s="135">
        <f t="shared" si="106"/>
        <v>0</v>
      </c>
      <c r="R381" s="129">
        <f t="shared" si="107"/>
        <v>0</v>
      </c>
      <c r="S381" s="136" t="str">
        <f t="shared" si="116"/>
        <v>A+J=</v>
      </c>
      <c r="T381" s="122">
        <f t="shared" si="117"/>
        <v>44732</v>
      </c>
      <c r="U381" s="3"/>
      <c r="V381" s="3"/>
      <c r="W381" s="55"/>
      <c r="X381" s="55"/>
      <c r="Y381" s="22"/>
      <c r="Z381" s="1"/>
      <c r="AA381" s="3"/>
      <c r="AB381" s="3"/>
      <c r="AC381" s="3"/>
      <c r="AD381" s="3"/>
      <c r="AE381" s="3"/>
      <c r="AF381" s="11"/>
      <c r="AG381" s="3"/>
      <c r="AH381" s="3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</row>
    <row r="382" spans="1:166" x14ac:dyDescent="0.15">
      <c r="A382" s="134">
        <f t="shared" si="108"/>
        <v>43858</v>
      </c>
      <c r="B382" s="127">
        <f t="shared" ca="1" si="118"/>
        <v>2225507.9380000001</v>
      </c>
      <c r="C382" s="119">
        <f t="shared" si="109"/>
        <v>2000000</v>
      </c>
      <c r="D382" s="128">
        <f ca="1">IF(A382&lt;$B$1,VLOOKUP(A382,[1]DI!$A$4:$B$15000,2,FALSE),0)</f>
        <v>4.4000000000000004E-2</v>
      </c>
      <c r="E382" s="129">
        <f t="shared" ca="1" si="101"/>
        <v>1.0001708899999999</v>
      </c>
      <c r="F382" s="129">
        <f ca="1">(TRUNC(PRODUCT($E$12:$E381),16))</f>
        <v>1.05894527185095</v>
      </c>
      <c r="G382" s="129">
        <f t="shared" si="110"/>
        <v>1</v>
      </c>
      <c r="H382" s="129">
        <f t="shared" ca="1" si="102"/>
        <v>1.0589452699999999</v>
      </c>
      <c r="I382" s="128">
        <f t="shared" si="111"/>
        <v>0.05</v>
      </c>
      <c r="J382" s="122">
        <f t="shared" si="112"/>
        <v>43488</v>
      </c>
      <c r="K382" s="118">
        <f t="shared" si="113"/>
        <v>256</v>
      </c>
      <c r="L382" s="130">
        <f t="shared" si="114"/>
        <v>256</v>
      </c>
      <c r="M382" s="131">
        <f t="shared" si="103"/>
        <v>1.0508134840000001</v>
      </c>
      <c r="N382" s="131">
        <f t="shared" ca="1" si="104"/>
        <v>1.1127539689999999</v>
      </c>
      <c r="O382" s="130">
        <f t="shared" si="115"/>
        <v>0</v>
      </c>
      <c r="P382" s="129">
        <f t="shared" ca="1" si="105"/>
        <v>225507.93799999999</v>
      </c>
      <c r="Q382" s="135">
        <f t="shared" si="106"/>
        <v>0</v>
      </c>
      <c r="R382" s="129">
        <f t="shared" si="107"/>
        <v>0</v>
      </c>
      <c r="S382" s="136" t="str">
        <f t="shared" si="116"/>
        <v>A+J=</v>
      </c>
      <c r="T382" s="122">
        <f t="shared" si="117"/>
        <v>44732</v>
      </c>
      <c r="U382" s="3"/>
      <c r="V382" s="3"/>
      <c r="W382" s="55"/>
      <c r="X382" s="55"/>
      <c r="Y382" s="22"/>
      <c r="Z382" s="1"/>
      <c r="AA382" s="3"/>
      <c r="AB382" s="3"/>
      <c r="AC382" s="3"/>
      <c r="AD382" s="3"/>
      <c r="AE382" s="3"/>
      <c r="AF382" s="11"/>
      <c r="AG382" s="3"/>
      <c r="AH382" s="3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  <c r="FG382" s="2"/>
      <c r="FH382" s="2"/>
      <c r="FI382" s="2"/>
      <c r="FJ382" s="2"/>
    </row>
    <row r="383" spans="1:166" x14ac:dyDescent="0.15">
      <c r="A383" s="134">
        <f t="shared" si="108"/>
        <v>43859</v>
      </c>
      <c r="B383" s="127">
        <f t="shared" ca="1" si="118"/>
        <v>2226319.27</v>
      </c>
      <c r="C383" s="119">
        <f t="shared" si="109"/>
        <v>2000000</v>
      </c>
      <c r="D383" s="128">
        <f ca="1">IF(A383&lt;$B$1,VLOOKUP(A383,[1]DI!$A$4:$B$15000,2,FALSE),0)</f>
        <v>4.4000000000000004E-2</v>
      </c>
      <c r="E383" s="129">
        <f t="shared" ca="1" si="101"/>
        <v>1.0001708899999999</v>
      </c>
      <c r="F383" s="129">
        <f ca="1">(TRUNC(PRODUCT($E$12:$E382),16))</f>
        <v>1.05912623500845</v>
      </c>
      <c r="G383" s="129">
        <f t="shared" si="110"/>
        <v>1</v>
      </c>
      <c r="H383" s="129">
        <f t="shared" ca="1" si="102"/>
        <v>1.0591262400000001</v>
      </c>
      <c r="I383" s="128">
        <f t="shared" si="111"/>
        <v>0.05</v>
      </c>
      <c r="J383" s="122">
        <f t="shared" si="112"/>
        <v>43488</v>
      </c>
      <c r="K383" s="118">
        <f t="shared" si="113"/>
        <v>257</v>
      </c>
      <c r="L383" s="130">
        <f t="shared" si="114"/>
        <v>257</v>
      </c>
      <c r="M383" s="131">
        <f t="shared" si="103"/>
        <v>1.0510169540000001</v>
      </c>
      <c r="N383" s="131">
        <f t="shared" ca="1" si="104"/>
        <v>1.1131596349999999</v>
      </c>
      <c r="O383" s="130">
        <f t="shared" si="115"/>
        <v>0</v>
      </c>
      <c r="P383" s="129">
        <f t="shared" ca="1" si="105"/>
        <v>226319.27</v>
      </c>
      <c r="Q383" s="135">
        <f t="shared" si="106"/>
        <v>0</v>
      </c>
      <c r="R383" s="129">
        <f t="shared" si="107"/>
        <v>0</v>
      </c>
      <c r="S383" s="136" t="str">
        <f t="shared" si="116"/>
        <v>A+J=</v>
      </c>
      <c r="T383" s="122">
        <f t="shared" si="117"/>
        <v>44732</v>
      </c>
      <c r="U383" s="3"/>
      <c r="V383" s="3"/>
      <c r="W383" s="55"/>
      <c r="X383" s="55"/>
      <c r="Y383" s="22"/>
      <c r="Z383" s="1"/>
      <c r="AA383" s="3"/>
      <c r="AB383" s="3"/>
      <c r="AC383" s="3"/>
      <c r="AD383" s="3"/>
      <c r="AE383" s="3"/>
      <c r="AF383" s="11"/>
      <c r="AG383" s="3"/>
      <c r="AH383" s="3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  <c r="FG383" s="2"/>
      <c r="FH383" s="2"/>
      <c r="FI383" s="2"/>
      <c r="FJ383" s="2"/>
    </row>
    <row r="384" spans="1:166" x14ac:dyDescent="0.15">
      <c r="A384" s="134">
        <f t="shared" si="108"/>
        <v>43860</v>
      </c>
      <c r="B384" s="127">
        <f t="shared" ca="1" si="118"/>
        <v>2227130.8739999998</v>
      </c>
      <c r="C384" s="119">
        <f t="shared" si="109"/>
        <v>2000000</v>
      </c>
      <c r="D384" s="128">
        <f ca="1">IF(A384&lt;$B$1,VLOOKUP(A384,[1]DI!$A$4:$B$15000,2,FALSE),0)</f>
        <v>4.4000000000000004E-2</v>
      </c>
      <c r="E384" s="129">
        <f t="shared" ca="1" si="101"/>
        <v>1.0001708899999999</v>
      </c>
      <c r="F384" s="129">
        <f ca="1">(TRUNC(PRODUCT($E$12:$E383),16))</f>
        <v>1.0593072290907499</v>
      </c>
      <c r="G384" s="129">
        <f t="shared" si="110"/>
        <v>1</v>
      </c>
      <c r="H384" s="129">
        <f t="shared" ca="1" si="102"/>
        <v>1.0593072299999999</v>
      </c>
      <c r="I384" s="128">
        <f t="shared" si="111"/>
        <v>0.05</v>
      </c>
      <c r="J384" s="122">
        <f t="shared" si="112"/>
        <v>43488</v>
      </c>
      <c r="K384" s="118">
        <f t="shared" si="113"/>
        <v>258</v>
      </c>
      <c r="L384" s="130">
        <f t="shared" si="114"/>
        <v>258</v>
      </c>
      <c r="M384" s="131">
        <f t="shared" si="103"/>
        <v>1.0512204629999999</v>
      </c>
      <c r="N384" s="131">
        <f t="shared" ca="1" si="104"/>
        <v>1.1135654370000001</v>
      </c>
      <c r="O384" s="130">
        <f t="shared" si="115"/>
        <v>0</v>
      </c>
      <c r="P384" s="129">
        <f t="shared" ca="1" si="105"/>
        <v>227130.87400000001</v>
      </c>
      <c r="Q384" s="135">
        <f t="shared" si="106"/>
        <v>0</v>
      </c>
      <c r="R384" s="129">
        <f t="shared" si="107"/>
        <v>0</v>
      </c>
      <c r="S384" s="136" t="str">
        <f t="shared" si="116"/>
        <v>A+J=</v>
      </c>
      <c r="T384" s="122">
        <f t="shared" si="117"/>
        <v>44732</v>
      </c>
      <c r="U384" s="3"/>
      <c r="V384" s="3"/>
      <c r="W384" s="55"/>
      <c r="X384" s="55"/>
      <c r="Y384" s="22"/>
      <c r="Z384" s="1"/>
      <c r="AA384" s="3"/>
      <c r="AB384" s="3"/>
      <c r="AC384" s="3"/>
      <c r="AD384" s="3"/>
      <c r="AE384" s="3"/>
      <c r="AF384" s="11"/>
      <c r="AG384" s="3"/>
      <c r="AH384" s="3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  <c r="FH384" s="2"/>
      <c r="FI384" s="2"/>
      <c r="FJ384" s="2"/>
    </row>
    <row r="385" spans="1:166" x14ac:dyDescent="0.15">
      <c r="A385" s="134">
        <f t="shared" si="108"/>
        <v>43861</v>
      </c>
      <c r="B385" s="127">
        <f t="shared" ca="1" si="118"/>
        <v>2227942.77</v>
      </c>
      <c r="C385" s="119">
        <f t="shared" si="109"/>
        <v>2000000</v>
      </c>
      <c r="D385" s="128">
        <f ca="1">IF(A385&lt;$B$1,VLOOKUP(A385,[1]DI!$A$4:$B$15000,2,FALSE),0)</f>
        <v>4.4000000000000004E-2</v>
      </c>
      <c r="E385" s="129">
        <f t="shared" ca="1" si="101"/>
        <v>1.0001708899999999</v>
      </c>
      <c r="F385" s="129">
        <f ca="1">(TRUNC(PRODUCT($E$12:$E384),16))</f>
        <v>1.0594882541031301</v>
      </c>
      <c r="G385" s="129">
        <f t="shared" si="110"/>
        <v>1</v>
      </c>
      <c r="H385" s="129">
        <f t="shared" ca="1" si="102"/>
        <v>1.05948825</v>
      </c>
      <c r="I385" s="128">
        <f t="shared" si="111"/>
        <v>0.05</v>
      </c>
      <c r="J385" s="122">
        <f t="shared" si="112"/>
        <v>43488</v>
      </c>
      <c r="K385" s="118">
        <f t="shared" si="113"/>
        <v>259</v>
      </c>
      <c r="L385" s="130">
        <f t="shared" si="114"/>
        <v>259</v>
      </c>
      <c r="M385" s="131">
        <f t="shared" si="103"/>
        <v>1.0514240109999999</v>
      </c>
      <c r="N385" s="131">
        <f t="shared" ca="1" si="104"/>
        <v>1.1139713849999999</v>
      </c>
      <c r="O385" s="130">
        <f t="shared" si="115"/>
        <v>0</v>
      </c>
      <c r="P385" s="129">
        <f t="shared" ca="1" si="105"/>
        <v>227942.77</v>
      </c>
      <c r="Q385" s="135">
        <f t="shared" si="106"/>
        <v>0</v>
      </c>
      <c r="R385" s="129">
        <f t="shared" si="107"/>
        <v>0</v>
      </c>
      <c r="S385" s="136" t="str">
        <f t="shared" si="116"/>
        <v>A+J=</v>
      </c>
      <c r="T385" s="122">
        <f t="shared" si="117"/>
        <v>44732</v>
      </c>
      <c r="U385" s="3"/>
      <c r="V385" s="3"/>
      <c r="W385" s="55"/>
      <c r="X385" s="55"/>
      <c r="Y385" s="22"/>
      <c r="Z385" s="1"/>
      <c r="AA385" s="3"/>
      <c r="AB385" s="3"/>
      <c r="AC385" s="3"/>
      <c r="AD385" s="3"/>
      <c r="AE385" s="3"/>
      <c r="AF385" s="11"/>
      <c r="AG385" s="3"/>
      <c r="AH385" s="3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  <c r="FG385" s="2"/>
      <c r="FH385" s="2"/>
      <c r="FI385" s="2"/>
      <c r="FJ385" s="2"/>
    </row>
    <row r="386" spans="1:166" x14ac:dyDescent="0.15">
      <c r="A386" s="134">
        <f t="shared" si="108"/>
        <v>43862</v>
      </c>
      <c r="B386" s="127">
        <f t="shared" ca="1" si="118"/>
        <v>2228754.9840000002</v>
      </c>
      <c r="C386" s="119">
        <f t="shared" si="109"/>
        <v>2000000</v>
      </c>
      <c r="D386" s="128">
        <f ca="1">IF(A386&lt;$B$1,VLOOKUP(A386,[1]DI!$A$4:$B$15000,2,FALSE),0)</f>
        <v>0</v>
      </c>
      <c r="E386" s="129">
        <f t="shared" ca="1" si="101"/>
        <v>1</v>
      </c>
      <c r="F386" s="129">
        <f ca="1">(TRUNC(PRODUCT($E$12:$E385),16))</f>
        <v>1.0596693100508801</v>
      </c>
      <c r="G386" s="129">
        <f t="shared" si="110"/>
        <v>1</v>
      </c>
      <c r="H386" s="129">
        <f t="shared" ca="1" si="102"/>
        <v>1.0596693100000001</v>
      </c>
      <c r="I386" s="128">
        <f t="shared" si="111"/>
        <v>0.05</v>
      </c>
      <c r="J386" s="122">
        <f t="shared" si="112"/>
        <v>43488</v>
      </c>
      <c r="K386" s="118">
        <f t="shared" si="113"/>
        <v>259</v>
      </c>
      <c r="L386" s="130">
        <f t="shared" si="114"/>
        <v>260</v>
      </c>
      <c r="M386" s="131">
        <f t="shared" si="103"/>
        <v>1.0516275989999999</v>
      </c>
      <c r="N386" s="131">
        <f t="shared" ca="1" si="104"/>
        <v>1.114377492</v>
      </c>
      <c r="O386" s="130">
        <f t="shared" si="115"/>
        <v>0</v>
      </c>
      <c r="P386" s="129">
        <f t="shared" ca="1" si="105"/>
        <v>228754.984</v>
      </c>
      <c r="Q386" s="135">
        <f t="shared" si="106"/>
        <v>0</v>
      </c>
      <c r="R386" s="129">
        <f t="shared" si="107"/>
        <v>0</v>
      </c>
      <c r="S386" s="136" t="str">
        <f t="shared" si="116"/>
        <v>A+J=</v>
      </c>
      <c r="T386" s="122">
        <f t="shared" si="117"/>
        <v>44732</v>
      </c>
      <c r="U386" s="3"/>
      <c r="V386" s="3"/>
      <c r="W386" s="55"/>
      <c r="X386" s="55"/>
      <c r="Y386" s="22"/>
      <c r="Z386" s="1"/>
      <c r="AA386" s="3"/>
      <c r="AB386" s="3"/>
      <c r="AC386" s="3"/>
      <c r="AD386" s="3"/>
      <c r="AE386" s="3"/>
      <c r="AF386" s="11"/>
      <c r="AG386" s="3"/>
      <c r="AH386" s="3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  <c r="FG386" s="2"/>
      <c r="FH386" s="2"/>
      <c r="FI386" s="2"/>
      <c r="FJ386" s="2"/>
    </row>
    <row r="387" spans="1:166" x14ac:dyDescent="0.15">
      <c r="A387" s="134">
        <f t="shared" si="108"/>
        <v>43863</v>
      </c>
      <c r="B387" s="127">
        <f t="shared" ca="1" si="118"/>
        <v>2228754.9840000002</v>
      </c>
      <c r="C387" s="119">
        <f t="shared" si="109"/>
        <v>2000000</v>
      </c>
      <c r="D387" s="128">
        <f ca="1">IF(A387&lt;$B$1,VLOOKUP(A387,[1]DI!$A$4:$B$15000,2,FALSE),0)</f>
        <v>0</v>
      </c>
      <c r="E387" s="129">
        <f t="shared" ca="1" si="101"/>
        <v>1</v>
      </c>
      <c r="F387" s="129">
        <f ca="1">(TRUNC(PRODUCT($E$12:$E386),16))</f>
        <v>1.0596693100508801</v>
      </c>
      <c r="G387" s="129">
        <f t="shared" si="110"/>
        <v>1</v>
      </c>
      <c r="H387" s="129">
        <f t="shared" ca="1" si="102"/>
        <v>1.0596693100000001</v>
      </c>
      <c r="I387" s="128">
        <f t="shared" si="111"/>
        <v>0.05</v>
      </c>
      <c r="J387" s="122">
        <f t="shared" si="112"/>
        <v>43488</v>
      </c>
      <c r="K387" s="118">
        <f t="shared" si="113"/>
        <v>259</v>
      </c>
      <c r="L387" s="130">
        <f t="shared" si="114"/>
        <v>260</v>
      </c>
      <c r="M387" s="131">
        <f t="shared" si="103"/>
        <v>1.0516275989999999</v>
      </c>
      <c r="N387" s="131">
        <f t="shared" ca="1" si="104"/>
        <v>1.114377492</v>
      </c>
      <c r="O387" s="130">
        <f t="shared" si="115"/>
        <v>0</v>
      </c>
      <c r="P387" s="129">
        <f t="shared" ca="1" si="105"/>
        <v>228754.984</v>
      </c>
      <c r="Q387" s="135">
        <f t="shared" si="106"/>
        <v>0</v>
      </c>
      <c r="R387" s="129">
        <f t="shared" si="107"/>
        <v>0</v>
      </c>
      <c r="S387" s="136" t="str">
        <f t="shared" si="116"/>
        <v>A+J=</v>
      </c>
      <c r="T387" s="122">
        <f t="shared" si="117"/>
        <v>44732</v>
      </c>
      <c r="U387" s="3"/>
      <c r="V387" s="3"/>
      <c r="W387" s="55"/>
      <c r="X387" s="56"/>
      <c r="Y387" s="22"/>
      <c r="Z387" s="1"/>
      <c r="AA387" s="3"/>
      <c r="AB387" s="3"/>
      <c r="AC387" s="3"/>
      <c r="AD387" s="3"/>
      <c r="AE387" s="3"/>
      <c r="AF387" s="11"/>
      <c r="AG387" s="3"/>
      <c r="AH387" s="3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  <c r="FG387" s="2"/>
      <c r="FH387" s="2"/>
      <c r="FI387" s="2"/>
      <c r="FJ387" s="2"/>
    </row>
    <row r="388" spans="1:166" x14ac:dyDescent="0.15">
      <c r="A388" s="134">
        <f t="shared" si="108"/>
        <v>43864</v>
      </c>
      <c r="B388" s="127">
        <f t="shared" ca="1" si="118"/>
        <v>2228754.9840000002</v>
      </c>
      <c r="C388" s="119">
        <f t="shared" si="109"/>
        <v>2000000</v>
      </c>
      <c r="D388" s="128">
        <f ca="1">IF(A388&lt;$B$1,VLOOKUP(A388,[1]DI!$A$4:$B$15000,2,FALSE),0)</f>
        <v>4.4000000000000004E-2</v>
      </c>
      <c r="E388" s="129">
        <f t="shared" ca="1" si="101"/>
        <v>1.0001708899999999</v>
      </c>
      <c r="F388" s="129">
        <f ca="1">(TRUNC(PRODUCT($E$12:$E387),16))</f>
        <v>1.0596693100508801</v>
      </c>
      <c r="G388" s="129">
        <f t="shared" si="110"/>
        <v>1</v>
      </c>
      <c r="H388" s="129">
        <f t="shared" ca="1" si="102"/>
        <v>1.0596693100000001</v>
      </c>
      <c r="I388" s="128">
        <f t="shared" si="111"/>
        <v>0.05</v>
      </c>
      <c r="J388" s="122">
        <f t="shared" si="112"/>
        <v>43488</v>
      </c>
      <c r="K388" s="118">
        <f t="shared" si="113"/>
        <v>260</v>
      </c>
      <c r="L388" s="130">
        <f t="shared" si="114"/>
        <v>260</v>
      </c>
      <c r="M388" s="131">
        <f t="shared" si="103"/>
        <v>1.0516275989999999</v>
      </c>
      <c r="N388" s="131">
        <f t="shared" ca="1" si="104"/>
        <v>1.114377492</v>
      </c>
      <c r="O388" s="130">
        <f t="shared" si="115"/>
        <v>0</v>
      </c>
      <c r="P388" s="129">
        <f t="shared" ca="1" si="105"/>
        <v>228754.984</v>
      </c>
      <c r="Q388" s="135">
        <f t="shared" si="106"/>
        <v>0</v>
      </c>
      <c r="R388" s="129">
        <f t="shared" si="107"/>
        <v>0</v>
      </c>
      <c r="S388" s="136" t="str">
        <f t="shared" si="116"/>
        <v>A+J=</v>
      </c>
      <c r="T388" s="122">
        <f t="shared" si="117"/>
        <v>44732</v>
      </c>
      <c r="U388" s="3"/>
      <c r="V388" s="3"/>
      <c r="W388" s="55"/>
      <c r="X388" s="55"/>
      <c r="Y388" s="22"/>
      <c r="Z388" s="1"/>
      <c r="AA388" s="3"/>
      <c r="AB388" s="3"/>
      <c r="AC388" s="3"/>
      <c r="AD388" s="3"/>
      <c r="AE388" s="3"/>
      <c r="AF388" s="11"/>
      <c r="AG388" s="3"/>
      <c r="AH388" s="3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  <c r="FG388" s="2"/>
      <c r="FH388" s="2"/>
      <c r="FI388" s="2"/>
      <c r="FJ388" s="2"/>
    </row>
    <row r="389" spans="1:166" x14ac:dyDescent="0.15">
      <c r="A389" s="134">
        <f t="shared" si="108"/>
        <v>43865</v>
      </c>
      <c r="B389" s="127">
        <f t="shared" ca="1" si="118"/>
        <v>2229567.4920000001</v>
      </c>
      <c r="C389" s="119">
        <f t="shared" si="109"/>
        <v>2000000</v>
      </c>
      <c r="D389" s="128">
        <f ca="1">IF(A389&lt;$B$1,VLOOKUP(A389,[1]DI!$A$4:$B$15000,2,FALSE),0)</f>
        <v>4.4000000000000004E-2</v>
      </c>
      <c r="E389" s="129">
        <f t="shared" ca="1" si="101"/>
        <v>1.0001708899999999</v>
      </c>
      <c r="F389" s="129">
        <f ca="1">(TRUNC(PRODUCT($E$12:$E388),16))</f>
        <v>1.0598503969392701</v>
      </c>
      <c r="G389" s="129">
        <f t="shared" si="110"/>
        <v>1</v>
      </c>
      <c r="H389" s="129">
        <f t="shared" ca="1" si="102"/>
        <v>1.0598504</v>
      </c>
      <c r="I389" s="128">
        <f t="shared" si="111"/>
        <v>0.05</v>
      </c>
      <c r="J389" s="122">
        <f t="shared" si="112"/>
        <v>43488</v>
      </c>
      <c r="K389" s="118">
        <f t="shared" si="113"/>
        <v>261</v>
      </c>
      <c r="L389" s="130">
        <f t="shared" si="114"/>
        <v>261</v>
      </c>
      <c r="M389" s="131">
        <f t="shared" si="103"/>
        <v>1.051831226</v>
      </c>
      <c r="N389" s="131">
        <f t="shared" ca="1" si="104"/>
        <v>1.1147837460000001</v>
      </c>
      <c r="O389" s="130">
        <f t="shared" si="115"/>
        <v>0</v>
      </c>
      <c r="P389" s="129">
        <f t="shared" ca="1" si="105"/>
        <v>229567.492</v>
      </c>
      <c r="Q389" s="135">
        <f t="shared" si="106"/>
        <v>0</v>
      </c>
      <c r="R389" s="129">
        <f t="shared" si="107"/>
        <v>0</v>
      </c>
      <c r="S389" s="136" t="str">
        <f t="shared" si="116"/>
        <v>A+J=</v>
      </c>
      <c r="T389" s="122">
        <f t="shared" si="117"/>
        <v>44732</v>
      </c>
      <c r="U389" s="3"/>
      <c r="V389" s="3"/>
      <c r="W389" s="55"/>
      <c r="X389" s="55"/>
      <c r="Y389" s="22"/>
      <c r="Z389" s="1"/>
      <c r="AA389" s="3"/>
      <c r="AB389" s="3"/>
      <c r="AC389" s="3"/>
      <c r="AD389" s="3"/>
      <c r="AE389" s="3"/>
      <c r="AF389" s="11"/>
      <c r="AG389" s="3"/>
      <c r="AH389" s="3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  <c r="FG389" s="2"/>
      <c r="FH389" s="2"/>
      <c r="FI389" s="2"/>
      <c r="FJ389" s="2"/>
    </row>
    <row r="390" spans="1:166" x14ac:dyDescent="0.15">
      <c r="A390" s="134">
        <f t="shared" si="108"/>
        <v>43866</v>
      </c>
      <c r="B390" s="127">
        <f t="shared" ca="1" si="118"/>
        <v>2230380.2719999999</v>
      </c>
      <c r="C390" s="119">
        <f t="shared" si="109"/>
        <v>2000000</v>
      </c>
      <c r="D390" s="128">
        <f ca="1">IF(A390&lt;$B$1,VLOOKUP(A390,[1]DI!$A$4:$B$15000,2,FALSE),0)</f>
        <v>4.4000000000000004E-2</v>
      </c>
      <c r="E390" s="129">
        <f t="shared" ca="1" si="101"/>
        <v>1.0001708899999999</v>
      </c>
      <c r="F390" s="129">
        <f ca="1">(TRUNC(PRODUCT($E$12:$E389),16))</f>
        <v>1.0600315147735999</v>
      </c>
      <c r="G390" s="129">
        <f t="shared" si="110"/>
        <v>1</v>
      </c>
      <c r="H390" s="129">
        <f t="shared" ca="1" si="102"/>
        <v>1.06003151</v>
      </c>
      <c r="I390" s="128">
        <f t="shared" si="111"/>
        <v>0.05</v>
      </c>
      <c r="J390" s="122">
        <f t="shared" si="112"/>
        <v>43488</v>
      </c>
      <c r="K390" s="118">
        <f t="shared" si="113"/>
        <v>262</v>
      </c>
      <c r="L390" s="130">
        <f t="shared" si="114"/>
        <v>262</v>
      </c>
      <c r="M390" s="131">
        <f t="shared" si="103"/>
        <v>1.0520348930000001</v>
      </c>
      <c r="N390" s="131">
        <f t="shared" ca="1" si="104"/>
        <v>1.1151901360000001</v>
      </c>
      <c r="O390" s="130">
        <f t="shared" si="115"/>
        <v>0</v>
      </c>
      <c r="P390" s="129">
        <f t="shared" ca="1" si="105"/>
        <v>230380.272</v>
      </c>
      <c r="Q390" s="135">
        <f t="shared" si="106"/>
        <v>0</v>
      </c>
      <c r="R390" s="129">
        <f t="shared" si="107"/>
        <v>0</v>
      </c>
      <c r="S390" s="136" t="str">
        <f t="shared" si="116"/>
        <v>A+J=</v>
      </c>
      <c r="T390" s="122">
        <f t="shared" si="117"/>
        <v>44732</v>
      </c>
      <c r="U390" s="3"/>
      <c r="V390" s="3"/>
      <c r="W390" s="55"/>
      <c r="X390" s="55"/>
      <c r="Y390" s="22"/>
      <c r="Z390" s="1"/>
      <c r="AA390" s="3"/>
      <c r="AB390" s="3"/>
      <c r="AC390" s="3"/>
      <c r="AD390" s="3"/>
      <c r="AE390" s="3"/>
      <c r="AF390" s="11"/>
      <c r="AG390" s="3"/>
      <c r="AH390" s="3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  <c r="FG390" s="2"/>
      <c r="FH390" s="2"/>
      <c r="FI390" s="2"/>
      <c r="FJ390" s="2"/>
    </row>
    <row r="391" spans="1:166" x14ac:dyDescent="0.15">
      <c r="A391" s="134">
        <f t="shared" si="108"/>
        <v>43867</v>
      </c>
      <c r="B391" s="127">
        <f t="shared" ca="1" si="118"/>
        <v>2231193.3679999998</v>
      </c>
      <c r="C391" s="119">
        <f t="shared" si="109"/>
        <v>2000000</v>
      </c>
      <c r="D391" s="128">
        <f ca="1">IF(A391&lt;$B$1,VLOOKUP(A391,[1]DI!$A$4:$B$15000,2,FALSE),0)</f>
        <v>4.1500000000000002E-2</v>
      </c>
      <c r="E391" s="129">
        <f t="shared" ca="1" si="101"/>
        <v>1.00016137</v>
      </c>
      <c r="F391" s="129">
        <f ca="1">(TRUNC(PRODUCT($E$12:$E390),16))</f>
        <v>1.06021266355916</v>
      </c>
      <c r="G391" s="129">
        <f t="shared" si="110"/>
        <v>1</v>
      </c>
      <c r="H391" s="129">
        <f t="shared" ca="1" si="102"/>
        <v>1.0602126599999999</v>
      </c>
      <c r="I391" s="128">
        <f t="shared" si="111"/>
        <v>0.05</v>
      </c>
      <c r="J391" s="122">
        <f t="shared" si="112"/>
        <v>43488</v>
      </c>
      <c r="K391" s="118">
        <f t="shared" si="113"/>
        <v>263</v>
      </c>
      <c r="L391" s="130">
        <f t="shared" si="114"/>
        <v>263</v>
      </c>
      <c r="M391" s="131">
        <f t="shared" si="103"/>
        <v>1.0522385990000001</v>
      </c>
      <c r="N391" s="131">
        <f t="shared" ca="1" si="104"/>
        <v>1.115596684</v>
      </c>
      <c r="O391" s="130">
        <f t="shared" si="115"/>
        <v>0</v>
      </c>
      <c r="P391" s="129">
        <f t="shared" ca="1" si="105"/>
        <v>231193.36799999999</v>
      </c>
      <c r="Q391" s="135">
        <f t="shared" si="106"/>
        <v>0</v>
      </c>
      <c r="R391" s="129">
        <f t="shared" si="107"/>
        <v>0</v>
      </c>
      <c r="S391" s="136" t="str">
        <f t="shared" si="116"/>
        <v>A+J=</v>
      </c>
      <c r="T391" s="122">
        <f t="shared" si="117"/>
        <v>44732</v>
      </c>
      <c r="U391" s="3"/>
      <c r="V391" s="3"/>
      <c r="W391" s="55">
        <v>43101</v>
      </c>
      <c r="X391" s="55" t="s">
        <v>66</v>
      </c>
      <c r="Y391" s="22"/>
      <c r="Z391" s="1"/>
      <c r="AA391" s="3"/>
      <c r="AB391" s="3"/>
      <c r="AC391" s="3"/>
      <c r="AD391" s="3"/>
      <c r="AE391" s="3"/>
      <c r="AF391" s="11"/>
      <c r="AG391" s="3"/>
      <c r="AH391" s="3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  <c r="FH391" s="2"/>
      <c r="FI391" s="2"/>
      <c r="FJ391" s="2"/>
    </row>
    <row r="392" spans="1:166" x14ac:dyDescent="0.15">
      <c r="A392" s="134">
        <f t="shared" si="108"/>
        <v>43868</v>
      </c>
      <c r="B392" s="127">
        <f t="shared" ca="1" si="118"/>
        <v>2231985.5180000002</v>
      </c>
      <c r="C392" s="119">
        <f t="shared" si="109"/>
        <v>2000000</v>
      </c>
      <c r="D392" s="128">
        <f ca="1">IF(A392&lt;$B$1,VLOOKUP(A392,[1]DI!$A$4:$B$15000,2,FALSE),0)</f>
        <v>4.1500000000000002E-2</v>
      </c>
      <c r="E392" s="129">
        <f t="shared" ca="1" si="101"/>
        <v>1.00016137</v>
      </c>
      <c r="F392" s="129">
        <f ca="1">(TRUNC(PRODUCT($E$12:$E391),16))</f>
        <v>1.06038375007668</v>
      </c>
      <c r="G392" s="129">
        <f t="shared" si="110"/>
        <v>1</v>
      </c>
      <c r="H392" s="129">
        <f t="shared" ca="1" si="102"/>
        <v>1.06038375</v>
      </c>
      <c r="I392" s="128">
        <f t="shared" si="111"/>
        <v>0.05</v>
      </c>
      <c r="J392" s="122">
        <f t="shared" si="112"/>
        <v>43488</v>
      </c>
      <c r="K392" s="118">
        <f t="shared" si="113"/>
        <v>264</v>
      </c>
      <c r="L392" s="130">
        <f t="shared" si="114"/>
        <v>264</v>
      </c>
      <c r="M392" s="131">
        <f t="shared" si="103"/>
        <v>1.0524423439999999</v>
      </c>
      <c r="N392" s="131">
        <f t="shared" ca="1" si="104"/>
        <v>1.1159927590000001</v>
      </c>
      <c r="O392" s="130">
        <f t="shared" si="115"/>
        <v>0</v>
      </c>
      <c r="P392" s="129">
        <f t="shared" ca="1" si="105"/>
        <v>231985.51800000001</v>
      </c>
      <c r="Q392" s="135">
        <f t="shared" si="106"/>
        <v>0</v>
      </c>
      <c r="R392" s="129">
        <f t="shared" si="107"/>
        <v>0</v>
      </c>
      <c r="S392" s="136" t="str">
        <f t="shared" si="116"/>
        <v>A+J=</v>
      </c>
      <c r="T392" s="122">
        <f t="shared" si="117"/>
        <v>44732</v>
      </c>
      <c r="U392" s="3"/>
      <c r="V392" s="3"/>
      <c r="W392" s="55">
        <v>43143</v>
      </c>
      <c r="X392" s="55" t="s">
        <v>57</v>
      </c>
      <c r="Y392" s="22"/>
      <c r="Z392" s="1"/>
      <c r="AA392" s="3"/>
      <c r="AB392" s="3"/>
      <c r="AC392" s="3"/>
      <c r="AD392" s="3"/>
      <c r="AE392" s="3"/>
      <c r="AF392" s="11"/>
      <c r="AG392" s="3"/>
      <c r="AH392" s="3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  <c r="FH392" s="2"/>
      <c r="FI392" s="2"/>
      <c r="FJ392" s="2"/>
    </row>
    <row r="393" spans="1:166" x14ac:dyDescent="0.15">
      <c r="A393" s="134">
        <f t="shared" si="108"/>
        <v>43869</v>
      </c>
      <c r="B393" s="127">
        <f t="shared" ca="1" si="118"/>
        <v>2232777.9359999998</v>
      </c>
      <c r="C393" s="119">
        <f t="shared" si="109"/>
        <v>2000000</v>
      </c>
      <c r="D393" s="128">
        <f ca="1">IF(A393&lt;$B$1,VLOOKUP(A393,[1]DI!$A$4:$B$15000,2,FALSE),0)</f>
        <v>0</v>
      </c>
      <c r="E393" s="129">
        <f t="shared" ca="1" si="101"/>
        <v>1</v>
      </c>
      <c r="F393" s="129">
        <f ca="1">(TRUNC(PRODUCT($E$12:$E392),16))</f>
        <v>1.0605548642024301</v>
      </c>
      <c r="G393" s="129">
        <f t="shared" si="110"/>
        <v>1</v>
      </c>
      <c r="H393" s="129">
        <f t="shared" ca="1" si="102"/>
        <v>1.0605548600000001</v>
      </c>
      <c r="I393" s="128">
        <f t="shared" si="111"/>
        <v>0.05</v>
      </c>
      <c r="J393" s="122">
        <f t="shared" si="112"/>
        <v>43488</v>
      </c>
      <c r="K393" s="118">
        <f t="shared" si="113"/>
        <v>264</v>
      </c>
      <c r="L393" s="130">
        <f t="shared" si="114"/>
        <v>265</v>
      </c>
      <c r="M393" s="131">
        <f t="shared" si="103"/>
        <v>1.052646129</v>
      </c>
      <c r="N393" s="131">
        <f t="shared" ca="1" si="104"/>
        <v>1.1163889680000001</v>
      </c>
      <c r="O393" s="130">
        <f t="shared" si="115"/>
        <v>0</v>
      </c>
      <c r="P393" s="129">
        <f t="shared" ca="1" si="105"/>
        <v>232777.93599999999</v>
      </c>
      <c r="Q393" s="135">
        <f t="shared" si="106"/>
        <v>0</v>
      </c>
      <c r="R393" s="129">
        <f t="shared" si="107"/>
        <v>0</v>
      </c>
      <c r="S393" s="136" t="str">
        <f t="shared" si="116"/>
        <v>A+J=</v>
      </c>
      <c r="T393" s="122">
        <f t="shared" si="117"/>
        <v>44732</v>
      </c>
      <c r="U393" s="3"/>
      <c r="V393" s="3"/>
      <c r="W393" s="55">
        <v>43144</v>
      </c>
      <c r="X393" s="55" t="s">
        <v>57</v>
      </c>
      <c r="Y393" s="22"/>
      <c r="Z393" s="1"/>
      <c r="AA393" s="3"/>
      <c r="AB393" s="3"/>
      <c r="AC393" s="3"/>
      <c r="AD393" s="3"/>
      <c r="AE393" s="3"/>
      <c r="AF393" s="11"/>
      <c r="AG393" s="3"/>
      <c r="AH393" s="3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  <c r="FH393" s="2"/>
      <c r="FI393" s="2"/>
      <c r="FJ393" s="2"/>
    </row>
    <row r="394" spans="1:166" x14ac:dyDescent="0.15">
      <c r="A394" s="134">
        <f t="shared" si="108"/>
        <v>43870</v>
      </c>
      <c r="B394" s="127">
        <f t="shared" ca="1" si="118"/>
        <v>2232777.9359999998</v>
      </c>
      <c r="C394" s="119">
        <f t="shared" si="109"/>
        <v>2000000</v>
      </c>
      <c r="D394" s="128">
        <f ca="1">IF(A394&lt;$B$1,VLOOKUP(A394,[1]DI!$A$4:$B$15000,2,FALSE),0)</f>
        <v>0</v>
      </c>
      <c r="E394" s="129">
        <f t="shared" ca="1" si="101"/>
        <v>1</v>
      </c>
      <c r="F394" s="129">
        <f ca="1">(TRUNC(PRODUCT($E$12:$E393),16))</f>
        <v>1.0605548642024301</v>
      </c>
      <c r="G394" s="129">
        <f t="shared" si="110"/>
        <v>1</v>
      </c>
      <c r="H394" s="129">
        <f t="shared" ca="1" si="102"/>
        <v>1.0605548600000001</v>
      </c>
      <c r="I394" s="128">
        <f t="shared" si="111"/>
        <v>0.05</v>
      </c>
      <c r="J394" s="122">
        <f t="shared" si="112"/>
        <v>43488</v>
      </c>
      <c r="K394" s="118">
        <f t="shared" si="113"/>
        <v>264</v>
      </c>
      <c r="L394" s="130">
        <f t="shared" si="114"/>
        <v>265</v>
      </c>
      <c r="M394" s="131">
        <f t="shared" si="103"/>
        <v>1.052646129</v>
      </c>
      <c r="N394" s="131">
        <f t="shared" ca="1" si="104"/>
        <v>1.1163889680000001</v>
      </c>
      <c r="O394" s="130">
        <f t="shared" si="115"/>
        <v>0</v>
      </c>
      <c r="P394" s="129">
        <f t="shared" ca="1" si="105"/>
        <v>232777.93599999999</v>
      </c>
      <c r="Q394" s="135">
        <f t="shared" si="106"/>
        <v>0</v>
      </c>
      <c r="R394" s="129">
        <f t="shared" si="107"/>
        <v>0</v>
      </c>
      <c r="S394" s="136" t="str">
        <f t="shared" si="116"/>
        <v>A+J=</v>
      </c>
      <c r="T394" s="122">
        <f t="shared" si="117"/>
        <v>44732</v>
      </c>
      <c r="U394" s="3"/>
      <c r="V394" s="3"/>
      <c r="W394" s="55">
        <v>43189</v>
      </c>
      <c r="X394" s="55" t="s">
        <v>67</v>
      </c>
      <c r="Y394" s="22"/>
      <c r="Z394" s="1"/>
      <c r="AA394" s="3"/>
      <c r="AB394" s="3"/>
      <c r="AC394" s="3"/>
      <c r="AD394" s="3"/>
      <c r="AE394" s="3"/>
      <c r="AF394" s="11"/>
      <c r="AG394" s="3"/>
      <c r="AH394" s="3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  <c r="FH394" s="2"/>
      <c r="FI394" s="2"/>
      <c r="FJ394" s="2"/>
    </row>
    <row r="395" spans="1:166" x14ac:dyDescent="0.15">
      <c r="A395" s="134">
        <f t="shared" si="108"/>
        <v>43871</v>
      </c>
      <c r="B395" s="127">
        <f t="shared" ca="1" si="118"/>
        <v>2232777.9359999998</v>
      </c>
      <c r="C395" s="119">
        <f t="shared" si="109"/>
        <v>2000000</v>
      </c>
      <c r="D395" s="128">
        <f ca="1">IF(A395&lt;$B$1,VLOOKUP(A395,[1]DI!$A$4:$B$15000,2,FALSE),0)</f>
        <v>4.1500000000000002E-2</v>
      </c>
      <c r="E395" s="129">
        <f t="shared" ca="1" si="101"/>
        <v>1.00016137</v>
      </c>
      <c r="F395" s="129">
        <f ca="1">(TRUNC(PRODUCT($E$12:$E394),16))</f>
        <v>1.0605548642024301</v>
      </c>
      <c r="G395" s="129">
        <f t="shared" si="110"/>
        <v>1</v>
      </c>
      <c r="H395" s="129">
        <f t="shared" ca="1" si="102"/>
        <v>1.0605548600000001</v>
      </c>
      <c r="I395" s="128">
        <f t="shared" si="111"/>
        <v>0.05</v>
      </c>
      <c r="J395" s="122">
        <f t="shared" si="112"/>
        <v>43488</v>
      </c>
      <c r="K395" s="118">
        <f t="shared" si="113"/>
        <v>265</v>
      </c>
      <c r="L395" s="130">
        <f t="shared" si="114"/>
        <v>265</v>
      </c>
      <c r="M395" s="131">
        <f t="shared" si="103"/>
        <v>1.052646129</v>
      </c>
      <c r="N395" s="131">
        <f t="shared" ca="1" si="104"/>
        <v>1.1163889680000001</v>
      </c>
      <c r="O395" s="130">
        <f t="shared" si="115"/>
        <v>0</v>
      </c>
      <c r="P395" s="129">
        <f t="shared" ca="1" si="105"/>
        <v>232777.93599999999</v>
      </c>
      <c r="Q395" s="135">
        <f t="shared" si="106"/>
        <v>0</v>
      </c>
      <c r="R395" s="129">
        <f t="shared" si="107"/>
        <v>0</v>
      </c>
      <c r="S395" s="136" t="str">
        <f t="shared" si="116"/>
        <v>A+J=</v>
      </c>
      <c r="T395" s="122">
        <f t="shared" si="117"/>
        <v>44732</v>
      </c>
      <c r="U395" s="3"/>
      <c r="V395" s="3"/>
      <c r="W395" s="55">
        <v>43221</v>
      </c>
      <c r="X395" s="55" t="s">
        <v>69</v>
      </c>
      <c r="Y395" s="22"/>
      <c r="Z395" s="1"/>
      <c r="AA395" s="3"/>
      <c r="AB395" s="3"/>
      <c r="AC395" s="3"/>
      <c r="AD395" s="3"/>
      <c r="AE395" s="3"/>
      <c r="AF395" s="11"/>
      <c r="AG395" s="3"/>
      <c r="AH395" s="3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  <c r="FH395" s="2"/>
      <c r="FI395" s="2"/>
      <c r="FJ395" s="2"/>
    </row>
    <row r="396" spans="1:166" x14ac:dyDescent="0.15">
      <c r="A396" s="134">
        <f t="shared" si="108"/>
        <v>43872</v>
      </c>
      <c r="B396" s="127">
        <f t="shared" ca="1" si="118"/>
        <v>2233570.662</v>
      </c>
      <c r="C396" s="119">
        <f t="shared" si="109"/>
        <v>2000000</v>
      </c>
      <c r="D396" s="128">
        <f ca="1">IF(A396&lt;$B$1,VLOOKUP(A396,[1]DI!$A$4:$B$15000,2,FALSE),0)</f>
        <v>4.1500000000000002E-2</v>
      </c>
      <c r="E396" s="129">
        <f t="shared" ref="E396:E459" ca="1" si="119">ROUND(((1+D396)^(1/252)),8)</f>
        <v>1.00016137</v>
      </c>
      <c r="F396" s="129">
        <f ca="1">(TRUNC(PRODUCT($E$12:$E395),16))</f>
        <v>1.0607260059408701</v>
      </c>
      <c r="G396" s="129">
        <f t="shared" si="110"/>
        <v>1</v>
      </c>
      <c r="H396" s="129">
        <f t="shared" ref="H396:H459" ca="1" si="120">ROUND(F396/G396,8)</f>
        <v>1.06072601</v>
      </c>
      <c r="I396" s="128">
        <f t="shared" si="111"/>
        <v>0.05</v>
      </c>
      <c r="J396" s="122">
        <f t="shared" si="112"/>
        <v>43488</v>
      </c>
      <c r="K396" s="118">
        <f t="shared" si="113"/>
        <v>266</v>
      </c>
      <c r="L396" s="130">
        <f t="shared" si="114"/>
        <v>266</v>
      </c>
      <c r="M396" s="131">
        <f t="shared" ref="M396:M459" si="121">ROUND((I396+1)^(L396/252),9)</f>
        <v>1.052849954</v>
      </c>
      <c r="N396" s="131">
        <f t="shared" ref="N396:N459" ca="1" si="122">ROUND(H396*M396,9)</f>
        <v>1.116785331</v>
      </c>
      <c r="O396" s="130">
        <f t="shared" si="115"/>
        <v>0</v>
      </c>
      <c r="P396" s="129">
        <f t="shared" ref="P396:P459" ca="1" si="123">TRUNC(((N396-1)*C396),8)</f>
        <v>233570.66200000001</v>
      </c>
      <c r="Q396" s="135">
        <f t="shared" ref="Q396:Q459" si="124">IF($O396&gt;0,VLOOKUP($O396,$W$12:$AC$150,7),0)</f>
        <v>0</v>
      </c>
      <c r="R396" s="129">
        <f t="shared" ref="R396:R459" si="125">IF(Q396&gt;0,TRUNC(Q396*C$12,8),0)</f>
        <v>0</v>
      </c>
      <c r="S396" s="136" t="str">
        <f t="shared" si="116"/>
        <v>A+J=</v>
      </c>
      <c r="T396" s="122">
        <f t="shared" si="117"/>
        <v>44732</v>
      </c>
      <c r="U396" s="3"/>
      <c r="V396" s="3"/>
      <c r="W396" s="55">
        <v>43251</v>
      </c>
      <c r="X396" s="55" t="s">
        <v>68</v>
      </c>
      <c r="Y396" s="22"/>
      <c r="Z396" s="1"/>
      <c r="AA396" s="3"/>
      <c r="AB396" s="3"/>
      <c r="AC396" s="3"/>
      <c r="AD396" s="3"/>
      <c r="AE396" s="3"/>
      <c r="AF396" s="11"/>
      <c r="AG396" s="3"/>
      <c r="AH396" s="3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  <c r="FH396" s="2"/>
      <c r="FI396" s="2"/>
      <c r="FJ396" s="2"/>
    </row>
    <row r="397" spans="1:166" x14ac:dyDescent="0.15">
      <c r="A397" s="134">
        <f t="shared" ref="A397:A460" si="126">(A396+1)</f>
        <v>43873</v>
      </c>
      <c r="B397" s="127">
        <f t="shared" ca="1" si="118"/>
        <v>2234363.6519999998</v>
      </c>
      <c r="C397" s="119">
        <f t="shared" ref="C397:C460" si="127">(C396-R396)</f>
        <v>2000000</v>
      </c>
      <c r="D397" s="128">
        <f ca="1">IF(A397&lt;$B$1,VLOOKUP(A397,[1]DI!$A$4:$B$15000,2,FALSE),0)</f>
        <v>4.1500000000000002E-2</v>
      </c>
      <c r="E397" s="129">
        <f t="shared" ca="1" si="119"/>
        <v>1.00016137</v>
      </c>
      <c r="F397" s="129">
        <f ca="1">(TRUNC(PRODUCT($E$12:$E396),16))</f>
        <v>1.06089717529645</v>
      </c>
      <c r="G397" s="129">
        <f t="shared" ref="G397:G460" si="128">IF(O396&gt;0,F396,G396)</f>
        <v>1</v>
      </c>
      <c r="H397" s="129">
        <f t="shared" ca="1" si="120"/>
        <v>1.06089718</v>
      </c>
      <c r="I397" s="128">
        <f t="shared" ref="I397:I460" si="129">I396</f>
        <v>0.05</v>
      </c>
      <c r="J397" s="122">
        <f t="shared" ref="J397:J460" si="130">IF(O396&gt;0,VLOOKUP(O396,W$12:AG$150,2),J396)</f>
        <v>43488</v>
      </c>
      <c r="K397" s="118">
        <f t="shared" ref="K397:K460" si="131">IF(A397&gt;J397,IF(NETWORKDAYS(J397,A397,$W$160:$W$544)-1=0,1,NETWORKDAYS(J397,A397,$W$160:$W$544)-1),0)</f>
        <v>267</v>
      </c>
      <c r="L397" s="130">
        <f t="shared" ref="L397:L460" si="132">IF(AND(K397=1,K396=1),1,IF(K397&gt;0,IF(K397=K396,K397+1,K397),0))</f>
        <v>267</v>
      </c>
      <c r="M397" s="131">
        <f t="shared" si="121"/>
        <v>1.053053818</v>
      </c>
      <c r="N397" s="131">
        <f t="shared" ca="1" si="122"/>
        <v>1.1171818259999999</v>
      </c>
      <c r="O397" s="130">
        <f t="shared" ref="O397:O460" si="133">IF(VLOOKUP(A397,X$12:AE$150,8)=VLOOKUP(A396,X$12:AE$150,8),0,VLOOKUP(A397,X$12:AE$150,8))</f>
        <v>0</v>
      </c>
      <c r="P397" s="129">
        <f t="shared" ca="1" si="123"/>
        <v>234363.652</v>
      </c>
      <c r="Q397" s="135">
        <f t="shared" si="124"/>
        <v>0</v>
      </c>
      <c r="R397" s="129">
        <f t="shared" si="125"/>
        <v>0</v>
      </c>
      <c r="S397" s="136" t="str">
        <f t="shared" ref="S397:S460" si="134">IF(O396&gt;0,VLOOKUP(O396,W$12:AG$150,10),S396)</f>
        <v>A+J=</v>
      </c>
      <c r="T397" s="122">
        <f t="shared" ref="T397:T460" si="135">IF(O396&gt;0,VLOOKUP(O396,W$12:AG$150,11),T396)</f>
        <v>44732</v>
      </c>
      <c r="U397" s="3"/>
      <c r="V397" s="3"/>
      <c r="W397" s="55">
        <v>43350</v>
      </c>
      <c r="X397" s="55" t="s">
        <v>70</v>
      </c>
      <c r="Y397" s="22"/>
      <c r="Z397" s="1"/>
      <c r="AA397" s="3"/>
      <c r="AB397" s="3"/>
      <c r="AC397" s="3"/>
      <c r="AD397" s="3"/>
      <c r="AE397" s="3"/>
      <c r="AF397" s="11"/>
      <c r="AG397" s="3"/>
      <c r="AH397" s="3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</row>
    <row r="398" spans="1:166" x14ac:dyDescent="0.15">
      <c r="A398" s="134">
        <f t="shared" si="126"/>
        <v>43874</v>
      </c>
      <c r="B398" s="127">
        <f t="shared" ref="B398:B461" ca="1" si="136">IF(A398&lt;=TODAY(),C398+P398,IF(AND(A398&gt;TODAY(),A398&lt;=$B$1),IF(VLOOKUP(TODAY(),$A$10:$D$5000,4,FALSE)=0,"n.d",C398+P398),"n.d"))</f>
        <v>2235156.906</v>
      </c>
      <c r="C398" s="119">
        <f t="shared" si="127"/>
        <v>2000000</v>
      </c>
      <c r="D398" s="128">
        <f ca="1">IF(A398&lt;$B$1,VLOOKUP(A398,[1]DI!$A$4:$B$15000,2,FALSE),0)</f>
        <v>4.1500000000000002E-2</v>
      </c>
      <c r="E398" s="129">
        <f t="shared" ca="1" si="119"/>
        <v>1.00016137</v>
      </c>
      <c r="F398" s="129">
        <f ca="1">(TRUNC(PRODUCT($E$12:$E397),16))</f>
        <v>1.0610683722736201</v>
      </c>
      <c r="G398" s="129">
        <f t="shared" si="128"/>
        <v>1</v>
      </c>
      <c r="H398" s="129">
        <f t="shared" ca="1" si="120"/>
        <v>1.0610683700000001</v>
      </c>
      <c r="I398" s="128">
        <f t="shared" si="129"/>
        <v>0.05</v>
      </c>
      <c r="J398" s="122">
        <f t="shared" si="130"/>
        <v>43488</v>
      </c>
      <c r="K398" s="118">
        <f t="shared" si="131"/>
        <v>268</v>
      </c>
      <c r="L398" s="130">
        <f t="shared" si="132"/>
        <v>268</v>
      </c>
      <c r="M398" s="131">
        <f t="shared" si="121"/>
        <v>1.053257721</v>
      </c>
      <c r="N398" s="131">
        <f t="shared" ca="1" si="122"/>
        <v>1.1175784529999999</v>
      </c>
      <c r="O398" s="130">
        <f t="shared" si="133"/>
        <v>0</v>
      </c>
      <c r="P398" s="129">
        <f t="shared" ca="1" si="123"/>
        <v>235156.90599999999</v>
      </c>
      <c r="Q398" s="135">
        <f t="shared" si="124"/>
        <v>0</v>
      </c>
      <c r="R398" s="129">
        <f t="shared" si="125"/>
        <v>0</v>
      </c>
      <c r="S398" s="136" t="str">
        <f t="shared" si="134"/>
        <v>A+J=</v>
      </c>
      <c r="T398" s="122">
        <f t="shared" si="135"/>
        <v>44732</v>
      </c>
      <c r="U398" s="3"/>
      <c r="V398" s="3"/>
      <c r="W398" s="55">
        <v>43385</v>
      </c>
      <c r="X398" s="56" t="s">
        <v>59</v>
      </c>
      <c r="Y398" s="22"/>
      <c r="Z398" s="1"/>
      <c r="AA398" s="3"/>
      <c r="AB398" s="3"/>
      <c r="AC398" s="3"/>
      <c r="AD398" s="3"/>
      <c r="AE398" s="3"/>
      <c r="AF398" s="11"/>
      <c r="AG398" s="3"/>
      <c r="AH398" s="3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  <c r="FH398" s="2"/>
      <c r="FI398" s="2"/>
      <c r="FJ398" s="2"/>
    </row>
    <row r="399" spans="1:166" x14ac:dyDescent="0.15">
      <c r="A399" s="134">
        <f t="shared" si="126"/>
        <v>43875</v>
      </c>
      <c r="B399" s="127">
        <f t="shared" ca="1" si="136"/>
        <v>2235950.4700000002</v>
      </c>
      <c r="C399" s="119">
        <f t="shared" si="127"/>
        <v>2000000</v>
      </c>
      <c r="D399" s="128">
        <f ca="1">IF(A399&lt;$B$1,VLOOKUP(A399,[1]DI!$A$4:$B$15000,2,FALSE),0)</f>
        <v>4.1500000000000002E-2</v>
      </c>
      <c r="E399" s="129">
        <f t="shared" ca="1" si="119"/>
        <v>1.00016137</v>
      </c>
      <c r="F399" s="129">
        <f ca="1">(TRUNC(PRODUCT($E$12:$E398),16))</f>
        <v>1.06123959687686</v>
      </c>
      <c r="G399" s="129">
        <f t="shared" si="128"/>
        <v>1</v>
      </c>
      <c r="H399" s="129">
        <f t="shared" ca="1" si="120"/>
        <v>1.0612395999999999</v>
      </c>
      <c r="I399" s="128">
        <f t="shared" si="129"/>
        <v>0.05</v>
      </c>
      <c r="J399" s="122">
        <f t="shared" si="130"/>
        <v>43488</v>
      </c>
      <c r="K399" s="118">
        <f t="shared" si="131"/>
        <v>269</v>
      </c>
      <c r="L399" s="130">
        <f t="shared" si="132"/>
        <v>269</v>
      </c>
      <c r="M399" s="131">
        <f t="shared" si="121"/>
        <v>1.0534616640000001</v>
      </c>
      <c r="N399" s="131">
        <f t="shared" ca="1" si="122"/>
        <v>1.1179752350000001</v>
      </c>
      <c r="O399" s="130">
        <f t="shared" si="133"/>
        <v>0</v>
      </c>
      <c r="P399" s="129">
        <f t="shared" ca="1" si="123"/>
        <v>235950.47</v>
      </c>
      <c r="Q399" s="135">
        <f t="shared" si="124"/>
        <v>0</v>
      </c>
      <c r="R399" s="129">
        <f t="shared" si="125"/>
        <v>0</v>
      </c>
      <c r="S399" s="136" t="str">
        <f t="shared" si="134"/>
        <v>A+J=</v>
      </c>
      <c r="T399" s="122">
        <f t="shared" si="135"/>
        <v>44732</v>
      </c>
      <c r="U399" s="3"/>
      <c r="V399" s="3"/>
      <c r="W399" s="55">
        <v>43406</v>
      </c>
      <c r="X399" s="55" t="s">
        <v>63</v>
      </c>
      <c r="Y399" s="22"/>
      <c r="Z399" s="1"/>
      <c r="AA399" s="3"/>
      <c r="AB399" s="3"/>
      <c r="AC399" s="3"/>
      <c r="AD399" s="3"/>
      <c r="AE399" s="3"/>
      <c r="AF399" s="11"/>
      <c r="AG399" s="3"/>
      <c r="AH399" s="3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  <c r="FH399" s="2"/>
      <c r="FI399" s="2"/>
      <c r="FJ399" s="2"/>
    </row>
    <row r="400" spans="1:166" x14ac:dyDescent="0.15">
      <c r="A400" s="134">
        <f t="shared" si="126"/>
        <v>43876</v>
      </c>
      <c r="B400" s="127">
        <f t="shared" ca="1" si="136"/>
        <v>2236744.298</v>
      </c>
      <c r="C400" s="119">
        <f t="shared" si="127"/>
        <v>2000000</v>
      </c>
      <c r="D400" s="128">
        <f ca="1">IF(A400&lt;$B$1,VLOOKUP(A400,[1]DI!$A$4:$B$15000,2,FALSE),0)</f>
        <v>0</v>
      </c>
      <c r="E400" s="129">
        <f t="shared" ca="1" si="119"/>
        <v>1</v>
      </c>
      <c r="F400" s="129">
        <f ca="1">(TRUNC(PRODUCT($E$12:$E399),16))</f>
        <v>1.06141084911061</v>
      </c>
      <c r="G400" s="129">
        <f t="shared" si="128"/>
        <v>1</v>
      </c>
      <c r="H400" s="129">
        <f t="shared" ca="1" si="120"/>
        <v>1.0614108499999999</v>
      </c>
      <c r="I400" s="128">
        <f t="shared" si="129"/>
        <v>0.05</v>
      </c>
      <c r="J400" s="122">
        <f t="shared" si="130"/>
        <v>43488</v>
      </c>
      <c r="K400" s="118">
        <f t="shared" si="131"/>
        <v>269</v>
      </c>
      <c r="L400" s="130">
        <f t="shared" si="132"/>
        <v>270</v>
      </c>
      <c r="M400" s="131">
        <f t="shared" si="121"/>
        <v>1.053665646</v>
      </c>
      <c r="N400" s="131">
        <f t="shared" ca="1" si="122"/>
        <v>1.118372149</v>
      </c>
      <c r="O400" s="130">
        <f t="shared" si="133"/>
        <v>0</v>
      </c>
      <c r="P400" s="129">
        <f t="shared" ca="1" si="123"/>
        <v>236744.29800000001</v>
      </c>
      <c r="Q400" s="135">
        <f t="shared" si="124"/>
        <v>0</v>
      </c>
      <c r="R400" s="129">
        <f t="shared" si="125"/>
        <v>0</v>
      </c>
      <c r="S400" s="136" t="str">
        <f t="shared" si="134"/>
        <v>A+J=</v>
      </c>
      <c r="T400" s="122">
        <f t="shared" si="135"/>
        <v>44732</v>
      </c>
      <c r="U400" s="3"/>
      <c r="V400" s="3"/>
      <c r="W400" s="55">
        <v>43419</v>
      </c>
      <c r="X400" s="55" t="s">
        <v>71</v>
      </c>
      <c r="Y400" s="22"/>
      <c r="Z400" s="1"/>
      <c r="AA400" s="3"/>
      <c r="AB400" s="3"/>
      <c r="AC400" s="3"/>
      <c r="AD400" s="3"/>
      <c r="AE400" s="3"/>
      <c r="AF400" s="11"/>
      <c r="AG400" s="3"/>
      <c r="AH400" s="3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  <c r="FI400" s="2"/>
      <c r="FJ400" s="2"/>
    </row>
    <row r="401" spans="1:166" x14ac:dyDescent="0.15">
      <c r="A401" s="134">
        <f t="shared" si="126"/>
        <v>43877</v>
      </c>
      <c r="B401" s="127">
        <f t="shared" ca="1" si="136"/>
        <v>2236744.298</v>
      </c>
      <c r="C401" s="119">
        <f t="shared" si="127"/>
        <v>2000000</v>
      </c>
      <c r="D401" s="128">
        <f ca="1">IF(A401&lt;$B$1,VLOOKUP(A401,[1]DI!$A$4:$B$15000,2,FALSE),0)</f>
        <v>0</v>
      </c>
      <c r="E401" s="129">
        <f t="shared" ca="1" si="119"/>
        <v>1</v>
      </c>
      <c r="F401" s="129">
        <f ca="1">(TRUNC(PRODUCT($E$12:$E400),16))</f>
        <v>1.06141084911061</v>
      </c>
      <c r="G401" s="129">
        <f t="shared" si="128"/>
        <v>1</v>
      </c>
      <c r="H401" s="129">
        <f t="shared" ca="1" si="120"/>
        <v>1.0614108499999999</v>
      </c>
      <c r="I401" s="128">
        <f t="shared" si="129"/>
        <v>0.05</v>
      </c>
      <c r="J401" s="122">
        <f t="shared" si="130"/>
        <v>43488</v>
      </c>
      <c r="K401" s="118">
        <f t="shared" si="131"/>
        <v>269</v>
      </c>
      <c r="L401" s="130">
        <f t="shared" si="132"/>
        <v>270</v>
      </c>
      <c r="M401" s="131">
        <f t="shared" si="121"/>
        <v>1.053665646</v>
      </c>
      <c r="N401" s="131">
        <f t="shared" ca="1" si="122"/>
        <v>1.118372149</v>
      </c>
      <c r="O401" s="130">
        <f t="shared" si="133"/>
        <v>0</v>
      </c>
      <c r="P401" s="129">
        <f t="shared" ca="1" si="123"/>
        <v>236744.29800000001</v>
      </c>
      <c r="Q401" s="135">
        <f t="shared" si="124"/>
        <v>0</v>
      </c>
      <c r="R401" s="129">
        <f t="shared" si="125"/>
        <v>0</v>
      </c>
      <c r="S401" s="136" t="str">
        <f t="shared" si="134"/>
        <v>A+J=</v>
      </c>
      <c r="T401" s="122">
        <f t="shared" si="135"/>
        <v>44732</v>
      </c>
      <c r="U401" s="3"/>
      <c r="V401" s="3"/>
      <c r="W401" s="55">
        <v>43459</v>
      </c>
      <c r="X401" s="55" t="s">
        <v>65</v>
      </c>
      <c r="Y401" s="22"/>
      <c r="Z401" s="1"/>
      <c r="AA401" s="3"/>
      <c r="AB401" s="3"/>
      <c r="AC401" s="3"/>
      <c r="AD401" s="3"/>
      <c r="AE401" s="3"/>
      <c r="AF401" s="11"/>
      <c r="AG401" s="3"/>
      <c r="AH401" s="3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  <c r="FH401" s="2"/>
      <c r="FI401" s="2"/>
      <c r="FJ401" s="2"/>
    </row>
    <row r="402" spans="1:166" x14ac:dyDescent="0.15">
      <c r="A402" s="134">
        <f t="shared" si="126"/>
        <v>43878</v>
      </c>
      <c r="B402" s="127">
        <f t="shared" ca="1" si="136"/>
        <v>2236744.298</v>
      </c>
      <c r="C402" s="119">
        <f t="shared" si="127"/>
        <v>2000000</v>
      </c>
      <c r="D402" s="128">
        <f ca="1">IF(A402&lt;$B$1,VLOOKUP(A402,[1]DI!$A$4:$B$15000,2,FALSE),0)</f>
        <v>4.1500000000000002E-2</v>
      </c>
      <c r="E402" s="129">
        <f t="shared" ca="1" si="119"/>
        <v>1.00016137</v>
      </c>
      <c r="F402" s="129">
        <f ca="1">(TRUNC(PRODUCT($E$12:$E401),16))</f>
        <v>1.06141084911061</v>
      </c>
      <c r="G402" s="129">
        <f t="shared" si="128"/>
        <v>1</v>
      </c>
      <c r="H402" s="129">
        <f t="shared" ca="1" si="120"/>
        <v>1.0614108499999999</v>
      </c>
      <c r="I402" s="128">
        <f t="shared" si="129"/>
        <v>0.05</v>
      </c>
      <c r="J402" s="122">
        <f t="shared" si="130"/>
        <v>43488</v>
      </c>
      <c r="K402" s="118">
        <f t="shared" si="131"/>
        <v>270</v>
      </c>
      <c r="L402" s="130">
        <f t="shared" si="132"/>
        <v>270</v>
      </c>
      <c r="M402" s="131">
        <f t="shared" si="121"/>
        <v>1.053665646</v>
      </c>
      <c r="N402" s="131">
        <f t="shared" ca="1" si="122"/>
        <v>1.118372149</v>
      </c>
      <c r="O402" s="130">
        <f t="shared" si="133"/>
        <v>0</v>
      </c>
      <c r="P402" s="129">
        <f t="shared" ca="1" si="123"/>
        <v>236744.29800000001</v>
      </c>
      <c r="Q402" s="135">
        <f t="shared" si="124"/>
        <v>0</v>
      </c>
      <c r="R402" s="129">
        <f t="shared" si="125"/>
        <v>0</v>
      </c>
      <c r="S402" s="136" t="str">
        <f t="shared" si="134"/>
        <v>A+J=</v>
      </c>
      <c r="T402" s="122">
        <f t="shared" si="135"/>
        <v>44732</v>
      </c>
      <c r="U402" s="3"/>
      <c r="V402" s="3"/>
      <c r="W402" s="55">
        <v>43466</v>
      </c>
      <c r="X402" s="55" t="s">
        <v>66</v>
      </c>
      <c r="Y402" s="22"/>
      <c r="Z402" s="1"/>
      <c r="AA402" s="3"/>
      <c r="AB402" s="3"/>
      <c r="AC402" s="3"/>
      <c r="AD402" s="3"/>
      <c r="AE402" s="3"/>
      <c r="AF402" s="11"/>
      <c r="AG402" s="3"/>
      <c r="AH402" s="3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  <c r="FH402" s="2"/>
      <c r="FI402" s="2"/>
      <c r="FJ402" s="2"/>
    </row>
    <row r="403" spans="1:166" x14ac:dyDescent="0.15">
      <c r="A403" s="134">
        <f t="shared" si="126"/>
        <v>43879</v>
      </c>
      <c r="B403" s="127">
        <f t="shared" ca="1" si="136"/>
        <v>2237538.4139999999</v>
      </c>
      <c r="C403" s="119">
        <f t="shared" si="127"/>
        <v>2000000</v>
      </c>
      <c r="D403" s="128">
        <f ca="1">IF(A403&lt;$B$1,VLOOKUP(A403,[1]DI!$A$4:$B$15000,2,FALSE),0)</f>
        <v>4.1500000000000002E-2</v>
      </c>
      <c r="E403" s="129">
        <f t="shared" ca="1" si="119"/>
        <v>1.00016137</v>
      </c>
      <c r="F403" s="129">
        <f ca="1">(TRUNC(PRODUCT($E$12:$E402),16))</f>
        <v>1.0615821289793299</v>
      </c>
      <c r="G403" s="129">
        <f t="shared" si="128"/>
        <v>1</v>
      </c>
      <c r="H403" s="129">
        <f t="shared" ca="1" si="120"/>
        <v>1.0615821299999999</v>
      </c>
      <c r="I403" s="128">
        <f t="shared" si="129"/>
        <v>0.05</v>
      </c>
      <c r="J403" s="122">
        <f t="shared" si="130"/>
        <v>43488</v>
      </c>
      <c r="K403" s="118">
        <f t="shared" si="131"/>
        <v>271</v>
      </c>
      <c r="L403" s="130">
        <f t="shared" si="132"/>
        <v>271</v>
      </c>
      <c r="M403" s="131">
        <f t="shared" si="121"/>
        <v>1.0538696679999999</v>
      </c>
      <c r="N403" s="131">
        <f t="shared" ca="1" si="122"/>
        <v>1.1187692069999999</v>
      </c>
      <c r="O403" s="130">
        <f t="shared" si="133"/>
        <v>0</v>
      </c>
      <c r="P403" s="129">
        <f t="shared" ca="1" si="123"/>
        <v>237538.41399999999</v>
      </c>
      <c r="Q403" s="135">
        <f t="shared" si="124"/>
        <v>0</v>
      </c>
      <c r="R403" s="129">
        <f t="shared" si="125"/>
        <v>0</v>
      </c>
      <c r="S403" s="136" t="str">
        <f t="shared" si="134"/>
        <v>A+J=</v>
      </c>
      <c r="T403" s="122">
        <f t="shared" si="135"/>
        <v>44732</v>
      </c>
      <c r="U403" s="3"/>
      <c r="V403" s="3"/>
      <c r="W403" s="55">
        <v>43528</v>
      </c>
      <c r="X403" s="55" t="s">
        <v>57</v>
      </c>
      <c r="Y403" s="22"/>
      <c r="Z403" s="1"/>
      <c r="AA403" s="3"/>
      <c r="AB403" s="3"/>
      <c r="AC403" s="3"/>
      <c r="AD403" s="3"/>
      <c r="AE403" s="3"/>
      <c r="AF403" s="11"/>
      <c r="AG403" s="3"/>
      <c r="AH403" s="3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  <c r="FH403" s="2"/>
      <c r="FI403" s="2"/>
      <c r="FJ403" s="2"/>
    </row>
    <row r="404" spans="1:166" x14ac:dyDescent="0.15">
      <c r="A404" s="134">
        <f t="shared" si="126"/>
        <v>43880</v>
      </c>
      <c r="B404" s="127">
        <f t="shared" ca="1" si="136"/>
        <v>2238332.8160000001</v>
      </c>
      <c r="C404" s="119">
        <f t="shared" si="127"/>
        <v>2000000</v>
      </c>
      <c r="D404" s="128">
        <f ca="1">IF(A404&lt;$B$1,VLOOKUP(A404,[1]DI!$A$4:$B$15000,2,FALSE),0)</f>
        <v>4.1500000000000002E-2</v>
      </c>
      <c r="E404" s="129">
        <f t="shared" ca="1" si="119"/>
        <v>1.00016137</v>
      </c>
      <c r="F404" s="129">
        <f ca="1">(TRUNC(PRODUCT($E$12:$E403),16))</f>
        <v>1.0617534364874801</v>
      </c>
      <c r="G404" s="129">
        <f t="shared" si="128"/>
        <v>1</v>
      </c>
      <c r="H404" s="129">
        <f t="shared" ca="1" si="120"/>
        <v>1.0617534399999999</v>
      </c>
      <c r="I404" s="128">
        <f t="shared" si="129"/>
        <v>0.05</v>
      </c>
      <c r="J404" s="122">
        <f t="shared" si="130"/>
        <v>43488</v>
      </c>
      <c r="K404" s="118">
        <f t="shared" si="131"/>
        <v>272</v>
      </c>
      <c r="L404" s="130">
        <f t="shared" si="132"/>
        <v>272</v>
      </c>
      <c r="M404" s="131">
        <f t="shared" si="121"/>
        <v>1.054073729</v>
      </c>
      <c r="N404" s="131">
        <f t="shared" ca="1" si="122"/>
        <v>1.1191664079999999</v>
      </c>
      <c r="O404" s="130">
        <f t="shared" si="133"/>
        <v>0</v>
      </c>
      <c r="P404" s="129">
        <f t="shared" ca="1" si="123"/>
        <v>238332.81599999999</v>
      </c>
      <c r="Q404" s="135">
        <f t="shared" si="124"/>
        <v>0</v>
      </c>
      <c r="R404" s="129">
        <f t="shared" si="125"/>
        <v>0</v>
      </c>
      <c r="S404" s="136" t="str">
        <f t="shared" si="134"/>
        <v>A+J=</v>
      </c>
      <c r="T404" s="122">
        <f t="shared" si="135"/>
        <v>44732</v>
      </c>
      <c r="U404" s="3"/>
      <c r="V404" s="3"/>
      <c r="W404" s="55">
        <v>43529</v>
      </c>
      <c r="X404" s="55" t="s">
        <v>57</v>
      </c>
      <c r="Y404" s="22"/>
      <c r="Z404" s="1"/>
      <c r="AA404" s="3"/>
      <c r="AB404" s="3"/>
      <c r="AC404" s="3"/>
      <c r="AD404" s="3"/>
      <c r="AE404" s="3"/>
      <c r="AF404" s="11"/>
      <c r="AG404" s="3"/>
      <c r="AH404" s="3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  <c r="FH404" s="2"/>
      <c r="FI404" s="2"/>
      <c r="FJ404" s="2"/>
    </row>
    <row r="405" spans="1:166" x14ac:dyDescent="0.15">
      <c r="A405" s="134">
        <f t="shared" si="126"/>
        <v>43881</v>
      </c>
      <c r="B405" s="127">
        <f t="shared" ca="1" si="136"/>
        <v>2239127.4840000002</v>
      </c>
      <c r="C405" s="119">
        <f t="shared" si="127"/>
        <v>2000000</v>
      </c>
      <c r="D405" s="128">
        <f ca="1">IF(A405&lt;$B$1,VLOOKUP(A405,[1]DI!$A$4:$B$15000,2,FALSE),0)</f>
        <v>4.1500000000000002E-2</v>
      </c>
      <c r="E405" s="129">
        <f t="shared" ca="1" si="119"/>
        <v>1.00016137</v>
      </c>
      <c r="F405" s="129">
        <f ca="1">(TRUNC(PRODUCT($E$12:$E404),16))</f>
        <v>1.0619247716395299</v>
      </c>
      <c r="G405" s="129">
        <f t="shared" si="128"/>
        <v>1</v>
      </c>
      <c r="H405" s="129">
        <f t="shared" ca="1" si="120"/>
        <v>1.0619247700000001</v>
      </c>
      <c r="I405" s="128">
        <f t="shared" si="129"/>
        <v>0.05</v>
      </c>
      <c r="J405" s="122">
        <f t="shared" si="130"/>
        <v>43488</v>
      </c>
      <c r="K405" s="118">
        <f t="shared" si="131"/>
        <v>273</v>
      </c>
      <c r="L405" s="130">
        <f t="shared" si="132"/>
        <v>273</v>
      </c>
      <c r="M405" s="131">
        <f t="shared" si="121"/>
        <v>1.05427783</v>
      </c>
      <c r="N405" s="131">
        <f t="shared" ca="1" si="122"/>
        <v>1.119563742</v>
      </c>
      <c r="O405" s="130">
        <f t="shared" si="133"/>
        <v>0</v>
      </c>
      <c r="P405" s="129">
        <f t="shared" ca="1" si="123"/>
        <v>239127.484</v>
      </c>
      <c r="Q405" s="135">
        <f t="shared" si="124"/>
        <v>0</v>
      </c>
      <c r="R405" s="129">
        <f t="shared" si="125"/>
        <v>0</v>
      </c>
      <c r="S405" s="136" t="str">
        <f t="shared" si="134"/>
        <v>A+J=</v>
      </c>
      <c r="T405" s="122">
        <f t="shared" si="135"/>
        <v>44732</v>
      </c>
      <c r="U405" s="3"/>
      <c r="V405" s="3"/>
      <c r="W405" s="55">
        <v>43574</v>
      </c>
      <c r="X405" s="55" t="s">
        <v>67</v>
      </c>
      <c r="Y405" s="22"/>
      <c r="Z405" s="1"/>
      <c r="AA405" s="3"/>
      <c r="AB405" s="3"/>
      <c r="AC405" s="3"/>
      <c r="AD405" s="3"/>
      <c r="AE405" s="3"/>
      <c r="AF405" s="11"/>
      <c r="AG405" s="3"/>
      <c r="AH405" s="3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</row>
    <row r="406" spans="1:166" x14ac:dyDescent="0.15">
      <c r="A406" s="134">
        <f t="shared" si="126"/>
        <v>43882</v>
      </c>
      <c r="B406" s="127">
        <f t="shared" ca="1" si="136"/>
        <v>2239922.4380000001</v>
      </c>
      <c r="C406" s="119">
        <f t="shared" si="127"/>
        <v>2000000</v>
      </c>
      <c r="D406" s="128">
        <f ca="1">IF(A406&lt;$B$1,VLOOKUP(A406,[1]DI!$A$4:$B$15000,2,FALSE),0)</f>
        <v>4.1500000000000002E-2</v>
      </c>
      <c r="E406" s="129">
        <f t="shared" ca="1" si="119"/>
        <v>1.00016137</v>
      </c>
      <c r="F406" s="129">
        <f ca="1">(TRUNC(PRODUCT($E$12:$E405),16))</f>
        <v>1.06209613443993</v>
      </c>
      <c r="G406" s="129">
        <f t="shared" si="128"/>
        <v>1</v>
      </c>
      <c r="H406" s="129">
        <f t="shared" ca="1" si="120"/>
        <v>1.06209613</v>
      </c>
      <c r="I406" s="128">
        <f t="shared" si="129"/>
        <v>0.05</v>
      </c>
      <c r="J406" s="122">
        <f t="shared" si="130"/>
        <v>43488</v>
      </c>
      <c r="K406" s="118">
        <f t="shared" si="131"/>
        <v>274</v>
      </c>
      <c r="L406" s="130">
        <f t="shared" si="132"/>
        <v>274</v>
      </c>
      <c r="M406" s="131">
        <f t="shared" si="121"/>
        <v>1.0544819700000001</v>
      </c>
      <c r="N406" s="131">
        <f t="shared" ca="1" si="122"/>
        <v>1.1199612189999999</v>
      </c>
      <c r="O406" s="130">
        <f t="shared" si="133"/>
        <v>0</v>
      </c>
      <c r="P406" s="129">
        <f t="shared" ca="1" si="123"/>
        <v>239922.43799999999</v>
      </c>
      <c r="Q406" s="135">
        <f t="shared" si="124"/>
        <v>0</v>
      </c>
      <c r="R406" s="129">
        <f t="shared" si="125"/>
        <v>0</v>
      </c>
      <c r="S406" s="136" t="str">
        <f t="shared" si="134"/>
        <v>A+J=</v>
      </c>
      <c r="T406" s="122">
        <f t="shared" si="135"/>
        <v>44732</v>
      </c>
      <c r="U406" s="3"/>
      <c r="V406" s="3"/>
      <c r="W406" s="55">
        <v>43586</v>
      </c>
      <c r="X406" s="55" t="s">
        <v>69</v>
      </c>
      <c r="Y406" s="22"/>
      <c r="Z406" s="1"/>
      <c r="AA406" s="3"/>
      <c r="AB406" s="3"/>
      <c r="AC406" s="3"/>
      <c r="AD406" s="3"/>
      <c r="AE406" s="3"/>
      <c r="AF406" s="11"/>
      <c r="AG406" s="3"/>
      <c r="AH406" s="3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</row>
    <row r="407" spans="1:166" x14ac:dyDescent="0.15">
      <c r="A407" s="134">
        <f t="shared" si="126"/>
        <v>43883</v>
      </c>
      <c r="B407" s="127">
        <f t="shared" ca="1" si="136"/>
        <v>2240717.682</v>
      </c>
      <c r="C407" s="119">
        <f t="shared" si="127"/>
        <v>2000000</v>
      </c>
      <c r="D407" s="128">
        <f ca="1">IF(A407&lt;$B$1,VLOOKUP(A407,[1]DI!$A$4:$B$15000,2,FALSE),0)</f>
        <v>0</v>
      </c>
      <c r="E407" s="129">
        <f t="shared" ca="1" si="119"/>
        <v>1</v>
      </c>
      <c r="F407" s="129">
        <f ca="1">(TRUNC(PRODUCT($E$12:$E406),16))</f>
        <v>1.0622675248931399</v>
      </c>
      <c r="G407" s="129">
        <f t="shared" si="128"/>
        <v>1</v>
      </c>
      <c r="H407" s="129">
        <f t="shared" ca="1" si="120"/>
        <v>1.06226752</v>
      </c>
      <c r="I407" s="128">
        <f t="shared" si="129"/>
        <v>0.05</v>
      </c>
      <c r="J407" s="122">
        <f t="shared" si="130"/>
        <v>43488</v>
      </c>
      <c r="K407" s="118">
        <f t="shared" si="131"/>
        <v>274</v>
      </c>
      <c r="L407" s="130">
        <f t="shared" si="132"/>
        <v>275</v>
      </c>
      <c r="M407" s="131">
        <f t="shared" si="121"/>
        <v>1.05468615</v>
      </c>
      <c r="N407" s="131">
        <f t="shared" ca="1" si="122"/>
        <v>1.120358841</v>
      </c>
      <c r="O407" s="130">
        <f t="shared" si="133"/>
        <v>0</v>
      </c>
      <c r="P407" s="129">
        <f t="shared" ca="1" si="123"/>
        <v>240717.682</v>
      </c>
      <c r="Q407" s="135">
        <f t="shared" si="124"/>
        <v>0</v>
      </c>
      <c r="R407" s="129">
        <f t="shared" si="125"/>
        <v>0</v>
      </c>
      <c r="S407" s="136" t="str">
        <f t="shared" si="134"/>
        <v>A+J=</v>
      </c>
      <c r="T407" s="122">
        <f t="shared" si="135"/>
        <v>44732</v>
      </c>
      <c r="U407" s="3"/>
      <c r="V407" s="3"/>
      <c r="W407" s="55">
        <v>43636</v>
      </c>
      <c r="X407" s="55" t="s">
        <v>68</v>
      </c>
      <c r="Y407" s="22"/>
      <c r="Z407" s="1"/>
      <c r="AA407" s="3"/>
      <c r="AB407" s="3"/>
      <c r="AC407" s="3"/>
      <c r="AD407" s="3"/>
      <c r="AE407" s="3"/>
      <c r="AF407" s="11"/>
      <c r="AG407" s="3"/>
      <c r="AH407" s="3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  <c r="FG407" s="2"/>
      <c r="FH407" s="2"/>
      <c r="FI407" s="2"/>
      <c r="FJ407" s="2"/>
    </row>
    <row r="408" spans="1:166" x14ac:dyDescent="0.15">
      <c r="A408" s="134">
        <f t="shared" si="126"/>
        <v>43884</v>
      </c>
      <c r="B408" s="127">
        <f t="shared" ca="1" si="136"/>
        <v>2240717.682</v>
      </c>
      <c r="C408" s="119">
        <f t="shared" si="127"/>
        <v>2000000</v>
      </c>
      <c r="D408" s="128">
        <f ca="1">IF(A408&lt;$B$1,VLOOKUP(A408,[1]DI!$A$4:$B$15000,2,FALSE),0)</f>
        <v>0</v>
      </c>
      <c r="E408" s="129">
        <f t="shared" ca="1" si="119"/>
        <v>1</v>
      </c>
      <c r="F408" s="129">
        <f ca="1">(TRUNC(PRODUCT($E$12:$E407),16))</f>
        <v>1.0622675248931399</v>
      </c>
      <c r="G408" s="129">
        <f t="shared" si="128"/>
        <v>1</v>
      </c>
      <c r="H408" s="129">
        <f t="shared" ca="1" si="120"/>
        <v>1.06226752</v>
      </c>
      <c r="I408" s="128">
        <f t="shared" si="129"/>
        <v>0.05</v>
      </c>
      <c r="J408" s="122">
        <f t="shared" si="130"/>
        <v>43488</v>
      </c>
      <c r="K408" s="118">
        <f t="shared" si="131"/>
        <v>274</v>
      </c>
      <c r="L408" s="130">
        <f t="shared" si="132"/>
        <v>275</v>
      </c>
      <c r="M408" s="131">
        <f t="shared" si="121"/>
        <v>1.05468615</v>
      </c>
      <c r="N408" s="131">
        <f t="shared" ca="1" si="122"/>
        <v>1.120358841</v>
      </c>
      <c r="O408" s="130">
        <f t="shared" si="133"/>
        <v>0</v>
      </c>
      <c r="P408" s="129">
        <f t="shared" ca="1" si="123"/>
        <v>240717.682</v>
      </c>
      <c r="Q408" s="135">
        <f t="shared" si="124"/>
        <v>0</v>
      </c>
      <c r="R408" s="129">
        <f t="shared" si="125"/>
        <v>0</v>
      </c>
      <c r="S408" s="136" t="str">
        <f t="shared" si="134"/>
        <v>A+J=</v>
      </c>
      <c r="T408" s="122">
        <f t="shared" si="135"/>
        <v>44732</v>
      </c>
      <c r="U408" s="3"/>
      <c r="V408" s="3"/>
      <c r="W408" s="55">
        <v>43784</v>
      </c>
      <c r="X408" s="55" t="s">
        <v>71</v>
      </c>
      <c r="Y408" s="22"/>
      <c r="Z408" s="1"/>
      <c r="AA408" s="3"/>
      <c r="AB408" s="3"/>
      <c r="AC408" s="3"/>
      <c r="AD408" s="3"/>
      <c r="AE408" s="3"/>
      <c r="AF408" s="11"/>
      <c r="AG408" s="3"/>
      <c r="AH408" s="3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  <c r="FH408" s="2"/>
      <c r="FI408" s="2"/>
      <c r="FJ408" s="2"/>
    </row>
    <row r="409" spans="1:166" x14ac:dyDescent="0.15">
      <c r="A409" s="134">
        <f t="shared" si="126"/>
        <v>43885</v>
      </c>
      <c r="B409" s="127">
        <f t="shared" ca="1" si="136"/>
        <v>2240717.682</v>
      </c>
      <c r="C409" s="119">
        <f t="shared" si="127"/>
        <v>2000000</v>
      </c>
      <c r="D409" s="128">
        <f ca="1">IF(A409&lt;$B$1,VLOOKUP(A409,[1]DI!$A$4:$B$15000,2,FALSE),0)</f>
        <v>0</v>
      </c>
      <c r="E409" s="129">
        <f t="shared" ca="1" si="119"/>
        <v>1</v>
      </c>
      <c r="F409" s="129">
        <f ca="1">(TRUNC(PRODUCT($E$12:$E408),16))</f>
        <v>1.0622675248931399</v>
      </c>
      <c r="G409" s="129">
        <f t="shared" si="128"/>
        <v>1</v>
      </c>
      <c r="H409" s="129">
        <f t="shared" ca="1" si="120"/>
        <v>1.06226752</v>
      </c>
      <c r="I409" s="128">
        <f t="shared" si="129"/>
        <v>0.05</v>
      </c>
      <c r="J409" s="122">
        <f t="shared" si="130"/>
        <v>43488</v>
      </c>
      <c r="K409" s="118">
        <f t="shared" si="131"/>
        <v>274</v>
      </c>
      <c r="L409" s="130">
        <f t="shared" si="132"/>
        <v>275</v>
      </c>
      <c r="M409" s="131">
        <f t="shared" si="121"/>
        <v>1.05468615</v>
      </c>
      <c r="N409" s="131">
        <f t="shared" ca="1" si="122"/>
        <v>1.120358841</v>
      </c>
      <c r="O409" s="130">
        <f t="shared" si="133"/>
        <v>0</v>
      </c>
      <c r="P409" s="129">
        <f t="shared" ca="1" si="123"/>
        <v>240717.682</v>
      </c>
      <c r="Q409" s="135">
        <f t="shared" si="124"/>
        <v>0</v>
      </c>
      <c r="R409" s="129">
        <f t="shared" si="125"/>
        <v>0</v>
      </c>
      <c r="S409" s="136" t="str">
        <f t="shared" si="134"/>
        <v>A+J=</v>
      </c>
      <c r="T409" s="122">
        <f t="shared" si="135"/>
        <v>44732</v>
      </c>
      <c r="U409" s="3"/>
      <c r="V409" s="3"/>
      <c r="W409" s="55">
        <v>43824</v>
      </c>
      <c r="X409" s="55" t="s">
        <v>65</v>
      </c>
      <c r="Y409" s="22"/>
      <c r="Z409" s="1"/>
      <c r="AA409" s="3"/>
      <c r="AB409" s="3"/>
      <c r="AC409" s="3"/>
      <c r="AD409" s="3"/>
      <c r="AE409" s="3"/>
      <c r="AF409" s="11"/>
      <c r="AG409" s="3"/>
      <c r="AH409" s="3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  <c r="FH409" s="2"/>
      <c r="FI409" s="2"/>
      <c r="FJ409" s="2"/>
    </row>
    <row r="410" spans="1:166" x14ac:dyDescent="0.15">
      <c r="A410" s="134">
        <f t="shared" si="126"/>
        <v>43886</v>
      </c>
      <c r="B410" s="127">
        <f t="shared" ca="1" si="136"/>
        <v>2240717.682</v>
      </c>
      <c r="C410" s="119">
        <f t="shared" si="127"/>
        <v>2000000</v>
      </c>
      <c r="D410" s="128">
        <f ca="1">IF(A410&lt;$B$1,VLOOKUP(A410,[1]DI!$A$4:$B$15000,2,FALSE),0)</f>
        <v>0</v>
      </c>
      <c r="E410" s="129">
        <f t="shared" ca="1" si="119"/>
        <v>1</v>
      </c>
      <c r="F410" s="129">
        <f ca="1">(TRUNC(PRODUCT($E$12:$E409),16))</f>
        <v>1.0622675248931399</v>
      </c>
      <c r="G410" s="129">
        <f t="shared" si="128"/>
        <v>1</v>
      </c>
      <c r="H410" s="129">
        <f t="shared" ca="1" si="120"/>
        <v>1.06226752</v>
      </c>
      <c r="I410" s="128">
        <f t="shared" si="129"/>
        <v>0.05</v>
      </c>
      <c r="J410" s="122">
        <f t="shared" si="130"/>
        <v>43488</v>
      </c>
      <c r="K410" s="118">
        <f t="shared" si="131"/>
        <v>274</v>
      </c>
      <c r="L410" s="130">
        <f t="shared" si="132"/>
        <v>275</v>
      </c>
      <c r="M410" s="131">
        <f t="shared" si="121"/>
        <v>1.05468615</v>
      </c>
      <c r="N410" s="131">
        <f t="shared" ca="1" si="122"/>
        <v>1.120358841</v>
      </c>
      <c r="O410" s="130">
        <f t="shared" si="133"/>
        <v>0</v>
      </c>
      <c r="P410" s="129">
        <f t="shared" ca="1" si="123"/>
        <v>240717.682</v>
      </c>
      <c r="Q410" s="135">
        <f t="shared" si="124"/>
        <v>0</v>
      </c>
      <c r="R410" s="129">
        <f t="shared" si="125"/>
        <v>0</v>
      </c>
      <c r="S410" s="136" t="str">
        <f t="shared" si="134"/>
        <v>A+J=</v>
      </c>
      <c r="T410" s="122">
        <f t="shared" si="135"/>
        <v>44732</v>
      </c>
      <c r="U410" s="3"/>
      <c r="V410" s="3"/>
      <c r="W410" s="55">
        <v>43831</v>
      </c>
      <c r="X410" s="55" t="s">
        <v>66</v>
      </c>
      <c r="Y410" s="22"/>
      <c r="Z410" s="1"/>
      <c r="AA410" s="3"/>
      <c r="AB410" s="3"/>
      <c r="AC410" s="3"/>
      <c r="AD410" s="3"/>
      <c r="AE410" s="3"/>
      <c r="AF410" s="11"/>
      <c r="AG410" s="3"/>
      <c r="AH410" s="3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</row>
    <row r="411" spans="1:166" x14ac:dyDescent="0.15">
      <c r="A411" s="134">
        <f t="shared" si="126"/>
        <v>43887</v>
      </c>
      <c r="B411" s="127">
        <f t="shared" ca="1" si="136"/>
        <v>2240717.682</v>
      </c>
      <c r="C411" s="119">
        <f t="shared" si="127"/>
        <v>2000000</v>
      </c>
      <c r="D411" s="128">
        <f ca="1">IF(A411&lt;$B$1,VLOOKUP(A411,[1]DI!$A$4:$B$15000,2,FALSE),0)</f>
        <v>4.1500000000000002E-2</v>
      </c>
      <c r="E411" s="129">
        <f t="shared" ca="1" si="119"/>
        <v>1.00016137</v>
      </c>
      <c r="F411" s="129">
        <f ca="1">(TRUNC(PRODUCT($E$12:$E410),16))</f>
        <v>1.0622675248931399</v>
      </c>
      <c r="G411" s="129">
        <f t="shared" si="128"/>
        <v>1</v>
      </c>
      <c r="H411" s="129">
        <f t="shared" ca="1" si="120"/>
        <v>1.06226752</v>
      </c>
      <c r="I411" s="128">
        <f t="shared" si="129"/>
        <v>0.05</v>
      </c>
      <c r="J411" s="122">
        <f t="shared" si="130"/>
        <v>43488</v>
      </c>
      <c r="K411" s="118">
        <f t="shared" si="131"/>
        <v>275</v>
      </c>
      <c r="L411" s="130">
        <f t="shared" si="132"/>
        <v>275</v>
      </c>
      <c r="M411" s="131">
        <f t="shared" si="121"/>
        <v>1.05468615</v>
      </c>
      <c r="N411" s="131">
        <f t="shared" ca="1" si="122"/>
        <v>1.120358841</v>
      </c>
      <c r="O411" s="130">
        <f t="shared" si="133"/>
        <v>0</v>
      </c>
      <c r="P411" s="129">
        <f t="shared" ca="1" si="123"/>
        <v>240717.682</v>
      </c>
      <c r="Q411" s="135">
        <f t="shared" si="124"/>
        <v>0</v>
      </c>
      <c r="R411" s="129">
        <f t="shared" si="125"/>
        <v>0</v>
      </c>
      <c r="S411" s="136" t="str">
        <f t="shared" si="134"/>
        <v>A+J=</v>
      </c>
      <c r="T411" s="122">
        <f t="shared" si="135"/>
        <v>44732</v>
      </c>
      <c r="U411" s="3"/>
      <c r="V411" s="3"/>
      <c r="W411" s="55">
        <v>43885</v>
      </c>
      <c r="X411" s="55" t="s">
        <v>57</v>
      </c>
      <c r="Y411" s="22"/>
      <c r="Z411" s="1"/>
      <c r="AA411" s="3"/>
      <c r="AB411" s="3"/>
      <c r="AC411" s="3"/>
      <c r="AD411" s="3"/>
      <c r="AE411" s="3"/>
      <c r="AF411" s="11"/>
      <c r="AG411" s="3"/>
      <c r="AH411" s="3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  <c r="FG411" s="2"/>
      <c r="FH411" s="2"/>
      <c r="FI411" s="2"/>
      <c r="FJ411" s="2"/>
    </row>
    <row r="412" spans="1:166" x14ac:dyDescent="0.15">
      <c r="A412" s="134">
        <f t="shared" si="126"/>
        <v>43888</v>
      </c>
      <c r="B412" s="127">
        <f t="shared" ca="1" si="136"/>
        <v>2241513.2140000002</v>
      </c>
      <c r="C412" s="119">
        <f t="shared" si="127"/>
        <v>2000000</v>
      </c>
      <c r="D412" s="128">
        <f ca="1">IF(A412&lt;$B$1,VLOOKUP(A412,[1]DI!$A$4:$B$15000,2,FALSE),0)</f>
        <v>4.1500000000000002E-2</v>
      </c>
      <c r="E412" s="129">
        <f t="shared" ca="1" si="119"/>
        <v>1.00016137</v>
      </c>
      <c r="F412" s="129">
        <f ca="1">(TRUNC(PRODUCT($E$12:$E411),16))</f>
        <v>1.0624389430036301</v>
      </c>
      <c r="G412" s="129">
        <f t="shared" si="128"/>
        <v>1</v>
      </c>
      <c r="H412" s="129">
        <f t="shared" ca="1" si="120"/>
        <v>1.0624389400000001</v>
      </c>
      <c r="I412" s="128">
        <f t="shared" si="129"/>
        <v>0.05</v>
      </c>
      <c r="J412" s="122">
        <f t="shared" si="130"/>
        <v>43488</v>
      </c>
      <c r="K412" s="118">
        <f t="shared" si="131"/>
        <v>276</v>
      </c>
      <c r="L412" s="130">
        <f t="shared" si="132"/>
        <v>276</v>
      </c>
      <c r="M412" s="131">
        <f t="shared" si="121"/>
        <v>1.0548903700000001</v>
      </c>
      <c r="N412" s="131">
        <f t="shared" ca="1" si="122"/>
        <v>1.1207566069999999</v>
      </c>
      <c r="O412" s="130">
        <f t="shared" si="133"/>
        <v>0</v>
      </c>
      <c r="P412" s="129">
        <f t="shared" ca="1" si="123"/>
        <v>241513.21400000001</v>
      </c>
      <c r="Q412" s="135">
        <f t="shared" si="124"/>
        <v>0</v>
      </c>
      <c r="R412" s="129">
        <f t="shared" si="125"/>
        <v>0</v>
      </c>
      <c r="S412" s="136" t="str">
        <f t="shared" si="134"/>
        <v>A+J=</v>
      </c>
      <c r="T412" s="122">
        <f t="shared" si="135"/>
        <v>44732</v>
      </c>
      <c r="U412" s="3"/>
      <c r="V412" s="3"/>
      <c r="W412" s="55">
        <v>43886</v>
      </c>
      <c r="X412" s="55" t="s">
        <v>57</v>
      </c>
      <c r="Y412" s="22"/>
      <c r="Z412" s="1"/>
      <c r="AA412" s="3"/>
      <c r="AB412" s="3"/>
      <c r="AC412" s="3"/>
      <c r="AD412" s="3"/>
      <c r="AE412" s="3"/>
      <c r="AF412" s="11"/>
      <c r="AG412" s="3"/>
      <c r="AH412" s="3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  <c r="FG412" s="2"/>
      <c r="FH412" s="2"/>
      <c r="FI412" s="2"/>
      <c r="FJ412" s="2"/>
    </row>
    <row r="413" spans="1:166" x14ac:dyDescent="0.15">
      <c r="A413" s="134">
        <f t="shared" si="126"/>
        <v>43889</v>
      </c>
      <c r="B413" s="127">
        <f t="shared" ca="1" si="136"/>
        <v>2242309.0299999998</v>
      </c>
      <c r="C413" s="119">
        <f t="shared" si="127"/>
        <v>2000000</v>
      </c>
      <c r="D413" s="128">
        <f ca="1">IF(A413&lt;$B$1,VLOOKUP(A413,[1]DI!$A$4:$B$15000,2,FALSE),0)</f>
        <v>4.1500000000000002E-2</v>
      </c>
      <c r="E413" s="129">
        <f t="shared" ca="1" si="119"/>
        <v>1.00016137</v>
      </c>
      <c r="F413" s="129">
        <f ca="1">(TRUNC(PRODUCT($E$12:$E412),16))</f>
        <v>1.06261038877587</v>
      </c>
      <c r="G413" s="129">
        <f t="shared" si="128"/>
        <v>1</v>
      </c>
      <c r="H413" s="129">
        <f t="shared" ca="1" si="120"/>
        <v>1.0626103899999999</v>
      </c>
      <c r="I413" s="128">
        <f t="shared" si="129"/>
        <v>0.05</v>
      </c>
      <c r="J413" s="122">
        <f t="shared" si="130"/>
        <v>43488</v>
      </c>
      <c r="K413" s="118">
        <f t="shared" si="131"/>
        <v>277</v>
      </c>
      <c r="L413" s="130">
        <f t="shared" si="132"/>
        <v>277</v>
      </c>
      <c r="M413" s="131">
        <f t="shared" si="121"/>
        <v>1.0550946290000001</v>
      </c>
      <c r="N413" s="131">
        <f t="shared" ca="1" si="122"/>
        <v>1.121154515</v>
      </c>
      <c r="O413" s="130">
        <f t="shared" si="133"/>
        <v>0</v>
      </c>
      <c r="P413" s="129">
        <f t="shared" ca="1" si="123"/>
        <v>242309.03</v>
      </c>
      <c r="Q413" s="135">
        <f t="shared" si="124"/>
        <v>0</v>
      </c>
      <c r="R413" s="129">
        <f t="shared" si="125"/>
        <v>0</v>
      </c>
      <c r="S413" s="136" t="str">
        <f t="shared" si="134"/>
        <v>A+J=</v>
      </c>
      <c r="T413" s="122">
        <f t="shared" si="135"/>
        <v>44732</v>
      </c>
      <c r="U413" s="3"/>
      <c r="V413" s="3"/>
      <c r="W413" s="55">
        <v>43931</v>
      </c>
      <c r="X413" s="55" t="s">
        <v>67</v>
      </c>
      <c r="Y413" s="22"/>
      <c r="Z413" s="1"/>
      <c r="AA413" s="3"/>
      <c r="AB413" s="3"/>
      <c r="AC413" s="3"/>
      <c r="AD413" s="3"/>
      <c r="AE413" s="3"/>
      <c r="AF413" s="11"/>
      <c r="AG413" s="3"/>
      <c r="AH413" s="3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  <c r="FG413" s="2"/>
      <c r="FH413" s="2"/>
      <c r="FI413" s="2"/>
      <c r="FJ413" s="2"/>
    </row>
    <row r="414" spans="1:166" x14ac:dyDescent="0.15">
      <c r="A414" s="134">
        <f t="shared" si="126"/>
        <v>43890</v>
      </c>
      <c r="B414" s="127">
        <f t="shared" ca="1" si="136"/>
        <v>2243105.1120000002</v>
      </c>
      <c r="C414" s="119">
        <f t="shared" si="127"/>
        <v>2000000</v>
      </c>
      <c r="D414" s="128">
        <f ca="1">IF(A414&lt;$B$1,VLOOKUP(A414,[1]DI!$A$4:$B$15000,2,FALSE),0)</f>
        <v>0</v>
      </c>
      <c r="E414" s="129">
        <f t="shared" ca="1" si="119"/>
        <v>1</v>
      </c>
      <c r="F414" s="129">
        <f ca="1">(TRUNC(PRODUCT($E$12:$E413),16))</f>
        <v>1.0627818622142999</v>
      </c>
      <c r="G414" s="129">
        <f t="shared" si="128"/>
        <v>1</v>
      </c>
      <c r="H414" s="129">
        <f t="shared" ca="1" si="120"/>
        <v>1.0627818600000001</v>
      </c>
      <c r="I414" s="128">
        <f t="shared" si="129"/>
        <v>0.05</v>
      </c>
      <c r="J414" s="122">
        <f t="shared" si="130"/>
        <v>43488</v>
      </c>
      <c r="K414" s="118">
        <f t="shared" si="131"/>
        <v>277</v>
      </c>
      <c r="L414" s="130">
        <f t="shared" si="132"/>
        <v>278</v>
      </c>
      <c r="M414" s="131">
        <f t="shared" si="121"/>
        <v>1.0552989269999999</v>
      </c>
      <c r="N414" s="131">
        <f t="shared" ca="1" si="122"/>
        <v>1.1215525559999999</v>
      </c>
      <c r="O414" s="130">
        <f t="shared" si="133"/>
        <v>0</v>
      </c>
      <c r="P414" s="129">
        <f t="shared" ca="1" si="123"/>
        <v>243105.11199999999</v>
      </c>
      <c r="Q414" s="135">
        <f t="shared" si="124"/>
        <v>0</v>
      </c>
      <c r="R414" s="129">
        <f t="shared" si="125"/>
        <v>0</v>
      </c>
      <c r="S414" s="136" t="str">
        <f t="shared" si="134"/>
        <v>A+J=</v>
      </c>
      <c r="T414" s="122">
        <f t="shared" si="135"/>
        <v>44732</v>
      </c>
      <c r="U414" s="3"/>
      <c r="V414" s="3"/>
      <c r="W414" s="55">
        <v>43942</v>
      </c>
      <c r="X414" s="55" t="s">
        <v>58</v>
      </c>
      <c r="Y414" s="22"/>
      <c r="Z414" s="1"/>
      <c r="AA414" s="3"/>
      <c r="AB414" s="3"/>
      <c r="AC414" s="3"/>
      <c r="AD414" s="3"/>
      <c r="AE414" s="3"/>
      <c r="AF414" s="11"/>
      <c r="AG414" s="3"/>
      <c r="AH414" s="3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  <c r="FH414" s="2"/>
      <c r="FI414" s="2"/>
      <c r="FJ414" s="2"/>
    </row>
    <row r="415" spans="1:166" x14ac:dyDescent="0.15">
      <c r="A415" s="134">
        <f t="shared" si="126"/>
        <v>43891</v>
      </c>
      <c r="B415" s="127">
        <f t="shared" ca="1" si="136"/>
        <v>2243105.1120000002</v>
      </c>
      <c r="C415" s="119">
        <f t="shared" si="127"/>
        <v>2000000</v>
      </c>
      <c r="D415" s="128">
        <f ca="1">IF(A415&lt;$B$1,VLOOKUP(A415,[1]DI!$A$4:$B$15000,2,FALSE),0)</f>
        <v>0</v>
      </c>
      <c r="E415" s="129">
        <f t="shared" ca="1" si="119"/>
        <v>1</v>
      </c>
      <c r="F415" s="129">
        <f ca="1">(TRUNC(PRODUCT($E$12:$E414),16))</f>
        <v>1.0627818622142999</v>
      </c>
      <c r="G415" s="129">
        <f t="shared" si="128"/>
        <v>1</v>
      </c>
      <c r="H415" s="129">
        <f t="shared" ca="1" si="120"/>
        <v>1.0627818600000001</v>
      </c>
      <c r="I415" s="128">
        <f t="shared" si="129"/>
        <v>0.05</v>
      </c>
      <c r="J415" s="122">
        <f t="shared" si="130"/>
        <v>43488</v>
      </c>
      <c r="K415" s="118">
        <f t="shared" si="131"/>
        <v>277</v>
      </c>
      <c r="L415" s="130">
        <f t="shared" si="132"/>
        <v>278</v>
      </c>
      <c r="M415" s="131">
        <f t="shared" si="121"/>
        <v>1.0552989269999999</v>
      </c>
      <c r="N415" s="131">
        <f t="shared" ca="1" si="122"/>
        <v>1.1215525559999999</v>
      </c>
      <c r="O415" s="130">
        <f t="shared" si="133"/>
        <v>0</v>
      </c>
      <c r="P415" s="129">
        <f t="shared" ca="1" si="123"/>
        <v>243105.11199999999</v>
      </c>
      <c r="Q415" s="135">
        <f t="shared" si="124"/>
        <v>0</v>
      </c>
      <c r="R415" s="129">
        <f t="shared" si="125"/>
        <v>0</v>
      </c>
      <c r="S415" s="136" t="str">
        <f t="shared" si="134"/>
        <v>A+J=</v>
      </c>
      <c r="T415" s="122">
        <f t="shared" si="135"/>
        <v>44732</v>
      </c>
      <c r="U415" s="3"/>
      <c r="V415" s="3"/>
      <c r="W415" s="55">
        <v>43952</v>
      </c>
      <c r="X415" s="55" t="s">
        <v>69</v>
      </c>
      <c r="Y415" s="22"/>
      <c r="Z415" s="1"/>
      <c r="AA415" s="3"/>
      <c r="AB415" s="3"/>
      <c r="AC415" s="3"/>
      <c r="AD415" s="3"/>
      <c r="AE415" s="3"/>
      <c r="AF415" s="11"/>
      <c r="AG415" s="3"/>
      <c r="AH415" s="3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  <c r="FG415" s="2"/>
      <c r="FH415" s="2"/>
      <c r="FI415" s="2"/>
      <c r="FJ415" s="2"/>
    </row>
    <row r="416" spans="1:166" x14ac:dyDescent="0.15">
      <c r="A416" s="134">
        <f t="shared" si="126"/>
        <v>43892</v>
      </c>
      <c r="B416" s="127">
        <f t="shared" ca="1" si="136"/>
        <v>2243105.1120000002</v>
      </c>
      <c r="C416" s="119">
        <f t="shared" si="127"/>
        <v>2000000</v>
      </c>
      <c r="D416" s="128">
        <f ca="1">IF(A416&lt;$B$1,VLOOKUP(A416,[1]DI!$A$4:$B$15000,2,FALSE),0)</f>
        <v>4.1500000000000002E-2</v>
      </c>
      <c r="E416" s="129">
        <f t="shared" ca="1" si="119"/>
        <v>1.00016137</v>
      </c>
      <c r="F416" s="129">
        <f ca="1">(TRUNC(PRODUCT($E$12:$E415),16))</f>
        <v>1.0627818622142999</v>
      </c>
      <c r="G416" s="129">
        <f t="shared" si="128"/>
        <v>1</v>
      </c>
      <c r="H416" s="129">
        <f t="shared" ca="1" si="120"/>
        <v>1.0627818600000001</v>
      </c>
      <c r="I416" s="128">
        <f t="shared" si="129"/>
        <v>0.05</v>
      </c>
      <c r="J416" s="122">
        <f t="shared" si="130"/>
        <v>43488</v>
      </c>
      <c r="K416" s="118">
        <f t="shared" si="131"/>
        <v>278</v>
      </c>
      <c r="L416" s="130">
        <f t="shared" si="132"/>
        <v>278</v>
      </c>
      <c r="M416" s="131">
        <f t="shared" si="121"/>
        <v>1.0552989269999999</v>
      </c>
      <c r="N416" s="131">
        <f t="shared" ca="1" si="122"/>
        <v>1.1215525559999999</v>
      </c>
      <c r="O416" s="130">
        <f t="shared" si="133"/>
        <v>0</v>
      </c>
      <c r="P416" s="129">
        <f t="shared" ca="1" si="123"/>
        <v>243105.11199999999</v>
      </c>
      <c r="Q416" s="135">
        <f t="shared" si="124"/>
        <v>0</v>
      </c>
      <c r="R416" s="129">
        <f t="shared" si="125"/>
        <v>0</v>
      </c>
      <c r="S416" s="136" t="str">
        <f t="shared" si="134"/>
        <v>A+J=</v>
      </c>
      <c r="T416" s="122">
        <f t="shared" si="135"/>
        <v>44732</v>
      </c>
      <c r="U416" s="3"/>
      <c r="V416" s="3"/>
      <c r="W416" s="55">
        <v>43993</v>
      </c>
      <c r="X416" s="55" t="s">
        <v>61</v>
      </c>
      <c r="Y416" s="22"/>
      <c r="Z416" s="1"/>
      <c r="AA416" s="3"/>
      <c r="AB416" s="3"/>
      <c r="AC416" s="3"/>
      <c r="AD416" s="3"/>
      <c r="AE416" s="3"/>
      <c r="AF416" s="11"/>
      <c r="AG416" s="3"/>
      <c r="AH416" s="3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  <c r="FG416" s="2"/>
      <c r="FH416" s="2"/>
      <c r="FI416" s="2"/>
      <c r="FJ416" s="2"/>
    </row>
    <row r="417" spans="1:166" x14ac:dyDescent="0.15">
      <c r="A417" s="134">
        <f t="shared" si="126"/>
        <v>43893</v>
      </c>
      <c r="B417" s="127">
        <f t="shared" ca="1" si="136"/>
        <v>2243901.4840000002</v>
      </c>
      <c r="C417" s="119">
        <f t="shared" si="127"/>
        <v>2000000</v>
      </c>
      <c r="D417" s="128">
        <f ca="1">IF(A417&lt;$B$1,VLOOKUP(A417,[1]DI!$A$4:$B$15000,2,FALSE),0)</f>
        <v>4.1500000000000002E-2</v>
      </c>
      <c r="E417" s="129">
        <f t="shared" ca="1" si="119"/>
        <v>1.00016137</v>
      </c>
      <c r="F417" s="129">
        <f ca="1">(TRUNC(PRODUCT($E$12:$E416),16))</f>
        <v>1.0629533633234101</v>
      </c>
      <c r="G417" s="129">
        <f t="shared" si="128"/>
        <v>1</v>
      </c>
      <c r="H417" s="129">
        <f t="shared" ca="1" si="120"/>
        <v>1.0629533600000001</v>
      </c>
      <c r="I417" s="128">
        <f t="shared" si="129"/>
        <v>0.05</v>
      </c>
      <c r="J417" s="122">
        <f t="shared" si="130"/>
        <v>43488</v>
      </c>
      <c r="K417" s="118">
        <f t="shared" si="131"/>
        <v>279</v>
      </c>
      <c r="L417" s="130">
        <f t="shared" si="132"/>
        <v>279</v>
      </c>
      <c r="M417" s="131">
        <f t="shared" si="121"/>
        <v>1.055503265</v>
      </c>
      <c r="N417" s="131">
        <f t="shared" ca="1" si="122"/>
        <v>1.1219507419999999</v>
      </c>
      <c r="O417" s="130">
        <f t="shared" si="133"/>
        <v>0</v>
      </c>
      <c r="P417" s="129">
        <f t="shared" ca="1" si="123"/>
        <v>243901.484</v>
      </c>
      <c r="Q417" s="135">
        <f t="shared" si="124"/>
        <v>0</v>
      </c>
      <c r="R417" s="129">
        <f t="shared" si="125"/>
        <v>0</v>
      </c>
      <c r="S417" s="136" t="str">
        <f t="shared" si="134"/>
        <v>A+J=</v>
      </c>
      <c r="T417" s="122">
        <f t="shared" si="135"/>
        <v>44732</v>
      </c>
      <c r="U417" s="3"/>
      <c r="V417" s="3"/>
      <c r="W417" s="55">
        <v>44081</v>
      </c>
      <c r="X417" s="55" t="s">
        <v>70</v>
      </c>
      <c r="Y417" s="22"/>
      <c r="Z417" s="1"/>
      <c r="AA417" s="3"/>
      <c r="AB417" s="3"/>
      <c r="AC417" s="3"/>
      <c r="AD417" s="3"/>
      <c r="AE417" s="3"/>
      <c r="AF417" s="11"/>
      <c r="AG417" s="3"/>
      <c r="AH417" s="3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  <c r="FH417" s="2"/>
      <c r="FI417" s="2"/>
      <c r="FJ417" s="2"/>
    </row>
    <row r="418" spans="1:166" x14ac:dyDescent="0.15">
      <c r="A418" s="134">
        <f t="shared" si="126"/>
        <v>43894</v>
      </c>
      <c r="B418" s="127">
        <f t="shared" ca="1" si="136"/>
        <v>2244698.1439999999</v>
      </c>
      <c r="C418" s="119">
        <f t="shared" si="127"/>
        <v>2000000</v>
      </c>
      <c r="D418" s="128">
        <f ca="1">IF(A418&lt;$B$1,VLOOKUP(A418,[1]DI!$A$4:$B$15000,2,FALSE),0)</f>
        <v>4.1500000000000002E-2</v>
      </c>
      <c r="E418" s="129">
        <f t="shared" ca="1" si="119"/>
        <v>1.00016137</v>
      </c>
      <c r="F418" s="129">
        <f ca="1">(TRUNC(PRODUCT($E$12:$E417),16))</f>
        <v>1.0631248921076499</v>
      </c>
      <c r="G418" s="129">
        <f t="shared" si="128"/>
        <v>1</v>
      </c>
      <c r="H418" s="129">
        <f t="shared" ca="1" si="120"/>
        <v>1.0631248900000001</v>
      </c>
      <c r="I418" s="128">
        <f t="shared" si="129"/>
        <v>0.05</v>
      </c>
      <c r="J418" s="122">
        <f t="shared" si="130"/>
        <v>43488</v>
      </c>
      <c r="K418" s="118">
        <f t="shared" si="131"/>
        <v>280</v>
      </c>
      <c r="L418" s="130">
        <f t="shared" si="132"/>
        <v>280</v>
      </c>
      <c r="M418" s="131">
        <f t="shared" si="121"/>
        <v>1.0557076430000001</v>
      </c>
      <c r="N418" s="131">
        <f t="shared" ca="1" si="122"/>
        <v>1.122349072</v>
      </c>
      <c r="O418" s="130">
        <f t="shared" si="133"/>
        <v>0</v>
      </c>
      <c r="P418" s="129">
        <f t="shared" ca="1" si="123"/>
        <v>244698.144</v>
      </c>
      <c r="Q418" s="135">
        <f t="shared" si="124"/>
        <v>0</v>
      </c>
      <c r="R418" s="129">
        <f t="shared" si="125"/>
        <v>0</v>
      </c>
      <c r="S418" s="136" t="str">
        <f t="shared" si="134"/>
        <v>A+J=</v>
      </c>
      <c r="T418" s="122">
        <f t="shared" si="135"/>
        <v>44732</v>
      </c>
      <c r="U418" s="3"/>
      <c r="V418" s="3"/>
      <c r="W418" s="55">
        <v>44116</v>
      </c>
      <c r="X418" s="56" t="s">
        <v>59</v>
      </c>
      <c r="Y418" s="22"/>
      <c r="Z418" s="1"/>
      <c r="AA418" s="3"/>
      <c r="AB418" s="3"/>
      <c r="AC418" s="3"/>
      <c r="AD418" s="3"/>
      <c r="AE418" s="3"/>
      <c r="AF418" s="11"/>
      <c r="AG418" s="3"/>
      <c r="AH418" s="3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  <c r="FG418" s="2"/>
      <c r="FH418" s="2"/>
      <c r="FI418" s="2"/>
      <c r="FJ418" s="2"/>
    </row>
    <row r="419" spans="1:166" x14ac:dyDescent="0.15">
      <c r="A419" s="134">
        <f t="shared" si="126"/>
        <v>43895</v>
      </c>
      <c r="B419" s="127">
        <f t="shared" ca="1" si="136"/>
        <v>2245495.09</v>
      </c>
      <c r="C419" s="119">
        <f t="shared" si="127"/>
        <v>2000000</v>
      </c>
      <c r="D419" s="128">
        <f ca="1">IF(A419&lt;$B$1,VLOOKUP(A419,[1]DI!$A$4:$B$15000,2,FALSE),0)</f>
        <v>4.1500000000000002E-2</v>
      </c>
      <c r="E419" s="129">
        <f t="shared" ca="1" si="119"/>
        <v>1.00016137</v>
      </c>
      <c r="F419" s="129">
        <f ca="1">(TRUNC(PRODUCT($E$12:$E418),16))</f>
        <v>1.06329644857149</v>
      </c>
      <c r="G419" s="129">
        <f t="shared" si="128"/>
        <v>1</v>
      </c>
      <c r="H419" s="129">
        <f t="shared" ca="1" si="120"/>
        <v>1.0632964499999999</v>
      </c>
      <c r="I419" s="128">
        <f t="shared" si="129"/>
        <v>0.05</v>
      </c>
      <c r="J419" s="122">
        <f t="shared" si="130"/>
        <v>43488</v>
      </c>
      <c r="K419" s="118">
        <f t="shared" si="131"/>
        <v>281</v>
      </c>
      <c r="L419" s="130">
        <f t="shared" si="132"/>
        <v>281</v>
      </c>
      <c r="M419" s="131">
        <f t="shared" si="121"/>
        <v>1.05591206</v>
      </c>
      <c r="N419" s="131">
        <f t="shared" ca="1" si="122"/>
        <v>1.122747545</v>
      </c>
      <c r="O419" s="130">
        <f t="shared" si="133"/>
        <v>0</v>
      </c>
      <c r="P419" s="129">
        <f t="shared" ca="1" si="123"/>
        <v>245495.09</v>
      </c>
      <c r="Q419" s="135">
        <f t="shared" si="124"/>
        <v>0</v>
      </c>
      <c r="R419" s="129">
        <f t="shared" si="125"/>
        <v>0</v>
      </c>
      <c r="S419" s="136" t="str">
        <f t="shared" si="134"/>
        <v>A+J=</v>
      </c>
      <c r="T419" s="122">
        <f t="shared" si="135"/>
        <v>44732</v>
      </c>
      <c r="U419" s="3"/>
      <c r="V419" s="3"/>
      <c r="W419" s="55">
        <v>44137</v>
      </c>
      <c r="X419" s="55" t="s">
        <v>63</v>
      </c>
      <c r="Y419" s="22"/>
      <c r="Z419" s="1"/>
      <c r="AA419" s="3"/>
      <c r="AB419" s="3"/>
      <c r="AC419" s="3"/>
      <c r="AD419" s="3"/>
      <c r="AE419" s="3"/>
      <c r="AF419" s="11"/>
      <c r="AG419" s="3"/>
      <c r="AH419" s="3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  <c r="FG419" s="2"/>
      <c r="FH419" s="2"/>
      <c r="FI419" s="2"/>
      <c r="FJ419" s="2"/>
    </row>
    <row r="420" spans="1:166" x14ac:dyDescent="0.15">
      <c r="A420" s="134">
        <f t="shared" si="126"/>
        <v>43896</v>
      </c>
      <c r="B420" s="127">
        <f t="shared" ca="1" si="136"/>
        <v>2246292.304</v>
      </c>
      <c r="C420" s="119">
        <f t="shared" si="127"/>
        <v>2000000</v>
      </c>
      <c r="D420" s="128">
        <f ca="1">IF(A420&lt;$B$1,VLOOKUP(A420,[1]DI!$A$4:$B$15000,2,FALSE),0)</f>
        <v>4.1500000000000002E-2</v>
      </c>
      <c r="E420" s="129">
        <f t="shared" ca="1" si="119"/>
        <v>1.00016137</v>
      </c>
      <c r="F420" s="129">
        <f ca="1">(TRUNC(PRODUCT($E$12:$E419),16))</f>
        <v>1.0634680327193899</v>
      </c>
      <c r="G420" s="129">
        <f t="shared" si="128"/>
        <v>1</v>
      </c>
      <c r="H420" s="129">
        <f t="shared" ca="1" si="120"/>
        <v>1.0634680299999999</v>
      </c>
      <c r="I420" s="128">
        <f t="shared" si="129"/>
        <v>0.05</v>
      </c>
      <c r="J420" s="122">
        <f t="shared" si="130"/>
        <v>43488</v>
      </c>
      <c r="K420" s="118">
        <f t="shared" si="131"/>
        <v>282</v>
      </c>
      <c r="L420" s="130">
        <f t="shared" si="132"/>
        <v>282</v>
      </c>
      <c r="M420" s="131">
        <f t="shared" si="121"/>
        <v>1.056116517</v>
      </c>
      <c r="N420" s="131">
        <f t="shared" ca="1" si="122"/>
        <v>1.1231461519999999</v>
      </c>
      <c r="O420" s="130">
        <f t="shared" si="133"/>
        <v>0</v>
      </c>
      <c r="P420" s="129">
        <f t="shared" ca="1" si="123"/>
        <v>246292.304</v>
      </c>
      <c r="Q420" s="135">
        <f t="shared" si="124"/>
        <v>0</v>
      </c>
      <c r="R420" s="129">
        <f t="shared" si="125"/>
        <v>0</v>
      </c>
      <c r="S420" s="136" t="str">
        <f t="shared" si="134"/>
        <v>A+J=</v>
      </c>
      <c r="T420" s="122">
        <f t="shared" si="135"/>
        <v>44732</v>
      </c>
      <c r="U420" s="3"/>
      <c r="V420" s="3"/>
      <c r="W420" s="55">
        <v>44190</v>
      </c>
      <c r="X420" s="55" t="s">
        <v>65</v>
      </c>
      <c r="Y420" s="22"/>
      <c r="Z420" s="1"/>
      <c r="AA420" s="3"/>
      <c r="AB420" s="3"/>
      <c r="AC420" s="3"/>
      <c r="AD420" s="3"/>
      <c r="AE420" s="3"/>
      <c r="AF420" s="11"/>
      <c r="AG420" s="3"/>
      <c r="AH420" s="3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  <c r="FG420" s="2"/>
      <c r="FH420" s="2"/>
      <c r="FI420" s="2"/>
      <c r="FJ420" s="2"/>
    </row>
    <row r="421" spans="1:166" x14ac:dyDescent="0.15">
      <c r="A421" s="134">
        <f t="shared" si="126"/>
        <v>43897</v>
      </c>
      <c r="B421" s="127">
        <f t="shared" ca="1" si="136"/>
        <v>2247089.804</v>
      </c>
      <c r="C421" s="119">
        <f t="shared" si="127"/>
        <v>2000000</v>
      </c>
      <c r="D421" s="128">
        <f ca="1">IF(A421&lt;$B$1,VLOOKUP(A421,[1]DI!$A$4:$B$15000,2,FALSE),0)</f>
        <v>0</v>
      </c>
      <c r="E421" s="129">
        <f t="shared" ca="1" si="119"/>
        <v>1</v>
      </c>
      <c r="F421" s="129">
        <f ca="1">(TRUNC(PRODUCT($E$12:$E420),16))</f>
        <v>1.06363964455583</v>
      </c>
      <c r="G421" s="129">
        <f t="shared" si="128"/>
        <v>1</v>
      </c>
      <c r="H421" s="129">
        <f t="shared" ca="1" si="120"/>
        <v>1.0636396400000001</v>
      </c>
      <c r="I421" s="128">
        <f t="shared" si="129"/>
        <v>0.05</v>
      </c>
      <c r="J421" s="122">
        <f t="shared" si="130"/>
        <v>43488</v>
      </c>
      <c r="K421" s="118">
        <f t="shared" si="131"/>
        <v>282</v>
      </c>
      <c r="L421" s="130">
        <f t="shared" si="132"/>
        <v>283</v>
      </c>
      <c r="M421" s="131">
        <f t="shared" si="121"/>
        <v>1.056321013</v>
      </c>
      <c r="N421" s="131">
        <f t="shared" ca="1" si="122"/>
        <v>1.1235449019999999</v>
      </c>
      <c r="O421" s="130">
        <f t="shared" si="133"/>
        <v>0</v>
      </c>
      <c r="P421" s="129">
        <f t="shared" ca="1" si="123"/>
        <v>247089.804</v>
      </c>
      <c r="Q421" s="135">
        <f t="shared" si="124"/>
        <v>0</v>
      </c>
      <c r="R421" s="129">
        <f t="shared" si="125"/>
        <v>0</v>
      </c>
      <c r="S421" s="136" t="str">
        <f t="shared" si="134"/>
        <v>A+J=</v>
      </c>
      <c r="T421" s="122">
        <f t="shared" si="135"/>
        <v>44732</v>
      </c>
      <c r="U421" s="3"/>
      <c r="V421" s="3"/>
      <c r="W421" s="55">
        <v>44197</v>
      </c>
      <c r="X421" s="55" t="s">
        <v>66</v>
      </c>
      <c r="Y421" s="22"/>
      <c r="Z421" s="1"/>
      <c r="AA421" s="3"/>
      <c r="AB421" s="3"/>
      <c r="AC421" s="3"/>
      <c r="AD421" s="3"/>
      <c r="AE421" s="3"/>
      <c r="AF421" s="11"/>
      <c r="AG421" s="3"/>
      <c r="AH421" s="3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  <c r="FG421" s="2"/>
      <c r="FH421" s="2"/>
      <c r="FI421" s="2"/>
      <c r="FJ421" s="2"/>
    </row>
    <row r="422" spans="1:166" x14ac:dyDescent="0.15">
      <c r="A422" s="134">
        <f t="shared" si="126"/>
        <v>43898</v>
      </c>
      <c r="B422" s="127">
        <f t="shared" ca="1" si="136"/>
        <v>2247089.804</v>
      </c>
      <c r="C422" s="119">
        <f t="shared" si="127"/>
        <v>2000000</v>
      </c>
      <c r="D422" s="128">
        <f ca="1">IF(A422&lt;$B$1,VLOOKUP(A422,[1]DI!$A$4:$B$15000,2,FALSE),0)</f>
        <v>0</v>
      </c>
      <c r="E422" s="129">
        <f t="shared" ca="1" si="119"/>
        <v>1</v>
      </c>
      <c r="F422" s="129">
        <f ca="1">(TRUNC(PRODUCT($E$12:$E421),16))</f>
        <v>1.06363964455583</v>
      </c>
      <c r="G422" s="129">
        <f t="shared" si="128"/>
        <v>1</v>
      </c>
      <c r="H422" s="129">
        <f t="shared" ca="1" si="120"/>
        <v>1.0636396400000001</v>
      </c>
      <c r="I422" s="128">
        <f t="shared" si="129"/>
        <v>0.05</v>
      </c>
      <c r="J422" s="122">
        <f t="shared" si="130"/>
        <v>43488</v>
      </c>
      <c r="K422" s="118">
        <f t="shared" si="131"/>
        <v>282</v>
      </c>
      <c r="L422" s="130">
        <f t="shared" si="132"/>
        <v>283</v>
      </c>
      <c r="M422" s="131">
        <f t="shared" si="121"/>
        <v>1.056321013</v>
      </c>
      <c r="N422" s="131">
        <f t="shared" ca="1" si="122"/>
        <v>1.1235449019999999</v>
      </c>
      <c r="O422" s="130">
        <f t="shared" si="133"/>
        <v>0</v>
      </c>
      <c r="P422" s="129">
        <f t="shared" ca="1" si="123"/>
        <v>247089.804</v>
      </c>
      <c r="Q422" s="135">
        <f t="shared" si="124"/>
        <v>0</v>
      </c>
      <c r="R422" s="129">
        <f t="shared" si="125"/>
        <v>0</v>
      </c>
      <c r="S422" s="136" t="str">
        <f t="shared" si="134"/>
        <v>A+J=</v>
      </c>
      <c r="T422" s="122">
        <f t="shared" si="135"/>
        <v>44732</v>
      </c>
      <c r="U422" s="3"/>
      <c r="V422" s="3"/>
      <c r="W422" s="55">
        <v>44242</v>
      </c>
      <c r="X422" s="55" t="s">
        <v>57</v>
      </c>
      <c r="Y422" s="22"/>
      <c r="Z422" s="1"/>
      <c r="AA422" s="3"/>
      <c r="AB422" s="3"/>
      <c r="AC422" s="3"/>
      <c r="AD422" s="3"/>
      <c r="AE422" s="3"/>
      <c r="AF422" s="11"/>
      <c r="AG422" s="3"/>
      <c r="AH422" s="3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  <c r="FE422" s="2"/>
      <c r="FF422" s="2"/>
      <c r="FG422" s="2"/>
      <c r="FH422" s="2"/>
      <c r="FI422" s="2"/>
      <c r="FJ422" s="2"/>
    </row>
    <row r="423" spans="1:166" x14ac:dyDescent="0.15">
      <c r="A423" s="134">
        <f t="shared" si="126"/>
        <v>43899</v>
      </c>
      <c r="B423" s="127">
        <f t="shared" ca="1" si="136"/>
        <v>2247089.804</v>
      </c>
      <c r="C423" s="119">
        <f t="shared" si="127"/>
        <v>2000000</v>
      </c>
      <c r="D423" s="128">
        <f ca="1">IF(A423&lt;$B$1,VLOOKUP(A423,[1]DI!$A$4:$B$15000,2,FALSE),0)</f>
        <v>4.1500000000000002E-2</v>
      </c>
      <c r="E423" s="129">
        <f t="shared" ca="1" si="119"/>
        <v>1.00016137</v>
      </c>
      <c r="F423" s="129">
        <f ca="1">(TRUNC(PRODUCT($E$12:$E422),16))</f>
        <v>1.06363964455583</v>
      </c>
      <c r="G423" s="129">
        <f t="shared" si="128"/>
        <v>1</v>
      </c>
      <c r="H423" s="129">
        <f t="shared" ca="1" si="120"/>
        <v>1.0636396400000001</v>
      </c>
      <c r="I423" s="128">
        <f t="shared" si="129"/>
        <v>0.05</v>
      </c>
      <c r="J423" s="122">
        <f t="shared" si="130"/>
        <v>43488</v>
      </c>
      <c r="K423" s="118">
        <f t="shared" si="131"/>
        <v>283</v>
      </c>
      <c r="L423" s="130">
        <f t="shared" si="132"/>
        <v>283</v>
      </c>
      <c r="M423" s="131">
        <f t="shared" si="121"/>
        <v>1.056321013</v>
      </c>
      <c r="N423" s="131">
        <f t="shared" ca="1" si="122"/>
        <v>1.1235449019999999</v>
      </c>
      <c r="O423" s="130">
        <f t="shared" si="133"/>
        <v>0</v>
      </c>
      <c r="P423" s="129">
        <f t="shared" ca="1" si="123"/>
        <v>247089.804</v>
      </c>
      <c r="Q423" s="135">
        <f t="shared" si="124"/>
        <v>0</v>
      </c>
      <c r="R423" s="129">
        <f t="shared" si="125"/>
        <v>0</v>
      </c>
      <c r="S423" s="136" t="str">
        <f t="shared" si="134"/>
        <v>A+J=</v>
      </c>
      <c r="T423" s="122">
        <f t="shared" si="135"/>
        <v>44732</v>
      </c>
      <c r="U423" s="3"/>
      <c r="V423" s="3"/>
      <c r="W423" s="55">
        <v>44243</v>
      </c>
      <c r="X423" s="55" t="s">
        <v>57</v>
      </c>
      <c r="Y423" s="22"/>
      <c r="Z423" s="1"/>
      <c r="AA423" s="3"/>
      <c r="AB423" s="3"/>
      <c r="AC423" s="3"/>
      <c r="AD423" s="3"/>
      <c r="AE423" s="3"/>
      <c r="AF423" s="11"/>
      <c r="AG423" s="3"/>
      <c r="AH423" s="3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  <c r="FG423" s="2"/>
      <c r="FH423" s="2"/>
      <c r="FI423" s="2"/>
      <c r="FJ423" s="2"/>
    </row>
    <row r="424" spans="1:166" x14ac:dyDescent="0.15">
      <c r="A424" s="134">
        <f t="shared" si="126"/>
        <v>43900</v>
      </c>
      <c r="B424" s="127">
        <f t="shared" ca="1" si="136"/>
        <v>2247887.594</v>
      </c>
      <c r="C424" s="119">
        <f t="shared" si="127"/>
        <v>2000000</v>
      </c>
      <c r="D424" s="128">
        <f ca="1">IF(A424&lt;$B$1,VLOOKUP(A424,[1]DI!$A$4:$B$15000,2,FALSE),0)</f>
        <v>4.1500000000000002E-2</v>
      </c>
      <c r="E424" s="129">
        <f t="shared" ca="1" si="119"/>
        <v>1.00016137</v>
      </c>
      <c r="F424" s="129">
        <f ca="1">(TRUNC(PRODUCT($E$12:$E423),16))</f>
        <v>1.06381128408527</v>
      </c>
      <c r="G424" s="129">
        <f t="shared" si="128"/>
        <v>1</v>
      </c>
      <c r="H424" s="129">
        <f t="shared" ca="1" si="120"/>
        <v>1.0638112799999999</v>
      </c>
      <c r="I424" s="128">
        <f t="shared" si="129"/>
        <v>0.05</v>
      </c>
      <c r="J424" s="122">
        <f t="shared" si="130"/>
        <v>43488</v>
      </c>
      <c r="K424" s="118">
        <f t="shared" si="131"/>
        <v>284</v>
      </c>
      <c r="L424" s="130">
        <f t="shared" si="132"/>
        <v>284</v>
      </c>
      <c r="M424" s="131">
        <f t="shared" si="121"/>
        <v>1.0565255490000001</v>
      </c>
      <c r="N424" s="131">
        <f t="shared" ca="1" si="122"/>
        <v>1.1239437969999999</v>
      </c>
      <c r="O424" s="130">
        <f t="shared" si="133"/>
        <v>0</v>
      </c>
      <c r="P424" s="129">
        <f t="shared" ca="1" si="123"/>
        <v>247887.59400000001</v>
      </c>
      <c r="Q424" s="135">
        <f t="shared" si="124"/>
        <v>0</v>
      </c>
      <c r="R424" s="129">
        <f t="shared" si="125"/>
        <v>0</v>
      </c>
      <c r="S424" s="136" t="str">
        <f t="shared" si="134"/>
        <v>A+J=</v>
      </c>
      <c r="T424" s="122">
        <f t="shared" si="135"/>
        <v>44732</v>
      </c>
      <c r="U424" s="3"/>
      <c r="V424" s="3"/>
      <c r="W424" s="55">
        <v>44288</v>
      </c>
      <c r="X424" s="55" t="s">
        <v>67</v>
      </c>
      <c r="Y424" s="22"/>
      <c r="Z424" s="1"/>
      <c r="AA424" s="3"/>
      <c r="AB424" s="3"/>
      <c r="AC424" s="3"/>
      <c r="AD424" s="3"/>
      <c r="AE424" s="3"/>
      <c r="AF424" s="11"/>
      <c r="AG424" s="3"/>
      <c r="AH424" s="3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  <c r="FE424" s="2"/>
      <c r="FF424" s="2"/>
      <c r="FG424" s="2"/>
      <c r="FH424" s="2"/>
      <c r="FI424" s="2"/>
      <c r="FJ424" s="2"/>
    </row>
    <row r="425" spans="1:166" x14ac:dyDescent="0.15">
      <c r="A425" s="134">
        <f t="shared" si="126"/>
        <v>43901</v>
      </c>
      <c r="B425" s="127">
        <f t="shared" ca="1" si="136"/>
        <v>2248685.6719999998</v>
      </c>
      <c r="C425" s="119">
        <f t="shared" si="127"/>
        <v>2000000</v>
      </c>
      <c r="D425" s="128">
        <f ca="1">IF(A425&lt;$B$1,VLOOKUP(A425,[1]DI!$A$4:$B$15000,2,FALSE),0)</f>
        <v>4.1500000000000002E-2</v>
      </c>
      <c r="E425" s="129">
        <f t="shared" ca="1" si="119"/>
        <v>1.00016137</v>
      </c>
      <c r="F425" s="129">
        <f ca="1">(TRUNC(PRODUCT($E$12:$E424),16))</f>
        <v>1.0639829513121899</v>
      </c>
      <c r="G425" s="129">
        <f t="shared" si="128"/>
        <v>1</v>
      </c>
      <c r="H425" s="129">
        <f t="shared" ca="1" si="120"/>
        <v>1.06398295</v>
      </c>
      <c r="I425" s="128">
        <f t="shared" si="129"/>
        <v>0.05</v>
      </c>
      <c r="J425" s="122">
        <f t="shared" si="130"/>
        <v>43488</v>
      </c>
      <c r="K425" s="118">
        <f t="shared" si="131"/>
        <v>285</v>
      </c>
      <c r="L425" s="130">
        <f t="shared" si="132"/>
        <v>285</v>
      </c>
      <c r="M425" s="131">
        <f t="shared" si="121"/>
        <v>1.0567301250000001</v>
      </c>
      <c r="N425" s="131">
        <f t="shared" ca="1" si="122"/>
        <v>1.1243428360000001</v>
      </c>
      <c r="O425" s="130">
        <f t="shared" si="133"/>
        <v>0</v>
      </c>
      <c r="P425" s="129">
        <f t="shared" ca="1" si="123"/>
        <v>248685.67199999999</v>
      </c>
      <c r="Q425" s="135">
        <f t="shared" si="124"/>
        <v>0</v>
      </c>
      <c r="R425" s="129">
        <f t="shared" si="125"/>
        <v>0</v>
      </c>
      <c r="S425" s="136" t="str">
        <f t="shared" si="134"/>
        <v>A+J=</v>
      </c>
      <c r="T425" s="122">
        <f t="shared" si="135"/>
        <v>44732</v>
      </c>
      <c r="U425" s="3"/>
      <c r="V425" s="3"/>
      <c r="W425" s="55">
        <v>44307</v>
      </c>
      <c r="X425" s="55" t="s">
        <v>58</v>
      </c>
      <c r="Y425" s="22"/>
      <c r="Z425" s="1"/>
      <c r="AA425" s="3"/>
      <c r="AB425" s="3"/>
      <c r="AC425" s="3"/>
      <c r="AD425" s="3"/>
      <c r="AE425" s="3"/>
      <c r="AF425" s="11"/>
      <c r="AG425" s="3"/>
      <c r="AH425" s="3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  <c r="FE425" s="2"/>
      <c r="FF425" s="2"/>
      <c r="FG425" s="2"/>
      <c r="FH425" s="2"/>
      <c r="FI425" s="2"/>
      <c r="FJ425" s="2"/>
    </row>
    <row r="426" spans="1:166" x14ac:dyDescent="0.15">
      <c r="A426" s="134">
        <f t="shared" si="126"/>
        <v>43902</v>
      </c>
      <c r="B426" s="127">
        <f t="shared" ca="1" si="136"/>
        <v>2249484.0359999998</v>
      </c>
      <c r="C426" s="119">
        <f t="shared" si="127"/>
        <v>2000000</v>
      </c>
      <c r="D426" s="128">
        <f ca="1">IF(A426&lt;$B$1,VLOOKUP(A426,[1]DI!$A$4:$B$15000,2,FALSE),0)</f>
        <v>4.1500000000000002E-2</v>
      </c>
      <c r="E426" s="129">
        <f t="shared" ca="1" si="119"/>
        <v>1.00016137</v>
      </c>
      <c r="F426" s="129">
        <f ca="1">(TRUNC(PRODUCT($E$12:$E425),16))</f>
        <v>1.0641546462410401</v>
      </c>
      <c r="G426" s="129">
        <f t="shared" si="128"/>
        <v>1</v>
      </c>
      <c r="H426" s="129">
        <f t="shared" ca="1" si="120"/>
        <v>1.0641546500000001</v>
      </c>
      <c r="I426" s="128">
        <f t="shared" si="129"/>
        <v>0.05</v>
      </c>
      <c r="J426" s="122">
        <f t="shared" si="130"/>
        <v>43488</v>
      </c>
      <c r="K426" s="118">
        <f t="shared" si="131"/>
        <v>286</v>
      </c>
      <c r="L426" s="130">
        <f t="shared" si="132"/>
        <v>286</v>
      </c>
      <c r="M426" s="131">
        <f t="shared" si="121"/>
        <v>1.05693474</v>
      </c>
      <c r="N426" s="131">
        <f t="shared" ca="1" si="122"/>
        <v>1.1247420180000001</v>
      </c>
      <c r="O426" s="130">
        <f t="shared" si="133"/>
        <v>0</v>
      </c>
      <c r="P426" s="129">
        <f t="shared" ca="1" si="123"/>
        <v>249484.03599999999</v>
      </c>
      <c r="Q426" s="135">
        <f t="shared" si="124"/>
        <v>0</v>
      </c>
      <c r="R426" s="129">
        <f t="shared" si="125"/>
        <v>0</v>
      </c>
      <c r="S426" s="136" t="str">
        <f t="shared" si="134"/>
        <v>A+J=</v>
      </c>
      <c r="T426" s="122">
        <f t="shared" si="135"/>
        <v>44732</v>
      </c>
      <c r="U426" s="3"/>
      <c r="V426" s="3"/>
      <c r="W426" s="55">
        <v>44350</v>
      </c>
      <c r="X426" s="55" t="s">
        <v>68</v>
      </c>
      <c r="Y426" s="22"/>
      <c r="Z426" s="1"/>
      <c r="AA426" s="3"/>
      <c r="AB426" s="3"/>
      <c r="AC426" s="3"/>
      <c r="AD426" s="3"/>
      <c r="AE426" s="3"/>
      <c r="AF426" s="11"/>
      <c r="AG426" s="3"/>
      <c r="AH426" s="3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  <c r="FE426" s="2"/>
      <c r="FF426" s="2"/>
      <c r="FG426" s="2"/>
      <c r="FH426" s="2"/>
      <c r="FI426" s="2"/>
      <c r="FJ426" s="2"/>
    </row>
    <row r="427" spans="1:166" x14ac:dyDescent="0.15">
      <c r="A427" s="134">
        <f t="shared" si="126"/>
        <v>43903</v>
      </c>
      <c r="B427" s="127">
        <f t="shared" ca="1" si="136"/>
        <v>2250282.67</v>
      </c>
      <c r="C427" s="119">
        <f t="shared" si="127"/>
        <v>2000000</v>
      </c>
      <c r="D427" s="128">
        <f ca="1">IF(A427&lt;$B$1,VLOOKUP(A427,[1]DI!$A$4:$B$15000,2,FALSE),0)</f>
        <v>4.1500000000000002E-2</v>
      </c>
      <c r="E427" s="129">
        <f t="shared" ca="1" si="119"/>
        <v>1.00016137</v>
      </c>
      <c r="F427" s="129">
        <f ca="1">(TRUNC(PRODUCT($E$12:$E426),16))</f>
        <v>1.0643263688763001</v>
      </c>
      <c r="G427" s="129">
        <f t="shared" si="128"/>
        <v>1</v>
      </c>
      <c r="H427" s="129">
        <f t="shared" ca="1" si="120"/>
        <v>1.0643263700000001</v>
      </c>
      <c r="I427" s="128">
        <f t="shared" si="129"/>
        <v>0.05</v>
      </c>
      <c r="J427" s="122">
        <f t="shared" si="130"/>
        <v>43488</v>
      </c>
      <c r="K427" s="118">
        <f t="shared" si="131"/>
        <v>287</v>
      </c>
      <c r="L427" s="130">
        <f t="shared" si="132"/>
        <v>287</v>
      </c>
      <c r="M427" s="131">
        <f t="shared" si="121"/>
        <v>1.0571393950000001</v>
      </c>
      <c r="N427" s="131">
        <f t="shared" ca="1" si="122"/>
        <v>1.1251413349999999</v>
      </c>
      <c r="O427" s="130">
        <f t="shared" si="133"/>
        <v>0</v>
      </c>
      <c r="P427" s="129">
        <f t="shared" ca="1" si="123"/>
        <v>250282.67</v>
      </c>
      <c r="Q427" s="135">
        <f t="shared" si="124"/>
        <v>0</v>
      </c>
      <c r="R427" s="129">
        <f t="shared" si="125"/>
        <v>0</v>
      </c>
      <c r="S427" s="136" t="str">
        <f t="shared" si="134"/>
        <v>A+J=</v>
      </c>
      <c r="T427" s="122">
        <f t="shared" si="135"/>
        <v>44732</v>
      </c>
      <c r="U427" s="3"/>
      <c r="V427" s="3"/>
      <c r="W427" s="55">
        <v>44446</v>
      </c>
      <c r="X427" s="55" t="s">
        <v>70</v>
      </c>
      <c r="Y427" s="22"/>
      <c r="Z427" s="1"/>
      <c r="AA427" s="3"/>
      <c r="AB427" s="3"/>
      <c r="AC427" s="3"/>
      <c r="AD427" s="3"/>
      <c r="AE427" s="3"/>
      <c r="AF427" s="11"/>
      <c r="AG427" s="3"/>
      <c r="AH427" s="3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  <c r="FE427" s="2"/>
      <c r="FF427" s="2"/>
      <c r="FG427" s="2"/>
      <c r="FH427" s="2"/>
      <c r="FI427" s="2"/>
      <c r="FJ427" s="2"/>
    </row>
    <row r="428" spans="1:166" x14ac:dyDescent="0.15">
      <c r="A428" s="134">
        <f t="shared" si="126"/>
        <v>43904</v>
      </c>
      <c r="B428" s="127">
        <f t="shared" ca="1" si="136"/>
        <v>2251081.59</v>
      </c>
      <c r="C428" s="119">
        <f t="shared" si="127"/>
        <v>2000000</v>
      </c>
      <c r="D428" s="128">
        <f ca="1">IF(A428&lt;$B$1,VLOOKUP(A428,[1]DI!$A$4:$B$15000,2,FALSE),0)</f>
        <v>0</v>
      </c>
      <c r="E428" s="129">
        <f t="shared" ca="1" si="119"/>
        <v>1</v>
      </c>
      <c r="F428" s="129">
        <f ca="1">(TRUNC(PRODUCT($E$12:$E427),16))</f>
        <v>1.0644981192224501</v>
      </c>
      <c r="G428" s="129">
        <f t="shared" si="128"/>
        <v>1</v>
      </c>
      <c r="H428" s="129">
        <f t="shared" ca="1" si="120"/>
        <v>1.0644981200000001</v>
      </c>
      <c r="I428" s="128">
        <f t="shared" si="129"/>
        <v>0.05</v>
      </c>
      <c r="J428" s="122">
        <f t="shared" si="130"/>
        <v>43488</v>
      </c>
      <c r="K428" s="118">
        <f t="shared" si="131"/>
        <v>287</v>
      </c>
      <c r="L428" s="130">
        <f t="shared" si="132"/>
        <v>288</v>
      </c>
      <c r="M428" s="131">
        <f t="shared" si="121"/>
        <v>1.0573440890000001</v>
      </c>
      <c r="N428" s="131">
        <f t="shared" ca="1" si="122"/>
        <v>1.125540795</v>
      </c>
      <c r="O428" s="130">
        <f t="shared" si="133"/>
        <v>0</v>
      </c>
      <c r="P428" s="129">
        <f t="shared" ca="1" si="123"/>
        <v>251081.59</v>
      </c>
      <c r="Q428" s="135">
        <f t="shared" si="124"/>
        <v>0</v>
      </c>
      <c r="R428" s="129">
        <f t="shared" si="125"/>
        <v>0</v>
      </c>
      <c r="S428" s="136" t="str">
        <f t="shared" si="134"/>
        <v>A+J=</v>
      </c>
      <c r="T428" s="122">
        <f t="shared" si="135"/>
        <v>44732</v>
      </c>
      <c r="U428" s="3"/>
      <c r="V428" s="3"/>
      <c r="W428" s="55">
        <v>44481</v>
      </c>
      <c r="X428" s="56" t="s">
        <v>59</v>
      </c>
      <c r="Y428" s="22"/>
      <c r="Z428" s="1"/>
      <c r="AA428" s="3"/>
      <c r="AB428" s="3"/>
      <c r="AC428" s="3"/>
      <c r="AD428" s="3"/>
      <c r="AE428" s="3"/>
      <c r="AF428" s="11"/>
      <c r="AG428" s="3"/>
      <c r="AH428" s="3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  <c r="FE428" s="2"/>
      <c r="FF428" s="2"/>
      <c r="FG428" s="2"/>
      <c r="FH428" s="2"/>
      <c r="FI428" s="2"/>
      <c r="FJ428" s="2"/>
    </row>
    <row r="429" spans="1:166" x14ac:dyDescent="0.15">
      <c r="A429" s="134">
        <f t="shared" si="126"/>
        <v>43905</v>
      </c>
      <c r="B429" s="127">
        <f t="shared" ca="1" si="136"/>
        <v>2251081.59</v>
      </c>
      <c r="C429" s="119">
        <f t="shared" si="127"/>
        <v>2000000</v>
      </c>
      <c r="D429" s="128">
        <f ca="1">IF(A429&lt;$B$1,VLOOKUP(A429,[1]DI!$A$4:$B$15000,2,FALSE),0)</f>
        <v>0</v>
      </c>
      <c r="E429" s="129">
        <f t="shared" ca="1" si="119"/>
        <v>1</v>
      </c>
      <c r="F429" s="129">
        <f ca="1">(TRUNC(PRODUCT($E$12:$E428),16))</f>
        <v>1.0644981192224501</v>
      </c>
      <c r="G429" s="129">
        <f t="shared" si="128"/>
        <v>1</v>
      </c>
      <c r="H429" s="129">
        <f t="shared" ca="1" si="120"/>
        <v>1.0644981200000001</v>
      </c>
      <c r="I429" s="128">
        <f t="shared" si="129"/>
        <v>0.05</v>
      </c>
      <c r="J429" s="122">
        <f t="shared" si="130"/>
        <v>43488</v>
      </c>
      <c r="K429" s="118">
        <f t="shared" si="131"/>
        <v>287</v>
      </c>
      <c r="L429" s="130">
        <f t="shared" si="132"/>
        <v>288</v>
      </c>
      <c r="M429" s="131">
        <f t="shared" si="121"/>
        <v>1.0573440890000001</v>
      </c>
      <c r="N429" s="131">
        <f t="shared" ca="1" si="122"/>
        <v>1.125540795</v>
      </c>
      <c r="O429" s="130">
        <f t="shared" si="133"/>
        <v>0</v>
      </c>
      <c r="P429" s="129">
        <f t="shared" ca="1" si="123"/>
        <v>251081.59</v>
      </c>
      <c r="Q429" s="135">
        <f t="shared" si="124"/>
        <v>0</v>
      </c>
      <c r="R429" s="129">
        <f t="shared" si="125"/>
        <v>0</v>
      </c>
      <c r="S429" s="136" t="str">
        <f t="shared" si="134"/>
        <v>A+J=</v>
      </c>
      <c r="T429" s="122">
        <f t="shared" si="135"/>
        <v>44732</v>
      </c>
      <c r="U429" s="3"/>
      <c r="V429" s="3"/>
      <c r="W429" s="55">
        <v>44502</v>
      </c>
      <c r="X429" s="55" t="s">
        <v>63</v>
      </c>
      <c r="Y429" s="22"/>
      <c r="Z429" s="1"/>
      <c r="AA429" s="3"/>
      <c r="AB429" s="3"/>
      <c r="AC429" s="3"/>
      <c r="AD429" s="3"/>
      <c r="AE429" s="3"/>
      <c r="AF429" s="11"/>
      <c r="AG429" s="3"/>
      <c r="AH429" s="3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  <c r="FE429" s="2"/>
      <c r="FF429" s="2"/>
      <c r="FG429" s="2"/>
      <c r="FH429" s="2"/>
      <c r="FI429" s="2"/>
      <c r="FJ429" s="2"/>
    </row>
    <row r="430" spans="1:166" x14ac:dyDescent="0.15">
      <c r="A430" s="134">
        <f t="shared" si="126"/>
        <v>43906</v>
      </c>
      <c r="B430" s="127">
        <f t="shared" ca="1" si="136"/>
        <v>2251081.59</v>
      </c>
      <c r="C430" s="119">
        <f t="shared" si="127"/>
        <v>2000000</v>
      </c>
      <c r="D430" s="128">
        <f ca="1">IF(A430&lt;$B$1,VLOOKUP(A430,[1]DI!$A$4:$B$15000,2,FALSE),0)</f>
        <v>4.1500000000000002E-2</v>
      </c>
      <c r="E430" s="129">
        <f t="shared" ca="1" si="119"/>
        <v>1.00016137</v>
      </c>
      <c r="F430" s="129">
        <f ca="1">(TRUNC(PRODUCT($E$12:$E429),16))</f>
        <v>1.0644981192224501</v>
      </c>
      <c r="G430" s="129">
        <f t="shared" si="128"/>
        <v>1</v>
      </c>
      <c r="H430" s="129">
        <f t="shared" ca="1" si="120"/>
        <v>1.0644981200000001</v>
      </c>
      <c r="I430" s="128">
        <f t="shared" si="129"/>
        <v>0.05</v>
      </c>
      <c r="J430" s="122">
        <f t="shared" si="130"/>
        <v>43488</v>
      </c>
      <c r="K430" s="118">
        <f t="shared" si="131"/>
        <v>288</v>
      </c>
      <c r="L430" s="130">
        <f t="shared" si="132"/>
        <v>288</v>
      </c>
      <c r="M430" s="131">
        <f t="shared" si="121"/>
        <v>1.0573440890000001</v>
      </c>
      <c r="N430" s="131">
        <f t="shared" ca="1" si="122"/>
        <v>1.125540795</v>
      </c>
      <c r="O430" s="130">
        <f t="shared" si="133"/>
        <v>0</v>
      </c>
      <c r="P430" s="129">
        <f t="shared" ca="1" si="123"/>
        <v>251081.59</v>
      </c>
      <c r="Q430" s="135">
        <f t="shared" si="124"/>
        <v>0</v>
      </c>
      <c r="R430" s="129">
        <f t="shared" si="125"/>
        <v>0</v>
      </c>
      <c r="S430" s="136" t="str">
        <f t="shared" si="134"/>
        <v>A+J=</v>
      </c>
      <c r="T430" s="122">
        <f t="shared" si="135"/>
        <v>44732</v>
      </c>
      <c r="U430" s="3"/>
      <c r="V430" s="3"/>
      <c r="W430" s="55">
        <v>44515</v>
      </c>
      <c r="X430" s="55" t="s">
        <v>71</v>
      </c>
      <c r="Y430" s="22"/>
      <c r="Z430" s="1"/>
      <c r="AA430" s="3"/>
      <c r="AB430" s="3"/>
      <c r="AC430" s="3"/>
      <c r="AD430" s="3"/>
      <c r="AE430" s="3"/>
      <c r="AF430" s="11"/>
      <c r="AG430" s="3"/>
      <c r="AH430" s="3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  <c r="FE430" s="2"/>
      <c r="FF430" s="2"/>
      <c r="FG430" s="2"/>
      <c r="FH430" s="2"/>
      <c r="FI430" s="2"/>
      <c r="FJ430" s="2"/>
    </row>
    <row r="431" spans="1:166" x14ac:dyDescent="0.15">
      <c r="A431" s="134">
        <f t="shared" si="126"/>
        <v>43907</v>
      </c>
      <c r="B431" s="127">
        <f t="shared" ca="1" si="136"/>
        <v>2251880.7999999998</v>
      </c>
      <c r="C431" s="119">
        <f t="shared" si="127"/>
        <v>2000000</v>
      </c>
      <c r="D431" s="128">
        <f ca="1">IF(A431&lt;$B$1,VLOOKUP(A431,[1]DI!$A$4:$B$15000,2,FALSE),0)</f>
        <v>4.1500000000000002E-2</v>
      </c>
      <c r="E431" s="129">
        <f t="shared" ca="1" si="119"/>
        <v>1.00016137</v>
      </c>
      <c r="F431" s="129">
        <f ca="1">(TRUNC(PRODUCT($E$12:$E430),16))</f>
        <v>1.0646698972839499</v>
      </c>
      <c r="G431" s="129">
        <f t="shared" si="128"/>
        <v>1</v>
      </c>
      <c r="H431" s="129">
        <f t="shared" ca="1" si="120"/>
        <v>1.0646698999999999</v>
      </c>
      <c r="I431" s="128">
        <f t="shared" si="129"/>
        <v>0.05</v>
      </c>
      <c r="J431" s="122">
        <f t="shared" si="130"/>
        <v>43488</v>
      </c>
      <c r="K431" s="118">
        <f t="shared" si="131"/>
        <v>289</v>
      </c>
      <c r="L431" s="130">
        <f t="shared" si="132"/>
        <v>289</v>
      </c>
      <c r="M431" s="131">
        <f t="shared" si="121"/>
        <v>1.0575488230000001</v>
      </c>
      <c r="N431" s="131">
        <f t="shared" ca="1" si="122"/>
        <v>1.1259404</v>
      </c>
      <c r="O431" s="130">
        <f t="shared" si="133"/>
        <v>0</v>
      </c>
      <c r="P431" s="129">
        <f t="shared" ca="1" si="123"/>
        <v>251880.8</v>
      </c>
      <c r="Q431" s="135">
        <f t="shared" si="124"/>
        <v>0</v>
      </c>
      <c r="R431" s="129">
        <f t="shared" si="125"/>
        <v>0</v>
      </c>
      <c r="S431" s="136" t="str">
        <f t="shared" si="134"/>
        <v>A+J=</v>
      </c>
      <c r="T431" s="122">
        <f t="shared" si="135"/>
        <v>44732</v>
      </c>
      <c r="U431" s="3"/>
      <c r="V431" s="3"/>
      <c r="W431" s="55">
        <v>44620</v>
      </c>
      <c r="X431" s="55" t="s">
        <v>57</v>
      </c>
      <c r="Y431" s="22"/>
      <c r="Z431" s="1"/>
      <c r="AA431" s="3"/>
      <c r="AB431" s="3"/>
      <c r="AC431" s="3"/>
      <c r="AD431" s="3"/>
      <c r="AE431" s="3"/>
      <c r="AF431" s="11"/>
      <c r="AG431" s="3"/>
      <c r="AH431" s="3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  <c r="FE431" s="2"/>
      <c r="FF431" s="2"/>
      <c r="FG431" s="2"/>
      <c r="FH431" s="2"/>
      <c r="FI431" s="2"/>
      <c r="FJ431" s="2"/>
    </row>
    <row r="432" spans="1:166" x14ac:dyDescent="0.15">
      <c r="A432" s="134">
        <f t="shared" si="126"/>
        <v>43908</v>
      </c>
      <c r="B432" s="127">
        <f t="shared" ca="1" si="136"/>
        <v>2252680.2760000001</v>
      </c>
      <c r="C432" s="119">
        <f t="shared" si="127"/>
        <v>2000000</v>
      </c>
      <c r="D432" s="128">
        <f ca="1">IF(A432&lt;$B$1,VLOOKUP(A432,[1]DI!$A$4:$B$15000,2,FALSE),0)</f>
        <v>4.1500000000000002E-2</v>
      </c>
      <c r="E432" s="129">
        <f t="shared" ca="1" si="119"/>
        <v>1.00016137</v>
      </c>
      <c r="F432" s="129">
        <f ca="1">(TRUNC(PRODUCT($E$12:$E431),16))</f>
        <v>1.0648417030652699</v>
      </c>
      <c r="G432" s="129">
        <f t="shared" si="128"/>
        <v>1</v>
      </c>
      <c r="H432" s="129">
        <f t="shared" ca="1" si="120"/>
        <v>1.0648416999999999</v>
      </c>
      <c r="I432" s="128">
        <f t="shared" si="129"/>
        <v>0.05</v>
      </c>
      <c r="J432" s="122">
        <f t="shared" si="130"/>
        <v>43488</v>
      </c>
      <c r="K432" s="118">
        <f t="shared" si="131"/>
        <v>290</v>
      </c>
      <c r="L432" s="130">
        <f t="shared" si="132"/>
        <v>290</v>
      </c>
      <c r="M432" s="131">
        <f t="shared" si="121"/>
        <v>1.057753597</v>
      </c>
      <c r="N432" s="131">
        <f t="shared" ca="1" si="122"/>
        <v>1.126340138</v>
      </c>
      <c r="O432" s="130">
        <f t="shared" si="133"/>
        <v>0</v>
      </c>
      <c r="P432" s="129">
        <f t="shared" ca="1" si="123"/>
        <v>252680.27600000001</v>
      </c>
      <c r="Q432" s="135">
        <f t="shared" si="124"/>
        <v>0</v>
      </c>
      <c r="R432" s="129">
        <f t="shared" si="125"/>
        <v>0</v>
      </c>
      <c r="S432" s="136" t="str">
        <f t="shared" si="134"/>
        <v>A+J=</v>
      </c>
      <c r="T432" s="122">
        <f t="shared" si="135"/>
        <v>44732</v>
      </c>
      <c r="U432" s="3"/>
      <c r="V432" s="3"/>
      <c r="W432" s="55">
        <v>44621</v>
      </c>
      <c r="X432" s="55" t="s">
        <v>57</v>
      </c>
      <c r="Y432" s="22"/>
      <c r="Z432" s="1"/>
      <c r="AA432" s="3"/>
      <c r="AB432" s="3"/>
      <c r="AC432" s="3"/>
      <c r="AD432" s="3"/>
      <c r="AE432" s="3"/>
      <c r="AF432" s="11"/>
      <c r="AG432" s="3"/>
      <c r="AH432" s="3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  <c r="FE432" s="2"/>
      <c r="FF432" s="2"/>
      <c r="FG432" s="2"/>
      <c r="FH432" s="2"/>
      <c r="FI432" s="2"/>
      <c r="FJ432" s="2"/>
    </row>
    <row r="433" spans="1:166" x14ac:dyDescent="0.15">
      <c r="A433" s="134">
        <f t="shared" si="126"/>
        <v>43909</v>
      </c>
      <c r="B433" s="127">
        <f t="shared" ca="1" si="136"/>
        <v>2253480.0619999999</v>
      </c>
      <c r="C433" s="119">
        <f t="shared" si="127"/>
        <v>2000000</v>
      </c>
      <c r="D433" s="128">
        <f ca="1">IF(A433&lt;$B$1,VLOOKUP(A433,[1]DI!$A$4:$B$15000,2,FALSE),0)</f>
        <v>3.6500000000000005E-2</v>
      </c>
      <c r="E433" s="129">
        <f t="shared" ca="1" si="119"/>
        <v>1.00014227</v>
      </c>
      <c r="F433" s="129">
        <f ca="1">(TRUNC(PRODUCT($E$12:$E432),16))</f>
        <v>1.0650135365708999</v>
      </c>
      <c r="G433" s="129">
        <f t="shared" si="128"/>
        <v>1</v>
      </c>
      <c r="H433" s="129">
        <f t="shared" ca="1" si="120"/>
        <v>1.06501354</v>
      </c>
      <c r="I433" s="128">
        <f t="shared" si="129"/>
        <v>0.05</v>
      </c>
      <c r="J433" s="122">
        <f t="shared" si="130"/>
        <v>43488</v>
      </c>
      <c r="K433" s="118">
        <f t="shared" si="131"/>
        <v>291</v>
      </c>
      <c r="L433" s="130">
        <f t="shared" si="132"/>
        <v>291</v>
      </c>
      <c r="M433" s="131">
        <f t="shared" si="121"/>
        <v>1.0579584099999999</v>
      </c>
      <c r="N433" s="131">
        <f t="shared" ca="1" si="122"/>
        <v>1.126740031</v>
      </c>
      <c r="O433" s="130">
        <f t="shared" si="133"/>
        <v>0</v>
      </c>
      <c r="P433" s="129">
        <f t="shared" ca="1" si="123"/>
        <v>253480.06200000001</v>
      </c>
      <c r="Q433" s="135">
        <f t="shared" si="124"/>
        <v>0</v>
      </c>
      <c r="R433" s="129">
        <f t="shared" si="125"/>
        <v>0</v>
      </c>
      <c r="S433" s="136" t="str">
        <f t="shared" si="134"/>
        <v>A+J=</v>
      </c>
      <c r="T433" s="122">
        <f t="shared" si="135"/>
        <v>44732</v>
      </c>
      <c r="U433" s="3"/>
      <c r="V433" s="3"/>
      <c r="W433" s="55">
        <v>44666</v>
      </c>
      <c r="X433" s="55" t="s">
        <v>67</v>
      </c>
      <c r="Y433" s="22"/>
      <c r="Z433" s="1"/>
      <c r="AA433" s="3"/>
      <c r="AB433" s="3"/>
      <c r="AC433" s="3"/>
      <c r="AD433" s="3"/>
      <c r="AE433" s="3"/>
      <c r="AF433" s="11"/>
      <c r="AG433" s="3"/>
      <c r="AH433" s="3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  <c r="FE433" s="2"/>
      <c r="FF433" s="2"/>
      <c r="FG433" s="2"/>
      <c r="FH433" s="2"/>
      <c r="FI433" s="2"/>
      <c r="FJ433" s="2"/>
    </row>
    <row r="434" spans="1:166" x14ac:dyDescent="0.15">
      <c r="A434" s="134">
        <f t="shared" si="126"/>
        <v>43910</v>
      </c>
      <c r="B434" s="127">
        <f t="shared" ca="1" si="136"/>
        <v>2254237.0720000002</v>
      </c>
      <c r="C434" s="119">
        <f t="shared" si="127"/>
        <v>2000000</v>
      </c>
      <c r="D434" s="128">
        <f ca="1">IF(A434&lt;$B$1,VLOOKUP(A434,[1]DI!$A$4:$B$15000,2,FALSE),0)</f>
        <v>3.6500000000000005E-2</v>
      </c>
      <c r="E434" s="129">
        <f t="shared" ca="1" si="119"/>
        <v>1.00014227</v>
      </c>
      <c r="F434" s="129">
        <f ca="1">(TRUNC(PRODUCT($E$12:$E433),16))</f>
        <v>1.06516505604675</v>
      </c>
      <c r="G434" s="129">
        <f t="shared" si="128"/>
        <v>1</v>
      </c>
      <c r="H434" s="129">
        <f t="shared" ca="1" si="120"/>
        <v>1.06516506</v>
      </c>
      <c r="I434" s="128">
        <f t="shared" si="129"/>
        <v>0.05</v>
      </c>
      <c r="J434" s="122">
        <f t="shared" si="130"/>
        <v>43488</v>
      </c>
      <c r="K434" s="118">
        <f t="shared" si="131"/>
        <v>292</v>
      </c>
      <c r="L434" s="130">
        <f t="shared" si="132"/>
        <v>292</v>
      </c>
      <c r="M434" s="131">
        <f t="shared" si="121"/>
        <v>1.058163263</v>
      </c>
      <c r="N434" s="131">
        <f t="shared" ca="1" si="122"/>
        <v>1.127118536</v>
      </c>
      <c r="O434" s="130">
        <f t="shared" si="133"/>
        <v>0</v>
      </c>
      <c r="P434" s="129">
        <f t="shared" ca="1" si="123"/>
        <v>254237.07199999999</v>
      </c>
      <c r="Q434" s="135">
        <f t="shared" si="124"/>
        <v>0</v>
      </c>
      <c r="R434" s="129">
        <f t="shared" si="125"/>
        <v>0</v>
      </c>
      <c r="S434" s="136" t="str">
        <f t="shared" si="134"/>
        <v>A+J=</v>
      </c>
      <c r="T434" s="122">
        <f t="shared" si="135"/>
        <v>44732</v>
      </c>
      <c r="U434" s="3"/>
      <c r="V434" s="3"/>
      <c r="W434" s="55">
        <v>44672</v>
      </c>
      <c r="X434" s="55" t="s">
        <v>58</v>
      </c>
      <c r="Y434" s="22"/>
      <c r="Z434" s="1"/>
      <c r="AA434" s="3"/>
      <c r="AB434" s="3"/>
      <c r="AC434" s="3"/>
      <c r="AD434" s="3"/>
      <c r="AE434" s="3"/>
      <c r="AF434" s="11"/>
      <c r="AG434" s="3"/>
      <c r="AH434" s="3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  <c r="FE434" s="2"/>
      <c r="FF434" s="2"/>
      <c r="FG434" s="2"/>
      <c r="FH434" s="2"/>
      <c r="FI434" s="2"/>
      <c r="FJ434" s="2"/>
    </row>
    <row r="435" spans="1:166" x14ac:dyDescent="0.15">
      <c r="A435" s="134">
        <f t="shared" si="126"/>
        <v>43911</v>
      </c>
      <c r="B435" s="127">
        <f t="shared" ca="1" si="136"/>
        <v>2254994.33</v>
      </c>
      <c r="C435" s="119">
        <f t="shared" si="127"/>
        <v>2000000</v>
      </c>
      <c r="D435" s="128">
        <f ca="1">IF(A435&lt;$B$1,VLOOKUP(A435,[1]DI!$A$4:$B$15000,2,FALSE),0)</f>
        <v>0</v>
      </c>
      <c r="E435" s="129">
        <f t="shared" ca="1" si="119"/>
        <v>1</v>
      </c>
      <c r="F435" s="129">
        <f ca="1">(TRUNC(PRODUCT($E$12:$E434),16))</f>
        <v>1.06531659707927</v>
      </c>
      <c r="G435" s="129">
        <f t="shared" si="128"/>
        <v>1</v>
      </c>
      <c r="H435" s="129">
        <f t="shared" ca="1" si="120"/>
        <v>1.0653166000000001</v>
      </c>
      <c r="I435" s="128">
        <f t="shared" si="129"/>
        <v>0.05</v>
      </c>
      <c r="J435" s="122">
        <f t="shared" si="130"/>
        <v>43488</v>
      </c>
      <c r="K435" s="118">
        <f t="shared" si="131"/>
        <v>292</v>
      </c>
      <c r="L435" s="130">
        <f t="shared" si="132"/>
        <v>293</v>
      </c>
      <c r="M435" s="131">
        <f t="shared" si="121"/>
        <v>1.058368156</v>
      </c>
      <c r="N435" s="131">
        <f t="shared" ca="1" si="122"/>
        <v>1.1274971650000001</v>
      </c>
      <c r="O435" s="130">
        <f t="shared" si="133"/>
        <v>0</v>
      </c>
      <c r="P435" s="129">
        <f t="shared" ca="1" si="123"/>
        <v>254994.33</v>
      </c>
      <c r="Q435" s="135">
        <f t="shared" si="124"/>
        <v>0</v>
      </c>
      <c r="R435" s="129">
        <f t="shared" si="125"/>
        <v>0</v>
      </c>
      <c r="S435" s="136" t="str">
        <f t="shared" si="134"/>
        <v>A+J=</v>
      </c>
      <c r="T435" s="122">
        <f t="shared" si="135"/>
        <v>44732</v>
      </c>
      <c r="U435" s="3"/>
      <c r="V435" s="3"/>
      <c r="W435" s="55">
        <v>44728</v>
      </c>
      <c r="X435" s="55" t="s">
        <v>68</v>
      </c>
      <c r="Y435" s="22"/>
      <c r="Z435" s="1"/>
      <c r="AA435" s="3"/>
      <c r="AB435" s="3"/>
      <c r="AC435" s="3"/>
      <c r="AD435" s="3"/>
      <c r="AE435" s="3"/>
      <c r="AF435" s="11"/>
      <c r="AG435" s="3"/>
      <c r="AH435" s="3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  <c r="FE435" s="2"/>
      <c r="FF435" s="2"/>
      <c r="FG435" s="2"/>
      <c r="FH435" s="2"/>
      <c r="FI435" s="2"/>
      <c r="FJ435" s="2"/>
    </row>
    <row r="436" spans="1:166" x14ac:dyDescent="0.15">
      <c r="A436" s="134">
        <f t="shared" si="126"/>
        <v>43912</v>
      </c>
      <c r="B436" s="127">
        <f t="shared" ca="1" si="136"/>
        <v>2254994.33</v>
      </c>
      <c r="C436" s="119">
        <f t="shared" si="127"/>
        <v>2000000</v>
      </c>
      <c r="D436" s="128">
        <f ca="1">IF(A436&lt;$B$1,VLOOKUP(A436,[1]DI!$A$4:$B$15000,2,FALSE),0)</f>
        <v>0</v>
      </c>
      <c r="E436" s="129">
        <f t="shared" ca="1" si="119"/>
        <v>1</v>
      </c>
      <c r="F436" s="129">
        <f ca="1">(TRUNC(PRODUCT($E$12:$E435),16))</f>
        <v>1.06531659707927</v>
      </c>
      <c r="G436" s="129">
        <f t="shared" si="128"/>
        <v>1</v>
      </c>
      <c r="H436" s="129">
        <f t="shared" ca="1" si="120"/>
        <v>1.0653166000000001</v>
      </c>
      <c r="I436" s="128">
        <f t="shared" si="129"/>
        <v>0.05</v>
      </c>
      <c r="J436" s="122">
        <f t="shared" si="130"/>
        <v>43488</v>
      </c>
      <c r="K436" s="118">
        <f t="shared" si="131"/>
        <v>292</v>
      </c>
      <c r="L436" s="130">
        <f t="shared" si="132"/>
        <v>293</v>
      </c>
      <c r="M436" s="131">
        <f t="shared" si="121"/>
        <v>1.058368156</v>
      </c>
      <c r="N436" s="131">
        <f t="shared" ca="1" si="122"/>
        <v>1.1274971650000001</v>
      </c>
      <c r="O436" s="130">
        <f t="shared" si="133"/>
        <v>0</v>
      </c>
      <c r="P436" s="129">
        <f t="shared" ca="1" si="123"/>
        <v>254994.33</v>
      </c>
      <c r="Q436" s="135">
        <f t="shared" si="124"/>
        <v>0</v>
      </c>
      <c r="R436" s="129">
        <f t="shared" si="125"/>
        <v>0</v>
      </c>
      <c r="S436" s="136" t="str">
        <f t="shared" si="134"/>
        <v>A+J=</v>
      </c>
      <c r="T436" s="122">
        <f t="shared" si="135"/>
        <v>44732</v>
      </c>
      <c r="U436" s="3"/>
      <c r="V436" s="3"/>
      <c r="W436" s="55">
        <v>44811</v>
      </c>
      <c r="X436" s="55" t="s">
        <v>70</v>
      </c>
      <c r="Y436" s="22"/>
      <c r="Z436" s="1"/>
      <c r="AA436" s="3"/>
      <c r="AB436" s="3"/>
      <c r="AC436" s="3"/>
      <c r="AD436" s="3"/>
      <c r="AE436" s="3"/>
      <c r="AF436" s="11"/>
      <c r="AG436" s="3"/>
      <c r="AH436" s="3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  <c r="FE436" s="2"/>
      <c r="FF436" s="2"/>
      <c r="FG436" s="2"/>
      <c r="FH436" s="2"/>
      <c r="FI436" s="2"/>
      <c r="FJ436" s="2"/>
    </row>
    <row r="437" spans="1:166" x14ac:dyDescent="0.15">
      <c r="A437" s="134">
        <f t="shared" si="126"/>
        <v>43913</v>
      </c>
      <c r="B437" s="127">
        <f t="shared" ca="1" si="136"/>
        <v>2254994.33</v>
      </c>
      <c r="C437" s="119">
        <f t="shared" si="127"/>
        <v>2000000</v>
      </c>
      <c r="D437" s="128">
        <f ca="1">IF(A437&lt;$B$1,VLOOKUP(A437,[1]DI!$A$4:$B$15000,2,FALSE),0)</f>
        <v>3.6500000000000005E-2</v>
      </c>
      <c r="E437" s="129">
        <f t="shared" ca="1" si="119"/>
        <v>1.00014227</v>
      </c>
      <c r="F437" s="129">
        <f ca="1">(TRUNC(PRODUCT($E$12:$E436),16))</f>
        <v>1.06531659707927</v>
      </c>
      <c r="G437" s="129">
        <f t="shared" si="128"/>
        <v>1</v>
      </c>
      <c r="H437" s="129">
        <f t="shared" ca="1" si="120"/>
        <v>1.0653166000000001</v>
      </c>
      <c r="I437" s="128">
        <f t="shared" si="129"/>
        <v>0.05</v>
      </c>
      <c r="J437" s="122">
        <f t="shared" si="130"/>
        <v>43488</v>
      </c>
      <c r="K437" s="118">
        <f t="shared" si="131"/>
        <v>293</v>
      </c>
      <c r="L437" s="130">
        <f t="shared" si="132"/>
        <v>293</v>
      </c>
      <c r="M437" s="131">
        <f t="shared" si="121"/>
        <v>1.058368156</v>
      </c>
      <c r="N437" s="131">
        <f t="shared" ca="1" si="122"/>
        <v>1.1274971650000001</v>
      </c>
      <c r="O437" s="130">
        <f t="shared" si="133"/>
        <v>0</v>
      </c>
      <c r="P437" s="129">
        <f t="shared" ca="1" si="123"/>
        <v>254994.33</v>
      </c>
      <c r="Q437" s="135">
        <f t="shared" si="124"/>
        <v>0</v>
      </c>
      <c r="R437" s="129">
        <f t="shared" si="125"/>
        <v>0</v>
      </c>
      <c r="S437" s="136" t="str">
        <f t="shared" si="134"/>
        <v>A+J=</v>
      </c>
      <c r="T437" s="122">
        <f t="shared" si="135"/>
        <v>44732</v>
      </c>
      <c r="U437" s="3"/>
      <c r="V437" s="3"/>
      <c r="W437" s="55">
        <v>44846</v>
      </c>
      <c r="X437" s="56" t="s">
        <v>59</v>
      </c>
      <c r="Y437" s="22"/>
      <c r="Z437" s="1"/>
      <c r="AA437" s="3"/>
      <c r="AB437" s="3"/>
      <c r="AC437" s="3"/>
      <c r="AD437" s="3"/>
      <c r="AE437" s="3"/>
      <c r="AF437" s="11"/>
      <c r="AG437" s="3"/>
      <c r="AH437" s="3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  <c r="FE437" s="2"/>
      <c r="FF437" s="2"/>
      <c r="FG437" s="2"/>
      <c r="FH437" s="2"/>
      <c r="FI437" s="2"/>
      <c r="FJ437" s="2"/>
    </row>
    <row r="438" spans="1:166" x14ac:dyDescent="0.15">
      <c r="A438" s="134">
        <f t="shared" si="126"/>
        <v>43914</v>
      </c>
      <c r="B438" s="127">
        <f t="shared" ca="1" si="136"/>
        <v>2255751.84</v>
      </c>
      <c r="C438" s="119">
        <f t="shared" si="127"/>
        <v>2000000</v>
      </c>
      <c r="D438" s="128">
        <f ca="1">IF(A438&lt;$B$1,VLOOKUP(A438,[1]DI!$A$4:$B$15000,2,FALSE),0)</f>
        <v>3.6500000000000005E-2</v>
      </c>
      <c r="E438" s="129">
        <f t="shared" ca="1" si="119"/>
        <v>1.00014227</v>
      </c>
      <c r="F438" s="129">
        <f ca="1">(TRUNC(PRODUCT($E$12:$E437),16))</f>
        <v>1.0654681596715401</v>
      </c>
      <c r="G438" s="129">
        <f t="shared" si="128"/>
        <v>1</v>
      </c>
      <c r="H438" s="129">
        <f t="shared" ca="1" si="120"/>
        <v>1.06546816</v>
      </c>
      <c r="I438" s="128">
        <f t="shared" si="129"/>
        <v>0.05</v>
      </c>
      <c r="J438" s="122">
        <f t="shared" si="130"/>
        <v>43488</v>
      </c>
      <c r="K438" s="118">
        <f t="shared" si="131"/>
        <v>294</v>
      </c>
      <c r="L438" s="130">
        <f t="shared" si="132"/>
        <v>294</v>
      </c>
      <c r="M438" s="131">
        <f t="shared" si="121"/>
        <v>1.0585730879999999</v>
      </c>
      <c r="N438" s="131">
        <f t="shared" ca="1" si="122"/>
        <v>1.1278759199999999</v>
      </c>
      <c r="O438" s="130">
        <f t="shared" si="133"/>
        <v>0</v>
      </c>
      <c r="P438" s="129">
        <f t="shared" ca="1" si="123"/>
        <v>255751.84</v>
      </c>
      <c r="Q438" s="135">
        <f t="shared" si="124"/>
        <v>0</v>
      </c>
      <c r="R438" s="129">
        <f t="shared" si="125"/>
        <v>0</v>
      </c>
      <c r="S438" s="136" t="str">
        <f t="shared" si="134"/>
        <v>A+J=</v>
      </c>
      <c r="T438" s="122">
        <f t="shared" si="135"/>
        <v>44732</v>
      </c>
      <c r="U438" s="3"/>
      <c r="V438" s="3"/>
      <c r="W438" s="55">
        <v>44867</v>
      </c>
      <c r="X438" s="55" t="s">
        <v>63</v>
      </c>
      <c r="Y438" s="22"/>
      <c r="Z438" s="1"/>
      <c r="AA438" s="3"/>
      <c r="AB438" s="3"/>
      <c r="AC438" s="3"/>
      <c r="AD438" s="3"/>
      <c r="AE438" s="3"/>
      <c r="AF438" s="11"/>
      <c r="AG438" s="3"/>
      <c r="AH438" s="3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  <c r="FE438" s="2"/>
      <c r="FF438" s="2"/>
      <c r="FG438" s="2"/>
      <c r="FH438" s="2"/>
      <c r="FI438" s="2"/>
      <c r="FJ438" s="2"/>
    </row>
    <row r="439" spans="1:166" x14ac:dyDescent="0.15">
      <c r="A439" s="134">
        <f t="shared" si="126"/>
        <v>43915</v>
      </c>
      <c r="B439" s="127">
        <f t="shared" ca="1" si="136"/>
        <v>2256509.602</v>
      </c>
      <c r="C439" s="119">
        <f t="shared" si="127"/>
        <v>2000000</v>
      </c>
      <c r="D439" s="128">
        <f ca="1">IF(A439&lt;$B$1,VLOOKUP(A439,[1]DI!$A$4:$B$15000,2,FALSE),0)</f>
        <v>3.6500000000000005E-2</v>
      </c>
      <c r="E439" s="129">
        <f t="shared" ca="1" si="119"/>
        <v>1.00014227</v>
      </c>
      <c r="F439" s="129">
        <f ca="1">(TRUNC(PRODUCT($E$12:$E438),16))</f>
        <v>1.06561974382661</v>
      </c>
      <c r="G439" s="129">
        <f t="shared" si="128"/>
        <v>1</v>
      </c>
      <c r="H439" s="129">
        <f t="shared" ca="1" si="120"/>
        <v>1.06561974</v>
      </c>
      <c r="I439" s="128">
        <f t="shared" si="129"/>
        <v>0.05</v>
      </c>
      <c r="J439" s="122">
        <f t="shared" si="130"/>
        <v>43488</v>
      </c>
      <c r="K439" s="118">
        <f t="shared" si="131"/>
        <v>295</v>
      </c>
      <c r="L439" s="130">
        <f t="shared" si="132"/>
        <v>295</v>
      </c>
      <c r="M439" s="131">
        <f t="shared" si="121"/>
        <v>1.0587780600000001</v>
      </c>
      <c r="N439" s="131">
        <f t="shared" ca="1" si="122"/>
        <v>1.128254801</v>
      </c>
      <c r="O439" s="130">
        <f t="shared" si="133"/>
        <v>0</v>
      </c>
      <c r="P439" s="129">
        <f t="shared" ca="1" si="123"/>
        <v>256509.60200000001</v>
      </c>
      <c r="Q439" s="135">
        <f t="shared" si="124"/>
        <v>0</v>
      </c>
      <c r="R439" s="129">
        <f t="shared" si="125"/>
        <v>0</v>
      </c>
      <c r="S439" s="136" t="str">
        <f t="shared" si="134"/>
        <v>A+J=</v>
      </c>
      <c r="T439" s="122">
        <f t="shared" si="135"/>
        <v>44732</v>
      </c>
      <c r="U439" s="3"/>
      <c r="V439" s="3"/>
      <c r="W439" s="55">
        <v>44880</v>
      </c>
      <c r="X439" s="55" t="s">
        <v>71</v>
      </c>
      <c r="Y439" s="22"/>
      <c r="Z439" s="1"/>
      <c r="AA439" s="3"/>
      <c r="AB439" s="3"/>
      <c r="AC439" s="3"/>
      <c r="AD439" s="3"/>
      <c r="AE439" s="3"/>
      <c r="AF439" s="11"/>
      <c r="AG439" s="3"/>
      <c r="AH439" s="3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  <c r="FE439" s="2"/>
      <c r="FF439" s="2"/>
      <c r="FG439" s="2"/>
      <c r="FH439" s="2"/>
      <c r="FI439" s="2"/>
      <c r="FJ439" s="2"/>
    </row>
    <row r="440" spans="1:166" x14ac:dyDescent="0.15">
      <c r="A440" s="134">
        <f t="shared" si="126"/>
        <v>43916</v>
      </c>
      <c r="B440" s="127">
        <f t="shared" ca="1" si="136"/>
        <v>2257267.6359999999</v>
      </c>
      <c r="C440" s="119">
        <f t="shared" si="127"/>
        <v>2000000</v>
      </c>
      <c r="D440" s="128">
        <f ca="1">IF(A440&lt;$B$1,VLOOKUP(A440,[1]DI!$A$4:$B$15000,2,FALSE),0)</f>
        <v>3.6500000000000005E-2</v>
      </c>
      <c r="E440" s="129">
        <f t="shared" ca="1" si="119"/>
        <v>1.00014227</v>
      </c>
      <c r="F440" s="129">
        <f ca="1">(TRUNC(PRODUCT($E$12:$E439),16))</f>
        <v>1.06577134954757</v>
      </c>
      <c r="G440" s="129">
        <f t="shared" si="128"/>
        <v>1</v>
      </c>
      <c r="H440" s="129">
        <f t="shared" ca="1" si="120"/>
        <v>1.0657713499999999</v>
      </c>
      <c r="I440" s="128">
        <f t="shared" si="129"/>
        <v>0.05</v>
      </c>
      <c r="J440" s="122">
        <f t="shared" si="130"/>
        <v>43488</v>
      </c>
      <c r="K440" s="118">
        <f t="shared" si="131"/>
        <v>296</v>
      </c>
      <c r="L440" s="130">
        <f t="shared" si="132"/>
        <v>296</v>
      </c>
      <c r="M440" s="131">
        <f t="shared" si="121"/>
        <v>1.058983072</v>
      </c>
      <c r="N440" s="131">
        <f t="shared" ca="1" si="122"/>
        <v>1.128633818</v>
      </c>
      <c r="O440" s="130">
        <f t="shared" si="133"/>
        <v>0</v>
      </c>
      <c r="P440" s="129">
        <f t="shared" ca="1" si="123"/>
        <v>257267.636</v>
      </c>
      <c r="Q440" s="135">
        <f t="shared" si="124"/>
        <v>0</v>
      </c>
      <c r="R440" s="129">
        <f t="shared" si="125"/>
        <v>0</v>
      </c>
      <c r="S440" s="136" t="str">
        <f t="shared" si="134"/>
        <v>A+J=</v>
      </c>
      <c r="T440" s="122">
        <f t="shared" si="135"/>
        <v>44732</v>
      </c>
      <c r="U440" s="3"/>
      <c r="V440" s="3"/>
      <c r="W440" s="55">
        <v>44977</v>
      </c>
      <c r="X440" s="55" t="s">
        <v>57</v>
      </c>
      <c r="Y440" s="22"/>
      <c r="Z440" s="1"/>
      <c r="AA440" s="3"/>
      <c r="AB440" s="3"/>
      <c r="AC440" s="3"/>
      <c r="AD440" s="3"/>
      <c r="AE440" s="3"/>
      <c r="AF440" s="11"/>
      <c r="AG440" s="3"/>
      <c r="AH440" s="3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  <c r="FE440" s="2"/>
      <c r="FF440" s="2"/>
      <c r="FG440" s="2"/>
      <c r="FH440" s="2"/>
      <c r="FI440" s="2"/>
      <c r="FJ440" s="2"/>
    </row>
    <row r="441" spans="1:166" x14ac:dyDescent="0.15">
      <c r="A441" s="134">
        <f t="shared" si="126"/>
        <v>43917</v>
      </c>
      <c r="B441" s="127">
        <f t="shared" ca="1" si="136"/>
        <v>2258025.9240000001</v>
      </c>
      <c r="C441" s="119">
        <f t="shared" si="127"/>
        <v>2000000</v>
      </c>
      <c r="D441" s="128">
        <f ca="1">IF(A441&lt;$B$1,VLOOKUP(A441,[1]DI!$A$4:$B$15000,2,FALSE),0)</f>
        <v>3.6500000000000005E-2</v>
      </c>
      <c r="E441" s="129">
        <f t="shared" ca="1" si="119"/>
        <v>1.00014227</v>
      </c>
      <c r="F441" s="129">
        <f ca="1">(TRUNC(PRODUCT($E$12:$E440),16))</f>
        <v>1.0659229768374701</v>
      </c>
      <c r="G441" s="129">
        <f t="shared" si="128"/>
        <v>1</v>
      </c>
      <c r="H441" s="129">
        <f t="shared" ca="1" si="120"/>
        <v>1.0659229800000001</v>
      </c>
      <c r="I441" s="128">
        <f t="shared" si="129"/>
        <v>0.05</v>
      </c>
      <c r="J441" s="122">
        <f t="shared" si="130"/>
        <v>43488</v>
      </c>
      <c r="K441" s="118">
        <f t="shared" si="131"/>
        <v>297</v>
      </c>
      <c r="L441" s="130">
        <f t="shared" si="132"/>
        <v>297</v>
      </c>
      <c r="M441" s="131">
        <f t="shared" si="121"/>
        <v>1.0591881240000001</v>
      </c>
      <c r="N441" s="131">
        <f t="shared" ca="1" si="122"/>
        <v>1.129012962</v>
      </c>
      <c r="O441" s="130">
        <f t="shared" si="133"/>
        <v>0</v>
      </c>
      <c r="P441" s="129">
        <f t="shared" ca="1" si="123"/>
        <v>258025.924</v>
      </c>
      <c r="Q441" s="135">
        <f t="shared" si="124"/>
        <v>0</v>
      </c>
      <c r="R441" s="129">
        <f t="shared" si="125"/>
        <v>0</v>
      </c>
      <c r="S441" s="136" t="str">
        <f t="shared" si="134"/>
        <v>A+J=</v>
      </c>
      <c r="T441" s="122">
        <f t="shared" si="135"/>
        <v>44732</v>
      </c>
      <c r="U441" s="3"/>
      <c r="V441" s="3"/>
      <c r="W441" s="55">
        <v>44978</v>
      </c>
      <c r="X441" s="55" t="s">
        <v>57</v>
      </c>
      <c r="Y441" s="22"/>
      <c r="Z441" s="1"/>
      <c r="AA441" s="3"/>
      <c r="AB441" s="3"/>
      <c r="AC441" s="3"/>
      <c r="AD441" s="3"/>
      <c r="AE441" s="3"/>
      <c r="AF441" s="11"/>
      <c r="AG441" s="3"/>
      <c r="AH441" s="3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  <c r="FE441" s="2"/>
      <c r="FF441" s="2"/>
      <c r="FG441" s="2"/>
      <c r="FH441" s="2"/>
      <c r="FI441" s="2"/>
      <c r="FJ441" s="2"/>
    </row>
    <row r="442" spans="1:166" x14ac:dyDescent="0.15">
      <c r="A442" s="134">
        <f t="shared" si="126"/>
        <v>43918</v>
      </c>
      <c r="B442" s="127">
        <f t="shared" ca="1" si="136"/>
        <v>2258784.46</v>
      </c>
      <c r="C442" s="119">
        <f t="shared" si="127"/>
        <v>2000000</v>
      </c>
      <c r="D442" s="128">
        <f ca="1">IF(A442&lt;$B$1,VLOOKUP(A442,[1]DI!$A$4:$B$15000,2,FALSE),0)</f>
        <v>0</v>
      </c>
      <c r="E442" s="129">
        <f t="shared" ca="1" si="119"/>
        <v>1</v>
      </c>
      <c r="F442" s="129">
        <f ca="1">(TRUNC(PRODUCT($E$12:$E441),16))</f>
        <v>1.0660746256993801</v>
      </c>
      <c r="G442" s="129">
        <f t="shared" si="128"/>
        <v>1</v>
      </c>
      <c r="H442" s="129">
        <f t="shared" ca="1" si="120"/>
        <v>1.0660746299999999</v>
      </c>
      <c r="I442" s="128">
        <f t="shared" si="129"/>
        <v>0.05</v>
      </c>
      <c r="J442" s="122">
        <f t="shared" si="130"/>
        <v>43488</v>
      </c>
      <c r="K442" s="118">
        <f t="shared" si="131"/>
        <v>297</v>
      </c>
      <c r="L442" s="130">
        <f t="shared" si="132"/>
        <v>298</v>
      </c>
      <c r="M442" s="131">
        <f t="shared" si="121"/>
        <v>1.0593932150000001</v>
      </c>
      <c r="N442" s="131">
        <f t="shared" ca="1" si="122"/>
        <v>1.1293922300000001</v>
      </c>
      <c r="O442" s="130">
        <f t="shared" si="133"/>
        <v>0</v>
      </c>
      <c r="P442" s="129">
        <f t="shared" ca="1" si="123"/>
        <v>258784.46</v>
      </c>
      <c r="Q442" s="135">
        <f t="shared" si="124"/>
        <v>0</v>
      </c>
      <c r="R442" s="129">
        <f t="shared" si="125"/>
        <v>0</v>
      </c>
      <c r="S442" s="136" t="str">
        <f t="shared" si="134"/>
        <v>A+J=</v>
      </c>
      <c r="T442" s="122">
        <f t="shared" si="135"/>
        <v>44732</v>
      </c>
      <c r="U442" s="3"/>
      <c r="V442" s="3"/>
      <c r="W442" s="55">
        <v>45023</v>
      </c>
      <c r="X442" s="55" t="s">
        <v>67</v>
      </c>
      <c r="Y442" s="22"/>
      <c r="Z442" s="1"/>
      <c r="AA442" s="3"/>
      <c r="AB442" s="3"/>
      <c r="AC442" s="3"/>
      <c r="AD442" s="3"/>
      <c r="AE442" s="3"/>
      <c r="AF442" s="11"/>
      <c r="AG442" s="3"/>
      <c r="AH442" s="3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  <c r="FE442" s="2"/>
      <c r="FF442" s="2"/>
      <c r="FG442" s="2"/>
      <c r="FH442" s="2"/>
      <c r="FI442" s="2"/>
      <c r="FJ442" s="2"/>
    </row>
    <row r="443" spans="1:166" x14ac:dyDescent="0.15">
      <c r="A443" s="134">
        <f t="shared" si="126"/>
        <v>43919</v>
      </c>
      <c r="B443" s="127">
        <f t="shared" ca="1" si="136"/>
        <v>2258784.46</v>
      </c>
      <c r="C443" s="119">
        <f t="shared" si="127"/>
        <v>2000000</v>
      </c>
      <c r="D443" s="128">
        <f ca="1">IF(A443&lt;$B$1,VLOOKUP(A443,[1]DI!$A$4:$B$15000,2,FALSE),0)</f>
        <v>0</v>
      </c>
      <c r="E443" s="129">
        <f t="shared" ca="1" si="119"/>
        <v>1</v>
      </c>
      <c r="F443" s="129">
        <f ca="1">(TRUNC(PRODUCT($E$12:$E442),16))</f>
        <v>1.0660746256993801</v>
      </c>
      <c r="G443" s="129">
        <f t="shared" si="128"/>
        <v>1</v>
      </c>
      <c r="H443" s="129">
        <f t="shared" ca="1" si="120"/>
        <v>1.0660746299999999</v>
      </c>
      <c r="I443" s="128">
        <f t="shared" si="129"/>
        <v>0.05</v>
      </c>
      <c r="J443" s="122">
        <f t="shared" si="130"/>
        <v>43488</v>
      </c>
      <c r="K443" s="118">
        <f t="shared" si="131"/>
        <v>297</v>
      </c>
      <c r="L443" s="130">
        <f t="shared" si="132"/>
        <v>298</v>
      </c>
      <c r="M443" s="131">
        <f t="shared" si="121"/>
        <v>1.0593932150000001</v>
      </c>
      <c r="N443" s="131">
        <f t="shared" ca="1" si="122"/>
        <v>1.1293922300000001</v>
      </c>
      <c r="O443" s="130">
        <f t="shared" si="133"/>
        <v>0</v>
      </c>
      <c r="P443" s="129">
        <f t="shared" ca="1" si="123"/>
        <v>258784.46</v>
      </c>
      <c r="Q443" s="135">
        <f t="shared" si="124"/>
        <v>0</v>
      </c>
      <c r="R443" s="129">
        <f t="shared" si="125"/>
        <v>0</v>
      </c>
      <c r="S443" s="136" t="str">
        <f t="shared" si="134"/>
        <v>A+J=</v>
      </c>
      <c r="T443" s="122">
        <f t="shared" si="135"/>
        <v>44732</v>
      </c>
      <c r="U443" s="3"/>
      <c r="V443" s="3"/>
      <c r="W443" s="55">
        <v>45037</v>
      </c>
      <c r="X443" s="55" t="s">
        <v>58</v>
      </c>
      <c r="Y443" s="22"/>
      <c r="Z443" s="1"/>
      <c r="AA443" s="3"/>
      <c r="AB443" s="3"/>
      <c r="AC443" s="3"/>
      <c r="AD443" s="3"/>
      <c r="AE443" s="3"/>
      <c r="AF443" s="11"/>
      <c r="AG443" s="3"/>
      <c r="AH443" s="3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  <c r="FE443" s="2"/>
      <c r="FF443" s="2"/>
      <c r="FG443" s="2"/>
      <c r="FH443" s="2"/>
      <c r="FI443" s="2"/>
      <c r="FJ443" s="2"/>
    </row>
    <row r="444" spans="1:166" x14ac:dyDescent="0.15">
      <c r="A444" s="134">
        <f t="shared" si="126"/>
        <v>43920</v>
      </c>
      <c r="B444" s="127">
        <f t="shared" ca="1" si="136"/>
        <v>2258784.46</v>
      </c>
      <c r="C444" s="119">
        <f t="shared" si="127"/>
        <v>2000000</v>
      </c>
      <c r="D444" s="128">
        <f ca="1">IF(A444&lt;$B$1,VLOOKUP(A444,[1]DI!$A$4:$B$15000,2,FALSE),0)</f>
        <v>3.6500000000000005E-2</v>
      </c>
      <c r="E444" s="129">
        <f t="shared" ca="1" si="119"/>
        <v>1.00014227</v>
      </c>
      <c r="F444" s="129">
        <f ca="1">(TRUNC(PRODUCT($E$12:$E443),16))</f>
        <v>1.0660746256993801</v>
      </c>
      <c r="G444" s="129">
        <f t="shared" si="128"/>
        <v>1</v>
      </c>
      <c r="H444" s="129">
        <f t="shared" ca="1" si="120"/>
        <v>1.0660746299999999</v>
      </c>
      <c r="I444" s="128">
        <f t="shared" si="129"/>
        <v>0.05</v>
      </c>
      <c r="J444" s="122">
        <f t="shared" si="130"/>
        <v>43488</v>
      </c>
      <c r="K444" s="118">
        <f t="shared" si="131"/>
        <v>298</v>
      </c>
      <c r="L444" s="130">
        <f t="shared" si="132"/>
        <v>298</v>
      </c>
      <c r="M444" s="131">
        <f t="shared" si="121"/>
        <v>1.0593932150000001</v>
      </c>
      <c r="N444" s="131">
        <f t="shared" ca="1" si="122"/>
        <v>1.1293922300000001</v>
      </c>
      <c r="O444" s="130">
        <f t="shared" si="133"/>
        <v>0</v>
      </c>
      <c r="P444" s="129">
        <f t="shared" ca="1" si="123"/>
        <v>258784.46</v>
      </c>
      <c r="Q444" s="135">
        <f t="shared" si="124"/>
        <v>0</v>
      </c>
      <c r="R444" s="129">
        <f t="shared" si="125"/>
        <v>0</v>
      </c>
      <c r="S444" s="136" t="str">
        <f t="shared" si="134"/>
        <v>A+J=</v>
      </c>
      <c r="T444" s="122">
        <f t="shared" si="135"/>
        <v>44732</v>
      </c>
      <c r="U444" s="3"/>
      <c r="V444" s="3"/>
      <c r="W444" s="55">
        <v>45047</v>
      </c>
      <c r="X444" s="55" t="s">
        <v>69</v>
      </c>
      <c r="Y444" s="22"/>
      <c r="Z444" s="1"/>
      <c r="AA444" s="3"/>
      <c r="AB444" s="3"/>
      <c r="AC444" s="3"/>
      <c r="AD444" s="3"/>
      <c r="AE444" s="3"/>
      <c r="AF444" s="11"/>
      <c r="AG444" s="3"/>
      <c r="AH444" s="3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  <c r="FE444" s="2"/>
      <c r="FF444" s="2"/>
      <c r="FG444" s="2"/>
      <c r="FH444" s="2"/>
      <c r="FI444" s="2"/>
      <c r="FJ444" s="2"/>
    </row>
    <row r="445" spans="1:166" x14ac:dyDescent="0.15">
      <c r="A445" s="134">
        <f t="shared" si="126"/>
        <v>43921</v>
      </c>
      <c r="B445" s="127">
        <f t="shared" ca="1" si="136"/>
        <v>2259543.2480000001</v>
      </c>
      <c r="C445" s="119">
        <f t="shared" si="127"/>
        <v>2000000</v>
      </c>
      <c r="D445" s="128">
        <f ca="1">IF(A445&lt;$B$1,VLOOKUP(A445,[1]DI!$A$4:$B$15000,2,FALSE),0)</f>
        <v>3.6500000000000005E-2</v>
      </c>
      <c r="E445" s="129">
        <f t="shared" ca="1" si="119"/>
        <v>1.00014227</v>
      </c>
      <c r="F445" s="129">
        <f ca="1">(TRUNC(PRODUCT($E$12:$E444),16))</f>
        <v>1.06622629613638</v>
      </c>
      <c r="G445" s="129">
        <f t="shared" si="128"/>
        <v>1</v>
      </c>
      <c r="H445" s="129">
        <f t="shared" ca="1" si="120"/>
        <v>1.0662263000000001</v>
      </c>
      <c r="I445" s="128">
        <f t="shared" si="129"/>
        <v>0.05</v>
      </c>
      <c r="J445" s="122">
        <f t="shared" si="130"/>
        <v>43488</v>
      </c>
      <c r="K445" s="118">
        <f t="shared" si="131"/>
        <v>299</v>
      </c>
      <c r="L445" s="130">
        <f t="shared" si="132"/>
        <v>299</v>
      </c>
      <c r="M445" s="131">
        <f t="shared" si="121"/>
        <v>1.059598346</v>
      </c>
      <c r="N445" s="131">
        <f t="shared" ca="1" si="122"/>
        <v>1.129771624</v>
      </c>
      <c r="O445" s="130">
        <f t="shared" si="133"/>
        <v>0</v>
      </c>
      <c r="P445" s="129">
        <f t="shared" ca="1" si="123"/>
        <v>259543.24799999999</v>
      </c>
      <c r="Q445" s="135">
        <f t="shared" si="124"/>
        <v>0</v>
      </c>
      <c r="R445" s="129">
        <f t="shared" si="125"/>
        <v>0</v>
      </c>
      <c r="S445" s="136" t="str">
        <f t="shared" si="134"/>
        <v>A+J=</v>
      </c>
      <c r="T445" s="122">
        <f t="shared" si="135"/>
        <v>44732</v>
      </c>
      <c r="U445" s="3"/>
      <c r="V445" s="3"/>
      <c r="W445" s="55">
        <v>45085</v>
      </c>
      <c r="X445" s="55" t="s">
        <v>68</v>
      </c>
      <c r="Y445" s="22"/>
      <c r="Z445" s="1"/>
      <c r="AA445" s="3"/>
      <c r="AB445" s="3"/>
      <c r="AC445" s="3"/>
      <c r="AD445" s="3"/>
      <c r="AE445" s="3"/>
      <c r="AF445" s="11"/>
      <c r="AG445" s="3"/>
      <c r="AH445" s="3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  <c r="FE445" s="2"/>
      <c r="FF445" s="2"/>
      <c r="FG445" s="2"/>
      <c r="FH445" s="2"/>
      <c r="FI445" s="2"/>
      <c r="FJ445" s="2"/>
    </row>
    <row r="446" spans="1:166" x14ac:dyDescent="0.15">
      <c r="A446" s="134">
        <f t="shared" si="126"/>
        <v>43922</v>
      </c>
      <c r="B446" s="127">
        <f t="shared" ca="1" si="136"/>
        <v>2260302.2859999998</v>
      </c>
      <c r="C446" s="119">
        <f t="shared" si="127"/>
        <v>2000000</v>
      </c>
      <c r="D446" s="128">
        <f ca="1">IF(A446&lt;$B$1,VLOOKUP(A446,[1]DI!$A$4:$B$15000,2,FALSE),0)</f>
        <v>3.6500000000000005E-2</v>
      </c>
      <c r="E446" s="129">
        <f t="shared" ca="1" si="119"/>
        <v>1.00014227</v>
      </c>
      <c r="F446" s="129">
        <f ca="1">(TRUNC(PRODUCT($E$12:$E445),16))</f>
        <v>1.0663779881515301</v>
      </c>
      <c r="G446" s="129">
        <f t="shared" si="128"/>
        <v>1</v>
      </c>
      <c r="H446" s="129">
        <f t="shared" ca="1" si="120"/>
        <v>1.0663779900000001</v>
      </c>
      <c r="I446" s="128">
        <f t="shared" si="129"/>
        <v>0.05</v>
      </c>
      <c r="J446" s="122">
        <f t="shared" si="130"/>
        <v>43488</v>
      </c>
      <c r="K446" s="118">
        <f t="shared" si="131"/>
        <v>300</v>
      </c>
      <c r="L446" s="130">
        <f t="shared" si="132"/>
        <v>300</v>
      </c>
      <c r="M446" s="131">
        <f t="shared" si="121"/>
        <v>1.0598035159999999</v>
      </c>
      <c r="N446" s="131">
        <f t="shared" ca="1" si="122"/>
        <v>1.130151143</v>
      </c>
      <c r="O446" s="130">
        <f t="shared" si="133"/>
        <v>0</v>
      </c>
      <c r="P446" s="129">
        <f t="shared" ca="1" si="123"/>
        <v>260302.28599999999</v>
      </c>
      <c r="Q446" s="135">
        <f t="shared" si="124"/>
        <v>0</v>
      </c>
      <c r="R446" s="129">
        <f t="shared" si="125"/>
        <v>0</v>
      </c>
      <c r="S446" s="136" t="str">
        <f t="shared" si="134"/>
        <v>A+J=</v>
      </c>
      <c r="T446" s="122">
        <f t="shared" si="135"/>
        <v>44732</v>
      </c>
      <c r="U446" s="3"/>
      <c r="V446" s="3"/>
      <c r="W446" s="55">
        <v>45176</v>
      </c>
      <c r="X446" s="55" t="s">
        <v>70</v>
      </c>
      <c r="Y446" s="22"/>
      <c r="Z446" s="1"/>
      <c r="AA446" s="3"/>
      <c r="AB446" s="3"/>
      <c r="AC446" s="3"/>
      <c r="AD446" s="3"/>
      <c r="AE446" s="3"/>
      <c r="AF446" s="11"/>
      <c r="AG446" s="3"/>
      <c r="AH446" s="3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  <c r="FE446" s="2"/>
      <c r="FF446" s="2"/>
      <c r="FG446" s="2"/>
      <c r="FH446" s="2"/>
      <c r="FI446" s="2"/>
      <c r="FJ446" s="2"/>
    </row>
    <row r="447" spans="1:166" x14ac:dyDescent="0.15">
      <c r="A447" s="134">
        <f t="shared" si="126"/>
        <v>43923</v>
      </c>
      <c r="B447" s="127">
        <f t="shared" ca="1" si="136"/>
        <v>2261061.5780000002</v>
      </c>
      <c r="C447" s="119">
        <f t="shared" si="127"/>
        <v>2000000</v>
      </c>
      <c r="D447" s="128">
        <f ca="1">IF(A447&lt;$B$1,VLOOKUP(A447,[1]DI!$A$4:$B$15000,2,FALSE),0)</f>
        <v>3.6500000000000005E-2</v>
      </c>
      <c r="E447" s="129">
        <f t="shared" ca="1" si="119"/>
        <v>1.00014227</v>
      </c>
      <c r="F447" s="129">
        <f ca="1">(TRUNC(PRODUCT($E$12:$E446),16))</f>
        <v>1.0665297017479101</v>
      </c>
      <c r="G447" s="129">
        <f t="shared" si="128"/>
        <v>1</v>
      </c>
      <c r="H447" s="129">
        <f t="shared" ca="1" si="120"/>
        <v>1.0665297</v>
      </c>
      <c r="I447" s="128">
        <f t="shared" si="129"/>
        <v>0.05</v>
      </c>
      <c r="J447" s="122">
        <f t="shared" si="130"/>
        <v>43488</v>
      </c>
      <c r="K447" s="118">
        <f t="shared" si="131"/>
        <v>301</v>
      </c>
      <c r="L447" s="130">
        <f t="shared" si="132"/>
        <v>301</v>
      </c>
      <c r="M447" s="131">
        <f t="shared" si="121"/>
        <v>1.060008726</v>
      </c>
      <c r="N447" s="131">
        <f t="shared" ca="1" si="122"/>
        <v>1.130530789</v>
      </c>
      <c r="O447" s="130">
        <f t="shared" si="133"/>
        <v>0</v>
      </c>
      <c r="P447" s="129">
        <f t="shared" ca="1" si="123"/>
        <v>261061.57800000001</v>
      </c>
      <c r="Q447" s="135">
        <f t="shared" si="124"/>
        <v>0</v>
      </c>
      <c r="R447" s="129">
        <f t="shared" si="125"/>
        <v>0</v>
      </c>
      <c r="S447" s="136" t="str">
        <f t="shared" si="134"/>
        <v>A+J=</v>
      </c>
      <c r="T447" s="122">
        <f t="shared" si="135"/>
        <v>44732</v>
      </c>
      <c r="U447" s="3"/>
      <c r="V447" s="3"/>
      <c r="W447" s="55">
        <v>45211</v>
      </c>
      <c r="X447" s="56" t="s">
        <v>59</v>
      </c>
      <c r="Y447" s="22"/>
      <c r="Z447" s="1"/>
      <c r="AA447" s="3"/>
      <c r="AB447" s="3"/>
      <c r="AC447" s="3"/>
      <c r="AD447" s="3"/>
      <c r="AE447" s="3"/>
      <c r="AF447" s="11"/>
      <c r="AG447" s="3"/>
      <c r="AH447" s="3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  <c r="FE447" s="2"/>
      <c r="FF447" s="2"/>
      <c r="FG447" s="2"/>
      <c r="FH447" s="2"/>
      <c r="FI447" s="2"/>
      <c r="FJ447" s="2"/>
    </row>
    <row r="448" spans="1:166" x14ac:dyDescent="0.15">
      <c r="A448" s="134">
        <f t="shared" si="126"/>
        <v>43924</v>
      </c>
      <c r="B448" s="127">
        <f t="shared" ca="1" si="136"/>
        <v>2261821.142</v>
      </c>
      <c r="C448" s="119">
        <f t="shared" si="127"/>
        <v>2000000</v>
      </c>
      <c r="D448" s="128">
        <f ca="1">IF(A448&lt;$B$1,VLOOKUP(A448,[1]DI!$A$4:$B$15000,2,FALSE),0)</f>
        <v>3.6500000000000005E-2</v>
      </c>
      <c r="E448" s="129">
        <f t="shared" ca="1" si="119"/>
        <v>1.00014227</v>
      </c>
      <c r="F448" s="129">
        <f ca="1">(TRUNC(PRODUCT($E$12:$E447),16))</f>
        <v>1.06668143692857</v>
      </c>
      <c r="G448" s="129">
        <f t="shared" si="128"/>
        <v>1</v>
      </c>
      <c r="H448" s="129">
        <f t="shared" ca="1" si="120"/>
        <v>1.06668144</v>
      </c>
      <c r="I448" s="128">
        <f t="shared" si="129"/>
        <v>0.05</v>
      </c>
      <c r="J448" s="122">
        <f t="shared" si="130"/>
        <v>43488</v>
      </c>
      <c r="K448" s="118">
        <f t="shared" si="131"/>
        <v>302</v>
      </c>
      <c r="L448" s="130">
        <f t="shared" si="132"/>
        <v>302</v>
      </c>
      <c r="M448" s="131">
        <f t="shared" si="121"/>
        <v>1.060213976</v>
      </c>
      <c r="N448" s="131">
        <f t="shared" ca="1" si="122"/>
        <v>1.130910571</v>
      </c>
      <c r="O448" s="130">
        <f t="shared" si="133"/>
        <v>0</v>
      </c>
      <c r="P448" s="129">
        <f t="shared" ca="1" si="123"/>
        <v>261821.14199999999</v>
      </c>
      <c r="Q448" s="135">
        <f t="shared" si="124"/>
        <v>0</v>
      </c>
      <c r="R448" s="129">
        <f t="shared" si="125"/>
        <v>0</v>
      </c>
      <c r="S448" s="136" t="str">
        <f t="shared" si="134"/>
        <v>A+J=</v>
      </c>
      <c r="T448" s="122">
        <f t="shared" si="135"/>
        <v>44732</v>
      </c>
      <c r="U448" s="3"/>
      <c r="V448" s="3"/>
      <c r="W448" s="55">
        <v>45232</v>
      </c>
      <c r="X448" s="55" t="s">
        <v>63</v>
      </c>
      <c r="Y448" s="22"/>
      <c r="Z448" s="1"/>
      <c r="AA448" s="3"/>
      <c r="AB448" s="3"/>
      <c r="AC448" s="3"/>
      <c r="AD448" s="3"/>
      <c r="AE448" s="3"/>
      <c r="AF448" s="11"/>
      <c r="AG448" s="3"/>
      <c r="AH448" s="3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  <c r="FE448" s="2"/>
      <c r="FF448" s="2"/>
      <c r="FG448" s="2"/>
      <c r="FH448" s="2"/>
      <c r="FI448" s="2"/>
      <c r="FJ448" s="2"/>
    </row>
    <row r="449" spans="1:166" x14ac:dyDescent="0.15">
      <c r="A449" s="134">
        <f t="shared" si="126"/>
        <v>43925</v>
      </c>
      <c r="B449" s="127">
        <f t="shared" ca="1" si="136"/>
        <v>2262580.9359999998</v>
      </c>
      <c r="C449" s="119">
        <f t="shared" si="127"/>
        <v>2000000</v>
      </c>
      <c r="D449" s="128">
        <f ca="1">IF(A449&lt;$B$1,VLOOKUP(A449,[1]DI!$A$4:$B$15000,2,FALSE),0)</f>
        <v>0</v>
      </c>
      <c r="E449" s="129">
        <f t="shared" ca="1" si="119"/>
        <v>1</v>
      </c>
      <c r="F449" s="129">
        <f ca="1">(TRUNC(PRODUCT($E$12:$E448),16))</f>
        <v>1.0668331936966</v>
      </c>
      <c r="G449" s="129">
        <f t="shared" si="128"/>
        <v>1</v>
      </c>
      <c r="H449" s="129">
        <f t="shared" ca="1" si="120"/>
        <v>1.0668331900000001</v>
      </c>
      <c r="I449" s="128">
        <f t="shared" si="129"/>
        <v>0.05</v>
      </c>
      <c r="J449" s="122">
        <f t="shared" si="130"/>
        <v>43488</v>
      </c>
      <c r="K449" s="118">
        <f t="shared" si="131"/>
        <v>302</v>
      </c>
      <c r="L449" s="130">
        <f t="shared" si="132"/>
        <v>303</v>
      </c>
      <c r="M449" s="131">
        <f t="shared" si="121"/>
        <v>1.060419266</v>
      </c>
      <c r="N449" s="131">
        <f t="shared" ca="1" si="122"/>
        <v>1.131290468</v>
      </c>
      <c r="O449" s="130">
        <f t="shared" si="133"/>
        <v>0</v>
      </c>
      <c r="P449" s="129">
        <f t="shared" ca="1" si="123"/>
        <v>262580.93599999999</v>
      </c>
      <c r="Q449" s="135">
        <f t="shared" si="124"/>
        <v>0</v>
      </c>
      <c r="R449" s="129">
        <f t="shared" si="125"/>
        <v>0</v>
      </c>
      <c r="S449" s="136" t="str">
        <f t="shared" si="134"/>
        <v>A+J=</v>
      </c>
      <c r="T449" s="122">
        <f t="shared" si="135"/>
        <v>44732</v>
      </c>
      <c r="U449" s="3"/>
      <c r="V449" s="3"/>
      <c r="W449" s="55">
        <v>45245</v>
      </c>
      <c r="X449" s="55" t="s">
        <v>71</v>
      </c>
      <c r="Y449" s="22"/>
      <c r="Z449" s="1"/>
      <c r="AA449" s="3"/>
      <c r="AB449" s="3"/>
      <c r="AC449" s="3"/>
      <c r="AD449" s="3"/>
      <c r="AE449" s="3"/>
      <c r="AF449" s="11"/>
      <c r="AG449" s="3"/>
      <c r="AH449" s="3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  <c r="FE449" s="2"/>
      <c r="FF449" s="2"/>
      <c r="FG449" s="2"/>
      <c r="FH449" s="2"/>
      <c r="FI449" s="2"/>
      <c r="FJ449" s="2"/>
    </row>
    <row r="450" spans="1:166" x14ac:dyDescent="0.15">
      <c r="A450" s="134">
        <f t="shared" si="126"/>
        <v>43926</v>
      </c>
      <c r="B450" s="127">
        <f t="shared" ca="1" si="136"/>
        <v>2262580.9359999998</v>
      </c>
      <c r="C450" s="119">
        <f t="shared" si="127"/>
        <v>2000000</v>
      </c>
      <c r="D450" s="128">
        <f ca="1">IF(A450&lt;$B$1,VLOOKUP(A450,[1]DI!$A$4:$B$15000,2,FALSE),0)</f>
        <v>0</v>
      </c>
      <c r="E450" s="129">
        <f t="shared" ca="1" si="119"/>
        <v>1</v>
      </c>
      <c r="F450" s="129">
        <f ca="1">(TRUNC(PRODUCT($E$12:$E449),16))</f>
        <v>1.0668331936966</v>
      </c>
      <c r="G450" s="129">
        <f t="shared" si="128"/>
        <v>1</v>
      </c>
      <c r="H450" s="129">
        <f t="shared" ca="1" si="120"/>
        <v>1.0668331900000001</v>
      </c>
      <c r="I450" s="128">
        <f t="shared" si="129"/>
        <v>0.05</v>
      </c>
      <c r="J450" s="122">
        <f t="shared" si="130"/>
        <v>43488</v>
      </c>
      <c r="K450" s="118">
        <f t="shared" si="131"/>
        <v>302</v>
      </c>
      <c r="L450" s="130">
        <f t="shared" si="132"/>
        <v>303</v>
      </c>
      <c r="M450" s="131">
        <f t="shared" si="121"/>
        <v>1.060419266</v>
      </c>
      <c r="N450" s="131">
        <f t="shared" ca="1" si="122"/>
        <v>1.131290468</v>
      </c>
      <c r="O450" s="130">
        <f t="shared" si="133"/>
        <v>0</v>
      </c>
      <c r="P450" s="129">
        <f t="shared" ca="1" si="123"/>
        <v>262580.93599999999</v>
      </c>
      <c r="Q450" s="135">
        <f t="shared" si="124"/>
        <v>0</v>
      </c>
      <c r="R450" s="129">
        <f t="shared" si="125"/>
        <v>0</v>
      </c>
      <c r="S450" s="136" t="str">
        <f t="shared" si="134"/>
        <v>A+J=</v>
      </c>
      <c r="T450" s="122">
        <f t="shared" si="135"/>
        <v>44732</v>
      </c>
      <c r="U450" s="3"/>
      <c r="V450" s="3"/>
      <c r="W450" s="55">
        <v>45285</v>
      </c>
      <c r="X450" s="55" t="s">
        <v>65</v>
      </c>
      <c r="Y450" s="22"/>
      <c r="Z450" s="1"/>
      <c r="AA450" s="3"/>
      <c r="AB450" s="3"/>
      <c r="AC450" s="3"/>
      <c r="AD450" s="3"/>
      <c r="AE450" s="3"/>
      <c r="AF450" s="11"/>
      <c r="AG450" s="3"/>
      <c r="AH450" s="3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  <c r="FE450" s="2"/>
      <c r="FF450" s="2"/>
      <c r="FG450" s="2"/>
      <c r="FH450" s="2"/>
      <c r="FI450" s="2"/>
      <c r="FJ450" s="2"/>
    </row>
    <row r="451" spans="1:166" x14ac:dyDescent="0.15">
      <c r="A451" s="134">
        <f t="shared" si="126"/>
        <v>43927</v>
      </c>
      <c r="B451" s="127">
        <f t="shared" ca="1" si="136"/>
        <v>2262580.9359999998</v>
      </c>
      <c r="C451" s="119">
        <f t="shared" si="127"/>
        <v>2000000</v>
      </c>
      <c r="D451" s="128">
        <f ca="1">IF(A451&lt;$B$1,VLOOKUP(A451,[1]DI!$A$4:$B$15000,2,FALSE),0)</f>
        <v>3.6500000000000005E-2</v>
      </c>
      <c r="E451" s="129">
        <f t="shared" ca="1" si="119"/>
        <v>1.00014227</v>
      </c>
      <c r="F451" s="129">
        <f ca="1">(TRUNC(PRODUCT($E$12:$E450),16))</f>
        <v>1.0668331936966</v>
      </c>
      <c r="G451" s="129">
        <f t="shared" si="128"/>
        <v>1</v>
      </c>
      <c r="H451" s="129">
        <f t="shared" ca="1" si="120"/>
        <v>1.0668331900000001</v>
      </c>
      <c r="I451" s="128">
        <f t="shared" si="129"/>
        <v>0.05</v>
      </c>
      <c r="J451" s="122">
        <f t="shared" si="130"/>
        <v>43488</v>
      </c>
      <c r="K451" s="118">
        <f t="shared" si="131"/>
        <v>303</v>
      </c>
      <c r="L451" s="130">
        <f t="shared" si="132"/>
        <v>303</v>
      </c>
      <c r="M451" s="131">
        <f t="shared" si="121"/>
        <v>1.060419266</v>
      </c>
      <c r="N451" s="131">
        <f t="shared" ca="1" si="122"/>
        <v>1.131290468</v>
      </c>
      <c r="O451" s="130">
        <f t="shared" si="133"/>
        <v>0</v>
      </c>
      <c r="P451" s="129">
        <f t="shared" ca="1" si="123"/>
        <v>262580.93599999999</v>
      </c>
      <c r="Q451" s="135">
        <f t="shared" si="124"/>
        <v>0</v>
      </c>
      <c r="R451" s="129">
        <f t="shared" si="125"/>
        <v>0</v>
      </c>
      <c r="S451" s="136" t="str">
        <f t="shared" si="134"/>
        <v>A+J=</v>
      </c>
      <c r="T451" s="122">
        <f t="shared" si="135"/>
        <v>44732</v>
      </c>
      <c r="U451" s="3"/>
      <c r="V451" s="3"/>
      <c r="W451" s="55">
        <v>45292</v>
      </c>
      <c r="X451" s="55" t="s">
        <v>66</v>
      </c>
      <c r="Y451" s="22"/>
      <c r="Z451" s="1"/>
      <c r="AA451" s="3"/>
      <c r="AB451" s="3"/>
      <c r="AC451" s="3"/>
      <c r="AD451" s="3"/>
      <c r="AE451" s="3"/>
      <c r="AF451" s="11"/>
      <c r="AG451" s="3"/>
      <c r="AH451" s="3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  <c r="FE451" s="2"/>
      <c r="FF451" s="2"/>
      <c r="FG451" s="2"/>
      <c r="FH451" s="2"/>
      <c r="FI451" s="2"/>
      <c r="FJ451" s="2"/>
    </row>
    <row r="452" spans="1:166" x14ac:dyDescent="0.15">
      <c r="A452" s="134">
        <f t="shared" si="126"/>
        <v>43928</v>
      </c>
      <c r="B452" s="127">
        <f t="shared" ca="1" si="136"/>
        <v>2263341.0060000001</v>
      </c>
      <c r="C452" s="119">
        <f t="shared" si="127"/>
        <v>2000000</v>
      </c>
      <c r="D452" s="128">
        <f ca="1">IF(A452&lt;$B$1,VLOOKUP(A452,[1]DI!$A$4:$B$15000,2,FALSE),0)</f>
        <v>3.6500000000000005E-2</v>
      </c>
      <c r="E452" s="129">
        <f t="shared" ca="1" si="119"/>
        <v>1.00014227</v>
      </c>
      <c r="F452" s="129">
        <f ca="1">(TRUNC(PRODUCT($E$12:$E451),16))</f>
        <v>1.0669849720550699</v>
      </c>
      <c r="G452" s="129">
        <f t="shared" si="128"/>
        <v>1</v>
      </c>
      <c r="H452" s="129">
        <f t="shared" ca="1" si="120"/>
        <v>1.06698497</v>
      </c>
      <c r="I452" s="128">
        <f t="shared" si="129"/>
        <v>0.05</v>
      </c>
      <c r="J452" s="122">
        <f t="shared" si="130"/>
        <v>43488</v>
      </c>
      <c r="K452" s="118">
        <f t="shared" si="131"/>
        <v>304</v>
      </c>
      <c r="L452" s="130">
        <f t="shared" si="132"/>
        <v>304</v>
      </c>
      <c r="M452" s="131">
        <f t="shared" si="121"/>
        <v>1.060624596</v>
      </c>
      <c r="N452" s="131">
        <f t="shared" ca="1" si="122"/>
        <v>1.131670503</v>
      </c>
      <c r="O452" s="130">
        <f t="shared" si="133"/>
        <v>0</v>
      </c>
      <c r="P452" s="129">
        <f t="shared" ca="1" si="123"/>
        <v>263341.00599999999</v>
      </c>
      <c r="Q452" s="135">
        <f t="shared" si="124"/>
        <v>0</v>
      </c>
      <c r="R452" s="129">
        <f t="shared" si="125"/>
        <v>0</v>
      </c>
      <c r="S452" s="136" t="str">
        <f t="shared" si="134"/>
        <v>A+J=</v>
      </c>
      <c r="T452" s="122">
        <f t="shared" si="135"/>
        <v>44732</v>
      </c>
      <c r="U452" s="3"/>
      <c r="V452" s="3"/>
      <c r="W452" s="55">
        <v>45334</v>
      </c>
      <c r="X452" s="55" t="s">
        <v>57</v>
      </c>
      <c r="Y452" s="22"/>
      <c r="Z452" s="1"/>
      <c r="AA452" s="3"/>
      <c r="AB452" s="3"/>
      <c r="AC452" s="3"/>
      <c r="AD452" s="3"/>
      <c r="AE452" s="3"/>
      <c r="AF452" s="11"/>
      <c r="AG452" s="3"/>
      <c r="AH452" s="3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  <c r="FE452" s="2"/>
      <c r="FF452" s="2"/>
      <c r="FG452" s="2"/>
      <c r="FH452" s="2"/>
      <c r="FI452" s="2"/>
      <c r="FJ452" s="2"/>
    </row>
    <row r="453" spans="1:166" x14ac:dyDescent="0.15">
      <c r="A453" s="134">
        <f t="shared" si="126"/>
        <v>43929</v>
      </c>
      <c r="B453" s="127">
        <f t="shared" ca="1" si="136"/>
        <v>2264101.324</v>
      </c>
      <c r="C453" s="119">
        <f t="shared" si="127"/>
        <v>2000000</v>
      </c>
      <c r="D453" s="128">
        <f ca="1">IF(A453&lt;$B$1,VLOOKUP(A453,[1]DI!$A$4:$B$15000,2,FALSE),0)</f>
        <v>3.6500000000000005E-2</v>
      </c>
      <c r="E453" s="129">
        <f t="shared" ca="1" si="119"/>
        <v>1.00014227</v>
      </c>
      <c r="F453" s="129">
        <f ca="1">(TRUNC(PRODUCT($E$12:$E452),16))</f>
        <v>1.0671367720070499</v>
      </c>
      <c r="G453" s="129">
        <f t="shared" si="128"/>
        <v>1</v>
      </c>
      <c r="H453" s="129">
        <f t="shared" ca="1" si="120"/>
        <v>1.0671367700000001</v>
      </c>
      <c r="I453" s="128">
        <f t="shared" si="129"/>
        <v>0.05</v>
      </c>
      <c r="J453" s="122">
        <f t="shared" si="130"/>
        <v>43488</v>
      </c>
      <c r="K453" s="118">
        <f t="shared" si="131"/>
        <v>305</v>
      </c>
      <c r="L453" s="130">
        <f t="shared" si="132"/>
        <v>305</v>
      </c>
      <c r="M453" s="131">
        <f t="shared" si="121"/>
        <v>1.0608299649999999</v>
      </c>
      <c r="N453" s="131">
        <f t="shared" ca="1" si="122"/>
        <v>1.1320506619999999</v>
      </c>
      <c r="O453" s="130">
        <f t="shared" si="133"/>
        <v>0</v>
      </c>
      <c r="P453" s="129">
        <f t="shared" ca="1" si="123"/>
        <v>264101.32400000002</v>
      </c>
      <c r="Q453" s="135">
        <f t="shared" si="124"/>
        <v>0</v>
      </c>
      <c r="R453" s="129">
        <f t="shared" si="125"/>
        <v>0</v>
      </c>
      <c r="S453" s="136" t="str">
        <f t="shared" si="134"/>
        <v>A+J=</v>
      </c>
      <c r="T453" s="122">
        <f t="shared" si="135"/>
        <v>44732</v>
      </c>
      <c r="U453" s="3"/>
      <c r="V453" s="3"/>
      <c r="W453" s="55">
        <v>45335</v>
      </c>
      <c r="X453" s="55" t="s">
        <v>57</v>
      </c>
      <c r="Y453" s="22"/>
      <c r="Z453" s="1"/>
      <c r="AA453" s="3"/>
      <c r="AB453" s="3"/>
      <c r="AC453" s="3"/>
      <c r="AD453" s="3"/>
      <c r="AE453" s="3"/>
      <c r="AF453" s="11"/>
      <c r="AG453" s="3"/>
      <c r="AH453" s="3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  <c r="FE453" s="2"/>
      <c r="FF453" s="2"/>
      <c r="FG453" s="2"/>
      <c r="FH453" s="2"/>
      <c r="FI453" s="2"/>
      <c r="FJ453" s="2"/>
    </row>
    <row r="454" spans="1:166" x14ac:dyDescent="0.15">
      <c r="A454" s="134">
        <f t="shared" si="126"/>
        <v>43930</v>
      </c>
      <c r="B454" s="127">
        <f t="shared" ca="1" si="136"/>
        <v>2264861.8960000002</v>
      </c>
      <c r="C454" s="119">
        <f t="shared" si="127"/>
        <v>2000000</v>
      </c>
      <c r="D454" s="128">
        <f ca="1">IF(A454&lt;$B$1,VLOOKUP(A454,[1]DI!$A$4:$B$15000,2,FALSE),0)</f>
        <v>3.6500000000000005E-2</v>
      </c>
      <c r="E454" s="129">
        <f t="shared" ca="1" si="119"/>
        <v>1.00014227</v>
      </c>
      <c r="F454" s="129">
        <f ca="1">(TRUNC(PRODUCT($E$12:$E453),16))</f>
        <v>1.0672885935556</v>
      </c>
      <c r="G454" s="129">
        <f t="shared" si="128"/>
        <v>1</v>
      </c>
      <c r="H454" s="129">
        <f t="shared" ca="1" si="120"/>
        <v>1.06728859</v>
      </c>
      <c r="I454" s="128">
        <f t="shared" si="129"/>
        <v>0.05</v>
      </c>
      <c r="J454" s="122">
        <f t="shared" si="130"/>
        <v>43488</v>
      </c>
      <c r="K454" s="118">
        <f t="shared" si="131"/>
        <v>306</v>
      </c>
      <c r="L454" s="130">
        <f t="shared" si="132"/>
        <v>306</v>
      </c>
      <c r="M454" s="131">
        <f t="shared" si="121"/>
        <v>1.061035374</v>
      </c>
      <c r="N454" s="131">
        <f t="shared" ca="1" si="122"/>
        <v>1.1324309480000001</v>
      </c>
      <c r="O454" s="130">
        <f t="shared" si="133"/>
        <v>0</v>
      </c>
      <c r="P454" s="129">
        <f t="shared" ca="1" si="123"/>
        <v>264861.89600000001</v>
      </c>
      <c r="Q454" s="135">
        <f t="shared" si="124"/>
        <v>0</v>
      </c>
      <c r="R454" s="129">
        <f t="shared" si="125"/>
        <v>0</v>
      </c>
      <c r="S454" s="136" t="str">
        <f t="shared" si="134"/>
        <v>A+J=</v>
      </c>
      <c r="T454" s="122">
        <f t="shared" si="135"/>
        <v>44732</v>
      </c>
      <c r="U454" s="3"/>
      <c r="V454" s="3"/>
      <c r="W454" s="55">
        <v>45380</v>
      </c>
      <c r="X454" s="55" t="s">
        <v>67</v>
      </c>
      <c r="Y454" s="22"/>
      <c r="Z454" s="1"/>
      <c r="AA454" s="3"/>
      <c r="AB454" s="3"/>
      <c r="AC454" s="3"/>
      <c r="AD454" s="3"/>
      <c r="AE454" s="3"/>
      <c r="AF454" s="11"/>
      <c r="AG454" s="3"/>
      <c r="AH454" s="3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  <c r="FE454" s="2"/>
      <c r="FF454" s="2"/>
      <c r="FG454" s="2"/>
      <c r="FH454" s="2"/>
      <c r="FI454" s="2"/>
      <c r="FJ454" s="2"/>
    </row>
    <row r="455" spans="1:166" x14ac:dyDescent="0.15">
      <c r="A455" s="134">
        <f t="shared" si="126"/>
        <v>43931</v>
      </c>
      <c r="B455" s="127">
        <f t="shared" ca="1" si="136"/>
        <v>2265622.7420000001</v>
      </c>
      <c r="C455" s="119">
        <f t="shared" si="127"/>
        <v>2000000</v>
      </c>
      <c r="D455" s="128">
        <f ca="1">IF(A455&lt;$B$1,VLOOKUP(A455,[1]DI!$A$4:$B$15000,2,FALSE),0)</f>
        <v>0</v>
      </c>
      <c r="E455" s="129">
        <f t="shared" ca="1" si="119"/>
        <v>1</v>
      </c>
      <c r="F455" s="129">
        <f ca="1">(TRUNC(PRODUCT($E$12:$E454),16))</f>
        <v>1.0674404367038</v>
      </c>
      <c r="G455" s="129">
        <f t="shared" si="128"/>
        <v>1</v>
      </c>
      <c r="H455" s="129">
        <f t="shared" ca="1" si="120"/>
        <v>1.0674404399999999</v>
      </c>
      <c r="I455" s="128">
        <f t="shared" si="129"/>
        <v>0.05</v>
      </c>
      <c r="J455" s="122">
        <f t="shared" si="130"/>
        <v>43488</v>
      </c>
      <c r="K455" s="118">
        <f t="shared" si="131"/>
        <v>306</v>
      </c>
      <c r="L455" s="130">
        <f t="shared" si="132"/>
        <v>307</v>
      </c>
      <c r="M455" s="131">
        <f t="shared" si="121"/>
        <v>1.0612408230000001</v>
      </c>
      <c r="N455" s="131">
        <f t="shared" ca="1" si="122"/>
        <v>1.1328113710000001</v>
      </c>
      <c r="O455" s="130">
        <f t="shared" si="133"/>
        <v>0</v>
      </c>
      <c r="P455" s="129">
        <f t="shared" ca="1" si="123"/>
        <v>265622.74200000003</v>
      </c>
      <c r="Q455" s="135">
        <f t="shared" si="124"/>
        <v>0</v>
      </c>
      <c r="R455" s="129">
        <f t="shared" si="125"/>
        <v>0</v>
      </c>
      <c r="S455" s="136" t="str">
        <f t="shared" si="134"/>
        <v>A+J=</v>
      </c>
      <c r="T455" s="122">
        <f t="shared" si="135"/>
        <v>44732</v>
      </c>
      <c r="U455" s="3"/>
      <c r="V455" s="3"/>
      <c r="W455" s="55">
        <v>45413</v>
      </c>
      <c r="X455" s="55" t="s">
        <v>69</v>
      </c>
      <c r="Y455" s="22"/>
      <c r="Z455" s="1"/>
      <c r="AA455" s="3"/>
      <c r="AB455" s="3"/>
      <c r="AC455" s="3"/>
      <c r="AD455" s="3"/>
      <c r="AE455" s="3"/>
      <c r="AF455" s="11"/>
      <c r="AG455" s="3"/>
      <c r="AH455" s="3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  <c r="FE455" s="2"/>
      <c r="FF455" s="2"/>
      <c r="FG455" s="2"/>
      <c r="FH455" s="2"/>
      <c r="FI455" s="2"/>
      <c r="FJ455" s="2"/>
    </row>
    <row r="456" spans="1:166" x14ac:dyDescent="0.15">
      <c r="A456" s="134">
        <f t="shared" si="126"/>
        <v>43932</v>
      </c>
      <c r="B456" s="127">
        <f t="shared" ca="1" si="136"/>
        <v>2265622.7420000001</v>
      </c>
      <c r="C456" s="119">
        <f t="shared" si="127"/>
        <v>2000000</v>
      </c>
      <c r="D456" s="128">
        <f ca="1">IF(A456&lt;$B$1,VLOOKUP(A456,[1]DI!$A$4:$B$15000,2,FALSE),0)</f>
        <v>0</v>
      </c>
      <c r="E456" s="129">
        <f t="shared" ca="1" si="119"/>
        <v>1</v>
      </c>
      <c r="F456" s="129">
        <f ca="1">(TRUNC(PRODUCT($E$12:$E455),16))</f>
        <v>1.0674404367038</v>
      </c>
      <c r="G456" s="129">
        <f t="shared" si="128"/>
        <v>1</v>
      </c>
      <c r="H456" s="129">
        <f t="shared" ca="1" si="120"/>
        <v>1.0674404399999999</v>
      </c>
      <c r="I456" s="128">
        <f t="shared" si="129"/>
        <v>0.05</v>
      </c>
      <c r="J456" s="122">
        <f t="shared" si="130"/>
        <v>43488</v>
      </c>
      <c r="K456" s="118">
        <f t="shared" si="131"/>
        <v>306</v>
      </c>
      <c r="L456" s="130">
        <f t="shared" si="132"/>
        <v>307</v>
      </c>
      <c r="M456" s="131">
        <f t="shared" si="121"/>
        <v>1.0612408230000001</v>
      </c>
      <c r="N456" s="131">
        <f t="shared" ca="1" si="122"/>
        <v>1.1328113710000001</v>
      </c>
      <c r="O456" s="130">
        <f t="shared" si="133"/>
        <v>0</v>
      </c>
      <c r="P456" s="129">
        <f t="shared" ca="1" si="123"/>
        <v>265622.74200000003</v>
      </c>
      <c r="Q456" s="135">
        <f t="shared" si="124"/>
        <v>0</v>
      </c>
      <c r="R456" s="129">
        <f t="shared" si="125"/>
        <v>0</v>
      </c>
      <c r="S456" s="136" t="str">
        <f t="shared" si="134"/>
        <v>A+J=</v>
      </c>
      <c r="T456" s="122">
        <f t="shared" si="135"/>
        <v>44732</v>
      </c>
      <c r="U456" s="3"/>
      <c r="V456" s="3"/>
      <c r="W456" s="55">
        <v>45442</v>
      </c>
      <c r="X456" s="55" t="s">
        <v>68</v>
      </c>
      <c r="Y456" s="22"/>
      <c r="Z456" s="1"/>
      <c r="AA456" s="3"/>
      <c r="AB456" s="3"/>
      <c r="AC456" s="3"/>
      <c r="AD456" s="3"/>
      <c r="AE456" s="3"/>
      <c r="AF456" s="11"/>
      <c r="AG456" s="3"/>
      <c r="AH456" s="3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  <c r="FE456" s="2"/>
      <c r="FF456" s="2"/>
      <c r="FG456" s="2"/>
      <c r="FH456" s="2"/>
      <c r="FI456" s="2"/>
      <c r="FJ456" s="2"/>
    </row>
    <row r="457" spans="1:166" x14ac:dyDescent="0.15">
      <c r="A457" s="134">
        <f t="shared" si="126"/>
        <v>43933</v>
      </c>
      <c r="B457" s="127">
        <f t="shared" ca="1" si="136"/>
        <v>2265622.7420000001</v>
      </c>
      <c r="C457" s="119">
        <f t="shared" si="127"/>
        <v>2000000</v>
      </c>
      <c r="D457" s="128">
        <f ca="1">IF(A457&lt;$B$1,VLOOKUP(A457,[1]DI!$A$4:$B$15000,2,FALSE),0)</f>
        <v>0</v>
      </c>
      <c r="E457" s="129">
        <f t="shared" ca="1" si="119"/>
        <v>1</v>
      </c>
      <c r="F457" s="129">
        <f ca="1">(TRUNC(PRODUCT($E$12:$E456),16))</f>
        <v>1.0674404367038</v>
      </c>
      <c r="G457" s="129">
        <f t="shared" si="128"/>
        <v>1</v>
      </c>
      <c r="H457" s="129">
        <f t="shared" ca="1" si="120"/>
        <v>1.0674404399999999</v>
      </c>
      <c r="I457" s="128">
        <f t="shared" si="129"/>
        <v>0.05</v>
      </c>
      <c r="J457" s="122">
        <f t="shared" si="130"/>
        <v>43488</v>
      </c>
      <c r="K457" s="118">
        <f t="shared" si="131"/>
        <v>306</v>
      </c>
      <c r="L457" s="130">
        <f t="shared" si="132"/>
        <v>307</v>
      </c>
      <c r="M457" s="131">
        <f t="shared" si="121"/>
        <v>1.0612408230000001</v>
      </c>
      <c r="N457" s="131">
        <f t="shared" ca="1" si="122"/>
        <v>1.1328113710000001</v>
      </c>
      <c r="O457" s="130">
        <f t="shared" si="133"/>
        <v>0</v>
      </c>
      <c r="P457" s="129">
        <f t="shared" ca="1" si="123"/>
        <v>265622.74200000003</v>
      </c>
      <c r="Q457" s="135">
        <f t="shared" si="124"/>
        <v>0</v>
      </c>
      <c r="R457" s="129">
        <f t="shared" si="125"/>
        <v>0</v>
      </c>
      <c r="S457" s="136" t="str">
        <f t="shared" si="134"/>
        <v>A+J=</v>
      </c>
      <c r="T457" s="122">
        <f t="shared" si="135"/>
        <v>44732</v>
      </c>
      <c r="U457" s="3"/>
      <c r="V457" s="3"/>
      <c r="W457" s="55">
        <v>45611</v>
      </c>
      <c r="X457" s="55" t="s">
        <v>71</v>
      </c>
      <c r="Y457" s="22"/>
      <c r="Z457" s="1"/>
      <c r="AA457" s="3"/>
      <c r="AB457" s="3"/>
      <c r="AC457" s="3"/>
      <c r="AD457" s="3"/>
      <c r="AE457" s="3"/>
      <c r="AF457" s="11"/>
      <c r="AG457" s="3"/>
      <c r="AH457" s="3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  <c r="FE457" s="2"/>
      <c r="FF457" s="2"/>
      <c r="FG457" s="2"/>
      <c r="FH457" s="2"/>
      <c r="FI457" s="2"/>
      <c r="FJ457" s="2"/>
    </row>
    <row r="458" spans="1:166" x14ac:dyDescent="0.15">
      <c r="A458" s="134">
        <f t="shared" si="126"/>
        <v>43934</v>
      </c>
      <c r="B458" s="127">
        <f t="shared" ca="1" si="136"/>
        <v>2265622.7420000001</v>
      </c>
      <c r="C458" s="119">
        <f t="shared" si="127"/>
        <v>2000000</v>
      </c>
      <c r="D458" s="128">
        <f ca="1">IF(A458&lt;$B$1,VLOOKUP(A458,[1]DI!$A$4:$B$15000,2,FALSE),0)</f>
        <v>3.6500000000000005E-2</v>
      </c>
      <c r="E458" s="129">
        <f t="shared" ca="1" si="119"/>
        <v>1.00014227</v>
      </c>
      <c r="F458" s="129">
        <f ca="1">(TRUNC(PRODUCT($E$12:$E457),16))</f>
        <v>1.0674404367038</v>
      </c>
      <c r="G458" s="129">
        <f t="shared" si="128"/>
        <v>1</v>
      </c>
      <c r="H458" s="129">
        <f t="shared" ca="1" si="120"/>
        <v>1.0674404399999999</v>
      </c>
      <c r="I458" s="128">
        <f t="shared" si="129"/>
        <v>0.05</v>
      </c>
      <c r="J458" s="122">
        <f t="shared" si="130"/>
        <v>43488</v>
      </c>
      <c r="K458" s="118">
        <f t="shared" si="131"/>
        <v>307</v>
      </c>
      <c r="L458" s="130">
        <f t="shared" si="132"/>
        <v>307</v>
      </c>
      <c r="M458" s="131">
        <f t="shared" si="121"/>
        <v>1.0612408230000001</v>
      </c>
      <c r="N458" s="131">
        <f t="shared" ca="1" si="122"/>
        <v>1.1328113710000001</v>
      </c>
      <c r="O458" s="130">
        <f t="shared" si="133"/>
        <v>0</v>
      </c>
      <c r="P458" s="129">
        <f t="shared" ca="1" si="123"/>
        <v>265622.74200000003</v>
      </c>
      <c r="Q458" s="135">
        <f t="shared" si="124"/>
        <v>0</v>
      </c>
      <c r="R458" s="129">
        <f t="shared" si="125"/>
        <v>0</v>
      </c>
      <c r="S458" s="136" t="str">
        <f t="shared" si="134"/>
        <v>A+J=</v>
      </c>
      <c r="T458" s="122">
        <f t="shared" si="135"/>
        <v>44732</v>
      </c>
      <c r="U458" s="3"/>
      <c r="V458" s="3"/>
      <c r="W458" s="55">
        <v>45651</v>
      </c>
      <c r="X458" s="55" t="s">
        <v>65</v>
      </c>
      <c r="Y458" s="22"/>
      <c r="Z458" s="1"/>
      <c r="AA458" s="3"/>
      <c r="AB458" s="3"/>
      <c r="AC458" s="3"/>
      <c r="AD458" s="3"/>
      <c r="AE458" s="3"/>
      <c r="AF458" s="11"/>
      <c r="AG458" s="3"/>
      <c r="AH458" s="3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  <c r="FE458" s="2"/>
      <c r="FF458" s="2"/>
      <c r="FG458" s="2"/>
      <c r="FH458" s="2"/>
      <c r="FI458" s="2"/>
      <c r="FJ458" s="2"/>
    </row>
    <row r="459" spans="1:166" x14ac:dyDescent="0.15">
      <c r="A459" s="134">
        <f t="shared" si="126"/>
        <v>43935</v>
      </c>
      <c r="B459" s="127">
        <f t="shared" ca="1" si="136"/>
        <v>2266383.8160000001</v>
      </c>
      <c r="C459" s="119">
        <f t="shared" si="127"/>
        <v>2000000</v>
      </c>
      <c r="D459" s="128">
        <f ca="1">IF(A459&lt;$B$1,VLOOKUP(A459,[1]DI!$A$4:$B$15000,2,FALSE),0)</f>
        <v>3.6500000000000005E-2</v>
      </c>
      <c r="E459" s="129">
        <f t="shared" ca="1" si="119"/>
        <v>1.00014227</v>
      </c>
      <c r="F459" s="129">
        <f ca="1">(TRUNC(PRODUCT($E$12:$E458),16))</f>
        <v>1.0675923014547299</v>
      </c>
      <c r="G459" s="129">
        <f t="shared" si="128"/>
        <v>1</v>
      </c>
      <c r="H459" s="129">
        <f t="shared" ca="1" si="120"/>
        <v>1.0675923</v>
      </c>
      <c r="I459" s="128">
        <f t="shared" si="129"/>
        <v>0.05</v>
      </c>
      <c r="J459" s="122">
        <f t="shared" si="130"/>
        <v>43488</v>
      </c>
      <c r="K459" s="118">
        <f t="shared" si="131"/>
        <v>308</v>
      </c>
      <c r="L459" s="130">
        <f t="shared" si="132"/>
        <v>308</v>
      </c>
      <c r="M459" s="131">
        <f t="shared" si="121"/>
        <v>1.0614463110000001</v>
      </c>
      <c r="N459" s="131">
        <f t="shared" ca="1" si="122"/>
        <v>1.1331919079999999</v>
      </c>
      <c r="O459" s="130">
        <f t="shared" si="133"/>
        <v>0</v>
      </c>
      <c r="P459" s="129">
        <f t="shared" ca="1" si="123"/>
        <v>266383.81599999999</v>
      </c>
      <c r="Q459" s="135">
        <f t="shared" si="124"/>
        <v>0</v>
      </c>
      <c r="R459" s="129">
        <f t="shared" si="125"/>
        <v>0</v>
      </c>
      <c r="S459" s="136" t="str">
        <f t="shared" si="134"/>
        <v>A+J=</v>
      </c>
      <c r="T459" s="122">
        <f t="shared" si="135"/>
        <v>44732</v>
      </c>
      <c r="U459" s="3"/>
      <c r="V459" s="3"/>
      <c r="W459" s="55">
        <v>45658</v>
      </c>
      <c r="X459" s="55" t="s">
        <v>66</v>
      </c>
      <c r="Y459" s="22"/>
      <c r="Z459" s="1"/>
      <c r="AA459" s="3"/>
      <c r="AB459" s="3"/>
      <c r="AC459" s="3"/>
      <c r="AD459" s="3"/>
      <c r="AE459" s="3"/>
      <c r="AF459" s="11"/>
      <c r="AG459" s="3"/>
      <c r="AH459" s="3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  <c r="FE459" s="2"/>
      <c r="FF459" s="2"/>
      <c r="FG459" s="2"/>
      <c r="FH459" s="2"/>
      <c r="FI459" s="2"/>
      <c r="FJ459" s="2"/>
    </row>
    <row r="460" spans="1:166" x14ac:dyDescent="0.15">
      <c r="A460" s="134">
        <f t="shared" si="126"/>
        <v>43936</v>
      </c>
      <c r="B460" s="127">
        <f t="shared" ca="1" si="136"/>
        <v>2267145.1680000001</v>
      </c>
      <c r="C460" s="119">
        <f t="shared" si="127"/>
        <v>2000000</v>
      </c>
      <c r="D460" s="128">
        <f ca="1">IF(A460&lt;$B$1,VLOOKUP(A460,[1]DI!$A$4:$B$15000,2,FALSE),0)</f>
        <v>3.6500000000000005E-2</v>
      </c>
      <c r="E460" s="129">
        <f t="shared" ref="E460:E523" ca="1" si="137">ROUND(((1+D460)^(1/252)),8)</f>
        <v>1.00014227</v>
      </c>
      <c r="F460" s="129">
        <f ca="1">(TRUNC(PRODUCT($E$12:$E459),16))</f>
        <v>1.06774418781146</v>
      </c>
      <c r="G460" s="129">
        <f t="shared" si="128"/>
        <v>1</v>
      </c>
      <c r="H460" s="129">
        <f t="shared" ref="H460:H523" ca="1" si="138">ROUND(F460/G460,8)</f>
        <v>1.06774419</v>
      </c>
      <c r="I460" s="128">
        <f t="shared" si="129"/>
        <v>0.05</v>
      </c>
      <c r="J460" s="122">
        <f t="shared" si="130"/>
        <v>43488</v>
      </c>
      <c r="K460" s="118">
        <f t="shared" si="131"/>
        <v>309</v>
      </c>
      <c r="L460" s="130">
        <f t="shared" si="132"/>
        <v>309</v>
      </c>
      <c r="M460" s="131">
        <f t="shared" ref="M460:M523" si="139">ROUND((I460+1)^(L460/252),9)</f>
        <v>1.0616518399999999</v>
      </c>
      <c r="N460" s="131">
        <f t="shared" ref="N460:N523" ca="1" si="140">ROUND(H460*M460,9)</f>
        <v>1.1335725839999999</v>
      </c>
      <c r="O460" s="130">
        <f t="shared" si="133"/>
        <v>0</v>
      </c>
      <c r="P460" s="129">
        <f t="shared" ref="P460:P523" ca="1" si="141">TRUNC(((N460-1)*C460),8)</f>
        <v>267145.16800000001</v>
      </c>
      <c r="Q460" s="135">
        <f t="shared" ref="Q460:Q523" si="142">IF($O460&gt;0,VLOOKUP($O460,$W$12:$AC$150,7),0)</f>
        <v>0</v>
      </c>
      <c r="R460" s="129">
        <f t="shared" ref="R460:R523" si="143">IF(Q460&gt;0,TRUNC(Q460*C$12,8),0)</f>
        <v>0</v>
      </c>
      <c r="S460" s="136" t="str">
        <f t="shared" si="134"/>
        <v>A+J=</v>
      </c>
      <c r="T460" s="122">
        <f t="shared" si="135"/>
        <v>44732</v>
      </c>
      <c r="U460" s="3"/>
      <c r="V460" s="3"/>
      <c r="W460" s="55">
        <v>45719</v>
      </c>
      <c r="X460" s="55" t="s">
        <v>57</v>
      </c>
      <c r="Y460" s="22"/>
      <c r="Z460" s="1"/>
      <c r="AA460" s="3"/>
      <c r="AB460" s="3"/>
      <c r="AC460" s="3"/>
      <c r="AD460" s="3"/>
      <c r="AE460" s="3"/>
      <c r="AF460" s="11"/>
      <c r="AG460" s="3"/>
      <c r="AH460" s="3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  <c r="FE460" s="2"/>
      <c r="FF460" s="2"/>
      <c r="FG460" s="2"/>
      <c r="FH460" s="2"/>
      <c r="FI460" s="2"/>
      <c r="FJ460" s="2"/>
    </row>
    <row r="461" spans="1:166" x14ac:dyDescent="0.15">
      <c r="A461" s="134">
        <f t="shared" ref="A461:A524" si="144">(A460+1)</f>
        <v>43937</v>
      </c>
      <c r="B461" s="127">
        <f t="shared" ca="1" si="136"/>
        <v>2267906.77</v>
      </c>
      <c r="C461" s="119">
        <f t="shared" ref="C461:C524" si="145">(C460-R460)</f>
        <v>2000000</v>
      </c>
      <c r="D461" s="128">
        <f ca="1">IF(A461&lt;$B$1,VLOOKUP(A461,[1]DI!$A$4:$B$15000,2,FALSE),0)</f>
        <v>3.6500000000000005E-2</v>
      </c>
      <c r="E461" s="129">
        <f t="shared" ca="1" si="137"/>
        <v>1.00014227</v>
      </c>
      <c r="F461" s="129">
        <f ca="1">(TRUNC(PRODUCT($E$12:$E460),16))</f>
        <v>1.06789609577706</v>
      </c>
      <c r="G461" s="129">
        <f t="shared" ref="G461:G524" si="146">IF(O460&gt;0,F460,G460)</f>
        <v>1</v>
      </c>
      <c r="H461" s="129">
        <f t="shared" ca="1" si="138"/>
        <v>1.0678961</v>
      </c>
      <c r="I461" s="128">
        <f t="shared" ref="I461:I524" si="147">I460</f>
        <v>0.05</v>
      </c>
      <c r="J461" s="122">
        <f t="shared" ref="J461:J524" si="148">IF(O460&gt;0,VLOOKUP(O460,W$12:AG$150,2),J460)</f>
        <v>43488</v>
      </c>
      <c r="K461" s="118">
        <f t="shared" ref="K461:K524" si="149">IF(A461&gt;J461,IF(NETWORKDAYS(J461,A461,$W$160:$W$544)-1=0,1,NETWORKDAYS(J461,A461,$W$160:$W$544)-1),0)</f>
        <v>310</v>
      </c>
      <c r="L461" s="130">
        <f t="shared" ref="L461:L524" si="150">IF(AND(K461=1,K460=1),1,IF(K461&gt;0,IF(K461=K460,K461+1,K461),0))</f>
        <v>310</v>
      </c>
      <c r="M461" s="131">
        <f t="shared" si="139"/>
        <v>1.0618574080000001</v>
      </c>
      <c r="N461" s="131">
        <f t="shared" ca="1" si="140"/>
        <v>1.1339533850000001</v>
      </c>
      <c r="O461" s="130">
        <f t="shared" ref="O461:O524" si="151">IF(VLOOKUP(A461,X$12:AE$150,8)=VLOOKUP(A460,X$12:AE$150,8),0,VLOOKUP(A461,X$12:AE$150,8))</f>
        <v>0</v>
      </c>
      <c r="P461" s="129">
        <f t="shared" ca="1" si="141"/>
        <v>267906.77</v>
      </c>
      <c r="Q461" s="135">
        <f t="shared" si="142"/>
        <v>0</v>
      </c>
      <c r="R461" s="129">
        <f t="shared" si="143"/>
        <v>0</v>
      </c>
      <c r="S461" s="136" t="str">
        <f t="shared" ref="S461:S524" si="152">IF(O460&gt;0,VLOOKUP(O460,W$12:AG$150,10),S460)</f>
        <v>A+J=</v>
      </c>
      <c r="T461" s="122">
        <f t="shared" ref="T461:T524" si="153">IF(O460&gt;0,VLOOKUP(O460,W$12:AG$150,11),T460)</f>
        <v>44732</v>
      </c>
      <c r="U461" s="3"/>
      <c r="V461" s="3"/>
      <c r="W461" s="55">
        <v>45720</v>
      </c>
      <c r="X461" s="55" t="s">
        <v>57</v>
      </c>
      <c r="Y461" s="22"/>
      <c r="Z461" s="1"/>
      <c r="AA461" s="3"/>
      <c r="AB461" s="3"/>
      <c r="AC461" s="3"/>
      <c r="AD461" s="3"/>
      <c r="AE461" s="3"/>
      <c r="AF461" s="11"/>
      <c r="AG461" s="3"/>
      <c r="AH461" s="3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  <c r="FE461" s="2"/>
      <c r="FF461" s="2"/>
      <c r="FG461" s="2"/>
      <c r="FH461" s="2"/>
      <c r="FI461" s="2"/>
      <c r="FJ461" s="2"/>
    </row>
    <row r="462" spans="1:166" x14ac:dyDescent="0.15">
      <c r="A462" s="134">
        <f t="shared" si="144"/>
        <v>43938</v>
      </c>
      <c r="B462" s="127">
        <f t="shared" ref="B462:B525" ca="1" si="154">IF(A462&lt;=TODAY(),C462+P462,IF(AND(A462&gt;TODAY(),A462&lt;=$B$1),IF(VLOOKUP(TODAY(),$A$10:$D$5000,4,FALSE)=0,"n.d",C462+P462),"n.d"))</f>
        <v>2268668.6239999998</v>
      </c>
      <c r="C462" s="119">
        <f t="shared" si="145"/>
        <v>2000000</v>
      </c>
      <c r="D462" s="128">
        <f ca="1">IF(A462&lt;$B$1,VLOOKUP(A462,[1]DI!$A$4:$B$15000,2,FALSE),0)</f>
        <v>3.6500000000000005E-2</v>
      </c>
      <c r="E462" s="129">
        <f t="shared" ca="1" si="137"/>
        <v>1.00014227</v>
      </c>
      <c r="F462" s="129">
        <f ca="1">(TRUNC(PRODUCT($E$12:$E461),16))</f>
        <v>1.0680480253546101</v>
      </c>
      <c r="G462" s="129">
        <f t="shared" si="146"/>
        <v>1</v>
      </c>
      <c r="H462" s="129">
        <f t="shared" ca="1" si="138"/>
        <v>1.0680480299999999</v>
      </c>
      <c r="I462" s="128">
        <f t="shared" si="147"/>
        <v>0.05</v>
      </c>
      <c r="J462" s="122">
        <f t="shared" si="148"/>
        <v>43488</v>
      </c>
      <c r="K462" s="118">
        <f t="shared" si="149"/>
        <v>311</v>
      </c>
      <c r="L462" s="130">
        <f t="shared" si="150"/>
        <v>311</v>
      </c>
      <c r="M462" s="131">
        <f t="shared" si="139"/>
        <v>1.062063016</v>
      </c>
      <c r="N462" s="131">
        <f t="shared" ca="1" si="140"/>
        <v>1.134334312</v>
      </c>
      <c r="O462" s="130">
        <f t="shared" si="151"/>
        <v>0</v>
      </c>
      <c r="P462" s="129">
        <f t="shared" ca="1" si="141"/>
        <v>268668.62400000001</v>
      </c>
      <c r="Q462" s="135">
        <f t="shared" si="142"/>
        <v>0</v>
      </c>
      <c r="R462" s="129">
        <f t="shared" si="143"/>
        <v>0</v>
      </c>
      <c r="S462" s="136" t="str">
        <f t="shared" si="152"/>
        <v>A+J=</v>
      </c>
      <c r="T462" s="122">
        <f t="shared" si="153"/>
        <v>44732</v>
      </c>
      <c r="U462" s="3"/>
      <c r="V462" s="3"/>
      <c r="W462" s="55">
        <v>45765</v>
      </c>
      <c r="X462" s="55" t="s">
        <v>67</v>
      </c>
      <c r="Y462" s="22"/>
      <c r="Z462" s="1"/>
      <c r="AA462" s="3"/>
      <c r="AB462" s="3"/>
      <c r="AC462" s="3"/>
      <c r="AD462" s="3"/>
      <c r="AE462" s="3"/>
      <c r="AF462" s="11"/>
      <c r="AG462" s="3"/>
      <c r="AH462" s="3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  <c r="FE462" s="2"/>
      <c r="FF462" s="2"/>
      <c r="FG462" s="2"/>
      <c r="FH462" s="2"/>
      <c r="FI462" s="2"/>
      <c r="FJ462" s="2"/>
    </row>
    <row r="463" spans="1:166" x14ac:dyDescent="0.15">
      <c r="A463" s="134">
        <f t="shared" si="144"/>
        <v>43939</v>
      </c>
      <c r="B463" s="127">
        <f t="shared" ca="1" si="154"/>
        <v>2269430.7319999998</v>
      </c>
      <c r="C463" s="119">
        <f t="shared" si="145"/>
        <v>2000000</v>
      </c>
      <c r="D463" s="128">
        <f ca="1">IF(A463&lt;$B$1,VLOOKUP(A463,[1]DI!$A$4:$B$15000,2,FALSE),0)</f>
        <v>0</v>
      </c>
      <c r="E463" s="129">
        <f t="shared" ca="1" si="137"/>
        <v>1</v>
      </c>
      <c r="F463" s="129">
        <f ca="1">(TRUNC(PRODUCT($E$12:$E462),16))</f>
        <v>1.0681999765471799</v>
      </c>
      <c r="G463" s="129">
        <f t="shared" si="146"/>
        <v>1</v>
      </c>
      <c r="H463" s="129">
        <f t="shared" ca="1" si="138"/>
        <v>1.0681999799999999</v>
      </c>
      <c r="I463" s="128">
        <f t="shared" si="147"/>
        <v>0.05</v>
      </c>
      <c r="J463" s="122">
        <f t="shared" si="148"/>
        <v>43488</v>
      </c>
      <c r="K463" s="118">
        <f t="shared" si="149"/>
        <v>311</v>
      </c>
      <c r="L463" s="130">
        <f t="shared" si="150"/>
        <v>312</v>
      </c>
      <c r="M463" s="131">
        <f t="shared" si="139"/>
        <v>1.0622686640000001</v>
      </c>
      <c r="N463" s="131">
        <f t="shared" ca="1" si="140"/>
        <v>1.134715366</v>
      </c>
      <c r="O463" s="130">
        <f t="shared" si="151"/>
        <v>0</v>
      </c>
      <c r="P463" s="129">
        <f t="shared" ca="1" si="141"/>
        <v>269430.73200000002</v>
      </c>
      <c r="Q463" s="135">
        <f t="shared" si="142"/>
        <v>0</v>
      </c>
      <c r="R463" s="129">
        <f t="shared" si="143"/>
        <v>0</v>
      </c>
      <c r="S463" s="136" t="str">
        <f t="shared" si="152"/>
        <v>A+J=</v>
      </c>
      <c r="T463" s="122">
        <f t="shared" si="153"/>
        <v>44732</v>
      </c>
      <c r="U463" s="3"/>
      <c r="V463" s="3"/>
      <c r="W463" s="55">
        <v>45768</v>
      </c>
      <c r="X463" s="55" t="s">
        <v>58</v>
      </c>
      <c r="Y463" s="22"/>
      <c r="Z463" s="1"/>
      <c r="AA463" s="3"/>
      <c r="AB463" s="3"/>
      <c r="AC463" s="3"/>
      <c r="AD463" s="3"/>
      <c r="AE463" s="3"/>
      <c r="AF463" s="11"/>
      <c r="AG463" s="3"/>
      <c r="AH463" s="3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  <c r="FE463" s="2"/>
      <c r="FF463" s="2"/>
      <c r="FG463" s="2"/>
      <c r="FH463" s="2"/>
      <c r="FI463" s="2"/>
      <c r="FJ463" s="2"/>
    </row>
    <row r="464" spans="1:166" x14ac:dyDescent="0.15">
      <c r="A464" s="134">
        <f t="shared" si="144"/>
        <v>43940</v>
      </c>
      <c r="B464" s="127">
        <f t="shared" ca="1" si="154"/>
        <v>2269430.7319999998</v>
      </c>
      <c r="C464" s="119">
        <f t="shared" si="145"/>
        <v>2000000</v>
      </c>
      <c r="D464" s="128">
        <f ca="1">IF(A464&lt;$B$1,VLOOKUP(A464,[1]DI!$A$4:$B$15000,2,FALSE),0)</f>
        <v>0</v>
      </c>
      <c r="E464" s="129">
        <f t="shared" ca="1" si="137"/>
        <v>1</v>
      </c>
      <c r="F464" s="129">
        <f ca="1">(TRUNC(PRODUCT($E$12:$E463),16))</f>
        <v>1.0681999765471799</v>
      </c>
      <c r="G464" s="129">
        <f t="shared" si="146"/>
        <v>1</v>
      </c>
      <c r="H464" s="129">
        <f t="shared" ca="1" si="138"/>
        <v>1.0681999799999999</v>
      </c>
      <c r="I464" s="128">
        <f t="shared" si="147"/>
        <v>0.05</v>
      </c>
      <c r="J464" s="122">
        <f t="shared" si="148"/>
        <v>43488</v>
      </c>
      <c r="K464" s="118">
        <f t="shared" si="149"/>
        <v>311</v>
      </c>
      <c r="L464" s="130">
        <f t="shared" si="150"/>
        <v>312</v>
      </c>
      <c r="M464" s="131">
        <f t="shared" si="139"/>
        <v>1.0622686640000001</v>
      </c>
      <c r="N464" s="131">
        <f t="shared" ca="1" si="140"/>
        <v>1.134715366</v>
      </c>
      <c r="O464" s="130">
        <f t="shared" si="151"/>
        <v>0</v>
      </c>
      <c r="P464" s="129">
        <f t="shared" ca="1" si="141"/>
        <v>269430.73200000002</v>
      </c>
      <c r="Q464" s="135">
        <f t="shared" si="142"/>
        <v>0</v>
      </c>
      <c r="R464" s="129">
        <f t="shared" si="143"/>
        <v>0</v>
      </c>
      <c r="S464" s="136" t="str">
        <f t="shared" si="152"/>
        <v>A+J=</v>
      </c>
      <c r="T464" s="122">
        <f t="shared" si="153"/>
        <v>44732</v>
      </c>
      <c r="U464" s="3"/>
      <c r="V464" s="3"/>
      <c r="W464" s="55">
        <v>45778</v>
      </c>
      <c r="X464" s="55" t="s">
        <v>60</v>
      </c>
      <c r="Y464" s="22"/>
      <c r="Z464" s="1"/>
      <c r="AA464" s="3"/>
      <c r="AB464" s="3"/>
      <c r="AC464" s="3"/>
      <c r="AD464" s="3"/>
      <c r="AE464" s="3"/>
      <c r="AF464" s="11"/>
      <c r="AG464" s="3"/>
      <c r="AH464" s="3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  <c r="FE464" s="2"/>
      <c r="FF464" s="2"/>
      <c r="FG464" s="2"/>
      <c r="FH464" s="2"/>
      <c r="FI464" s="2"/>
      <c r="FJ464" s="2"/>
    </row>
    <row r="465" spans="1:166" x14ac:dyDescent="0.15">
      <c r="A465" s="134">
        <f t="shared" si="144"/>
        <v>43941</v>
      </c>
      <c r="B465" s="127">
        <f t="shared" ca="1" si="154"/>
        <v>2269430.7319999998</v>
      </c>
      <c r="C465" s="119">
        <f t="shared" si="145"/>
        <v>2000000</v>
      </c>
      <c r="D465" s="128">
        <f ca="1">IF(A465&lt;$B$1,VLOOKUP(A465,[1]DI!$A$4:$B$15000,2,FALSE),0)</f>
        <v>3.6500000000000005E-2</v>
      </c>
      <c r="E465" s="129">
        <f t="shared" ca="1" si="137"/>
        <v>1.00014227</v>
      </c>
      <c r="F465" s="129">
        <f ca="1">(TRUNC(PRODUCT($E$12:$E464),16))</f>
        <v>1.0681999765471799</v>
      </c>
      <c r="G465" s="129">
        <f t="shared" si="146"/>
        <v>1</v>
      </c>
      <c r="H465" s="129">
        <f t="shared" ca="1" si="138"/>
        <v>1.0681999799999999</v>
      </c>
      <c r="I465" s="128">
        <f t="shared" si="147"/>
        <v>0.05</v>
      </c>
      <c r="J465" s="122">
        <f t="shared" si="148"/>
        <v>43488</v>
      </c>
      <c r="K465" s="118">
        <f t="shared" si="149"/>
        <v>312</v>
      </c>
      <c r="L465" s="130">
        <f t="shared" si="150"/>
        <v>312</v>
      </c>
      <c r="M465" s="131">
        <f t="shared" si="139"/>
        <v>1.0622686640000001</v>
      </c>
      <c r="N465" s="131">
        <f t="shared" ca="1" si="140"/>
        <v>1.134715366</v>
      </c>
      <c r="O465" s="130">
        <f t="shared" si="151"/>
        <v>0</v>
      </c>
      <c r="P465" s="129">
        <f t="shared" ca="1" si="141"/>
        <v>269430.73200000002</v>
      </c>
      <c r="Q465" s="135">
        <f t="shared" si="142"/>
        <v>0</v>
      </c>
      <c r="R465" s="129">
        <f t="shared" si="143"/>
        <v>0</v>
      </c>
      <c r="S465" s="136" t="str">
        <f t="shared" si="152"/>
        <v>A+J=</v>
      </c>
      <c r="T465" s="122">
        <f t="shared" si="153"/>
        <v>44732</v>
      </c>
      <c r="U465" s="3"/>
      <c r="V465" s="3"/>
      <c r="W465" s="55">
        <v>45827</v>
      </c>
      <c r="X465" s="55" t="s">
        <v>68</v>
      </c>
      <c r="Y465" s="22"/>
      <c r="Z465" s="1"/>
      <c r="AA465" s="3"/>
      <c r="AB465" s="3"/>
      <c r="AC465" s="3"/>
      <c r="AD465" s="3"/>
      <c r="AE465" s="3"/>
      <c r="AF465" s="11"/>
      <c r="AG465" s="3"/>
      <c r="AH465" s="3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  <c r="FE465" s="2"/>
      <c r="FF465" s="2"/>
      <c r="FG465" s="2"/>
      <c r="FH465" s="2"/>
      <c r="FI465" s="2"/>
      <c r="FJ465" s="2"/>
    </row>
    <row r="466" spans="1:166" x14ac:dyDescent="0.15">
      <c r="A466" s="134">
        <f t="shared" si="144"/>
        <v>43942</v>
      </c>
      <c r="B466" s="127">
        <f t="shared" ca="1" si="154"/>
        <v>2270193.09</v>
      </c>
      <c r="C466" s="119">
        <f t="shared" si="145"/>
        <v>2000000</v>
      </c>
      <c r="D466" s="128">
        <f ca="1">IF(A466&lt;$B$1,VLOOKUP(A466,[1]DI!$A$4:$B$15000,2,FALSE),0)</f>
        <v>0</v>
      </c>
      <c r="E466" s="129">
        <f t="shared" ca="1" si="137"/>
        <v>1</v>
      </c>
      <c r="F466" s="129">
        <f ca="1">(TRUNC(PRODUCT($E$12:$E465),16))</f>
        <v>1.0683519493578399</v>
      </c>
      <c r="G466" s="129">
        <f t="shared" si="146"/>
        <v>1</v>
      </c>
      <c r="H466" s="129">
        <f t="shared" ca="1" si="138"/>
        <v>1.0683519500000001</v>
      </c>
      <c r="I466" s="128">
        <f t="shared" si="147"/>
        <v>0.05</v>
      </c>
      <c r="J466" s="122">
        <f t="shared" si="148"/>
        <v>43488</v>
      </c>
      <c r="K466" s="118">
        <f t="shared" si="149"/>
        <v>312</v>
      </c>
      <c r="L466" s="130">
        <f t="shared" si="150"/>
        <v>313</v>
      </c>
      <c r="M466" s="131">
        <f t="shared" si="139"/>
        <v>1.0624743510000001</v>
      </c>
      <c r="N466" s="131">
        <f t="shared" ca="1" si="140"/>
        <v>1.1350965449999999</v>
      </c>
      <c r="O466" s="130">
        <f t="shared" si="151"/>
        <v>0</v>
      </c>
      <c r="P466" s="129">
        <f t="shared" ca="1" si="141"/>
        <v>270193.09000000003</v>
      </c>
      <c r="Q466" s="135">
        <f t="shared" si="142"/>
        <v>0</v>
      </c>
      <c r="R466" s="129">
        <f t="shared" si="143"/>
        <v>0</v>
      </c>
      <c r="S466" s="136" t="str">
        <f t="shared" si="152"/>
        <v>A+J=</v>
      </c>
      <c r="T466" s="122">
        <f t="shared" si="153"/>
        <v>44732</v>
      </c>
      <c r="U466" s="3"/>
      <c r="V466" s="3"/>
      <c r="W466" s="55">
        <v>46016</v>
      </c>
      <c r="X466" s="55" t="s">
        <v>65</v>
      </c>
      <c r="Y466" s="22"/>
      <c r="Z466" s="1"/>
      <c r="AA466" s="3"/>
      <c r="AB466" s="3"/>
      <c r="AC466" s="3"/>
      <c r="AD466" s="3"/>
      <c r="AE466" s="3"/>
      <c r="AF466" s="11"/>
      <c r="AG466" s="3"/>
      <c r="AH466" s="3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  <c r="FE466" s="2"/>
      <c r="FF466" s="2"/>
      <c r="FG466" s="2"/>
      <c r="FH466" s="2"/>
      <c r="FI466" s="2"/>
      <c r="FJ466" s="2"/>
    </row>
    <row r="467" spans="1:166" x14ac:dyDescent="0.15">
      <c r="A467" s="134">
        <f t="shared" si="144"/>
        <v>43943</v>
      </c>
      <c r="B467" s="127">
        <f t="shared" ca="1" si="154"/>
        <v>2270193.09</v>
      </c>
      <c r="C467" s="119">
        <f t="shared" si="145"/>
        <v>2000000</v>
      </c>
      <c r="D467" s="128">
        <f ca="1">IF(A467&lt;$B$1,VLOOKUP(A467,[1]DI!$A$4:$B$15000,2,FALSE),0)</f>
        <v>3.6500000000000005E-2</v>
      </c>
      <c r="E467" s="129">
        <f t="shared" ca="1" si="137"/>
        <v>1.00014227</v>
      </c>
      <c r="F467" s="129">
        <f ca="1">(TRUNC(PRODUCT($E$12:$E466),16))</f>
        <v>1.0683519493578399</v>
      </c>
      <c r="G467" s="129">
        <f t="shared" si="146"/>
        <v>1</v>
      </c>
      <c r="H467" s="129">
        <f t="shared" ca="1" si="138"/>
        <v>1.0683519500000001</v>
      </c>
      <c r="I467" s="128">
        <f t="shared" si="147"/>
        <v>0.05</v>
      </c>
      <c r="J467" s="122">
        <f t="shared" si="148"/>
        <v>43488</v>
      </c>
      <c r="K467" s="118">
        <f t="shared" si="149"/>
        <v>313</v>
      </c>
      <c r="L467" s="130">
        <f t="shared" si="150"/>
        <v>313</v>
      </c>
      <c r="M467" s="131">
        <f t="shared" si="139"/>
        <v>1.0624743510000001</v>
      </c>
      <c r="N467" s="131">
        <f t="shared" ca="1" si="140"/>
        <v>1.1350965449999999</v>
      </c>
      <c r="O467" s="130">
        <f t="shared" si="151"/>
        <v>0</v>
      </c>
      <c r="P467" s="129">
        <f t="shared" ca="1" si="141"/>
        <v>270193.09000000003</v>
      </c>
      <c r="Q467" s="135">
        <f t="shared" si="142"/>
        <v>0</v>
      </c>
      <c r="R467" s="129">
        <f t="shared" si="143"/>
        <v>0</v>
      </c>
      <c r="S467" s="136" t="str">
        <f t="shared" si="152"/>
        <v>A+J=</v>
      </c>
      <c r="T467" s="122">
        <f t="shared" si="153"/>
        <v>44732</v>
      </c>
      <c r="U467" s="3"/>
      <c r="V467" s="3"/>
      <c r="W467" s="55">
        <v>46023</v>
      </c>
      <c r="X467" s="55" t="s">
        <v>66</v>
      </c>
      <c r="Y467" s="22"/>
      <c r="Z467" s="1"/>
      <c r="AA467" s="3"/>
      <c r="AB467" s="3"/>
      <c r="AC467" s="3"/>
      <c r="AD467" s="3"/>
      <c r="AE467" s="3"/>
      <c r="AF467" s="11"/>
      <c r="AG467" s="3"/>
      <c r="AH467" s="3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  <c r="FE467" s="2"/>
      <c r="FF467" s="2"/>
      <c r="FG467" s="2"/>
      <c r="FH467" s="2"/>
      <c r="FI467" s="2"/>
      <c r="FJ467" s="2"/>
    </row>
    <row r="468" spans="1:166" x14ac:dyDescent="0.15">
      <c r="A468" s="134">
        <f t="shared" si="144"/>
        <v>43944</v>
      </c>
      <c r="B468" s="127">
        <f t="shared" ca="1" si="154"/>
        <v>2270955.702</v>
      </c>
      <c r="C468" s="119">
        <f t="shared" si="145"/>
        <v>2000000</v>
      </c>
      <c r="D468" s="128">
        <f ca="1">IF(A468&lt;$B$1,VLOOKUP(A468,[1]DI!$A$4:$B$15000,2,FALSE),0)</f>
        <v>3.6500000000000005E-2</v>
      </c>
      <c r="E468" s="129">
        <f t="shared" ca="1" si="137"/>
        <v>1.00014227</v>
      </c>
      <c r="F468" s="129">
        <f ca="1">(TRUNC(PRODUCT($E$12:$E467),16))</f>
        <v>1.06850394378967</v>
      </c>
      <c r="G468" s="129">
        <f t="shared" si="146"/>
        <v>1</v>
      </c>
      <c r="H468" s="129">
        <f t="shared" ca="1" si="138"/>
        <v>1.06850394</v>
      </c>
      <c r="I468" s="128">
        <f t="shared" si="147"/>
        <v>0.05</v>
      </c>
      <c r="J468" s="122">
        <f t="shared" si="148"/>
        <v>43488</v>
      </c>
      <c r="K468" s="118">
        <f t="shared" si="149"/>
        <v>314</v>
      </c>
      <c r="L468" s="130">
        <f t="shared" si="150"/>
        <v>314</v>
      </c>
      <c r="M468" s="131">
        <f t="shared" si="139"/>
        <v>1.0626800789999999</v>
      </c>
      <c r="N468" s="131">
        <f t="shared" ca="1" si="140"/>
        <v>1.1354778510000001</v>
      </c>
      <c r="O468" s="130">
        <f t="shared" si="151"/>
        <v>0</v>
      </c>
      <c r="P468" s="129">
        <f t="shared" ca="1" si="141"/>
        <v>270955.70199999999</v>
      </c>
      <c r="Q468" s="135">
        <f t="shared" si="142"/>
        <v>0</v>
      </c>
      <c r="R468" s="129">
        <f t="shared" si="143"/>
        <v>0</v>
      </c>
      <c r="S468" s="136" t="str">
        <f t="shared" si="152"/>
        <v>A+J=</v>
      </c>
      <c r="T468" s="122">
        <f t="shared" si="153"/>
        <v>44732</v>
      </c>
      <c r="U468" s="3"/>
      <c r="V468" s="3"/>
      <c r="W468" s="55">
        <v>46069</v>
      </c>
      <c r="X468" s="55" t="s">
        <v>57</v>
      </c>
      <c r="Y468" s="22"/>
      <c r="Z468" s="1"/>
      <c r="AA468" s="3"/>
      <c r="AB468" s="3"/>
      <c r="AC468" s="3"/>
      <c r="AD468" s="3"/>
      <c r="AE468" s="3"/>
      <c r="AF468" s="11"/>
      <c r="AG468" s="3"/>
      <c r="AH468" s="3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  <c r="FE468" s="2"/>
      <c r="FF468" s="2"/>
      <c r="FG468" s="2"/>
      <c r="FH468" s="2"/>
      <c r="FI468" s="2"/>
      <c r="FJ468" s="2"/>
    </row>
    <row r="469" spans="1:166" x14ac:dyDescent="0.15">
      <c r="A469" s="134">
        <f t="shared" si="144"/>
        <v>43945</v>
      </c>
      <c r="B469" s="127">
        <f t="shared" ca="1" si="154"/>
        <v>2271718.588</v>
      </c>
      <c r="C469" s="119">
        <f t="shared" si="145"/>
        <v>2000000</v>
      </c>
      <c r="D469" s="128">
        <f ca="1">IF(A469&lt;$B$1,VLOOKUP(A469,[1]DI!$A$4:$B$15000,2,FALSE),0)</f>
        <v>3.6500000000000005E-2</v>
      </c>
      <c r="E469" s="129">
        <f t="shared" ca="1" si="137"/>
        <v>1.00014227</v>
      </c>
      <c r="F469" s="129">
        <f ca="1">(TRUNC(PRODUCT($E$12:$E468),16))</f>
        <v>1.0686559598457599</v>
      </c>
      <c r="G469" s="129">
        <f t="shared" si="146"/>
        <v>1</v>
      </c>
      <c r="H469" s="129">
        <f t="shared" ca="1" si="138"/>
        <v>1.0686559600000001</v>
      </c>
      <c r="I469" s="128">
        <f t="shared" si="147"/>
        <v>0.05</v>
      </c>
      <c r="J469" s="122">
        <f t="shared" si="148"/>
        <v>43488</v>
      </c>
      <c r="K469" s="118">
        <f t="shared" si="149"/>
        <v>315</v>
      </c>
      <c r="L469" s="130">
        <f t="shared" si="150"/>
        <v>315</v>
      </c>
      <c r="M469" s="131">
        <f t="shared" si="139"/>
        <v>1.0628858459999999</v>
      </c>
      <c r="N469" s="131">
        <f t="shared" ca="1" si="140"/>
        <v>1.1358592940000001</v>
      </c>
      <c r="O469" s="130">
        <f t="shared" si="151"/>
        <v>0</v>
      </c>
      <c r="P469" s="129">
        <f t="shared" ca="1" si="141"/>
        <v>271718.58799999999</v>
      </c>
      <c r="Q469" s="135">
        <f t="shared" si="142"/>
        <v>0</v>
      </c>
      <c r="R469" s="129">
        <f t="shared" si="143"/>
        <v>0</v>
      </c>
      <c r="S469" s="136" t="str">
        <f t="shared" si="152"/>
        <v>A+J=</v>
      </c>
      <c r="T469" s="122">
        <f t="shared" si="153"/>
        <v>44732</v>
      </c>
      <c r="U469" s="3"/>
      <c r="V469" s="3"/>
      <c r="W469" s="55">
        <v>46070</v>
      </c>
      <c r="X469" s="55" t="s">
        <v>57</v>
      </c>
      <c r="Y469" s="22"/>
      <c r="Z469" s="1"/>
      <c r="AA469" s="3"/>
      <c r="AB469" s="3"/>
      <c r="AC469" s="3"/>
      <c r="AD469" s="3"/>
      <c r="AE469" s="3"/>
      <c r="AF469" s="11"/>
      <c r="AG469" s="3"/>
      <c r="AH469" s="3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  <c r="FE469" s="2"/>
      <c r="FF469" s="2"/>
      <c r="FG469" s="2"/>
      <c r="FH469" s="2"/>
      <c r="FI469" s="2"/>
      <c r="FJ469" s="2"/>
    </row>
    <row r="470" spans="1:166" x14ac:dyDescent="0.15">
      <c r="A470" s="134">
        <f t="shared" si="144"/>
        <v>43946</v>
      </c>
      <c r="B470" s="127">
        <f t="shared" ca="1" si="154"/>
        <v>2272481.7259999998</v>
      </c>
      <c r="C470" s="119">
        <f t="shared" si="145"/>
        <v>2000000</v>
      </c>
      <c r="D470" s="128">
        <f ca="1">IF(A470&lt;$B$1,VLOOKUP(A470,[1]DI!$A$4:$B$15000,2,FALSE),0)</f>
        <v>0</v>
      </c>
      <c r="E470" s="129">
        <f t="shared" ca="1" si="137"/>
        <v>1</v>
      </c>
      <c r="F470" s="129">
        <f ca="1">(TRUNC(PRODUCT($E$12:$E469),16))</f>
        <v>1.06880799752916</v>
      </c>
      <c r="G470" s="129">
        <f t="shared" si="146"/>
        <v>1</v>
      </c>
      <c r="H470" s="129">
        <f t="shared" ca="1" si="138"/>
        <v>1.068808</v>
      </c>
      <c r="I470" s="128">
        <f t="shared" si="147"/>
        <v>0.05</v>
      </c>
      <c r="J470" s="122">
        <f t="shared" si="148"/>
        <v>43488</v>
      </c>
      <c r="K470" s="118">
        <f t="shared" si="149"/>
        <v>315</v>
      </c>
      <c r="L470" s="130">
        <f t="shared" si="150"/>
        <v>316</v>
      </c>
      <c r="M470" s="131">
        <f t="shared" si="139"/>
        <v>1.0630916530000001</v>
      </c>
      <c r="N470" s="131">
        <f t="shared" ca="1" si="140"/>
        <v>1.136240863</v>
      </c>
      <c r="O470" s="130">
        <f t="shared" si="151"/>
        <v>0</v>
      </c>
      <c r="P470" s="129">
        <f t="shared" ca="1" si="141"/>
        <v>272481.72600000002</v>
      </c>
      <c r="Q470" s="135">
        <f t="shared" si="142"/>
        <v>0</v>
      </c>
      <c r="R470" s="129">
        <f t="shared" si="143"/>
        <v>0</v>
      </c>
      <c r="S470" s="136" t="str">
        <f t="shared" si="152"/>
        <v>A+J=</v>
      </c>
      <c r="T470" s="122">
        <f t="shared" si="153"/>
        <v>44732</v>
      </c>
      <c r="U470" s="3"/>
      <c r="V470" s="3"/>
      <c r="W470" s="55">
        <v>46115</v>
      </c>
      <c r="X470" s="55" t="s">
        <v>67</v>
      </c>
      <c r="Y470" s="22"/>
      <c r="Z470" s="1"/>
      <c r="AA470" s="3"/>
      <c r="AB470" s="3"/>
      <c r="AC470" s="3"/>
      <c r="AD470" s="3"/>
      <c r="AE470" s="3"/>
      <c r="AF470" s="11"/>
      <c r="AG470" s="3"/>
      <c r="AH470" s="3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  <c r="FE470" s="2"/>
      <c r="FF470" s="2"/>
      <c r="FG470" s="2"/>
      <c r="FH470" s="2"/>
      <c r="FI470" s="2"/>
      <c r="FJ470" s="2"/>
    </row>
    <row r="471" spans="1:166" x14ac:dyDescent="0.15">
      <c r="A471" s="134">
        <f t="shared" si="144"/>
        <v>43947</v>
      </c>
      <c r="B471" s="127">
        <f t="shared" ca="1" si="154"/>
        <v>2272481.7259999998</v>
      </c>
      <c r="C471" s="119">
        <f t="shared" si="145"/>
        <v>2000000</v>
      </c>
      <c r="D471" s="128">
        <f ca="1">IF(A471&lt;$B$1,VLOOKUP(A471,[1]DI!$A$4:$B$15000,2,FALSE),0)</f>
        <v>0</v>
      </c>
      <c r="E471" s="129">
        <f t="shared" ca="1" si="137"/>
        <v>1</v>
      </c>
      <c r="F471" s="129">
        <f ca="1">(TRUNC(PRODUCT($E$12:$E470),16))</f>
        <v>1.06880799752916</v>
      </c>
      <c r="G471" s="129">
        <f t="shared" si="146"/>
        <v>1</v>
      </c>
      <c r="H471" s="129">
        <f t="shared" ca="1" si="138"/>
        <v>1.068808</v>
      </c>
      <c r="I471" s="128">
        <f t="shared" si="147"/>
        <v>0.05</v>
      </c>
      <c r="J471" s="122">
        <f t="shared" si="148"/>
        <v>43488</v>
      </c>
      <c r="K471" s="118">
        <f t="shared" si="149"/>
        <v>315</v>
      </c>
      <c r="L471" s="130">
        <f t="shared" si="150"/>
        <v>316</v>
      </c>
      <c r="M471" s="131">
        <f t="shared" si="139"/>
        <v>1.0630916530000001</v>
      </c>
      <c r="N471" s="131">
        <f t="shared" ca="1" si="140"/>
        <v>1.136240863</v>
      </c>
      <c r="O471" s="130">
        <f t="shared" si="151"/>
        <v>0</v>
      </c>
      <c r="P471" s="129">
        <f t="shared" ca="1" si="141"/>
        <v>272481.72600000002</v>
      </c>
      <c r="Q471" s="135">
        <f t="shared" si="142"/>
        <v>0</v>
      </c>
      <c r="R471" s="129">
        <f t="shared" si="143"/>
        <v>0</v>
      </c>
      <c r="S471" s="136" t="str">
        <f t="shared" si="152"/>
        <v>A+J=</v>
      </c>
      <c r="T471" s="122">
        <f t="shared" si="153"/>
        <v>44732</v>
      </c>
      <c r="U471" s="3"/>
      <c r="V471" s="3"/>
      <c r="W471" s="55">
        <v>46133</v>
      </c>
      <c r="X471" s="55" t="s">
        <v>58</v>
      </c>
      <c r="Y471" s="22"/>
      <c r="Z471" s="1"/>
      <c r="AA471" s="3"/>
      <c r="AB471" s="3"/>
      <c r="AC471" s="3"/>
      <c r="AD471" s="3"/>
      <c r="AE471" s="3"/>
      <c r="AF471" s="11"/>
      <c r="AG471" s="3"/>
      <c r="AH471" s="3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  <c r="FE471" s="2"/>
      <c r="FF471" s="2"/>
      <c r="FG471" s="2"/>
      <c r="FH471" s="2"/>
      <c r="FI471" s="2"/>
      <c r="FJ471" s="2"/>
    </row>
    <row r="472" spans="1:166" x14ac:dyDescent="0.15">
      <c r="A472" s="134">
        <f t="shared" si="144"/>
        <v>43948</v>
      </c>
      <c r="B472" s="127">
        <f t="shared" ca="1" si="154"/>
        <v>2272481.7259999998</v>
      </c>
      <c r="C472" s="119">
        <f t="shared" si="145"/>
        <v>2000000</v>
      </c>
      <c r="D472" s="128">
        <f ca="1">IF(A472&lt;$B$1,VLOOKUP(A472,[1]DI!$A$4:$B$15000,2,FALSE),0)</f>
        <v>3.6500000000000005E-2</v>
      </c>
      <c r="E472" s="129">
        <f t="shared" ca="1" si="137"/>
        <v>1.00014227</v>
      </c>
      <c r="F472" s="129">
        <f ca="1">(TRUNC(PRODUCT($E$12:$E471),16))</f>
        <v>1.06880799752916</v>
      </c>
      <c r="G472" s="129">
        <f t="shared" si="146"/>
        <v>1</v>
      </c>
      <c r="H472" s="129">
        <f t="shared" ca="1" si="138"/>
        <v>1.068808</v>
      </c>
      <c r="I472" s="128">
        <f t="shared" si="147"/>
        <v>0.05</v>
      </c>
      <c r="J472" s="122">
        <f t="shared" si="148"/>
        <v>43488</v>
      </c>
      <c r="K472" s="118">
        <f t="shared" si="149"/>
        <v>316</v>
      </c>
      <c r="L472" s="130">
        <f t="shared" si="150"/>
        <v>316</v>
      </c>
      <c r="M472" s="131">
        <f t="shared" si="139"/>
        <v>1.0630916530000001</v>
      </c>
      <c r="N472" s="131">
        <f t="shared" ca="1" si="140"/>
        <v>1.136240863</v>
      </c>
      <c r="O472" s="130">
        <f t="shared" si="151"/>
        <v>0</v>
      </c>
      <c r="P472" s="129">
        <f t="shared" ca="1" si="141"/>
        <v>272481.72600000002</v>
      </c>
      <c r="Q472" s="135">
        <f t="shared" si="142"/>
        <v>0</v>
      </c>
      <c r="R472" s="129">
        <f t="shared" si="143"/>
        <v>0</v>
      </c>
      <c r="S472" s="136" t="str">
        <f t="shared" si="152"/>
        <v>A+J=</v>
      </c>
      <c r="T472" s="122">
        <f t="shared" si="153"/>
        <v>44732</v>
      </c>
      <c r="U472" s="3"/>
      <c r="V472" s="3"/>
      <c r="W472" s="55">
        <v>46143</v>
      </c>
      <c r="X472" s="55" t="s">
        <v>69</v>
      </c>
      <c r="Y472" s="22"/>
      <c r="Z472" s="1"/>
      <c r="AA472" s="3"/>
      <c r="AB472" s="3"/>
      <c r="AC472" s="3"/>
      <c r="AD472" s="3"/>
      <c r="AE472" s="3"/>
      <c r="AF472" s="11"/>
      <c r="AG472" s="3"/>
      <c r="AH472" s="3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  <c r="FE472" s="2"/>
      <c r="FF472" s="2"/>
      <c r="FG472" s="2"/>
      <c r="FH472" s="2"/>
      <c r="FI472" s="2"/>
      <c r="FJ472" s="2"/>
    </row>
    <row r="473" spans="1:166" x14ac:dyDescent="0.15">
      <c r="A473" s="134">
        <f t="shared" si="144"/>
        <v>43949</v>
      </c>
      <c r="B473" s="127">
        <f t="shared" ca="1" si="154"/>
        <v>2273245.1179999998</v>
      </c>
      <c r="C473" s="119">
        <f t="shared" si="145"/>
        <v>2000000</v>
      </c>
      <c r="D473" s="128">
        <f ca="1">IF(A473&lt;$B$1,VLOOKUP(A473,[1]DI!$A$4:$B$15000,2,FALSE),0)</f>
        <v>3.6500000000000005E-2</v>
      </c>
      <c r="E473" s="129">
        <f t="shared" ca="1" si="137"/>
        <v>1.00014227</v>
      </c>
      <c r="F473" s="129">
        <f ca="1">(TRUNC(PRODUCT($E$12:$E472),16))</f>
        <v>1.06896005684297</v>
      </c>
      <c r="G473" s="129">
        <f t="shared" si="146"/>
        <v>1</v>
      </c>
      <c r="H473" s="129">
        <f t="shared" ca="1" si="138"/>
        <v>1.06896006</v>
      </c>
      <c r="I473" s="128">
        <f t="shared" si="147"/>
        <v>0.05</v>
      </c>
      <c r="J473" s="122">
        <f t="shared" si="148"/>
        <v>43488</v>
      </c>
      <c r="K473" s="118">
        <f t="shared" si="149"/>
        <v>317</v>
      </c>
      <c r="L473" s="130">
        <f t="shared" si="150"/>
        <v>317</v>
      </c>
      <c r="M473" s="131">
        <f t="shared" si="139"/>
        <v>1.0632975</v>
      </c>
      <c r="N473" s="131">
        <f t="shared" ca="1" si="140"/>
        <v>1.1366225590000001</v>
      </c>
      <c r="O473" s="130">
        <f t="shared" si="151"/>
        <v>0</v>
      </c>
      <c r="P473" s="129">
        <f t="shared" ca="1" si="141"/>
        <v>273245.11800000002</v>
      </c>
      <c r="Q473" s="135">
        <f t="shared" si="142"/>
        <v>0</v>
      </c>
      <c r="R473" s="129">
        <f t="shared" si="143"/>
        <v>0</v>
      </c>
      <c r="S473" s="136" t="str">
        <f t="shared" si="152"/>
        <v>A+J=</v>
      </c>
      <c r="T473" s="122">
        <f t="shared" si="153"/>
        <v>44732</v>
      </c>
      <c r="U473" s="3"/>
      <c r="V473" s="3"/>
      <c r="W473" s="55">
        <v>46177</v>
      </c>
      <c r="X473" s="55" t="s">
        <v>68</v>
      </c>
      <c r="Y473" s="22"/>
      <c r="Z473" s="1"/>
      <c r="AA473" s="3"/>
      <c r="AB473" s="3"/>
      <c r="AC473" s="3"/>
      <c r="AD473" s="3"/>
      <c r="AE473" s="3"/>
      <c r="AF473" s="11"/>
      <c r="AG473" s="3"/>
      <c r="AH473" s="3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  <c r="FE473" s="2"/>
      <c r="FF473" s="2"/>
      <c r="FG473" s="2"/>
      <c r="FH473" s="2"/>
      <c r="FI473" s="2"/>
      <c r="FJ473" s="2"/>
    </row>
    <row r="474" spans="1:166" x14ac:dyDescent="0.15">
      <c r="A474" s="134">
        <f t="shared" si="144"/>
        <v>43950</v>
      </c>
      <c r="B474" s="127">
        <f t="shared" ca="1" si="154"/>
        <v>2274008.764</v>
      </c>
      <c r="C474" s="119">
        <f t="shared" si="145"/>
        <v>2000000</v>
      </c>
      <c r="D474" s="128">
        <f ca="1">IF(A474&lt;$B$1,VLOOKUP(A474,[1]DI!$A$4:$B$15000,2,FALSE),0)</f>
        <v>3.6500000000000005E-2</v>
      </c>
      <c r="E474" s="129">
        <f t="shared" ca="1" si="137"/>
        <v>1.00014227</v>
      </c>
      <c r="F474" s="129">
        <f ca="1">(TRUNC(PRODUCT($E$12:$E473),16))</f>
        <v>1.0691121377902599</v>
      </c>
      <c r="G474" s="129">
        <f t="shared" si="146"/>
        <v>1</v>
      </c>
      <c r="H474" s="129">
        <f t="shared" ca="1" si="138"/>
        <v>1.0691121400000001</v>
      </c>
      <c r="I474" s="128">
        <f t="shared" si="147"/>
        <v>0.05</v>
      </c>
      <c r="J474" s="122">
        <f t="shared" si="148"/>
        <v>43488</v>
      </c>
      <c r="K474" s="118">
        <f t="shared" si="149"/>
        <v>318</v>
      </c>
      <c r="L474" s="130">
        <f t="shared" si="150"/>
        <v>318</v>
      </c>
      <c r="M474" s="131">
        <f t="shared" si="139"/>
        <v>1.0635033869999999</v>
      </c>
      <c r="N474" s="131">
        <f t="shared" ca="1" si="140"/>
        <v>1.137004382</v>
      </c>
      <c r="O474" s="130">
        <f t="shared" si="151"/>
        <v>0</v>
      </c>
      <c r="P474" s="129">
        <f t="shared" ca="1" si="141"/>
        <v>274008.76400000002</v>
      </c>
      <c r="Q474" s="135">
        <f t="shared" si="142"/>
        <v>0</v>
      </c>
      <c r="R474" s="129">
        <f t="shared" si="143"/>
        <v>0</v>
      </c>
      <c r="S474" s="136" t="str">
        <f t="shared" si="152"/>
        <v>A+J=</v>
      </c>
      <c r="T474" s="122">
        <f t="shared" si="153"/>
        <v>44732</v>
      </c>
      <c r="U474" s="3"/>
      <c r="V474" s="3"/>
      <c r="W474" s="55">
        <v>46272</v>
      </c>
      <c r="X474" s="55" t="s">
        <v>70</v>
      </c>
      <c r="Y474" s="22"/>
      <c r="Z474" s="1"/>
      <c r="AA474" s="3"/>
      <c r="AB474" s="3"/>
      <c r="AC474" s="3"/>
      <c r="AD474" s="3"/>
      <c r="AE474" s="3"/>
      <c r="AF474" s="11"/>
      <c r="AG474" s="3"/>
      <c r="AH474" s="3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  <c r="FE474" s="2"/>
      <c r="FF474" s="2"/>
      <c r="FG474" s="2"/>
      <c r="FH474" s="2"/>
      <c r="FI474" s="2"/>
      <c r="FJ474" s="2"/>
    </row>
    <row r="475" spans="1:166" x14ac:dyDescent="0.15">
      <c r="A475" s="134">
        <f t="shared" si="144"/>
        <v>43951</v>
      </c>
      <c r="B475" s="127">
        <f t="shared" ca="1" si="154"/>
        <v>2274772.662</v>
      </c>
      <c r="C475" s="119">
        <f t="shared" si="145"/>
        <v>2000000</v>
      </c>
      <c r="D475" s="128">
        <f ca="1">IF(A475&lt;$B$1,VLOOKUP(A475,[1]DI!$A$4:$B$15000,2,FALSE),0)</f>
        <v>3.6500000000000005E-2</v>
      </c>
      <c r="E475" s="129">
        <f t="shared" ca="1" si="137"/>
        <v>1.00014227</v>
      </c>
      <c r="F475" s="129">
        <f ca="1">(TRUNC(PRODUCT($E$12:$E474),16))</f>
        <v>1.0692642403741</v>
      </c>
      <c r="G475" s="129">
        <f t="shared" si="146"/>
        <v>1</v>
      </c>
      <c r="H475" s="129">
        <f t="shared" ca="1" si="138"/>
        <v>1.0692642400000001</v>
      </c>
      <c r="I475" s="128">
        <f t="shared" si="147"/>
        <v>0.05</v>
      </c>
      <c r="J475" s="122">
        <f t="shared" si="148"/>
        <v>43488</v>
      </c>
      <c r="K475" s="118">
        <f t="shared" si="149"/>
        <v>319</v>
      </c>
      <c r="L475" s="130">
        <f t="shared" si="150"/>
        <v>319</v>
      </c>
      <c r="M475" s="131">
        <f t="shared" si="139"/>
        <v>1.063709314</v>
      </c>
      <c r="N475" s="131">
        <f t="shared" ca="1" si="140"/>
        <v>1.1373863310000001</v>
      </c>
      <c r="O475" s="130">
        <f t="shared" si="151"/>
        <v>0</v>
      </c>
      <c r="P475" s="129">
        <f t="shared" ca="1" si="141"/>
        <v>274772.66200000001</v>
      </c>
      <c r="Q475" s="135">
        <f t="shared" si="142"/>
        <v>0</v>
      </c>
      <c r="R475" s="129">
        <f t="shared" si="143"/>
        <v>0</v>
      </c>
      <c r="S475" s="136" t="str">
        <f t="shared" si="152"/>
        <v>A+J=</v>
      </c>
      <c r="T475" s="122">
        <f t="shared" si="153"/>
        <v>44732</v>
      </c>
      <c r="U475" s="3"/>
      <c r="V475" s="3"/>
      <c r="W475" s="55">
        <v>46307</v>
      </c>
      <c r="X475" s="56" t="s">
        <v>59</v>
      </c>
      <c r="Y475" s="22"/>
      <c r="Z475" s="1"/>
      <c r="AA475" s="3"/>
      <c r="AB475" s="3"/>
      <c r="AC475" s="3"/>
      <c r="AD475" s="3"/>
      <c r="AE475" s="3"/>
      <c r="AF475" s="11"/>
      <c r="AG475" s="3"/>
      <c r="AH475" s="3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  <c r="FE475" s="2"/>
      <c r="FF475" s="2"/>
      <c r="FG475" s="2"/>
      <c r="FH475" s="2"/>
      <c r="FI475" s="2"/>
      <c r="FJ475" s="2"/>
    </row>
    <row r="476" spans="1:166" x14ac:dyDescent="0.15">
      <c r="A476" s="134">
        <f t="shared" si="144"/>
        <v>43952</v>
      </c>
      <c r="B476" s="127">
        <f t="shared" ca="1" si="154"/>
        <v>2275536.8119999999</v>
      </c>
      <c r="C476" s="119">
        <f t="shared" si="145"/>
        <v>2000000</v>
      </c>
      <c r="D476" s="128">
        <f ca="1">IF(A476&lt;$B$1,VLOOKUP(A476,[1]DI!$A$4:$B$15000,2,FALSE),0)</f>
        <v>0</v>
      </c>
      <c r="E476" s="129">
        <f t="shared" ca="1" si="137"/>
        <v>1</v>
      </c>
      <c r="F476" s="129">
        <f ca="1">(TRUNC(PRODUCT($E$12:$E475),16))</f>
        <v>1.06941636459758</v>
      </c>
      <c r="G476" s="129">
        <f t="shared" si="146"/>
        <v>1</v>
      </c>
      <c r="H476" s="129">
        <f t="shared" ca="1" si="138"/>
        <v>1.06941636</v>
      </c>
      <c r="I476" s="128">
        <f t="shared" si="147"/>
        <v>0.05</v>
      </c>
      <c r="J476" s="122">
        <f t="shared" si="148"/>
        <v>43488</v>
      </c>
      <c r="K476" s="118">
        <f t="shared" si="149"/>
        <v>319</v>
      </c>
      <c r="L476" s="130">
        <f t="shared" si="150"/>
        <v>320</v>
      </c>
      <c r="M476" s="131">
        <f t="shared" si="139"/>
        <v>1.06391528</v>
      </c>
      <c r="N476" s="131">
        <f t="shared" ca="1" si="140"/>
        <v>1.137768406</v>
      </c>
      <c r="O476" s="130">
        <f t="shared" si="151"/>
        <v>0</v>
      </c>
      <c r="P476" s="129">
        <f t="shared" ca="1" si="141"/>
        <v>275536.81199999998</v>
      </c>
      <c r="Q476" s="135">
        <f t="shared" si="142"/>
        <v>0</v>
      </c>
      <c r="R476" s="129">
        <f t="shared" si="143"/>
        <v>0</v>
      </c>
      <c r="S476" s="136" t="str">
        <f t="shared" si="152"/>
        <v>A+J=</v>
      </c>
      <c r="T476" s="122">
        <f t="shared" si="153"/>
        <v>44732</v>
      </c>
      <c r="U476" s="3"/>
      <c r="V476" s="3"/>
      <c r="W476" s="55">
        <v>46328</v>
      </c>
      <c r="X476" s="55" t="s">
        <v>63</v>
      </c>
      <c r="Y476" s="22"/>
      <c r="Z476" s="1"/>
      <c r="AA476" s="3"/>
      <c r="AB476" s="3"/>
      <c r="AC476" s="3"/>
      <c r="AD476" s="3"/>
      <c r="AE476" s="3"/>
      <c r="AF476" s="11"/>
      <c r="AG476" s="3"/>
      <c r="AH476" s="3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  <c r="FE476" s="2"/>
      <c r="FF476" s="2"/>
      <c r="FG476" s="2"/>
      <c r="FH476" s="2"/>
      <c r="FI476" s="2"/>
      <c r="FJ476" s="2"/>
    </row>
    <row r="477" spans="1:166" x14ac:dyDescent="0.15">
      <c r="A477" s="134">
        <f t="shared" si="144"/>
        <v>43953</v>
      </c>
      <c r="B477" s="127">
        <f t="shared" ca="1" si="154"/>
        <v>2275536.8119999999</v>
      </c>
      <c r="C477" s="119">
        <f t="shared" si="145"/>
        <v>2000000</v>
      </c>
      <c r="D477" s="128">
        <f ca="1">IF(A477&lt;$B$1,VLOOKUP(A477,[1]DI!$A$4:$B$15000,2,FALSE),0)</f>
        <v>0</v>
      </c>
      <c r="E477" s="129">
        <f t="shared" ca="1" si="137"/>
        <v>1</v>
      </c>
      <c r="F477" s="129">
        <f ca="1">(TRUNC(PRODUCT($E$12:$E476),16))</f>
        <v>1.06941636459758</v>
      </c>
      <c r="G477" s="129">
        <f t="shared" si="146"/>
        <v>1</v>
      </c>
      <c r="H477" s="129">
        <f t="shared" ca="1" si="138"/>
        <v>1.06941636</v>
      </c>
      <c r="I477" s="128">
        <f t="shared" si="147"/>
        <v>0.05</v>
      </c>
      <c r="J477" s="122">
        <f t="shared" si="148"/>
        <v>43488</v>
      </c>
      <c r="K477" s="118">
        <f t="shared" si="149"/>
        <v>319</v>
      </c>
      <c r="L477" s="130">
        <f t="shared" si="150"/>
        <v>320</v>
      </c>
      <c r="M477" s="131">
        <f t="shared" si="139"/>
        <v>1.06391528</v>
      </c>
      <c r="N477" s="131">
        <f t="shared" ca="1" si="140"/>
        <v>1.137768406</v>
      </c>
      <c r="O477" s="130">
        <f t="shared" si="151"/>
        <v>0</v>
      </c>
      <c r="P477" s="129">
        <f t="shared" ca="1" si="141"/>
        <v>275536.81199999998</v>
      </c>
      <c r="Q477" s="135">
        <f t="shared" si="142"/>
        <v>0</v>
      </c>
      <c r="R477" s="129">
        <f t="shared" si="143"/>
        <v>0</v>
      </c>
      <c r="S477" s="136" t="str">
        <f t="shared" si="152"/>
        <v>A+J=</v>
      </c>
      <c r="T477" s="122">
        <f t="shared" si="153"/>
        <v>44732</v>
      </c>
      <c r="U477" s="3"/>
      <c r="V477" s="3"/>
      <c r="W477" s="55">
        <v>46381</v>
      </c>
      <c r="X477" s="55" t="s">
        <v>65</v>
      </c>
      <c r="Y477" s="22"/>
      <c r="Z477" s="1"/>
      <c r="AA477" s="3"/>
      <c r="AB477" s="3"/>
      <c r="AC477" s="3"/>
      <c r="AD477" s="3"/>
      <c r="AE477" s="3"/>
      <c r="AF477" s="11"/>
      <c r="AG477" s="3"/>
      <c r="AH477" s="3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  <c r="FE477" s="2"/>
      <c r="FF477" s="2"/>
      <c r="FG477" s="2"/>
      <c r="FH477" s="2"/>
      <c r="FI477" s="2"/>
      <c r="FJ477" s="2"/>
    </row>
    <row r="478" spans="1:166" x14ac:dyDescent="0.15">
      <c r="A478" s="134">
        <f t="shared" si="144"/>
        <v>43954</v>
      </c>
      <c r="B478" s="127">
        <f t="shared" ca="1" si="154"/>
        <v>2275536.8119999999</v>
      </c>
      <c r="C478" s="119">
        <f t="shared" si="145"/>
        <v>2000000</v>
      </c>
      <c r="D478" s="128">
        <f ca="1">IF(A478&lt;$B$1,VLOOKUP(A478,[1]DI!$A$4:$B$15000,2,FALSE),0)</f>
        <v>0</v>
      </c>
      <c r="E478" s="129">
        <f t="shared" ca="1" si="137"/>
        <v>1</v>
      </c>
      <c r="F478" s="129">
        <f ca="1">(TRUNC(PRODUCT($E$12:$E477),16))</f>
        <v>1.06941636459758</v>
      </c>
      <c r="G478" s="129">
        <f t="shared" si="146"/>
        <v>1</v>
      </c>
      <c r="H478" s="129">
        <f t="shared" ca="1" si="138"/>
        <v>1.06941636</v>
      </c>
      <c r="I478" s="128">
        <f t="shared" si="147"/>
        <v>0.05</v>
      </c>
      <c r="J478" s="122">
        <f t="shared" si="148"/>
        <v>43488</v>
      </c>
      <c r="K478" s="118">
        <f t="shared" si="149"/>
        <v>319</v>
      </c>
      <c r="L478" s="130">
        <f t="shared" si="150"/>
        <v>320</v>
      </c>
      <c r="M478" s="131">
        <f t="shared" si="139"/>
        <v>1.06391528</v>
      </c>
      <c r="N478" s="131">
        <f t="shared" ca="1" si="140"/>
        <v>1.137768406</v>
      </c>
      <c r="O478" s="130">
        <f t="shared" si="151"/>
        <v>0</v>
      </c>
      <c r="P478" s="129">
        <f t="shared" ca="1" si="141"/>
        <v>275536.81199999998</v>
      </c>
      <c r="Q478" s="135">
        <f t="shared" si="142"/>
        <v>0</v>
      </c>
      <c r="R478" s="129">
        <f t="shared" si="143"/>
        <v>0</v>
      </c>
      <c r="S478" s="136" t="str">
        <f t="shared" si="152"/>
        <v>A+J=</v>
      </c>
      <c r="T478" s="122">
        <f t="shared" si="153"/>
        <v>44732</v>
      </c>
      <c r="U478" s="3"/>
      <c r="V478" s="3"/>
      <c r="W478" s="55">
        <v>46388</v>
      </c>
      <c r="X478" s="55" t="s">
        <v>66</v>
      </c>
      <c r="Y478" s="22"/>
      <c r="Z478" s="1"/>
      <c r="AA478" s="3"/>
      <c r="AB478" s="3"/>
      <c r="AC478" s="3"/>
      <c r="AD478" s="3"/>
      <c r="AE478" s="3"/>
      <c r="AF478" s="11"/>
      <c r="AG478" s="3"/>
      <c r="AH478" s="3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  <c r="FE478" s="2"/>
      <c r="FF478" s="2"/>
      <c r="FG478" s="2"/>
      <c r="FH478" s="2"/>
      <c r="FI478" s="2"/>
      <c r="FJ478" s="2"/>
    </row>
    <row r="479" spans="1:166" x14ac:dyDescent="0.15">
      <c r="A479" s="134">
        <f t="shared" si="144"/>
        <v>43955</v>
      </c>
      <c r="B479" s="127">
        <f t="shared" ca="1" si="154"/>
        <v>2275536.8119999999</v>
      </c>
      <c r="C479" s="119">
        <f t="shared" si="145"/>
        <v>2000000</v>
      </c>
      <c r="D479" s="128">
        <f ca="1">IF(A479&lt;$B$1,VLOOKUP(A479,[1]DI!$A$4:$B$15000,2,FALSE),0)</f>
        <v>3.6500000000000005E-2</v>
      </c>
      <c r="E479" s="129">
        <f t="shared" ca="1" si="137"/>
        <v>1.00014227</v>
      </c>
      <c r="F479" s="129">
        <f ca="1">(TRUNC(PRODUCT($E$12:$E478),16))</f>
        <v>1.06941636459758</v>
      </c>
      <c r="G479" s="129">
        <f t="shared" si="146"/>
        <v>1</v>
      </c>
      <c r="H479" s="129">
        <f t="shared" ca="1" si="138"/>
        <v>1.06941636</v>
      </c>
      <c r="I479" s="128">
        <f t="shared" si="147"/>
        <v>0.05</v>
      </c>
      <c r="J479" s="122">
        <f t="shared" si="148"/>
        <v>43488</v>
      </c>
      <c r="K479" s="118">
        <f t="shared" si="149"/>
        <v>320</v>
      </c>
      <c r="L479" s="130">
        <f t="shared" si="150"/>
        <v>320</v>
      </c>
      <c r="M479" s="131">
        <f t="shared" si="139"/>
        <v>1.06391528</v>
      </c>
      <c r="N479" s="131">
        <f t="shared" ca="1" si="140"/>
        <v>1.137768406</v>
      </c>
      <c r="O479" s="130">
        <f t="shared" si="151"/>
        <v>0</v>
      </c>
      <c r="P479" s="129">
        <f t="shared" ca="1" si="141"/>
        <v>275536.81199999998</v>
      </c>
      <c r="Q479" s="135">
        <f t="shared" si="142"/>
        <v>0</v>
      </c>
      <c r="R479" s="129">
        <f t="shared" si="143"/>
        <v>0</v>
      </c>
      <c r="S479" s="136" t="str">
        <f t="shared" si="152"/>
        <v>A+J=</v>
      </c>
      <c r="T479" s="122">
        <f t="shared" si="153"/>
        <v>44732</v>
      </c>
      <c r="U479" s="3"/>
      <c r="V479" s="3"/>
      <c r="W479" s="55">
        <v>46426</v>
      </c>
      <c r="X479" s="55" t="s">
        <v>57</v>
      </c>
      <c r="Y479" s="22"/>
      <c r="Z479" s="1"/>
      <c r="AA479" s="3"/>
      <c r="AB479" s="3"/>
      <c r="AC479" s="3"/>
      <c r="AD479" s="3"/>
      <c r="AE479" s="3"/>
      <c r="AF479" s="11"/>
      <c r="AG479" s="3"/>
      <c r="AH479" s="3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  <c r="FE479" s="2"/>
      <c r="FF479" s="2"/>
      <c r="FG479" s="2"/>
      <c r="FH479" s="2"/>
      <c r="FI479" s="2"/>
      <c r="FJ479" s="2"/>
    </row>
    <row r="480" spans="1:166" x14ac:dyDescent="0.15">
      <c r="A480" s="134">
        <f t="shared" si="144"/>
        <v>43956</v>
      </c>
      <c r="B480" s="127">
        <f t="shared" ca="1" si="154"/>
        <v>2276301.2379999999</v>
      </c>
      <c r="C480" s="119">
        <f t="shared" si="145"/>
        <v>2000000</v>
      </c>
      <c r="D480" s="128">
        <f ca="1">IF(A480&lt;$B$1,VLOOKUP(A480,[1]DI!$A$4:$B$15000,2,FALSE),0)</f>
        <v>3.6500000000000005E-2</v>
      </c>
      <c r="E480" s="129">
        <f t="shared" ca="1" si="137"/>
        <v>1.00014227</v>
      </c>
      <c r="F480" s="129">
        <f ca="1">(TRUNC(PRODUCT($E$12:$E479),16))</f>
        <v>1.06956851046377</v>
      </c>
      <c r="G480" s="129">
        <f t="shared" si="146"/>
        <v>1</v>
      </c>
      <c r="H480" s="129">
        <f t="shared" ca="1" si="138"/>
        <v>1.0695685100000001</v>
      </c>
      <c r="I480" s="128">
        <f t="shared" si="147"/>
        <v>0.05</v>
      </c>
      <c r="J480" s="122">
        <f t="shared" si="148"/>
        <v>43488</v>
      </c>
      <c r="K480" s="118">
        <f t="shared" si="149"/>
        <v>321</v>
      </c>
      <c r="L480" s="130">
        <f t="shared" si="150"/>
        <v>321</v>
      </c>
      <c r="M480" s="131">
        <f t="shared" si="139"/>
        <v>1.0641212870000001</v>
      </c>
      <c r="N480" s="131">
        <f t="shared" ca="1" si="140"/>
        <v>1.1381506189999999</v>
      </c>
      <c r="O480" s="130">
        <f t="shared" si="151"/>
        <v>0</v>
      </c>
      <c r="P480" s="129">
        <f t="shared" ca="1" si="141"/>
        <v>276301.23800000001</v>
      </c>
      <c r="Q480" s="135">
        <f t="shared" si="142"/>
        <v>0</v>
      </c>
      <c r="R480" s="129">
        <f t="shared" si="143"/>
        <v>0</v>
      </c>
      <c r="S480" s="136" t="str">
        <f t="shared" si="152"/>
        <v>A+J=</v>
      </c>
      <c r="T480" s="122">
        <f t="shared" si="153"/>
        <v>44732</v>
      </c>
      <c r="U480" s="3"/>
      <c r="V480" s="3"/>
      <c r="W480" s="55">
        <v>46427</v>
      </c>
      <c r="X480" s="55" t="s">
        <v>57</v>
      </c>
      <c r="Y480" s="22"/>
      <c r="Z480" s="1"/>
      <c r="AA480" s="3"/>
      <c r="AB480" s="3"/>
      <c r="AC480" s="3"/>
      <c r="AD480" s="3"/>
      <c r="AE480" s="3"/>
      <c r="AF480" s="11"/>
      <c r="AG480" s="3"/>
      <c r="AH480" s="3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  <c r="FE480" s="2"/>
      <c r="FF480" s="2"/>
      <c r="FG480" s="2"/>
      <c r="FH480" s="2"/>
      <c r="FI480" s="2"/>
      <c r="FJ480" s="2"/>
    </row>
    <row r="481" spans="1:166" x14ac:dyDescent="0.15">
      <c r="A481" s="134">
        <f t="shared" si="144"/>
        <v>43957</v>
      </c>
      <c r="B481" s="127">
        <f t="shared" ca="1" si="154"/>
        <v>2277065.9160000002</v>
      </c>
      <c r="C481" s="119">
        <f t="shared" si="145"/>
        <v>2000000</v>
      </c>
      <c r="D481" s="128">
        <f ca="1">IF(A481&lt;$B$1,VLOOKUP(A481,[1]DI!$A$4:$B$15000,2,FALSE),0)</f>
        <v>3.6500000000000005E-2</v>
      </c>
      <c r="E481" s="129">
        <f t="shared" ca="1" si="137"/>
        <v>1.00014227</v>
      </c>
      <c r="F481" s="129">
        <f ca="1">(TRUNC(PRODUCT($E$12:$E480),16))</f>
        <v>1.06972067797576</v>
      </c>
      <c r="G481" s="129">
        <f t="shared" si="146"/>
        <v>1</v>
      </c>
      <c r="H481" s="129">
        <f t="shared" ca="1" si="138"/>
        <v>1.0697206800000001</v>
      </c>
      <c r="I481" s="128">
        <f t="shared" si="147"/>
        <v>0.05</v>
      </c>
      <c r="J481" s="122">
        <f t="shared" si="148"/>
        <v>43488</v>
      </c>
      <c r="K481" s="118">
        <f t="shared" si="149"/>
        <v>322</v>
      </c>
      <c r="L481" s="130">
        <f t="shared" si="150"/>
        <v>322</v>
      </c>
      <c r="M481" s="131">
        <f t="shared" si="139"/>
        <v>1.064327333</v>
      </c>
      <c r="N481" s="131">
        <f t="shared" ca="1" si="140"/>
        <v>1.1385329580000001</v>
      </c>
      <c r="O481" s="130">
        <f t="shared" si="151"/>
        <v>0</v>
      </c>
      <c r="P481" s="129">
        <f t="shared" ca="1" si="141"/>
        <v>277065.91600000003</v>
      </c>
      <c r="Q481" s="135">
        <f t="shared" si="142"/>
        <v>0</v>
      </c>
      <c r="R481" s="129">
        <f t="shared" si="143"/>
        <v>0</v>
      </c>
      <c r="S481" s="136" t="str">
        <f t="shared" si="152"/>
        <v>A+J=</v>
      </c>
      <c r="T481" s="122">
        <f t="shared" si="153"/>
        <v>44732</v>
      </c>
      <c r="U481" s="3"/>
      <c r="V481" s="3"/>
      <c r="W481" s="55">
        <v>46472</v>
      </c>
      <c r="X481" s="55" t="s">
        <v>67</v>
      </c>
      <c r="Y481" s="22"/>
      <c r="Z481" s="1"/>
      <c r="AA481" s="3"/>
      <c r="AB481" s="3"/>
      <c r="AC481" s="3"/>
      <c r="AD481" s="3"/>
      <c r="AE481" s="3"/>
      <c r="AF481" s="11"/>
      <c r="AG481" s="3"/>
      <c r="AH481" s="3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  <c r="FE481" s="2"/>
      <c r="FF481" s="2"/>
      <c r="FG481" s="2"/>
      <c r="FH481" s="2"/>
      <c r="FI481" s="2"/>
      <c r="FJ481" s="2"/>
    </row>
    <row r="482" spans="1:166" x14ac:dyDescent="0.15">
      <c r="A482" s="134">
        <f t="shared" si="144"/>
        <v>43958</v>
      </c>
      <c r="B482" s="127">
        <f t="shared" ca="1" si="154"/>
        <v>2277830.8480000002</v>
      </c>
      <c r="C482" s="119">
        <f t="shared" si="145"/>
        <v>2000000</v>
      </c>
      <c r="D482" s="128">
        <f ca="1">IF(A482&lt;$B$1,VLOOKUP(A482,[1]DI!$A$4:$B$15000,2,FALSE),0)</f>
        <v>2.9000000000000005E-2</v>
      </c>
      <c r="E482" s="129">
        <f t="shared" ca="1" si="137"/>
        <v>1.00011345</v>
      </c>
      <c r="F482" s="129">
        <f ca="1">(TRUNC(PRODUCT($E$12:$E481),16))</f>
        <v>1.06987286713661</v>
      </c>
      <c r="G482" s="129">
        <f t="shared" si="146"/>
        <v>1</v>
      </c>
      <c r="H482" s="129">
        <f t="shared" ca="1" si="138"/>
        <v>1.06987287</v>
      </c>
      <c r="I482" s="128">
        <f t="shared" si="147"/>
        <v>0.05</v>
      </c>
      <c r="J482" s="122">
        <f t="shared" si="148"/>
        <v>43488</v>
      </c>
      <c r="K482" s="118">
        <f t="shared" si="149"/>
        <v>323</v>
      </c>
      <c r="L482" s="130">
        <f t="shared" si="150"/>
        <v>323</v>
      </c>
      <c r="M482" s="131">
        <f t="shared" si="139"/>
        <v>1.064533419</v>
      </c>
      <c r="N482" s="131">
        <f t="shared" ca="1" si="140"/>
        <v>1.1389154239999999</v>
      </c>
      <c r="O482" s="130">
        <f t="shared" si="151"/>
        <v>0</v>
      </c>
      <c r="P482" s="129">
        <f t="shared" ca="1" si="141"/>
        <v>277830.848</v>
      </c>
      <c r="Q482" s="135">
        <f t="shared" si="142"/>
        <v>0</v>
      </c>
      <c r="R482" s="129">
        <f t="shared" si="143"/>
        <v>0</v>
      </c>
      <c r="S482" s="136" t="str">
        <f t="shared" si="152"/>
        <v>A+J=</v>
      </c>
      <c r="T482" s="122">
        <f t="shared" si="153"/>
        <v>44732</v>
      </c>
      <c r="U482" s="3"/>
      <c r="V482" s="3"/>
      <c r="W482" s="55">
        <v>46498</v>
      </c>
      <c r="X482" s="55" t="s">
        <v>58</v>
      </c>
      <c r="Y482" s="22"/>
      <c r="Z482" s="1"/>
      <c r="AA482" s="3"/>
      <c r="AB482" s="3"/>
      <c r="AC482" s="3"/>
      <c r="AD482" s="3"/>
      <c r="AE482" s="3"/>
      <c r="AF482" s="11"/>
      <c r="AG482" s="3"/>
      <c r="AH482" s="3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  <c r="FE482" s="2"/>
      <c r="FF482" s="2"/>
      <c r="FG482" s="2"/>
      <c r="FH482" s="2"/>
      <c r="FI482" s="2"/>
      <c r="FJ482" s="2"/>
    </row>
    <row r="483" spans="1:166" x14ac:dyDescent="0.15">
      <c r="A483" s="134">
        <f t="shared" si="144"/>
        <v>43959</v>
      </c>
      <c r="B483" s="127">
        <f t="shared" ca="1" si="154"/>
        <v>2278530.3620000002</v>
      </c>
      <c r="C483" s="119">
        <f t="shared" si="145"/>
        <v>2000000</v>
      </c>
      <c r="D483" s="128">
        <f ca="1">IF(A483&lt;$B$1,VLOOKUP(A483,[1]DI!$A$4:$B$15000,2,FALSE),0)</f>
        <v>2.9000000000000005E-2</v>
      </c>
      <c r="E483" s="129">
        <f t="shared" ca="1" si="137"/>
        <v>1.00011345</v>
      </c>
      <c r="F483" s="129">
        <f ca="1">(TRUNC(PRODUCT($E$12:$E482),16))</f>
        <v>1.0699942442133901</v>
      </c>
      <c r="G483" s="129">
        <f t="shared" si="146"/>
        <v>1</v>
      </c>
      <c r="H483" s="129">
        <f t="shared" ca="1" si="138"/>
        <v>1.06999424</v>
      </c>
      <c r="I483" s="128">
        <f t="shared" si="147"/>
        <v>0.05</v>
      </c>
      <c r="J483" s="122">
        <f t="shared" si="148"/>
        <v>43488</v>
      </c>
      <c r="K483" s="118">
        <f t="shared" si="149"/>
        <v>324</v>
      </c>
      <c r="L483" s="130">
        <f t="shared" si="150"/>
        <v>324</v>
      </c>
      <c r="M483" s="131">
        <f t="shared" si="139"/>
        <v>1.064739546</v>
      </c>
      <c r="N483" s="131">
        <f t="shared" ca="1" si="140"/>
        <v>1.1392651810000001</v>
      </c>
      <c r="O483" s="130">
        <f t="shared" si="151"/>
        <v>0</v>
      </c>
      <c r="P483" s="129">
        <f t="shared" ca="1" si="141"/>
        <v>278530.36200000002</v>
      </c>
      <c r="Q483" s="135">
        <f t="shared" si="142"/>
        <v>0</v>
      </c>
      <c r="R483" s="129">
        <f t="shared" si="143"/>
        <v>0</v>
      </c>
      <c r="S483" s="136" t="str">
        <f t="shared" si="152"/>
        <v>A+J=</v>
      </c>
      <c r="T483" s="122">
        <f t="shared" si="153"/>
        <v>44732</v>
      </c>
      <c r="U483" s="3"/>
      <c r="V483" s="3"/>
      <c r="W483" s="55">
        <v>46534</v>
      </c>
      <c r="X483" s="55" t="s">
        <v>68</v>
      </c>
      <c r="Y483" s="22"/>
      <c r="Z483" s="1"/>
      <c r="AA483" s="3"/>
      <c r="AB483" s="3"/>
      <c r="AC483" s="3"/>
      <c r="AD483" s="3"/>
      <c r="AE483" s="3"/>
      <c r="AF483" s="11"/>
      <c r="AG483" s="3"/>
      <c r="AH483" s="3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  <c r="FE483" s="2"/>
      <c r="FF483" s="2"/>
      <c r="FG483" s="2"/>
      <c r="FH483" s="2"/>
      <c r="FI483" s="2"/>
      <c r="FJ483" s="2"/>
    </row>
    <row r="484" spans="1:166" x14ac:dyDescent="0.15">
      <c r="A484" s="134">
        <f t="shared" si="144"/>
        <v>43960</v>
      </c>
      <c r="B484" s="127">
        <f t="shared" ca="1" si="154"/>
        <v>2279230.1239999998</v>
      </c>
      <c r="C484" s="119">
        <f t="shared" si="145"/>
        <v>2000000</v>
      </c>
      <c r="D484" s="128">
        <f ca="1">IF(A484&lt;$B$1,VLOOKUP(A484,[1]DI!$A$4:$B$15000,2,FALSE),0)</f>
        <v>0</v>
      </c>
      <c r="E484" s="129">
        <f t="shared" ca="1" si="137"/>
        <v>1</v>
      </c>
      <c r="F484" s="129">
        <f ca="1">(TRUNC(PRODUCT($E$12:$E483),16))</f>
        <v>1.07011563506039</v>
      </c>
      <c r="G484" s="129">
        <f t="shared" si="146"/>
        <v>1</v>
      </c>
      <c r="H484" s="129">
        <f t="shared" ca="1" si="138"/>
        <v>1.07011564</v>
      </c>
      <c r="I484" s="128">
        <f t="shared" si="147"/>
        <v>0.05</v>
      </c>
      <c r="J484" s="122">
        <f t="shared" si="148"/>
        <v>43488</v>
      </c>
      <c r="K484" s="118">
        <f t="shared" si="149"/>
        <v>324</v>
      </c>
      <c r="L484" s="130">
        <f t="shared" si="150"/>
        <v>325</v>
      </c>
      <c r="M484" s="131">
        <f t="shared" si="139"/>
        <v>1.0649457120000001</v>
      </c>
      <c r="N484" s="131">
        <f t="shared" ca="1" si="140"/>
        <v>1.1396150620000001</v>
      </c>
      <c r="O484" s="130">
        <f t="shared" si="151"/>
        <v>0</v>
      </c>
      <c r="P484" s="129">
        <f t="shared" ca="1" si="141"/>
        <v>279230.12400000001</v>
      </c>
      <c r="Q484" s="135">
        <f t="shared" si="142"/>
        <v>0</v>
      </c>
      <c r="R484" s="129">
        <f t="shared" si="143"/>
        <v>0</v>
      </c>
      <c r="S484" s="136" t="str">
        <f t="shared" si="152"/>
        <v>A+J=</v>
      </c>
      <c r="T484" s="122">
        <f t="shared" si="153"/>
        <v>44732</v>
      </c>
      <c r="U484" s="3"/>
      <c r="V484" s="3"/>
      <c r="W484" s="55">
        <v>46637</v>
      </c>
      <c r="X484" s="55" t="s">
        <v>62</v>
      </c>
      <c r="Y484" s="22"/>
      <c r="Z484" s="1"/>
      <c r="AA484" s="3"/>
      <c r="AB484" s="3"/>
      <c r="AC484" s="3"/>
      <c r="AD484" s="3"/>
      <c r="AE484" s="3"/>
      <c r="AF484" s="11"/>
      <c r="AG484" s="3"/>
      <c r="AH484" s="3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  <c r="FE484" s="2"/>
      <c r="FF484" s="2"/>
      <c r="FG484" s="2"/>
      <c r="FH484" s="2"/>
      <c r="FI484" s="2"/>
      <c r="FJ484" s="2"/>
    </row>
    <row r="485" spans="1:166" x14ac:dyDescent="0.15">
      <c r="A485" s="134">
        <f t="shared" si="144"/>
        <v>43961</v>
      </c>
      <c r="B485" s="127">
        <f t="shared" ca="1" si="154"/>
        <v>2279230.1239999998</v>
      </c>
      <c r="C485" s="119">
        <f t="shared" si="145"/>
        <v>2000000</v>
      </c>
      <c r="D485" s="128">
        <f ca="1">IF(A485&lt;$B$1,VLOOKUP(A485,[1]DI!$A$4:$B$15000,2,FALSE),0)</f>
        <v>0</v>
      </c>
      <c r="E485" s="129">
        <f t="shared" ca="1" si="137"/>
        <v>1</v>
      </c>
      <c r="F485" s="129">
        <f ca="1">(TRUNC(PRODUCT($E$12:$E484),16))</f>
        <v>1.07011563506039</v>
      </c>
      <c r="G485" s="129">
        <f t="shared" si="146"/>
        <v>1</v>
      </c>
      <c r="H485" s="129">
        <f t="shared" ca="1" si="138"/>
        <v>1.07011564</v>
      </c>
      <c r="I485" s="128">
        <f t="shared" si="147"/>
        <v>0.05</v>
      </c>
      <c r="J485" s="122">
        <f t="shared" si="148"/>
        <v>43488</v>
      </c>
      <c r="K485" s="118">
        <f t="shared" si="149"/>
        <v>324</v>
      </c>
      <c r="L485" s="130">
        <f t="shared" si="150"/>
        <v>325</v>
      </c>
      <c r="M485" s="131">
        <f t="shared" si="139"/>
        <v>1.0649457120000001</v>
      </c>
      <c r="N485" s="131">
        <f t="shared" ca="1" si="140"/>
        <v>1.1396150620000001</v>
      </c>
      <c r="O485" s="130">
        <f t="shared" si="151"/>
        <v>0</v>
      </c>
      <c r="P485" s="129">
        <f t="shared" ca="1" si="141"/>
        <v>279230.12400000001</v>
      </c>
      <c r="Q485" s="135">
        <f t="shared" si="142"/>
        <v>0</v>
      </c>
      <c r="R485" s="129">
        <f t="shared" si="143"/>
        <v>0</v>
      </c>
      <c r="S485" s="136" t="str">
        <f t="shared" si="152"/>
        <v>A+J=</v>
      </c>
      <c r="T485" s="122">
        <f t="shared" si="153"/>
        <v>44732</v>
      </c>
      <c r="U485" s="3"/>
      <c r="V485" s="3"/>
      <c r="W485" s="55">
        <v>46672</v>
      </c>
      <c r="X485" s="56" t="s">
        <v>59</v>
      </c>
      <c r="Y485" s="43"/>
      <c r="Z485" s="39"/>
      <c r="AA485" s="34"/>
      <c r="AB485" s="34"/>
      <c r="AC485" s="34"/>
      <c r="AD485" s="34"/>
      <c r="AE485" s="3"/>
      <c r="AF485" s="11"/>
      <c r="AG485" s="3"/>
      <c r="AH485" s="3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  <c r="FE485" s="2"/>
      <c r="FF485" s="2"/>
      <c r="FG485" s="2"/>
      <c r="FH485" s="2"/>
      <c r="FI485" s="2"/>
      <c r="FJ485" s="2"/>
    </row>
    <row r="486" spans="1:166" x14ac:dyDescent="0.15">
      <c r="A486" s="134">
        <f t="shared" si="144"/>
        <v>43962</v>
      </c>
      <c r="B486" s="127">
        <f t="shared" ca="1" si="154"/>
        <v>2279230.1239999998</v>
      </c>
      <c r="C486" s="119">
        <f t="shared" si="145"/>
        <v>2000000</v>
      </c>
      <c r="D486" s="128">
        <f ca="1">IF(A486&lt;$B$1,VLOOKUP(A486,[1]DI!$A$4:$B$15000,2,FALSE),0)</f>
        <v>2.9000000000000005E-2</v>
      </c>
      <c r="E486" s="129">
        <f t="shared" ca="1" si="137"/>
        <v>1.00011345</v>
      </c>
      <c r="F486" s="129">
        <f ca="1">(TRUNC(PRODUCT($E$12:$E485),16))</f>
        <v>1.07011563506039</v>
      </c>
      <c r="G486" s="129">
        <f t="shared" si="146"/>
        <v>1</v>
      </c>
      <c r="H486" s="129">
        <f t="shared" ca="1" si="138"/>
        <v>1.07011564</v>
      </c>
      <c r="I486" s="128">
        <f t="shared" si="147"/>
        <v>0.05</v>
      </c>
      <c r="J486" s="122">
        <f t="shared" si="148"/>
        <v>43488</v>
      </c>
      <c r="K486" s="118">
        <f t="shared" si="149"/>
        <v>325</v>
      </c>
      <c r="L486" s="130">
        <f t="shared" si="150"/>
        <v>325</v>
      </c>
      <c r="M486" s="131">
        <f t="shared" si="139"/>
        <v>1.0649457120000001</v>
      </c>
      <c r="N486" s="131">
        <f t="shared" ca="1" si="140"/>
        <v>1.1396150620000001</v>
      </c>
      <c r="O486" s="130">
        <f t="shared" si="151"/>
        <v>0</v>
      </c>
      <c r="P486" s="129">
        <f t="shared" ca="1" si="141"/>
        <v>279230.12400000001</v>
      </c>
      <c r="Q486" s="135">
        <f t="shared" si="142"/>
        <v>0</v>
      </c>
      <c r="R486" s="129">
        <f t="shared" si="143"/>
        <v>0</v>
      </c>
      <c r="S486" s="136" t="str">
        <f t="shared" si="152"/>
        <v>A+J=</v>
      </c>
      <c r="T486" s="122">
        <f t="shared" si="153"/>
        <v>44732</v>
      </c>
      <c r="U486" s="3"/>
      <c r="V486" s="3"/>
      <c r="W486" s="55">
        <v>46693</v>
      </c>
      <c r="X486" s="55" t="s">
        <v>63</v>
      </c>
      <c r="Y486" s="43"/>
      <c r="Z486" s="39"/>
      <c r="AA486" s="34"/>
      <c r="AB486" s="34"/>
      <c r="AC486" s="34"/>
      <c r="AD486" s="34"/>
      <c r="AE486" s="3"/>
      <c r="AF486" s="11"/>
      <c r="AG486" s="3"/>
      <c r="AH486" s="3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  <c r="FE486" s="2"/>
      <c r="FF486" s="2"/>
      <c r="FG486" s="2"/>
      <c r="FH486" s="2"/>
      <c r="FI486" s="2"/>
      <c r="FJ486" s="2"/>
    </row>
    <row r="487" spans="1:166" x14ac:dyDescent="0.15">
      <c r="A487" s="134">
        <f t="shared" si="144"/>
        <v>43963</v>
      </c>
      <c r="B487" s="127">
        <f t="shared" ca="1" si="154"/>
        <v>2279930.0720000002</v>
      </c>
      <c r="C487" s="119">
        <f t="shared" si="145"/>
        <v>2000000</v>
      </c>
      <c r="D487" s="128">
        <f ca="1">IF(A487&lt;$B$1,VLOOKUP(A487,[1]DI!$A$4:$B$15000,2,FALSE),0)</f>
        <v>2.9000000000000005E-2</v>
      </c>
      <c r="E487" s="129">
        <f t="shared" ca="1" si="137"/>
        <v>1.00011345</v>
      </c>
      <c r="F487" s="129">
        <f ca="1">(TRUNC(PRODUCT($E$12:$E486),16))</f>
        <v>1.07023703967919</v>
      </c>
      <c r="G487" s="129">
        <f t="shared" si="146"/>
        <v>1</v>
      </c>
      <c r="H487" s="129">
        <f t="shared" ca="1" si="138"/>
        <v>1.0702370400000001</v>
      </c>
      <c r="I487" s="128">
        <f t="shared" si="147"/>
        <v>0.05</v>
      </c>
      <c r="J487" s="122">
        <f t="shared" si="148"/>
        <v>43488</v>
      </c>
      <c r="K487" s="118">
        <f t="shared" si="149"/>
        <v>326</v>
      </c>
      <c r="L487" s="130">
        <f t="shared" si="150"/>
        <v>326</v>
      </c>
      <c r="M487" s="131">
        <f t="shared" si="139"/>
        <v>1.065151918</v>
      </c>
      <c r="N487" s="131">
        <f t="shared" ca="1" si="140"/>
        <v>1.139965036</v>
      </c>
      <c r="O487" s="130">
        <f t="shared" si="151"/>
        <v>0</v>
      </c>
      <c r="P487" s="129">
        <f t="shared" ca="1" si="141"/>
        <v>279930.07199999999</v>
      </c>
      <c r="Q487" s="135">
        <f t="shared" si="142"/>
        <v>0</v>
      </c>
      <c r="R487" s="129">
        <f t="shared" si="143"/>
        <v>0</v>
      </c>
      <c r="S487" s="136" t="str">
        <f t="shared" si="152"/>
        <v>A+J=</v>
      </c>
      <c r="T487" s="122">
        <f t="shared" si="153"/>
        <v>44732</v>
      </c>
      <c r="U487" s="3"/>
      <c r="V487" s="3"/>
      <c r="W487" s="55">
        <v>46706</v>
      </c>
      <c r="X487" s="55" t="s">
        <v>71</v>
      </c>
      <c r="Y487" s="22"/>
      <c r="Z487" s="1"/>
      <c r="AA487" s="3"/>
      <c r="AB487" s="3"/>
      <c r="AC487" s="3"/>
      <c r="AD487" s="3"/>
      <c r="AE487" s="3"/>
      <c r="AF487" s="11"/>
      <c r="AG487" s="3"/>
      <c r="AH487" s="3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  <c r="FE487" s="2"/>
      <c r="FF487" s="2"/>
      <c r="FG487" s="2"/>
      <c r="FH487" s="2"/>
      <c r="FI487" s="2"/>
      <c r="FJ487" s="2"/>
    </row>
    <row r="488" spans="1:166" x14ac:dyDescent="0.15">
      <c r="A488" s="134">
        <f t="shared" si="144"/>
        <v>43964</v>
      </c>
      <c r="B488" s="127">
        <f t="shared" ca="1" si="154"/>
        <v>2280630.2459999998</v>
      </c>
      <c r="C488" s="119">
        <f t="shared" si="145"/>
        <v>2000000</v>
      </c>
      <c r="D488" s="128">
        <f ca="1">IF(A488&lt;$B$1,VLOOKUP(A488,[1]DI!$A$4:$B$15000,2,FALSE),0)</f>
        <v>2.9000000000000005E-2</v>
      </c>
      <c r="E488" s="129">
        <f t="shared" ca="1" si="137"/>
        <v>1.00011345</v>
      </c>
      <c r="F488" s="129">
        <f ca="1">(TRUNC(PRODUCT($E$12:$E487),16))</f>
        <v>1.0703584580713399</v>
      </c>
      <c r="G488" s="129">
        <f t="shared" si="146"/>
        <v>1</v>
      </c>
      <c r="H488" s="129">
        <f t="shared" ca="1" si="138"/>
        <v>1.07035846</v>
      </c>
      <c r="I488" s="128">
        <f t="shared" si="147"/>
        <v>0.05</v>
      </c>
      <c r="J488" s="122">
        <f t="shared" si="148"/>
        <v>43488</v>
      </c>
      <c r="K488" s="118">
        <f t="shared" si="149"/>
        <v>327</v>
      </c>
      <c r="L488" s="130">
        <f t="shared" si="150"/>
        <v>327</v>
      </c>
      <c r="M488" s="131">
        <f t="shared" si="139"/>
        <v>1.065358163</v>
      </c>
      <c r="N488" s="131">
        <f t="shared" ca="1" si="140"/>
        <v>1.1403151229999999</v>
      </c>
      <c r="O488" s="130">
        <f t="shared" si="151"/>
        <v>0</v>
      </c>
      <c r="P488" s="129">
        <f t="shared" ca="1" si="141"/>
        <v>280630.24599999998</v>
      </c>
      <c r="Q488" s="135">
        <f t="shared" si="142"/>
        <v>0</v>
      </c>
      <c r="R488" s="129">
        <f t="shared" si="143"/>
        <v>0</v>
      </c>
      <c r="S488" s="136" t="str">
        <f t="shared" si="152"/>
        <v>A+J=</v>
      </c>
      <c r="T488" s="122">
        <f t="shared" si="153"/>
        <v>44732</v>
      </c>
      <c r="U488" s="3"/>
      <c r="V488" s="3"/>
      <c r="W488" s="55">
        <v>46811</v>
      </c>
      <c r="X488" s="55" t="s">
        <v>57</v>
      </c>
      <c r="Y488" s="22"/>
      <c r="Z488" s="1"/>
      <c r="AA488" s="3"/>
      <c r="AB488" s="3"/>
      <c r="AC488" s="3"/>
      <c r="AD488" s="3"/>
      <c r="AE488" s="3"/>
      <c r="AF488" s="11"/>
      <c r="AG488" s="3"/>
      <c r="AH488" s="3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  <c r="FE488" s="2"/>
      <c r="FF488" s="2"/>
      <c r="FG488" s="2"/>
      <c r="FH488" s="2"/>
      <c r="FI488" s="2"/>
      <c r="FJ488" s="2"/>
    </row>
    <row r="489" spans="1:166" x14ac:dyDescent="0.15">
      <c r="A489" s="134">
        <f t="shared" si="144"/>
        <v>43965</v>
      </c>
      <c r="B489" s="127">
        <f t="shared" ca="1" si="154"/>
        <v>2281330.628</v>
      </c>
      <c r="C489" s="119">
        <f t="shared" si="145"/>
        <v>2000000</v>
      </c>
      <c r="D489" s="128">
        <f ca="1">IF(A489&lt;$B$1,VLOOKUP(A489,[1]DI!$A$4:$B$15000,2,FALSE),0)</f>
        <v>2.9000000000000005E-2</v>
      </c>
      <c r="E489" s="129">
        <f t="shared" ca="1" si="137"/>
        <v>1.00011345</v>
      </c>
      <c r="F489" s="129">
        <f ca="1">(TRUNC(PRODUCT($E$12:$E488),16))</f>
        <v>1.0704798902384101</v>
      </c>
      <c r="G489" s="129">
        <f t="shared" si="146"/>
        <v>1</v>
      </c>
      <c r="H489" s="129">
        <f t="shared" ca="1" si="138"/>
        <v>1.0704798900000001</v>
      </c>
      <c r="I489" s="128">
        <f t="shared" si="147"/>
        <v>0.05</v>
      </c>
      <c r="J489" s="122">
        <f t="shared" si="148"/>
        <v>43488</v>
      </c>
      <c r="K489" s="118">
        <f t="shared" si="149"/>
        <v>328</v>
      </c>
      <c r="L489" s="130">
        <f t="shared" si="150"/>
        <v>328</v>
      </c>
      <c r="M489" s="131">
        <f t="shared" si="139"/>
        <v>1.065564449</v>
      </c>
      <c r="N489" s="131">
        <f t="shared" ca="1" si="140"/>
        <v>1.140665314</v>
      </c>
      <c r="O489" s="130">
        <f t="shared" si="151"/>
        <v>0</v>
      </c>
      <c r="P489" s="129">
        <f t="shared" ca="1" si="141"/>
        <v>281330.62800000003</v>
      </c>
      <c r="Q489" s="135">
        <f t="shared" si="142"/>
        <v>0</v>
      </c>
      <c r="R489" s="129">
        <f t="shared" si="143"/>
        <v>0</v>
      </c>
      <c r="S489" s="136" t="str">
        <f t="shared" si="152"/>
        <v>A+J=</v>
      </c>
      <c r="T489" s="122">
        <f t="shared" si="153"/>
        <v>44732</v>
      </c>
      <c r="U489" s="3"/>
      <c r="V489" s="3"/>
      <c r="W489" s="55">
        <v>46812</v>
      </c>
      <c r="X489" s="55" t="s">
        <v>57</v>
      </c>
      <c r="Y489" s="22"/>
      <c r="Z489" s="1"/>
      <c r="AA489" s="3"/>
      <c r="AB489" s="3"/>
      <c r="AC489" s="3"/>
      <c r="AD489" s="3"/>
      <c r="AE489" s="3"/>
      <c r="AF489" s="11"/>
      <c r="AG489" s="3"/>
      <c r="AH489" s="3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  <c r="FE489" s="2"/>
      <c r="FF489" s="2"/>
      <c r="FG489" s="2"/>
      <c r="FH489" s="2"/>
      <c r="FI489" s="2"/>
      <c r="FJ489" s="2"/>
    </row>
    <row r="490" spans="1:166" x14ac:dyDescent="0.15">
      <c r="A490" s="134">
        <f t="shared" si="144"/>
        <v>43966</v>
      </c>
      <c r="B490" s="127">
        <f t="shared" ca="1" si="154"/>
        <v>2282031.2400000002</v>
      </c>
      <c r="C490" s="119">
        <f t="shared" si="145"/>
        <v>2000000</v>
      </c>
      <c r="D490" s="128">
        <f ca="1">IF(A490&lt;$B$1,VLOOKUP(A490,[1]DI!$A$4:$B$15000,2,FALSE),0)</f>
        <v>2.9000000000000005E-2</v>
      </c>
      <c r="E490" s="129">
        <f t="shared" ca="1" si="137"/>
        <v>1.00011345</v>
      </c>
      <c r="F490" s="129">
        <f ca="1">(TRUNC(PRODUCT($E$12:$E489),16))</f>
        <v>1.07060133618196</v>
      </c>
      <c r="G490" s="129">
        <f t="shared" si="146"/>
        <v>1</v>
      </c>
      <c r="H490" s="129">
        <f t="shared" ca="1" si="138"/>
        <v>1.0706013400000001</v>
      </c>
      <c r="I490" s="128">
        <f t="shared" si="147"/>
        <v>0.05</v>
      </c>
      <c r="J490" s="122">
        <f t="shared" si="148"/>
        <v>43488</v>
      </c>
      <c r="K490" s="118">
        <f t="shared" si="149"/>
        <v>329</v>
      </c>
      <c r="L490" s="130">
        <f t="shared" si="150"/>
        <v>329</v>
      </c>
      <c r="M490" s="131">
        <f t="shared" si="139"/>
        <v>1.0657707750000001</v>
      </c>
      <c r="N490" s="131">
        <f t="shared" ca="1" si="140"/>
        <v>1.1410156199999999</v>
      </c>
      <c r="O490" s="130">
        <f t="shared" si="151"/>
        <v>0</v>
      </c>
      <c r="P490" s="129">
        <f t="shared" ca="1" si="141"/>
        <v>282031.24</v>
      </c>
      <c r="Q490" s="135">
        <f t="shared" si="142"/>
        <v>0</v>
      </c>
      <c r="R490" s="129">
        <f t="shared" si="143"/>
        <v>0</v>
      </c>
      <c r="S490" s="136" t="str">
        <f t="shared" si="152"/>
        <v>A+J=</v>
      </c>
      <c r="T490" s="122">
        <f t="shared" si="153"/>
        <v>44732</v>
      </c>
      <c r="U490" s="3"/>
      <c r="V490" s="3"/>
      <c r="W490" s="55">
        <v>46857</v>
      </c>
      <c r="X490" s="55" t="s">
        <v>67</v>
      </c>
      <c r="Y490" s="22"/>
      <c r="Z490" s="1"/>
      <c r="AA490" s="3"/>
      <c r="AB490" s="3"/>
      <c r="AC490" s="3"/>
      <c r="AD490" s="3"/>
      <c r="AE490" s="3"/>
      <c r="AF490" s="11"/>
      <c r="AG490" s="3"/>
      <c r="AH490" s="3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  <c r="FE490" s="2"/>
      <c r="FF490" s="2"/>
      <c r="FG490" s="2"/>
      <c r="FH490" s="2"/>
      <c r="FI490" s="2"/>
      <c r="FJ490" s="2"/>
    </row>
    <row r="491" spans="1:166" x14ac:dyDescent="0.15">
      <c r="A491" s="134">
        <f t="shared" si="144"/>
        <v>43967</v>
      </c>
      <c r="B491" s="127">
        <f t="shared" ca="1" si="154"/>
        <v>2282732.0580000002</v>
      </c>
      <c r="C491" s="119">
        <f t="shared" si="145"/>
        <v>2000000</v>
      </c>
      <c r="D491" s="128">
        <f ca="1">IF(A491&lt;$B$1,VLOOKUP(A491,[1]DI!$A$4:$B$15000,2,FALSE),0)</f>
        <v>0</v>
      </c>
      <c r="E491" s="129">
        <f t="shared" ca="1" si="137"/>
        <v>1</v>
      </c>
      <c r="F491" s="129">
        <f ca="1">(TRUNC(PRODUCT($E$12:$E490),16))</f>
        <v>1.0707227959035499</v>
      </c>
      <c r="G491" s="129">
        <f t="shared" si="146"/>
        <v>1</v>
      </c>
      <c r="H491" s="129">
        <f t="shared" ca="1" si="138"/>
        <v>1.0707228</v>
      </c>
      <c r="I491" s="128">
        <f t="shared" si="147"/>
        <v>0.05</v>
      </c>
      <c r="J491" s="122">
        <f t="shared" si="148"/>
        <v>43488</v>
      </c>
      <c r="K491" s="118">
        <f t="shared" si="149"/>
        <v>329</v>
      </c>
      <c r="L491" s="130">
        <f t="shared" si="150"/>
        <v>330</v>
      </c>
      <c r="M491" s="131">
        <f t="shared" si="139"/>
        <v>1.0659771410000001</v>
      </c>
      <c r="N491" s="131">
        <f t="shared" ca="1" si="140"/>
        <v>1.1413660290000001</v>
      </c>
      <c r="O491" s="130">
        <f t="shared" si="151"/>
        <v>0</v>
      </c>
      <c r="P491" s="129">
        <f t="shared" ca="1" si="141"/>
        <v>282732.05800000002</v>
      </c>
      <c r="Q491" s="135">
        <f t="shared" si="142"/>
        <v>0</v>
      </c>
      <c r="R491" s="129">
        <f t="shared" si="143"/>
        <v>0</v>
      </c>
      <c r="S491" s="136" t="str">
        <f t="shared" si="152"/>
        <v>A+J=</v>
      </c>
      <c r="T491" s="122">
        <f t="shared" si="153"/>
        <v>44732</v>
      </c>
      <c r="U491" s="3"/>
      <c r="V491" s="3"/>
      <c r="W491" s="55">
        <v>46864</v>
      </c>
      <c r="X491" s="55" t="s">
        <v>58</v>
      </c>
      <c r="Y491" s="22"/>
      <c r="Z491" s="1"/>
      <c r="AA491" s="3"/>
      <c r="AB491" s="3"/>
      <c r="AC491" s="3"/>
      <c r="AD491" s="3"/>
      <c r="AE491" s="3"/>
      <c r="AF491" s="11"/>
      <c r="AG491" s="3"/>
      <c r="AH491" s="3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  <c r="FE491" s="2"/>
      <c r="FF491" s="2"/>
      <c r="FG491" s="2"/>
      <c r="FH491" s="2"/>
      <c r="FI491" s="2"/>
      <c r="FJ491" s="2"/>
    </row>
    <row r="492" spans="1:166" x14ac:dyDescent="0.15">
      <c r="A492" s="134">
        <f t="shared" si="144"/>
        <v>43968</v>
      </c>
      <c r="B492" s="127">
        <f t="shared" ca="1" si="154"/>
        <v>2282732.0580000002</v>
      </c>
      <c r="C492" s="119">
        <f t="shared" si="145"/>
        <v>2000000</v>
      </c>
      <c r="D492" s="128">
        <f ca="1">IF(A492&lt;$B$1,VLOOKUP(A492,[1]DI!$A$4:$B$15000,2,FALSE),0)</f>
        <v>0</v>
      </c>
      <c r="E492" s="129">
        <f t="shared" ca="1" si="137"/>
        <v>1</v>
      </c>
      <c r="F492" s="129">
        <f ca="1">(TRUNC(PRODUCT($E$12:$E491),16))</f>
        <v>1.0707227959035499</v>
      </c>
      <c r="G492" s="129">
        <f t="shared" si="146"/>
        <v>1</v>
      </c>
      <c r="H492" s="129">
        <f t="shared" ca="1" si="138"/>
        <v>1.0707228</v>
      </c>
      <c r="I492" s="128">
        <f t="shared" si="147"/>
        <v>0.05</v>
      </c>
      <c r="J492" s="122">
        <f t="shared" si="148"/>
        <v>43488</v>
      </c>
      <c r="K492" s="118">
        <f t="shared" si="149"/>
        <v>329</v>
      </c>
      <c r="L492" s="130">
        <f t="shared" si="150"/>
        <v>330</v>
      </c>
      <c r="M492" s="131">
        <f t="shared" si="139"/>
        <v>1.0659771410000001</v>
      </c>
      <c r="N492" s="131">
        <f t="shared" ca="1" si="140"/>
        <v>1.1413660290000001</v>
      </c>
      <c r="O492" s="130">
        <f t="shared" si="151"/>
        <v>0</v>
      </c>
      <c r="P492" s="129">
        <f t="shared" ca="1" si="141"/>
        <v>282732.05800000002</v>
      </c>
      <c r="Q492" s="135">
        <f t="shared" si="142"/>
        <v>0</v>
      </c>
      <c r="R492" s="129">
        <f t="shared" si="143"/>
        <v>0</v>
      </c>
      <c r="S492" s="136" t="str">
        <f t="shared" si="152"/>
        <v>A+J=</v>
      </c>
      <c r="T492" s="122">
        <f t="shared" si="153"/>
        <v>44732</v>
      </c>
      <c r="U492" s="3"/>
      <c r="V492" s="3"/>
      <c r="W492" s="55">
        <v>46874</v>
      </c>
      <c r="X492" s="55" t="s">
        <v>69</v>
      </c>
      <c r="Y492" s="22"/>
      <c r="Z492" s="1"/>
      <c r="AA492" s="3"/>
      <c r="AB492" s="3"/>
      <c r="AC492" s="3"/>
      <c r="AD492" s="3"/>
      <c r="AE492" s="3"/>
      <c r="AF492" s="11"/>
      <c r="AG492" s="3"/>
      <c r="AH492" s="3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  <c r="FE492" s="2"/>
      <c r="FF492" s="2"/>
      <c r="FG492" s="2"/>
      <c r="FH492" s="2"/>
      <c r="FI492" s="2"/>
      <c r="FJ492" s="2"/>
    </row>
    <row r="493" spans="1:166" x14ac:dyDescent="0.15">
      <c r="A493" s="134">
        <f t="shared" si="144"/>
        <v>43969</v>
      </c>
      <c r="B493" s="127">
        <f t="shared" ca="1" si="154"/>
        <v>2282732.0580000002</v>
      </c>
      <c r="C493" s="119">
        <f t="shared" si="145"/>
        <v>2000000</v>
      </c>
      <c r="D493" s="128">
        <f ca="1">IF(A493&lt;$B$1,VLOOKUP(A493,[1]DI!$A$4:$B$15000,2,FALSE),0)</f>
        <v>2.9000000000000005E-2</v>
      </c>
      <c r="E493" s="129">
        <f t="shared" ca="1" si="137"/>
        <v>1.00011345</v>
      </c>
      <c r="F493" s="129">
        <f ca="1">(TRUNC(PRODUCT($E$12:$E492),16))</f>
        <v>1.0707227959035499</v>
      </c>
      <c r="G493" s="129">
        <f t="shared" si="146"/>
        <v>1</v>
      </c>
      <c r="H493" s="129">
        <f t="shared" ca="1" si="138"/>
        <v>1.0707228</v>
      </c>
      <c r="I493" s="128">
        <f t="shared" si="147"/>
        <v>0.05</v>
      </c>
      <c r="J493" s="122">
        <f t="shared" si="148"/>
        <v>43488</v>
      </c>
      <c r="K493" s="118">
        <f t="shared" si="149"/>
        <v>330</v>
      </c>
      <c r="L493" s="130">
        <f t="shared" si="150"/>
        <v>330</v>
      </c>
      <c r="M493" s="131">
        <f t="shared" si="139"/>
        <v>1.0659771410000001</v>
      </c>
      <c r="N493" s="131">
        <f t="shared" ca="1" si="140"/>
        <v>1.1413660290000001</v>
      </c>
      <c r="O493" s="130">
        <f t="shared" si="151"/>
        <v>0</v>
      </c>
      <c r="P493" s="129">
        <f t="shared" ca="1" si="141"/>
        <v>282732.05800000002</v>
      </c>
      <c r="Q493" s="135">
        <f t="shared" si="142"/>
        <v>0</v>
      </c>
      <c r="R493" s="129">
        <f t="shared" si="143"/>
        <v>0</v>
      </c>
      <c r="S493" s="136" t="str">
        <f t="shared" si="152"/>
        <v>A+J=</v>
      </c>
      <c r="T493" s="122">
        <f t="shared" si="153"/>
        <v>44732</v>
      </c>
      <c r="U493" s="3"/>
      <c r="V493" s="3"/>
      <c r="W493" s="55">
        <v>46919</v>
      </c>
      <c r="X493" s="55" t="s">
        <v>68</v>
      </c>
      <c r="Y493" s="22"/>
      <c r="Z493" s="1"/>
      <c r="AA493" s="3"/>
      <c r="AB493" s="3"/>
      <c r="AC493" s="3"/>
      <c r="AD493" s="3"/>
      <c r="AE493" s="3"/>
      <c r="AF493" s="11"/>
      <c r="AG493" s="3"/>
      <c r="AH493" s="3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  <c r="FE493" s="2"/>
      <c r="FF493" s="2"/>
      <c r="FG493" s="2"/>
      <c r="FH493" s="2"/>
      <c r="FI493" s="2"/>
      <c r="FJ493" s="2"/>
    </row>
    <row r="494" spans="1:166" x14ac:dyDescent="0.15">
      <c r="A494" s="134">
        <f t="shared" si="144"/>
        <v>43970</v>
      </c>
      <c r="B494" s="127">
        <f t="shared" ca="1" si="154"/>
        <v>2283433.0839999998</v>
      </c>
      <c r="C494" s="119">
        <f t="shared" si="145"/>
        <v>2000000</v>
      </c>
      <c r="D494" s="128">
        <f ca="1">IF(A494&lt;$B$1,VLOOKUP(A494,[1]DI!$A$4:$B$15000,2,FALSE),0)</f>
        <v>2.9000000000000005E-2</v>
      </c>
      <c r="E494" s="129">
        <f t="shared" ca="1" si="137"/>
        <v>1.00011345</v>
      </c>
      <c r="F494" s="129">
        <f ca="1">(TRUNC(PRODUCT($E$12:$E493),16))</f>
        <v>1.07084426940474</v>
      </c>
      <c r="G494" s="129">
        <f t="shared" si="146"/>
        <v>1</v>
      </c>
      <c r="H494" s="129">
        <f t="shared" ca="1" si="138"/>
        <v>1.07084427</v>
      </c>
      <c r="I494" s="128">
        <f t="shared" si="147"/>
        <v>0.05</v>
      </c>
      <c r="J494" s="122">
        <f t="shared" si="148"/>
        <v>43488</v>
      </c>
      <c r="K494" s="118">
        <f t="shared" si="149"/>
        <v>331</v>
      </c>
      <c r="L494" s="130">
        <f t="shared" si="150"/>
        <v>331</v>
      </c>
      <c r="M494" s="131">
        <f t="shared" si="139"/>
        <v>1.0661835470000001</v>
      </c>
      <c r="N494" s="131">
        <f t="shared" ca="1" si="140"/>
        <v>1.1417165419999999</v>
      </c>
      <c r="O494" s="130">
        <f t="shared" si="151"/>
        <v>0</v>
      </c>
      <c r="P494" s="129">
        <f t="shared" ca="1" si="141"/>
        <v>283433.08399999997</v>
      </c>
      <c r="Q494" s="135">
        <f t="shared" si="142"/>
        <v>0</v>
      </c>
      <c r="R494" s="129">
        <f t="shared" si="143"/>
        <v>0</v>
      </c>
      <c r="S494" s="136" t="str">
        <f t="shared" si="152"/>
        <v>A+J=</v>
      </c>
      <c r="T494" s="122">
        <f t="shared" si="153"/>
        <v>44732</v>
      </c>
      <c r="U494" s="3"/>
      <c r="V494" s="3"/>
      <c r="W494" s="55">
        <v>47003</v>
      </c>
      <c r="X494" s="55" t="s">
        <v>70</v>
      </c>
      <c r="Y494" s="22"/>
      <c r="Z494" s="1"/>
      <c r="AA494" s="3"/>
      <c r="AB494" s="3"/>
      <c r="AC494" s="3"/>
      <c r="AD494" s="3"/>
      <c r="AE494" s="3"/>
      <c r="AF494" s="11"/>
      <c r="AG494" s="3"/>
      <c r="AH494" s="3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  <c r="FE494" s="2"/>
      <c r="FF494" s="2"/>
      <c r="FG494" s="2"/>
      <c r="FH494" s="2"/>
      <c r="FI494" s="2"/>
      <c r="FJ494" s="2"/>
    </row>
    <row r="495" spans="1:166" x14ac:dyDescent="0.15">
      <c r="A495" s="134">
        <f t="shared" si="144"/>
        <v>43971</v>
      </c>
      <c r="B495" s="127">
        <f t="shared" ca="1" si="154"/>
        <v>2284134.3360000001</v>
      </c>
      <c r="C495" s="119">
        <f t="shared" si="145"/>
        <v>2000000</v>
      </c>
      <c r="D495" s="128">
        <f ca="1">IF(A495&lt;$B$1,VLOOKUP(A495,[1]DI!$A$4:$B$15000,2,FALSE),0)</f>
        <v>2.9000000000000005E-2</v>
      </c>
      <c r="E495" s="129">
        <f t="shared" ca="1" si="137"/>
        <v>1.00011345</v>
      </c>
      <c r="F495" s="129">
        <f ca="1">(TRUNC(PRODUCT($E$12:$E494),16))</f>
        <v>1.07096575668711</v>
      </c>
      <c r="G495" s="129">
        <f t="shared" si="146"/>
        <v>1</v>
      </c>
      <c r="H495" s="129">
        <f t="shared" ca="1" si="138"/>
        <v>1.07096576</v>
      </c>
      <c r="I495" s="128">
        <f t="shared" si="147"/>
        <v>0.05</v>
      </c>
      <c r="J495" s="122">
        <f t="shared" si="148"/>
        <v>43488</v>
      </c>
      <c r="K495" s="118">
        <f t="shared" si="149"/>
        <v>332</v>
      </c>
      <c r="L495" s="130">
        <f t="shared" si="150"/>
        <v>332</v>
      </c>
      <c r="M495" s="131">
        <f t="shared" si="139"/>
        <v>1.066389992</v>
      </c>
      <c r="N495" s="131">
        <f t="shared" ca="1" si="140"/>
        <v>1.1420671680000001</v>
      </c>
      <c r="O495" s="130">
        <f t="shared" si="151"/>
        <v>0</v>
      </c>
      <c r="P495" s="129">
        <f t="shared" ca="1" si="141"/>
        <v>284134.33600000001</v>
      </c>
      <c r="Q495" s="135">
        <f t="shared" si="142"/>
        <v>0</v>
      </c>
      <c r="R495" s="129">
        <f t="shared" si="143"/>
        <v>0</v>
      </c>
      <c r="S495" s="136" t="str">
        <f t="shared" si="152"/>
        <v>A+J=</v>
      </c>
      <c r="T495" s="122">
        <f t="shared" si="153"/>
        <v>44732</v>
      </c>
      <c r="U495" s="3"/>
      <c r="V495" s="3"/>
      <c r="W495" s="55">
        <v>47038</v>
      </c>
      <c r="X495" s="56" t="s">
        <v>59</v>
      </c>
      <c r="Y495" s="22"/>
      <c r="Z495" s="1"/>
      <c r="AA495" s="3"/>
      <c r="AB495" s="3"/>
      <c r="AC495" s="3"/>
      <c r="AD495" s="3"/>
      <c r="AE495" s="3"/>
      <c r="AF495" s="11"/>
      <c r="AG495" s="3"/>
      <c r="AH495" s="3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  <c r="FE495" s="2"/>
      <c r="FF495" s="2"/>
      <c r="FG495" s="2"/>
      <c r="FH495" s="2"/>
      <c r="FI495" s="2"/>
      <c r="FJ495" s="2"/>
    </row>
    <row r="496" spans="1:166" x14ac:dyDescent="0.15">
      <c r="A496" s="134">
        <f t="shared" si="144"/>
        <v>43972</v>
      </c>
      <c r="B496" s="127">
        <f t="shared" ca="1" si="154"/>
        <v>2284835.798</v>
      </c>
      <c r="C496" s="119">
        <f t="shared" si="145"/>
        <v>2000000</v>
      </c>
      <c r="D496" s="128">
        <f ca="1">IF(A496&lt;$B$1,VLOOKUP(A496,[1]DI!$A$4:$B$15000,2,FALSE),0)</f>
        <v>2.9000000000000005E-2</v>
      </c>
      <c r="E496" s="129">
        <f t="shared" ca="1" si="137"/>
        <v>1.00011345</v>
      </c>
      <c r="F496" s="129">
        <f ca="1">(TRUNC(PRODUCT($E$12:$E495),16))</f>
        <v>1.0710872577521999</v>
      </c>
      <c r="G496" s="129">
        <f t="shared" si="146"/>
        <v>1</v>
      </c>
      <c r="H496" s="129">
        <f t="shared" ca="1" si="138"/>
        <v>1.0710872600000001</v>
      </c>
      <c r="I496" s="128">
        <f t="shared" si="147"/>
        <v>0.05</v>
      </c>
      <c r="J496" s="122">
        <f t="shared" si="148"/>
        <v>43488</v>
      </c>
      <c r="K496" s="118">
        <f t="shared" si="149"/>
        <v>333</v>
      </c>
      <c r="L496" s="130">
        <f t="shared" si="150"/>
        <v>333</v>
      </c>
      <c r="M496" s="131">
        <f t="shared" si="139"/>
        <v>1.0665964779999999</v>
      </c>
      <c r="N496" s="131">
        <f t="shared" ca="1" si="140"/>
        <v>1.142417899</v>
      </c>
      <c r="O496" s="130">
        <f t="shared" si="151"/>
        <v>0</v>
      </c>
      <c r="P496" s="129">
        <f t="shared" ca="1" si="141"/>
        <v>284835.79800000001</v>
      </c>
      <c r="Q496" s="135">
        <f t="shared" si="142"/>
        <v>0</v>
      </c>
      <c r="R496" s="129">
        <f t="shared" si="143"/>
        <v>0</v>
      </c>
      <c r="S496" s="136" t="str">
        <f t="shared" si="152"/>
        <v>A+J=</v>
      </c>
      <c r="T496" s="122">
        <f t="shared" si="153"/>
        <v>44732</v>
      </c>
      <c r="U496" s="3"/>
      <c r="V496" s="3"/>
      <c r="W496" s="55">
        <v>47059</v>
      </c>
      <c r="X496" s="55" t="s">
        <v>63</v>
      </c>
      <c r="Y496" s="22"/>
      <c r="Z496" s="1"/>
      <c r="AA496" s="3"/>
      <c r="AB496" s="3"/>
      <c r="AC496" s="3"/>
      <c r="AD496" s="3"/>
      <c r="AE496" s="3"/>
      <c r="AF496" s="11"/>
      <c r="AG496" s="3"/>
      <c r="AH496" s="3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  <c r="FE496" s="2"/>
      <c r="FF496" s="2"/>
      <c r="FG496" s="2"/>
      <c r="FH496" s="2"/>
      <c r="FI496" s="2"/>
      <c r="FJ496" s="2"/>
    </row>
    <row r="497" spans="1:166" x14ac:dyDescent="0.15">
      <c r="A497" s="134">
        <f t="shared" si="144"/>
        <v>43973</v>
      </c>
      <c r="B497" s="127">
        <f t="shared" ca="1" si="154"/>
        <v>2285537.466</v>
      </c>
      <c r="C497" s="119">
        <f t="shared" si="145"/>
        <v>2000000</v>
      </c>
      <c r="D497" s="128">
        <f ca="1">IF(A497&lt;$B$1,VLOOKUP(A497,[1]DI!$A$4:$B$15000,2,FALSE),0)</f>
        <v>2.9000000000000005E-2</v>
      </c>
      <c r="E497" s="129">
        <f t="shared" ca="1" si="137"/>
        <v>1.00011345</v>
      </c>
      <c r="F497" s="129">
        <f ca="1">(TRUNC(PRODUCT($E$12:$E496),16))</f>
        <v>1.0712087726016</v>
      </c>
      <c r="G497" s="129">
        <f t="shared" si="146"/>
        <v>1</v>
      </c>
      <c r="H497" s="129">
        <f t="shared" ca="1" si="138"/>
        <v>1.0712087699999999</v>
      </c>
      <c r="I497" s="128">
        <f t="shared" si="147"/>
        <v>0.05</v>
      </c>
      <c r="J497" s="122">
        <f t="shared" si="148"/>
        <v>43488</v>
      </c>
      <c r="K497" s="118">
        <f t="shared" si="149"/>
        <v>334</v>
      </c>
      <c r="L497" s="130">
        <f t="shared" si="150"/>
        <v>334</v>
      </c>
      <c r="M497" s="131">
        <f t="shared" si="139"/>
        <v>1.066803003</v>
      </c>
      <c r="N497" s="131">
        <f t="shared" ca="1" si="140"/>
        <v>1.142768733</v>
      </c>
      <c r="O497" s="130">
        <f t="shared" si="151"/>
        <v>0</v>
      </c>
      <c r="P497" s="129">
        <f t="shared" ca="1" si="141"/>
        <v>285537.46600000001</v>
      </c>
      <c r="Q497" s="135">
        <f t="shared" si="142"/>
        <v>0</v>
      </c>
      <c r="R497" s="129">
        <f t="shared" si="143"/>
        <v>0</v>
      </c>
      <c r="S497" s="136" t="str">
        <f t="shared" si="152"/>
        <v>A+J=</v>
      </c>
      <c r="T497" s="122">
        <f t="shared" si="153"/>
        <v>44732</v>
      </c>
      <c r="U497" s="3"/>
      <c r="V497" s="3"/>
      <c r="W497" s="55">
        <v>47072</v>
      </c>
      <c r="X497" s="55" t="s">
        <v>71</v>
      </c>
      <c r="Y497" s="22"/>
      <c r="Z497" s="1"/>
      <c r="AA497" s="3"/>
      <c r="AB497" s="3"/>
      <c r="AC497" s="3"/>
      <c r="AD497" s="3"/>
      <c r="AE497" s="3"/>
      <c r="AF497" s="11"/>
      <c r="AG497" s="3"/>
      <c r="AH497" s="3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  <c r="FE497" s="2"/>
      <c r="FF497" s="2"/>
      <c r="FG497" s="2"/>
      <c r="FH497" s="2"/>
      <c r="FI497" s="2"/>
      <c r="FJ497" s="2"/>
    </row>
    <row r="498" spans="1:166" x14ac:dyDescent="0.15">
      <c r="A498" s="134">
        <f t="shared" si="144"/>
        <v>43974</v>
      </c>
      <c r="B498" s="127">
        <f t="shared" ca="1" si="154"/>
        <v>2286239.3640000001</v>
      </c>
      <c r="C498" s="119">
        <f t="shared" si="145"/>
        <v>2000000</v>
      </c>
      <c r="D498" s="128">
        <f ca="1">IF(A498&lt;$B$1,VLOOKUP(A498,[1]DI!$A$4:$B$15000,2,FALSE),0)</f>
        <v>0</v>
      </c>
      <c r="E498" s="129">
        <f t="shared" ca="1" si="137"/>
        <v>1</v>
      </c>
      <c r="F498" s="129">
        <f ca="1">(TRUNC(PRODUCT($E$12:$E497),16))</f>
        <v>1.07133030123685</v>
      </c>
      <c r="G498" s="129">
        <f t="shared" si="146"/>
        <v>1</v>
      </c>
      <c r="H498" s="129">
        <f t="shared" ca="1" si="138"/>
        <v>1.0713303000000001</v>
      </c>
      <c r="I498" s="128">
        <f t="shared" si="147"/>
        <v>0.05</v>
      </c>
      <c r="J498" s="122">
        <f t="shared" si="148"/>
        <v>43488</v>
      </c>
      <c r="K498" s="118">
        <f t="shared" si="149"/>
        <v>334</v>
      </c>
      <c r="L498" s="130">
        <f t="shared" si="150"/>
        <v>335</v>
      </c>
      <c r="M498" s="131">
        <f t="shared" si="139"/>
        <v>1.0670095690000001</v>
      </c>
      <c r="N498" s="131">
        <f t="shared" ca="1" si="140"/>
        <v>1.143119682</v>
      </c>
      <c r="O498" s="130">
        <f t="shared" si="151"/>
        <v>0</v>
      </c>
      <c r="P498" s="129">
        <f t="shared" ca="1" si="141"/>
        <v>286239.364</v>
      </c>
      <c r="Q498" s="135">
        <f t="shared" si="142"/>
        <v>0</v>
      </c>
      <c r="R498" s="129">
        <f t="shared" si="143"/>
        <v>0</v>
      </c>
      <c r="S498" s="136" t="str">
        <f t="shared" si="152"/>
        <v>A+J=</v>
      </c>
      <c r="T498" s="122">
        <f t="shared" si="153"/>
        <v>44732</v>
      </c>
      <c r="U498" s="3"/>
      <c r="V498" s="3"/>
      <c r="W498" s="55">
        <v>47112</v>
      </c>
      <c r="X498" s="55" t="s">
        <v>65</v>
      </c>
      <c r="Y498" s="22"/>
      <c r="Z498" s="1"/>
      <c r="AA498" s="3"/>
      <c r="AB498" s="3"/>
      <c r="AC498" s="3"/>
      <c r="AD498" s="3"/>
      <c r="AE498" s="3"/>
      <c r="AF498" s="11"/>
      <c r="AG498" s="3"/>
      <c r="AH498" s="3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  <c r="FE498" s="2"/>
      <c r="FF498" s="2"/>
      <c r="FG498" s="2"/>
      <c r="FH498" s="2"/>
      <c r="FI498" s="2"/>
      <c r="FJ498" s="2"/>
    </row>
    <row r="499" spans="1:166" x14ac:dyDescent="0.15">
      <c r="A499" s="134">
        <f t="shared" si="144"/>
        <v>43975</v>
      </c>
      <c r="B499" s="127">
        <f t="shared" ca="1" si="154"/>
        <v>2286239.3640000001</v>
      </c>
      <c r="C499" s="119">
        <f t="shared" si="145"/>
        <v>2000000</v>
      </c>
      <c r="D499" s="128">
        <f ca="1">IF(A499&lt;$B$1,VLOOKUP(A499,[1]DI!$A$4:$B$15000,2,FALSE),0)</f>
        <v>0</v>
      </c>
      <c r="E499" s="129">
        <f t="shared" ca="1" si="137"/>
        <v>1</v>
      </c>
      <c r="F499" s="129">
        <f ca="1">(TRUNC(PRODUCT($E$12:$E498),16))</f>
        <v>1.07133030123685</v>
      </c>
      <c r="G499" s="129">
        <f t="shared" si="146"/>
        <v>1</v>
      </c>
      <c r="H499" s="129">
        <f t="shared" ca="1" si="138"/>
        <v>1.0713303000000001</v>
      </c>
      <c r="I499" s="128">
        <f t="shared" si="147"/>
        <v>0.05</v>
      </c>
      <c r="J499" s="122">
        <f t="shared" si="148"/>
        <v>43488</v>
      </c>
      <c r="K499" s="118">
        <f t="shared" si="149"/>
        <v>334</v>
      </c>
      <c r="L499" s="130">
        <f t="shared" si="150"/>
        <v>335</v>
      </c>
      <c r="M499" s="131">
        <f t="shared" si="139"/>
        <v>1.0670095690000001</v>
      </c>
      <c r="N499" s="131">
        <f t="shared" ca="1" si="140"/>
        <v>1.143119682</v>
      </c>
      <c r="O499" s="130">
        <f t="shared" si="151"/>
        <v>0</v>
      </c>
      <c r="P499" s="129">
        <f t="shared" ca="1" si="141"/>
        <v>286239.364</v>
      </c>
      <c r="Q499" s="135">
        <f t="shared" si="142"/>
        <v>0</v>
      </c>
      <c r="R499" s="129">
        <f t="shared" si="143"/>
        <v>0</v>
      </c>
      <c r="S499" s="136" t="str">
        <f t="shared" si="152"/>
        <v>A+J=</v>
      </c>
      <c r="T499" s="122">
        <f t="shared" si="153"/>
        <v>44732</v>
      </c>
      <c r="U499" s="3"/>
      <c r="V499" s="3"/>
      <c r="W499" s="55">
        <v>47119</v>
      </c>
      <c r="X499" s="55" t="s">
        <v>66</v>
      </c>
      <c r="Y499" s="22"/>
      <c r="Z499" s="1"/>
      <c r="AA499" s="3"/>
      <c r="AB499" s="3"/>
      <c r="AC499" s="3"/>
      <c r="AD499" s="3"/>
      <c r="AE499" s="3"/>
      <c r="AF499" s="11"/>
      <c r="AG499" s="3"/>
      <c r="AH499" s="3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  <c r="FE499" s="2"/>
      <c r="FF499" s="2"/>
      <c r="FG499" s="2"/>
      <c r="FH499" s="2"/>
      <c r="FI499" s="2"/>
      <c r="FJ499" s="2"/>
    </row>
    <row r="500" spans="1:166" x14ac:dyDescent="0.15">
      <c r="A500" s="134">
        <f t="shared" si="144"/>
        <v>43976</v>
      </c>
      <c r="B500" s="127">
        <f t="shared" ca="1" si="154"/>
        <v>2286239.3640000001</v>
      </c>
      <c r="C500" s="119">
        <f t="shared" si="145"/>
        <v>2000000</v>
      </c>
      <c r="D500" s="128">
        <f ca="1">IF(A500&lt;$B$1,VLOOKUP(A500,[1]DI!$A$4:$B$15000,2,FALSE),0)</f>
        <v>2.9000000000000005E-2</v>
      </c>
      <c r="E500" s="129">
        <f t="shared" ca="1" si="137"/>
        <v>1.00011345</v>
      </c>
      <c r="F500" s="129">
        <f ca="1">(TRUNC(PRODUCT($E$12:$E499),16))</f>
        <v>1.07133030123685</v>
      </c>
      <c r="G500" s="129">
        <f t="shared" si="146"/>
        <v>1</v>
      </c>
      <c r="H500" s="129">
        <f t="shared" ca="1" si="138"/>
        <v>1.0713303000000001</v>
      </c>
      <c r="I500" s="128">
        <f t="shared" si="147"/>
        <v>0.05</v>
      </c>
      <c r="J500" s="122">
        <f t="shared" si="148"/>
        <v>43488</v>
      </c>
      <c r="K500" s="118">
        <f t="shared" si="149"/>
        <v>335</v>
      </c>
      <c r="L500" s="130">
        <f t="shared" si="150"/>
        <v>335</v>
      </c>
      <c r="M500" s="131">
        <f t="shared" si="139"/>
        <v>1.0670095690000001</v>
      </c>
      <c r="N500" s="131">
        <f t="shared" ca="1" si="140"/>
        <v>1.143119682</v>
      </c>
      <c r="O500" s="130">
        <f t="shared" si="151"/>
        <v>0</v>
      </c>
      <c r="P500" s="129">
        <f t="shared" ca="1" si="141"/>
        <v>286239.364</v>
      </c>
      <c r="Q500" s="135">
        <f t="shared" si="142"/>
        <v>0</v>
      </c>
      <c r="R500" s="129">
        <f t="shared" si="143"/>
        <v>0</v>
      </c>
      <c r="S500" s="136" t="str">
        <f t="shared" si="152"/>
        <v>A+J=</v>
      </c>
      <c r="T500" s="122">
        <f t="shared" si="153"/>
        <v>44732</v>
      </c>
      <c r="U500" s="3"/>
      <c r="V500" s="3"/>
      <c r="W500" s="55">
        <v>47161</v>
      </c>
      <c r="X500" s="55" t="s">
        <v>57</v>
      </c>
      <c r="Y500" s="22"/>
      <c r="Z500" s="1"/>
      <c r="AA500" s="3"/>
      <c r="AB500" s="3"/>
      <c r="AC500" s="3"/>
      <c r="AD500" s="3"/>
      <c r="AE500" s="3"/>
      <c r="AF500" s="11"/>
      <c r="AG500" s="3"/>
      <c r="AH500" s="3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  <c r="FE500" s="2"/>
      <c r="FF500" s="2"/>
      <c r="FG500" s="2"/>
      <c r="FH500" s="2"/>
      <c r="FI500" s="2"/>
      <c r="FJ500" s="2"/>
    </row>
    <row r="501" spans="1:166" x14ac:dyDescent="0.15">
      <c r="A501" s="134">
        <f t="shared" si="144"/>
        <v>43977</v>
      </c>
      <c r="B501" s="127">
        <f t="shared" ca="1" si="154"/>
        <v>2286941.4679999999</v>
      </c>
      <c r="C501" s="119">
        <f t="shared" si="145"/>
        <v>2000000</v>
      </c>
      <c r="D501" s="128">
        <f ca="1">IF(A501&lt;$B$1,VLOOKUP(A501,[1]DI!$A$4:$B$15000,2,FALSE),0)</f>
        <v>2.9000000000000005E-2</v>
      </c>
      <c r="E501" s="129">
        <f t="shared" ca="1" si="137"/>
        <v>1.00011345</v>
      </c>
      <c r="F501" s="129">
        <f ca="1">(TRUNC(PRODUCT($E$12:$E500),16))</f>
        <v>1.07145184365952</v>
      </c>
      <c r="G501" s="129">
        <f t="shared" si="146"/>
        <v>1</v>
      </c>
      <c r="H501" s="129">
        <f t="shared" ca="1" si="138"/>
        <v>1.0714518399999999</v>
      </c>
      <c r="I501" s="128">
        <f t="shared" si="147"/>
        <v>0.05</v>
      </c>
      <c r="J501" s="122">
        <f t="shared" si="148"/>
        <v>43488</v>
      </c>
      <c r="K501" s="118">
        <f t="shared" si="149"/>
        <v>336</v>
      </c>
      <c r="L501" s="130">
        <f t="shared" si="150"/>
        <v>336</v>
      </c>
      <c r="M501" s="131">
        <f t="shared" si="139"/>
        <v>1.067216175</v>
      </c>
      <c r="N501" s="131">
        <f t="shared" ca="1" si="140"/>
        <v>1.1434707340000001</v>
      </c>
      <c r="O501" s="130">
        <f t="shared" si="151"/>
        <v>0</v>
      </c>
      <c r="P501" s="129">
        <f t="shared" ca="1" si="141"/>
        <v>286941.46799999999</v>
      </c>
      <c r="Q501" s="135">
        <f t="shared" si="142"/>
        <v>0</v>
      </c>
      <c r="R501" s="129">
        <f t="shared" si="143"/>
        <v>0</v>
      </c>
      <c r="S501" s="136" t="str">
        <f t="shared" si="152"/>
        <v>A+J=</v>
      </c>
      <c r="T501" s="122">
        <f t="shared" si="153"/>
        <v>44732</v>
      </c>
      <c r="U501" s="3"/>
      <c r="V501" s="3"/>
      <c r="W501" s="55">
        <v>47162</v>
      </c>
      <c r="X501" s="55" t="s">
        <v>57</v>
      </c>
      <c r="Y501" s="22"/>
      <c r="Z501" s="1"/>
      <c r="AA501" s="3"/>
      <c r="AB501" s="3"/>
      <c r="AC501" s="3"/>
      <c r="AD501" s="3"/>
      <c r="AE501" s="3"/>
      <c r="AF501" s="11"/>
      <c r="AG501" s="3"/>
      <c r="AH501" s="3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  <c r="FE501" s="2"/>
      <c r="FF501" s="2"/>
      <c r="FG501" s="2"/>
      <c r="FH501" s="2"/>
      <c r="FI501" s="2"/>
      <c r="FJ501" s="2"/>
    </row>
    <row r="502" spans="1:166" x14ac:dyDescent="0.15">
      <c r="A502" s="134">
        <f t="shared" si="144"/>
        <v>43978</v>
      </c>
      <c r="B502" s="127">
        <f t="shared" ca="1" si="154"/>
        <v>2287643.7999999998</v>
      </c>
      <c r="C502" s="119">
        <f t="shared" si="145"/>
        <v>2000000</v>
      </c>
      <c r="D502" s="128">
        <f ca="1">IF(A502&lt;$B$1,VLOOKUP(A502,[1]DI!$A$4:$B$15000,2,FALSE),0)</f>
        <v>2.9000000000000005E-2</v>
      </c>
      <c r="E502" s="129">
        <f t="shared" ca="1" si="137"/>
        <v>1.00011345</v>
      </c>
      <c r="F502" s="129">
        <f ca="1">(TRUNC(PRODUCT($E$12:$E501),16))</f>
        <v>1.07157339987119</v>
      </c>
      <c r="G502" s="129">
        <f t="shared" si="146"/>
        <v>1</v>
      </c>
      <c r="H502" s="129">
        <f t="shared" ca="1" si="138"/>
        <v>1.0715733999999999</v>
      </c>
      <c r="I502" s="128">
        <f t="shared" si="147"/>
        <v>0.05</v>
      </c>
      <c r="J502" s="122">
        <f t="shared" si="148"/>
        <v>43488</v>
      </c>
      <c r="K502" s="118">
        <f t="shared" si="149"/>
        <v>337</v>
      </c>
      <c r="L502" s="130">
        <f t="shared" si="150"/>
        <v>337</v>
      </c>
      <c r="M502" s="131">
        <f t="shared" si="139"/>
        <v>1.06742282</v>
      </c>
      <c r="N502" s="131">
        <f t="shared" ca="1" si="140"/>
        <v>1.1438219000000001</v>
      </c>
      <c r="O502" s="130">
        <f t="shared" si="151"/>
        <v>0</v>
      </c>
      <c r="P502" s="129">
        <f t="shared" ca="1" si="141"/>
        <v>287643.8</v>
      </c>
      <c r="Q502" s="135">
        <f t="shared" si="142"/>
        <v>0</v>
      </c>
      <c r="R502" s="129">
        <f t="shared" si="143"/>
        <v>0</v>
      </c>
      <c r="S502" s="136" t="str">
        <f t="shared" si="152"/>
        <v>A+J=</v>
      </c>
      <c r="T502" s="122">
        <f t="shared" si="153"/>
        <v>44732</v>
      </c>
      <c r="U502" s="3"/>
      <c r="V502" s="3"/>
      <c r="W502" s="55">
        <v>47207</v>
      </c>
      <c r="X502" s="55" t="s">
        <v>67</v>
      </c>
      <c r="Y502" s="22"/>
      <c r="Z502" s="1"/>
      <c r="AA502" s="3"/>
      <c r="AB502" s="3"/>
      <c r="AC502" s="3"/>
      <c r="AD502" s="3"/>
      <c r="AE502" s="3"/>
      <c r="AF502" s="11"/>
      <c r="AG502" s="3"/>
      <c r="AH502" s="3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  <c r="FE502" s="2"/>
      <c r="FF502" s="2"/>
      <c r="FG502" s="2"/>
      <c r="FH502" s="2"/>
      <c r="FI502" s="2"/>
      <c r="FJ502" s="2"/>
    </row>
    <row r="503" spans="1:166" x14ac:dyDescent="0.15">
      <c r="A503" s="134">
        <f t="shared" si="144"/>
        <v>43979</v>
      </c>
      <c r="B503" s="127">
        <f t="shared" ca="1" si="154"/>
        <v>2288346.3420000002</v>
      </c>
      <c r="C503" s="119">
        <f t="shared" si="145"/>
        <v>2000000</v>
      </c>
      <c r="D503" s="128">
        <f ca="1">IF(A503&lt;$B$1,VLOOKUP(A503,[1]DI!$A$4:$B$15000,2,FALSE),0)</f>
        <v>2.9000000000000005E-2</v>
      </c>
      <c r="E503" s="129">
        <f t="shared" ca="1" si="137"/>
        <v>1.00011345</v>
      </c>
      <c r="F503" s="129">
        <f ca="1">(TRUNC(PRODUCT($E$12:$E502),16))</f>
        <v>1.0716949698734</v>
      </c>
      <c r="G503" s="129">
        <f t="shared" si="146"/>
        <v>1</v>
      </c>
      <c r="H503" s="129">
        <f t="shared" ca="1" si="138"/>
        <v>1.07169497</v>
      </c>
      <c r="I503" s="128">
        <f t="shared" si="147"/>
        <v>0.05</v>
      </c>
      <c r="J503" s="122">
        <f t="shared" si="148"/>
        <v>43488</v>
      </c>
      <c r="K503" s="118">
        <f t="shared" si="149"/>
        <v>338</v>
      </c>
      <c r="L503" s="130">
        <f t="shared" si="150"/>
        <v>338</v>
      </c>
      <c r="M503" s="131">
        <f t="shared" si="139"/>
        <v>1.0676295060000001</v>
      </c>
      <c r="N503" s="131">
        <f t="shared" ca="1" si="140"/>
        <v>1.144173171</v>
      </c>
      <c r="O503" s="130">
        <f t="shared" si="151"/>
        <v>0</v>
      </c>
      <c r="P503" s="129">
        <f t="shared" ca="1" si="141"/>
        <v>288346.342</v>
      </c>
      <c r="Q503" s="135">
        <f t="shared" si="142"/>
        <v>0</v>
      </c>
      <c r="R503" s="129">
        <f t="shared" si="143"/>
        <v>0</v>
      </c>
      <c r="S503" s="136" t="str">
        <f t="shared" si="152"/>
        <v>A+J=</v>
      </c>
      <c r="T503" s="122">
        <f t="shared" si="153"/>
        <v>44732</v>
      </c>
      <c r="U503" s="3"/>
      <c r="V503" s="3"/>
      <c r="W503" s="55">
        <v>47239</v>
      </c>
      <c r="X503" s="55" t="s">
        <v>69</v>
      </c>
      <c r="Y503" s="22"/>
      <c r="Z503" s="1"/>
      <c r="AA503" s="3"/>
      <c r="AB503" s="3"/>
      <c r="AC503" s="3"/>
      <c r="AD503" s="3"/>
      <c r="AE503" s="3"/>
      <c r="AF503" s="11"/>
      <c r="AG503" s="3"/>
      <c r="AH503" s="3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  <c r="FE503" s="2"/>
      <c r="FF503" s="2"/>
      <c r="FG503" s="2"/>
      <c r="FH503" s="2"/>
      <c r="FI503" s="2"/>
      <c r="FJ503" s="2"/>
    </row>
    <row r="504" spans="1:166" x14ac:dyDescent="0.15">
      <c r="A504" s="134">
        <f t="shared" si="144"/>
        <v>43980</v>
      </c>
      <c r="B504" s="127">
        <f t="shared" ca="1" si="154"/>
        <v>2289049.0920000002</v>
      </c>
      <c r="C504" s="119">
        <f t="shared" si="145"/>
        <v>2000000</v>
      </c>
      <c r="D504" s="128">
        <f ca="1">IF(A504&lt;$B$1,VLOOKUP(A504,[1]DI!$A$4:$B$15000,2,FALSE),0)</f>
        <v>2.9000000000000005E-2</v>
      </c>
      <c r="E504" s="129">
        <f t="shared" ca="1" si="137"/>
        <v>1.00011345</v>
      </c>
      <c r="F504" s="129">
        <f ca="1">(TRUNC(PRODUCT($E$12:$E503),16))</f>
        <v>1.07181655366773</v>
      </c>
      <c r="G504" s="129">
        <f t="shared" si="146"/>
        <v>1</v>
      </c>
      <c r="H504" s="129">
        <f t="shared" ca="1" si="138"/>
        <v>1.0718165500000001</v>
      </c>
      <c r="I504" s="128">
        <f t="shared" si="147"/>
        <v>0.05</v>
      </c>
      <c r="J504" s="122">
        <f t="shared" si="148"/>
        <v>43488</v>
      </c>
      <c r="K504" s="118">
        <f t="shared" si="149"/>
        <v>339</v>
      </c>
      <c r="L504" s="130">
        <f t="shared" si="150"/>
        <v>339</v>
      </c>
      <c r="M504" s="131">
        <f t="shared" si="139"/>
        <v>1.0678362320000001</v>
      </c>
      <c r="N504" s="131">
        <f t="shared" ca="1" si="140"/>
        <v>1.144524546</v>
      </c>
      <c r="O504" s="130">
        <f t="shared" si="151"/>
        <v>0</v>
      </c>
      <c r="P504" s="129">
        <f t="shared" ca="1" si="141"/>
        <v>289049.092</v>
      </c>
      <c r="Q504" s="135">
        <f t="shared" si="142"/>
        <v>0</v>
      </c>
      <c r="R504" s="129">
        <f t="shared" si="143"/>
        <v>0</v>
      </c>
      <c r="S504" s="136" t="str">
        <f t="shared" si="152"/>
        <v>A+J=</v>
      </c>
      <c r="T504" s="122">
        <f t="shared" si="153"/>
        <v>44732</v>
      </c>
      <c r="U504" s="3"/>
      <c r="V504" s="3"/>
      <c r="W504" s="55">
        <v>47269</v>
      </c>
      <c r="X504" s="55" t="s">
        <v>68</v>
      </c>
      <c r="Y504" s="22"/>
      <c r="Z504" s="1"/>
      <c r="AA504" s="3"/>
      <c r="AB504" s="3"/>
      <c r="AC504" s="3"/>
      <c r="AD504" s="3"/>
      <c r="AE504" s="3"/>
      <c r="AF504" s="11"/>
      <c r="AG504" s="3"/>
      <c r="AH504" s="3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  <c r="FE504" s="2"/>
      <c r="FF504" s="2"/>
      <c r="FG504" s="2"/>
      <c r="FH504" s="2"/>
      <c r="FI504" s="2"/>
      <c r="FJ504" s="2"/>
    </row>
    <row r="505" spans="1:166" x14ac:dyDescent="0.15">
      <c r="A505" s="134">
        <f t="shared" si="144"/>
        <v>43981</v>
      </c>
      <c r="B505" s="127">
        <f t="shared" ca="1" si="154"/>
        <v>2289752.068</v>
      </c>
      <c r="C505" s="119">
        <f t="shared" si="145"/>
        <v>2000000</v>
      </c>
      <c r="D505" s="128">
        <f ca="1">IF(A505&lt;$B$1,VLOOKUP(A505,[1]DI!$A$4:$B$15000,2,FALSE),0)</f>
        <v>0</v>
      </c>
      <c r="E505" s="129">
        <f t="shared" ca="1" si="137"/>
        <v>1</v>
      </c>
      <c r="F505" s="129">
        <f ca="1">(TRUNC(PRODUCT($E$12:$E504),16))</f>
        <v>1.07193815125575</v>
      </c>
      <c r="G505" s="129">
        <f t="shared" si="146"/>
        <v>1</v>
      </c>
      <c r="H505" s="129">
        <f t="shared" ca="1" si="138"/>
        <v>1.07193815</v>
      </c>
      <c r="I505" s="128">
        <f t="shared" si="147"/>
        <v>0.05</v>
      </c>
      <c r="J505" s="122">
        <f t="shared" si="148"/>
        <v>43488</v>
      </c>
      <c r="K505" s="118">
        <f t="shared" si="149"/>
        <v>339</v>
      </c>
      <c r="L505" s="130">
        <f t="shared" si="150"/>
        <v>340</v>
      </c>
      <c r="M505" s="131">
        <f t="shared" si="139"/>
        <v>1.068042997</v>
      </c>
      <c r="N505" s="131">
        <f t="shared" ca="1" si="140"/>
        <v>1.1448760339999999</v>
      </c>
      <c r="O505" s="130">
        <f t="shared" si="151"/>
        <v>0</v>
      </c>
      <c r="P505" s="129">
        <f t="shared" ca="1" si="141"/>
        <v>289752.06800000003</v>
      </c>
      <c r="Q505" s="135">
        <f t="shared" si="142"/>
        <v>0</v>
      </c>
      <c r="R505" s="129">
        <f t="shared" si="143"/>
        <v>0</v>
      </c>
      <c r="S505" s="136" t="str">
        <f t="shared" si="152"/>
        <v>A+J=</v>
      </c>
      <c r="T505" s="122">
        <f t="shared" si="153"/>
        <v>44732</v>
      </c>
      <c r="U505" s="3"/>
      <c r="V505" s="3"/>
      <c r="W505" s="55">
        <v>47368</v>
      </c>
      <c r="X505" s="55" t="s">
        <v>70</v>
      </c>
      <c r="Y505" s="22"/>
      <c r="Z505" s="1"/>
      <c r="AA505" s="3"/>
      <c r="AB505" s="3"/>
      <c r="AC505" s="3"/>
      <c r="AD505" s="3"/>
      <c r="AE505" s="3"/>
      <c r="AF505" s="11"/>
      <c r="AG505" s="3"/>
      <c r="AH505" s="3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  <c r="FE505" s="2"/>
      <c r="FF505" s="2"/>
      <c r="FG505" s="2"/>
      <c r="FH505" s="2"/>
      <c r="FI505" s="2"/>
      <c r="FJ505" s="2"/>
    </row>
    <row r="506" spans="1:166" x14ac:dyDescent="0.15">
      <c r="A506" s="134">
        <f t="shared" si="144"/>
        <v>43982</v>
      </c>
      <c r="B506" s="127">
        <f t="shared" ca="1" si="154"/>
        <v>2289752.068</v>
      </c>
      <c r="C506" s="119">
        <f t="shared" si="145"/>
        <v>2000000</v>
      </c>
      <c r="D506" s="128">
        <f ca="1">IF(A506&lt;$B$1,VLOOKUP(A506,[1]DI!$A$4:$B$15000,2,FALSE),0)</f>
        <v>0</v>
      </c>
      <c r="E506" s="129">
        <f t="shared" ca="1" si="137"/>
        <v>1</v>
      </c>
      <c r="F506" s="129">
        <f ca="1">(TRUNC(PRODUCT($E$12:$E505),16))</f>
        <v>1.07193815125575</v>
      </c>
      <c r="G506" s="129">
        <f t="shared" si="146"/>
        <v>1</v>
      </c>
      <c r="H506" s="129">
        <f t="shared" ca="1" si="138"/>
        <v>1.07193815</v>
      </c>
      <c r="I506" s="128">
        <f t="shared" si="147"/>
        <v>0.05</v>
      </c>
      <c r="J506" s="122">
        <f t="shared" si="148"/>
        <v>43488</v>
      </c>
      <c r="K506" s="118">
        <f t="shared" si="149"/>
        <v>339</v>
      </c>
      <c r="L506" s="130">
        <f t="shared" si="150"/>
        <v>340</v>
      </c>
      <c r="M506" s="131">
        <f t="shared" si="139"/>
        <v>1.068042997</v>
      </c>
      <c r="N506" s="131">
        <f t="shared" ca="1" si="140"/>
        <v>1.1448760339999999</v>
      </c>
      <c r="O506" s="130">
        <f t="shared" si="151"/>
        <v>0</v>
      </c>
      <c r="P506" s="129">
        <f t="shared" ca="1" si="141"/>
        <v>289752.06800000003</v>
      </c>
      <c r="Q506" s="135">
        <f t="shared" si="142"/>
        <v>0</v>
      </c>
      <c r="R506" s="129">
        <f t="shared" si="143"/>
        <v>0</v>
      </c>
      <c r="S506" s="136" t="str">
        <f t="shared" si="152"/>
        <v>A+J=</v>
      </c>
      <c r="T506" s="122">
        <f t="shared" si="153"/>
        <v>44732</v>
      </c>
      <c r="U506" s="3"/>
      <c r="V506" s="3"/>
      <c r="W506" s="55">
        <v>47403</v>
      </c>
      <c r="X506" s="56" t="s">
        <v>59</v>
      </c>
      <c r="Y506" s="22"/>
      <c r="Z506" s="1"/>
      <c r="AA506" s="3"/>
      <c r="AB506" s="3"/>
      <c r="AC506" s="3"/>
      <c r="AD506" s="3"/>
      <c r="AE506" s="3"/>
      <c r="AF506" s="11"/>
      <c r="AG506" s="3"/>
      <c r="AH506" s="3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  <c r="FE506" s="2"/>
      <c r="FF506" s="2"/>
      <c r="FG506" s="2"/>
      <c r="FH506" s="2"/>
      <c r="FI506" s="2"/>
      <c r="FJ506" s="2"/>
    </row>
    <row r="507" spans="1:166" x14ac:dyDescent="0.15">
      <c r="A507" s="134">
        <f t="shared" si="144"/>
        <v>43983</v>
      </c>
      <c r="B507" s="127">
        <f t="shared" ca="1" si="154"/>
        <v>2289752.068</v>
      </c>
      <c r="C507" s="119">
        <f t="shared" si="145"/>
        <v>2000000</v>
      </c>
      <c r="D507" s="128">
        <f ca="1">IF(A507&lt;$B$1,VLOOKUP(A507,[1]DI!$A$4:$B$15000,2,FALSE),0)</f>
        <v>2.9000000000000005E-2</v>
      </c>
      <c r="E507" s="129">
        <f t="shared" ca="1" si="137"/>
        <v>1.00011345</v>
      </c>
      <c r="F507" s="129">
        <f ca="1">(TRUNC(PRODUCT($E$12:$E506),16))</f>
        <v>1.07193815125575</v>
      </c>
      <c r="G507" s="129">
        <f t="shared" si="146"/>
        <v>1</v>
      </c>
      <c r="H507" s="129">
        <f t="shared" ca="1" si="138"/>
        <v>1.07193815</v>
      </c>
      <c r="I507" s="128">
        <f t="shared" si="147"/>
        <v>0.05</v>
      </c>
      <c r="J507" s="122">
        <f t="shared" si="148"/>
        <v>43488</v>
      </c>
      <c r="K507" s="118">
        <f t="shared" si="149"/>
        <v>340</v>
      </c>
      <c r="L507" s="130">
        <f t="shared" si="150"/>
        <v>340</v>
      </c>
      <c r="M507" s="131">
        <f t="shared" si="139"/>
        <v>1.068042997</v>
      </c>
      <c r="N507" s="131">
        <f t="shared" ca="1" si="140"/>
        <v>1.1448760339999999</v>
      </c>
      <c r="O507" s="130">
        <f t="shared" si="151"/>
        <v>0</v>
      </c>
      <c r="P507" s="129">
        <f t="shared" ca="1" si="141"/>
        <v>289752.06800000003</v>
      </c>
      <c r="Q507" s="135">
        <f t="shared" si="142"/>
        <v>0</v>
      </c>
      <c r="R507" s="129">
        <f t="shared" si="143"/>
        <v>0</v>
      </c>
      <c r="S507" s="136" t="str">
        <f t="shared" si="152"/>
        <v>A+J=</v>
      </c>
      <c r="T507" s="122">
        <f t="shared" si="153"/>
        <v>44732</v>
      </c>
      <c r="U507" s="3"/>
      <c r="V507" s="3"/>
      <c r="W507" s="55">
        <v>47424</v>
      </c>
      <c r="X507" s="55" t="s">
        <v>63</v>
      </c>
      <c r="Y507" s="22"/>
      <c r="Z507" s="1"/>
      <c r="AA507" s="3"/>
      <c r="AB507" s="3"/>
      <c r="AC507" s="3"/>
      <c r="AD507" s="3"/>
      <c r="AE507" s="3"/>
      <c r="AF507" s="11"/>
      <c r="AG507" s="3"/>
      <c r="AH507" s="3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  <c r="FE507" s="2"/>
      <c r="FF507" s="2"/>
      <c r="FG507" s="2"/>
      <c r="FH507" s="2"/>
      <c r="FI507" s="2"/>
      <c r="FJ507" s="2"/>
    </row>
    <row r="508" spans="1:166" x14ac:dyDescent="0.15">
      <c r="A508" s="134">
        <f t="shared" si="144"/>
        <v>43984</v>
      </c>
      <c r="B508" s="127">
        <f t="shared" ca="1" si="154"/>
        <v>2290455.2540000002</v>
      </c>
      <c r="C508" s="119">
        <f t="shared" si="145"/>
        <v>2000000</v>
      </c>
      <c r="D508" s="128">
        <f ca="1">IF(A508&lt;$B$1,VLOOKUP(A508,[1]DI!$A$4:$B$15000,2,FALSE),0)</f>
        <v>2.9000000000000005E-2</v>
      </c>
      <c r="E508" s="129">
        <f t="shared" ca="1" si="137"/>
        <v>1.00011345</v>
      </c>
      <c r="F508" s="129">
        <f ca="1">(TRUNC(PRODUCT($E$12:$E507),16))</f>
        <v>1.07205976263901</v>
      </c>
      <c r="G508" s="129">
        <f t="shared" si="146"/>
        <v>1</v>
      </c>
      <c r="H508" s="129">
        <f t="shared" ca="1" si="138"/>
        <v>1.0720597599999999</v>
      </c>
      <c r="I508" s="128">
        <f t="shared" si="147"/>
        <v>0.05</v>
      </c>
      <c r="J508" s="122">
        <f t="shared" si="148"/>
        <v>43488</v>
      </c>
      <c r="K508" s="118">
        <f t="shared" si="149"/>
        <v>341</v>
      </c>
      <c r="L508" s="130">
        <f t="shared" si="150"/>
        <v>341</v>
      </c>
      <c r="M508" s="131">
        <f t="shared" si="139"/>
        <v>1.0682498030000001</v>
      </c>
      <c r="N508" s="131">
        <f t="shared" ca="1" si="140"/>
        <v>1.1452276269999999</v>
      </c>
      <c r="O508" s="130">
        <f t="shared" si="151"/>
        <v>0</v>
      </c>
      <c r="P508" s="129">
        <f t="shared" ca="1" si="141"/>
        <v>290455.25400000002</v>
      </c>
      <c r="Q508" s="135">
        <f t="shared" si="142"/>
        <v>0</v>
      </c>
      <c r="R508" s="129">
        <f t="shared" si="143"/>
        <v>0</v>
      </c>
      <c r="S508" s="136" t="str">
        <f t="shared" si="152"/>
        <v>A+J=</v>
      </c>
      <c r="T508" s="122">
        <f t="shared" si="153"/>
        <v>44732</v>
      </c>
      <c r="U508" s="3"/>
      <c r="V508" s="3"/>
      <c r="W508" s="55">
        <v>47437</v>
      </c>
      <c r="X508" s="55" t="s">
        <v>64</v>
      </c>
      <c r="Y508" s="22"/>
      <c r="Z508" s="1"/>
      <c r="AA508" s="3"/>
      <c r="AB508" s="3"/>
      <c r="AC508" s="3"/>
      <c r="AD508" s="3"/>
      <c r="AE508" s="3"/>
      <c r="AF508" s="11"/>
      <c r="AG508" s="3"/>
      <c r="AH508" s="3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  <c r="FE508" s="2"/>
      <c r="FF508" s="2"/>
      <c r="FG508" s="2"/>
      <c r="FH508" s="2"/>
      <c r="FI508" s="2"/>
      <c r="FJ508" s="2"/>
    </row>
    <row r="509" spans="1:166" x14ac:dyDescent="0.15">
      <c r="A509" s="134">
        <f t="shared" si="144"/>
        <v>43985</v>
      </c>
      <c r="B509" s="127">
        <f t="shared" ca="1" si="154"/>
        <v>2291158.67</v>
      </c>
      <c r="C509" s="119">
        <f t="shared" si="145"/>
        <v>2000000</v>
      </c>
      <c r="D509" s="128">
        <f ca="1">IF(A509&lt;$B$1,VLOOKUP(A509,[1]DI!$A$4:$B$15000,2,FALSE),0)</f>
        <v>2.9000000000000005E-2</v>
      </c>
      <c r="E509" s="129">
        <f t="shared" ca="1" si="137"/>
        <v>1.00011345</v>
      </c>
      <c r="F509" s="129">
        <f ca="1">(TRUNC(PRODUCT($E$12:$E508),16))</f>
        <v>1.07218138781908</v>
      </c>
      <c r="G509" s="129">
        <f t="shared" si="146"/>
        <v>1</v>
      </c>
      <c r="H509" s="129">
        <f t="shared" ca="1" si="138"/>
        <v>1.0721813899999999</v>
      </c>
      <c r="I509" s="128">
        <f t="shared" si="147"/>
        <v>0.05</v>
      </c>
      <c r="J509" s="122">
        <f t="shared" si="148"/>
        <v>43488</v>
      </c>
      <c r="K509" s="118">
        <f t="shared" si="149"/>
        <v>342</v>
      </c>
      <c r="L509" s="130">
        <f t="shared" si="150"/>
        <v>342</v>
      </c>
      <c r="M509" s="131">
        <f t="shared" si="139"/>
        <v>1.068456649</v>
      </c>
      <c r="N509" s="131">
        <f t="shared" ca="1" si="140"/>
        <v>1.1455793350000001</v>
      </c>
      <c r="O509" s="130">
        <f t="shared" si="151"/>
        <v>0</v>
      </c>
      <c r="P509" s="129">
        <f t="shared" ca="1" si="141"/>
        <v>291158.67</v>
      </c>
      <c r="Q509" s="135">
        <f t="shared" si="142"/>
        <v>0</v>
      </c>
      <c r="R509" s="129">
        <f t="shared" si="143"/>
        <v>0</v>
      </c>
      <c r="S509" s="136" t="str">
        <f t="shared" si="152"/>
        <v>A+J=</v>
      </c>
      <c r="T509" s="122">
        <f t="shared" si="153"/>
        <v>44732</v>
      </c>
      <c r="U509" s="3"/>
      <c r="V509" s="3"/>
      <c r="W509" s="55">
        <v>47477</v>
      </c>
      <c r="X509" s="55" t="s">
        <v>65</v>
      </c>
      <c r="Y509" s="22"/>
      <c r="Z509" s="1"/>
      <c r="AA509" s="3"/>
      <c r="AB509" s="3"/>
      <c r="AC509" s="3"/>
      <c r="AD509" s="3"/>
      <c r="AE509" s="3"/>
      <c r="AF509" s="11"/>
      <c r="AG509" s="3"/>
      <c r="AH509" s="3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  <c r="FE509" s="2"/>
      <c r="FF509" s="2"/>
      <c r="FG509" s="2"/>
      <c r="FH509" s="2"/>
      <c r="FI509" s="2"/>
      <c r="FJ509" s="2"/>
    </row>
    <row r="510" spans="1:166" x14ac:dyDescent="0.15">
      <c r="A510" s="134">
        <f t="shared" si="144"/>
        <v>43986</v>
      </c>
      <c r="B510" s="127">
        <f t="shared" ca="1" si="154"/>
        <v>2291862.2919999999</v>
      </c>
      <c r="C510" s="119">
        <f t="shared" si="145"/>
        <v>2000000</v>
      </c>
      <c r="D510" s="128">
        <f ca="1">IF(A510&lt;$B$1,VLOOKUP(A510,[1]DI!$A$4:$B$15000,2,FALSE),0)</f>
        <v>2.9000000000000005E-2</v>
      </c>
      <c r="E510" s="129">
        <f t="shared" ca="1" si="137"/>
        <v>1.00011345</v>
      </c>
      <c r="F510" s="129">
        <f ca="1">(TRUNC(PRODUCT($E$12:$E509),16))</f>
        <v>1.07230302679753</v>
      </c>
      <c r="G510" s="129">
        <f t="shared" si="146"/>
        <v>1</v>
      </c>
      <c r="H510" s="129">
        <f t="shared" ca="1" si="138"/>
        <v>1.07230303</v>
      </c>
      <c r="I510" s="128">
        <f t="shared" si="147"/>
        <v>0.05</v>
      </c>
      <c r="J510" s="122">
        <f t="shared" si="148"/>
        <v>43488</v>
      </c>
      <c r="K510" s="118">
        <f t="shared" si="149"/>
        <v>343</v>
      </c>
      <c r="L510" s="130">
        <f t="shared" si="150"/>
        <v>343</v>
      </c>
      <c r="M510" s="131">
        <f t="shared" si="139"/>
        <v>1.0686635339999999</v>
      </c>
      <c r="N510" s="131">
        <f t="shared" ca="1" si="140"/>
        <v>1.1459311459999999</v>
      </c>
      <c r="O510" s="130">
        <f t="shared" si="151"/>
        <v>0</v>
      </c>
      <c r="P510" s="129">
        <f t="shared" ca="1" si="141"/>
        <v>291862.29200000002</v>
      </c>
      <c r="Q510" s="135">
        <f t="shared" si="142"/>
        <v>0</v>
      </c>
      <c r="R510" s="129">
        <f t="shared" si="143"/>
        <v>0</v>
      </c>
      <c r="S510" s="136" t="str">
        <f t="shared" si="152"/>
        <v>A+J=</v>
      </c>
      <c r="T510" s="122">
        <f t="shared" si="153"/>
        <v>44732</v>
      </c>
      <c r="U510" s="3"/>
      <c r="V510" s="3"/>
      <c r="W510" s="55">
        <v>47484</v>
      </c>
      <c r="X510" s="55" t="s">
        <v>66</v>
      </c>
      <c r="Y510" s="22"/>
      <c r="Z510" s="1"/>
      <c r="AA510" s="3"/>
      <c r="AB510" s="3"/>
      <c r="AC510" s="3"/>
      <c r="AD510" s="3"/>
      <c r="AE510" s="3"/>
      <c r="AF510" s="11"/>
      <c r="AG510" s="3"/>
      <c r="AH510" s="3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  <c r="FE510" s="2"/>
      <c r="FF510" s="2"/>
      <c r="FG510" s="2"/>
      <c r="FH510" s="2"/>
      <c r="FI510" s="2"/>
      <c r="FJ510" s="2"/>
    </row>
    <row r="511" spans="1:166" x14ac:dyDescent="0.15">
      <c r="A511" s="134">
        <f t="shared" si="144"/>
        <v>43987</v>
      </c>
      <c r="B511" s="127">
        <f t="shared" ca="1" si="154"/>
        <v>2292566.122</v>
      </c>
      <c r="C511" s="119">
        <f t="shared" si="145"/>
        <v>2000000</v>
      </c>
      <c r="D511" s="128">
        <f ca="1">IF(A511&lt;$B$1,VLOOKUP(A511,[1]DI!$A$4:$B$15000,2,FALSE),0)</f>
        <v>2.9000000000000005E-2</v>
      </c>
      <c r="E511" s="129">
        <f t="shared" ca="1" si="137"/>
        <v>1.00011345</v>
      </c>
      <c r="F511" s="129">
        <f ca="1">(TRUNC(PRODUCT($E$12:$E510),16))</f>
        <v>1.07242467957592</v>
      </c>
      <c r="G511" s="129">
        <f t="shared" si="146"/>
        <v>1</v>
      </c>
      <c r="H511" s="129">
        <f t="shared" ca="1" si="138"/>
        <v>1.0724246799999999</v>
      </c>
      <c r="I511" s="128">
        <f t="shared" si="147"/>
        <v>0.05</v>
      </c>
      <c r="J511" s="122">
        <f t="shared" si="148"/>
        <v>43488</v>
      </c>
      <c r="K511" s="118">
        <f t="shared" si="149"/>
        <v>344</v>
      </c>
      <c r="L511" s="130">
        <f t="shared" si="150"/>
        <v>344</v>
      </c>
      <c r="M511" s="131">
        <f t="shared" si="139"/>
        <v>1.0688704600000001</v>
      </c>
      <c r="N511" s="131">
        <f t="shared" ca="1" si="140"/>
        <v>1.1462830610000001</v>
      </c>
      <c r="O511" s="130">
        <f t="shared" si="151"/>
        <v>0</v>
      </c>
      <c r="P511" s="129">
        <f t="shared" ca="1" si="141"/>
        <v>292566.12199999997</v>
      </c>
      <c r="Q511" s="135">
        <f t="shared" si="142"/>
        <v>0</v>
      </c>
      <c r="R511" s="129">
        <f t="shared" si="143"/>
        <v>0</v>
      </c>
      <c r="S511" s="136" t="str">
        <f t="shared" si="152"/>
        <v>A+J=</v>
      </c>
      <c r="T511" s="122">
        <f t="shared" si="153"/>
        <v>44732</v>
      </c>
      <c r="U511" s="3"/>
      <c r="V511" s="3"/>
      <c r="W511" s="55">
        <v>47546</v>
      </c>
      <c r="X511" s="55" t="s">
        <v>57</v>
      </c>
      <c r="Y511" s="22"/>
      <c r="Z511" s="1"/>
      <c r="AA511" s="3"/>
      <c r="AB511" s="3"/>
      <c r="AC511" s="3"/>
      <c r="AD511" s="3"/>
      <c r="AE511" s="3"/>
      <c r="AF511" s="11"/>
      <c r="AG511" s="3"/>
      <c r="AH511" s="3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  <c r="FE511" s="2"/>
      <c r="FF511" s="2"/>
      <c r="FG511" s="2"/>
      <c r="FH511" s="2"/>
      <c r="FI511" s="2"/>
      <c r="FJ511" s="2"/>
    </row>
    <row r="512" spans="1:166" x14ac:dyDescent="0.15">
      <c r="A512" s="134">
        <f t="shared" si="144"/>
        <v>43988</v>
      </c>
      <c r="B512" s="127">
        <f t="shared" ca="1" si="154"/>
        <v>2293270.182</v>
      </c>
      <c r="C512" s="119">
        <f t="shared" si="145"/>
        <v>2000000</v>
      </c>
      <c r="D512" s="128">
        <f ca="1">IF(A512&lt;$B$1,VLOOKUP(A512,[1]DI!$A$4:$B$15000,2,FALSE),0)</f>
        <v>0</v>
      </c>
      <c r="E512" s="129">
        <f t="shared" ca="1" si="137"/>
        <v>1</v>
      </c>
      <c r="F512" s="129">
        <f ca="1">(TRUNC(PRODUCT($E$12:$E511),16))</f>
        <v>1.07254634615581</v>
      </c>
      <c r="G512" s="129">
        <f t="shared" si="146"/>
        <v>1</v>
      </c>
      <c r="H512" s="129">
        <f t="shared" ca="1" si="138"/>
        <v>1.0725463500000001</v>
      </c>
      <c r="I512" s="128">
        <f t="shared" si="147"/>
        <v>0.05</v>
      </c>
      <c r="J512" s="122">
        <f t="shared" si="148"/>
        <v>43488</v>
      </c>
      <c r="K512" s="118">
        <f t="shared" si="149"/>
        <v>344</v>
      </c>
      <c r="L512" s="130">
        <f t="shared" si="150"/>
        <v>345</v>
      </c>
      <c r="M512" s="131">
        <f t="shared" si="139"/>
        <v>1.069077426</v>
      </c>
      <c r="N512" s="131">
        <f t="shared" ca="1" si="140"/>
        <v>1.1466350910000001</v>
      </c>
      <c r="O512" s="130">
        <f t="shared" si="151"/>
        <v>0</v>
      </c>
      <c r="P512" s="129">
        <f t="shared" ca="1" si="141"/>
        <v>293270.18199999997</v>
      </c>
      <c r="Q512" s="135">
        <f t="shared" si="142"/>
        <v>0</v>
      </c>
      <c r="R512" s="129">
        <f t="shared" si="143"/>
        <v>0</v>
      </c>
      <c r="S512" s="136" t="str">
        <f t="shared" si="152"/>
        <v>A+J=</v>
      </c>
      <c r="T512" s="122">
        <f t="shared" si="153"/>
        <v>44732</v>
      </c>
      <c r="U512" s="3"/>
      <c r="V512" s="3"/>
      <c r="W512" s="55">
        <v>47547</v>
      </c>
      <c r="X512" s="55" t="s">
        <v>57</v>
      </c>
      <c r="Y512" s="22"/>
      <c r="Z512" s="1"/>
      <c r="AA512" s="3"/>
      <c r="AB512" s="3"/>
      <c r="AC512" s="3"/>
      <c r="AD512" s="3"/>
      <c r="AE512" s="3"/>
      <c r="AF512" s="11"/>
      <c r="AG512" s="3"/>
      <c r="AH512" s="3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  <c r="FE512" s="2"/>
      <c r="FF512" s="2"/>
      <c r="FG512" s="2"/>
      <c r="FH512" s="2"/>
      <c r="FI512" s="2"/>
      <c r="FJ512" s="2"/>
    </row>
    <row r="513" spans="1:166" x14ac:dyDescent="0.15">
      <c r="A513" s="134">
        <f t="shared" si="144"/>
        <v>43989</v>
      </c>
      <c r="B513" s="127">
        <f t="shared" ca="1" si="154"/>
        <v>2293270.182</v>
      </c>
      <c r="C513" s="119">
        <f t="shared" si="145"/>
        <v>2000000</v>
      </c>
      <c r="D513" s="128">
        <f ca="1">IF(A513&lt;$B$1,VLOOKUP(A513,[1]DI!$A$4:$B$15000,2,FALSE),0)</f>
        <v>0</v>
      </c>
      <c r="E513" s="129">
        <f t="shared" ca="1" si="137"/>
        <v>1</v>
      </c>
      <c r="F513" s="129">
        <f ca="1">(TRUNC(PRODUCT($E$12:$E512),16))</f>
        <v>1.07254634615581</v>
      </c>
      <c r="G513" s="129">
        <f t="shared" si="146"/>
        <v>1</v>
      </c>
      <c r="H513" s="129">
        <f t="shared" ca="1" si="138"/>
        <v>1.0725463500000001</v>
      </c>
      <c r="I513" s="128">
        <f t="shared" si="147"/>
        <v>0.05</v>
      </c>
      <c r="J513" s="122">
        <f t="shared" si="148"/>
        <v>43488</v>
      </c>
      <c r="K513" s="118">
        <f t="shared" si="149"/>
        <v>344</v>
      </c>
      <c r="L513" s="130">
        <f t="shared" si="150"/>
        <v>345</v>
      </c>
      <c r="M513" s="131">
        <f t="shared" si="139"/>
        <v>1.069077426</v>
      </c>
      <c r="N513" s="131">
        <f t="shared" ca="1" si="140"/>
        <v>1.1466350910000001</v>
      </c>
      <c r="O513" s="130">
        <f t="shared" si="151"/>
        <v>0</v>
      </c>
      <c r="P513" s="129">
        <f t="shared" ca="1" si="141"/>
        <v>293270.18199999997</v>
      </c>
      <c r="Q513" s="135">
        <f t="shared" si="142"/>
        <v>0</v>
      </c>
      <c r="R513" s="129">
        <f t="shared" si="143"/>
        <v>0</v>
      </c>
      <c r="S513" s="136" t="str">
        <f t="shared" si="152"/>
        <v>A+J=</v>
      </c>
      <c r="T513" s="122">
        <f t="shared" si="153"/>
        <v>44732</v>
      </c>
      <c r="U513" s="3"/>
      <c r="V513" s="3"/>
      <c r="W513" s="55">
        <v>47592</v>
      </c>
      <c r="X513" s="55" t="s">
        <v>67</v>
      </c>
      <c r="Y513" s="22"/>
      <c r="Z513" s="1"/>
      <c r="AA513" s="3"/>
      <c r="AB513" s="3"/>
      <c r="AC513" s="3"/>
      <c r="AD513" s="3"/>
      <c r="AE513" s="3"/>
      <c r="AF513" s="11"/>
      <c r="AG513" s="3"/>
      <c r="AH513" s="3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  <c r="FE513" s="2"/>
      <c r="FF513" s="2"/>
      <c r="FG513" s="2"/>
      <c r="FH513" s="2"/>
      <c r="FI513" s="2"/>
      <c r="FJ513" s="2"/>
    </row>
    <row r="514" spans="1:166" x14ac:dyDescent="0.15">
      <c r="A514" s="134">
        <f t="shared" si="144"/>
        <v>43990</v>
      </c>
      <c r="B514" s="127">
        <f t="shared" ca="1" si="154"/>
        <v>2293270.182</v>
      </c>
      <c r="C514" s="119">
        <f t="shared" si="145"/>
        <v>2000000</v>
      </c>
      <c r="D514" s="128">
        <f ca="1">IF(A514&lt;$B$1,VLOOKUP(A514,[1]DI!$A$4:$B$15000,2,FALSE),0)</f>
        <v>2.9000000000000005E-2</v>
      </c>
      <c r="E514" s="129">
        <f t="shared" ca="1" si="137"/>
        <v>1.00011345</v>
      </c>
      <c r="F514" s="129">
        <f ca="1">(TRUNC(PRODUCT($E$12:$E513),16))</f>
        <v>1.07254634615581</v>
      </c>
      <c r="G514" s="129">
        <f t="shared" si="146"/>
        <v>1</v>
      </c>
      <c r="H514" s="129">
        <f t="shared" ca="1" si="138"/>
        <v>1.0725463500000001</v>
      </c>
      <c r="I514" s="128">
        <f t="shared" si="147"/>
        <v>0.05</v>
      </c>
      <c r="J514" s="122">
        <f t="shared" si="148"/>
        <v>43488</v>
      </c>
      <c r="K514" s="118">
        <f t="shared" si="149"/>
        <v>345</v>
      </c>
      <c r="L514" s="130">
        <f t="shared" si="150"/>
        <v>345</v>
      </c>
      <c r="M514" s="131">
        <f t="shared" si="139"/>
        <v>1.069077426</v>
      </c>
      <c r="N514" s="131">
        <f t="shared" ca="1" si="140"/>
        <v>1.1466350910000001</v>
      </c>
      <c r="O514" s="130">
        <f t="shared" si="151"/>
        <v>0</v>
      </c>
      <c r="P514" s="129">
        <f t="shared" ca="1" si="141"/>
        <v>293270.18199999997</v>
      </c>
      <c r="Q514" s="135">
        <f t="shared" si="142"/>
        <v>0</v>
      </c>
      <c r="R514" s="129">
        <f t="shared" si="143"/>
        <v>0</v>
      </c>
      <c r="S514" s="136" t="str">
        <f t="shared" si="152"/>
        <v>A+J=</v>
      </c>
      <c r="T514" s="122">
        <f t="shared" si="153"/>
        <v>44732</v>
      </c>
      <c r="U514" s="3"/>
      <c r="V514" s="3"/>
      <c r="W514" s="55">
        <v>47604</v>
      </c>
      <c r="X514" s="55" t="s">
        <v>69</v>
      </c>
      <c r="Y514" s="22"/>
      <c r="Z514" s="1"/>
      <c r="AA514" s="3"/>
      <c r="AB514" s="3"/>
      <c r="AC514" s="3"/>
      <c r="AD514" s="3"/>
      <c r="AE514" s="3"/>
      <c r="AF514" s="11"/>
      <c r="AG514" s="3"/>
      <c r="AH514" s="3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  <c r="FE514" s="2"/>
      <c r="FF514" s="2"/>
      <c r="FG514" s="2"/>
      <c r="FH514" s="2"/>
      <c r="FI514" s="2"/>
      <c r="FJ514" s="2"/>
    </row>
    <row r="515" spans="1:166" x14ac:dyDescent="0.15">
      <c r="A515" s="134">
        <f t="shared" si="144"/>
        <v>43991</v>
      </c>
      <c r="B515" s="127">
        <f t="shared" ca="1" si="154"/>
        <v>2293974.4500000002</v>
      </c>
      <c r="C515" s="119">
        <f t="shared" si="145"/>
        <v>2000000</v>
      </c>
      <c r="D515" s="128">
        <f ca="1">IF(A515&lt;$B$1,VLOOKUP(A515,[1]DI!$A$4:$B$15000,2,FALSE),0)</f>
        <v>2.9000000000000005E-2</v>
      </c>
      <c r="E515" s="129">
        <f t="shared" ca="1" si="137"/>
        <v>1.00011345</v>
      </c>
      <c r="F515" s="129">
        <f ca="1">(TRUNC(PRODUCT($E$12:$E514),16))</f>
        <v>1.07266802653879</v>
      </c>
      <c r="G515" s="129">
        <f t="shared" si="146"/>
        <v>1</v>
      </c>
      <c r="H515" s="129">
        <f t="shared" ca="1" si="138"/>
        <v>1.07266803</v>
      </c>
      <c r="I515" s="128">
        <f t="shared" si="147"/>
        <v>0.05</v>
      </c>
      <c r="J515" s="122">
        <f t="shared" si="148"/>
        <v>43488</v>
      </c>
      <c r="K515" s="118">
        <f t="shared" si="149"/>
        <v>346</v>
      </c>
      <c r="L515" s="130">
        <f t="shared" si="150"/>
        <v>346</v>
      </c>
      <c r="M515" s="131">
        <f t="shared" si="139"/>
        <v>1.0692844319999999</v>
      </c>
      <c r="N515" s="131">
        <f t="shared" ca="1" si="140"/>
        <v>1.1469872249999999</v>
      </c>
      <c r="O515" s="130">
        <f t="shared" si="151"/>
        <v>0</v>
      </c>
      <c r="P515" s="129">
        <f t="shared" ca="1" si="141"/>
        <v>293974.45</v>
      </c>
      <c r="Q515" s="135">
        <f t="shared" si="142"/>
        <v>0</v>
      </c>
      <c r="R515" s="129">
        <f t="shared" si="143"/>
        <v>0</v>
      </c>
      <c r="S515" s="136" t="str">
        <f t="shared" si="152"/>
        <v>A+J=</v>
      </c>
      <c r="T515" s="122">
        <f t="shared" si="153"/>
        <v>44732</v>
      </c>
      <c r="U515" s="3"/>
      <c r="V515" s="3"/>
      <c r="W515" s="55">
        <v>47654</v>
      </c>
      <c r="X515" s="55" t="s">
        <v>68</v>
      </c>
      <c r="Y515" s="22"/>
      <c r="Z515" s="1"/>
      <c r="AA515" s="3"/>
      <c r="AB515" s="3"/>
      <c r="AC515" s="3"/>
      <c r="AD515" s="3"/>
      <c r="AE515" s="3"/>
      <c r="AF515" s="11"/>
      <c r="AG515" s="3"/>
      <c r="AH515" s="3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  <c r="FE515" s="2"/>
      <c r="FF515" s="2"/>
      <c r="FG515" s="2"/>
      <c r="FH515" s="2"/>
      <c r="FI515" s="2"/>
      <c r="FJ515" s="2"/>
    </row>
    <row r="516" spans="1:166" x14ac:dyDescent="0.15">
      <c r="A516" s="134">
        <f t="shared" si="144"/>
        <v>43992</v>
      </c>
      <c r="B516" s="127">
        <f t="shared" ca="1" si="154"/>
        <v>2294678.926</v>
      </c>
      <c r="C516" s="119">
        <f t="shared" si="145"/>
        <v>2000000</v>
      </c>
      <c r="D516" s="128">
        <f ca="1">IF(A516&lt;$B$1,VLOOKUP(A516,[1]DI!$A$4:$B$15000,2,FALSE),0)</f>
        <v>2.9000000000000005E-2</v>
      </c>
      <c r="E516" s="129">
        <f t="shared" ca="1" si="137"/>
        <v>1.00011345</v>
      </c>
      <c r="F516" s="129">
        <f ca="1">(TRUNC(PRODUCT($E$12:$E515),16))</f>
        <v>1.0727897207264001</v>
      </c>
      <c r="G516" s="129">
        <f t="shared" si="146"/>
        <v>1</v>
      </c>
      <c r="H516" s="129">
        <f t="shared" ca="1" si="138"/>
        <v>1.0727897200000001</v>
      </c>
      <c r="I516" s="128">
        <f t="shared" si="147"/>
        <v>0.05</v>
      </c>
      <c r="J516" s="122">
        <f t="shared" si="148"/>
        <v>43488</v>
      </c>
      <c r="K516" s="118">
        <f t="shared" si="149"/>
        <v>347</v>
      </c>
      <c r="L516" s="130">
        <f t="shared" si="150"/>
        <v>347</v>
      </c>
      <c r="M516" s="131">
        <f t="shared" si="139"/>
        <v>1.069491478</v>
      </c>
      <c r="N516" s="131">
        <f t="shared" ca="1" si="140"/>
        <v>1.147339463</v>
      </c>
      <c r="O516" s="130">
        <f t="shared" si="151"/>
        <v>0</v>
      </c>
      <c r="P516" s="129">
        <f t="shared" ca="1" si="141"/>
        <v>294678.92599999998</v>
      </c>
      <c r="Q516" s="135">
        <f t="shared" si="142"/>
        <v>0</v>
      </c>
      <c r="R516" s="129">
        <f t="shared" si="143"/>
        <v>0</v>
      </c>
      <c r="S516" s="136" t="str">
        <f t="shared" si="152"/>
        <v>A+J=</v>
      </c>
      <c r="T516" s="122">
        <f t="shared" si="153"/>
        <v>44732</v>
      </c>
      <c r="U516" s="3"/>
      <c r="V516" s="3"/>
      <c r="W516" s="55">
        <v>47802</v>
      </c>
      <c r="X516" s="55" t="s">
        <v>71</v>
      </c>
      <c r="Y516" s="22"/>
      <c r="Z516" s="1"/>
      <c r="AA516" s="3"/>
      <c r="AB516" s="3"/>
      <c r="AC516" s="3"/>
      <c r="AD516" s="3"/>
      <c r="AE516" s="3"/>
      <c r="AF516" s="11"/>
      <c r="AG516" s="3"/>
      <c r="AH516" s="3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  <c r="FE516" s="2"/>
      <c r="FF516" s="2"/>
      <c r="FG516" s="2"/>
      <c r="FH516" s="2"/>
      <c r="FI516" s="2"/>
      <c r="FJ516" s="2"/>
    </row>
    <row r="517" spans="1:166" x14ac:dyDescent="0.15">
      <c r="A517" s="134">
        <f t="shared" si="144"/>
        <v>43993</v>
      </c>
      <c r="B517" s="127">
        <f t="shared" ca="1" si="154"/>
        <v>2295383.6340000001</v>
      </c>
      <c r="C517" s="119">
        <f t="shared" si="145"/>
        <v>2000000</v>
      </c>
      <c r="D517" s="128">
        <f ca="1">IF(A517&lt;$B$1,VLOOKUP(A517,[1]DI!$A$4:$B$15000,2,FALSE),0)</f>
        <v>0</v>
      </c>
      <c r="E517" s="129">
        <f t="shared" ca="1" si="137"/>
        <v>1</v>
      </c>
      <c r="F517" s="129">
        <f ca="1">(TRUNC(PRODUCT($E$12:$E516),16))</f>
        <v>1.0729114287202099</v>
      </c>
      <c r="G517" s="129">
        <f t="shared" si="146"/>
        <v>1</v>
      </c>
      <c r="H517" s="129">
        <f t="shared" ca="1" si="138"/>
        <v>1.07291143</v>
      </c>
      <c r="I517" s="128">
        <f t="shared" si="147"/>
        <v>0.05</v>
      </c>
      <c r="J517" s="122">
        <f t="shared" si="148"/>
        <v>43488</v>
      </c>
      <c r="K517" s="118">
        <f t="shared" si="149"/>
        <v>347</v>
      </c>
      <c r="L517" s="130">
        <f t="shared" si="150"/>
        <v>348</v>
      </c>
      <c r="M517" s="131">
        <f t="shared" si="139"/>
        <v>1.0696985649999999</v>
      </c>
      <c r="N517" s="131">
        <f t="shared" ca="1" si="140"/>
        <v>1.1476918169999999</v>
      </c>
      <c r="O517" s="130">
        <f t="shared" si="151"/>
        <v>0</v>
      </c>
      <c r="P517" s="129">
        <f t="shared" ca="1" si="141"/>
        <v>295383.63400000002</v>
      </c>
      <c r="Q517" s="135">
        <f t="shared" si="142"/>
        <v>0</v>
      </c>
      <c r="R517" s="129">
        <f t="shared" si="143"/>
        <v>0</v>
      </c>
      <c r="S517" s="136" t="str">
        <f t="shared" si="152"/>
        <v>A+J=</v>
      </c>
      <c r="T517" s="122">
        <f t="shared" si="153"/>
        <v>44732</v>
      </c>
      <c r="U517" s="3"/>
      <c r="V517" s="3"/>
      <c r="W517" s="55">
        <v>47842</v>
      </c>
      <c r="X517" s="55" t="s">
        <v>65</v>
      </c>
      <c r="Y517" s="22"/>
      <c r="Z517" s="1"/>
      <c r="AA517" s="3"/>
      <c r="AB517" s="3"/>
      <c r="AC517" s="3"/>
      <c r="AD517" s="3"/>
      <c r="AE517" s="3"/>
      <c r="AF517" s="11"/>
      <c r="AG517" s="3"/>
      <c r="AH517" s="3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  <c r="FE517" s="2"/>
      <c r="FF517" s="2"/>
      <c r="FG517" s="2"/>
      <c r="FH517" s="2"/>
      <c r="FI517" s="2"/>
      <c r="FJ517" s="2"/>
    </row>
    <row r="518" spans="1:166" x14ac:dyDescent="0.15">
      <c r="A518" s="134">
        <f t="shared" si="144"/>
        <v>43994</v>
      </c>
      <c r="B518" s="127">
        <f t="shared" ca="1" si="154"/>
        <v>2295383.6340000001</v>
      </c>
      <c r="C518" s="119">
        <f t="shared" si="145"/>
        <v>2000000</v>
      </c>
      <c r="D518" s="128">
        <f ca="1">IF(A518&lt;$B$1,VLOOKUP(A518,[1]DI!$A$4:$B$15000,2,FALSE),0)</f>
        <v>2.9000000000000005E-2</v>
      </c>
      <c r="E518" s="129">
        <f t="shared" ca="1" si="137"/>
        <v>1.00011345</v>
      </c>
      <c r="F518" s="129">
        <f ca="1">(TRUNC(PRODUCT($E$12:$E517),16))</f>
        <v>1.0729114287202099</v>
      </c>
      <c r="G518" s="129">
        <f t="shared" si="146"/>
        <v>1</v>
      </c>
      <c r="H518" s="129">
        <f t="shared" ca="1" si="138"/>
        <v>1.07291143</v>
      </c>
      <c r="I518" s="128">
        <f t="shared" si="147"/>
        <v>0.05</v>
      </c>
      <c r="J518" s="122">
        <f t="shared" si="148"/>
        <v>43488</v>
      </c>
      <c r="K518" s="118">
        <f t="shared" si="149"/>
        <v>348</v>
      </c>
      <c r="L518" s="130">
        <f t="shared" si="150"/>
        <v>348</v>
      </c>
      <c r="M518" s="131">
        <f t="shared" si="139"/>
        <v>1.0696985649999999</v>
      </c>
      <c r="N518" s="131">
        <f t="shared" ca="1" si="140"/>
        <v>1.1476918169999999</v>
      </c>
      <c r="O518" s="130">
        <f t="shared" si="151"/>
        <v>0</v>
      </c>
      <c r="P518" s="129">
        <f t="shared" ca="1" si="141"/>
        <v>295383.63400000002</v>
      </c>
      <c r="Q518" s="135">
        <f t="shared" si="142"/>
        <v>0</v>
      </c>
      <c r="R518" s="129">
        <f t="shared" si="143"/>
        <v>0</v>
      </c>
      <c r="S518" s="136" t="str">
        <f t="shared" si="152"/>
        <v>A+J=</v>
      </c>
      <c r="T518" s="122">
        <f t="shared" si="153"/>
        <v>44732</v>
      </c>
      <c r="U518" s="3"/>
      <c r="V518" s="3"/>
      <c r="W518" s="55">
        <v>47849</v>
      </c>
      <c r="X518" s="55" t="s">
        <v>66</v>
      </c>
      <c r="Y518" s="22"/>
      <c r="Z518" s="1"/>
      <c r="AA518" s="3"/>
      <c r="AB518" s="3"/>
      <c r="AC518" s="3"/>
      <c r="AD518" s="3"/>
      <c r="AE518" s="3"/>
      <c r="AF518" s="11"/>
      <c r="AG518" s="3"/>
      <c r="AH518" s="3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  <c r="FE518" s="2"/>
      <c r="FF518" s="2"/>
      <c r="FG518" s="2"/>
      <c r="FH518" s="2"/>
      <c r="FI518" s="2"/>
      <c r="FJ518" s="2"/>
    </row>
    <row r="519" spans="1:166" x14ac:dyDescent="0.15">
      <c r="A519" s="134">
        <f t="shared" si="144"/>
        <v>43995</v>
      </c>
      <c r="B519" s="127">
        <f t="shared" ca="1" si="154"/>
        <v>2296088.548</v>
      </c>
      <c r="C519" s="119">
        <f t="shared" si="145"/>
        <v>2000000</v>
      </c>
      <c r="D519" s="128">
        <f ca="1">IF(A519&lt;$B$1,VLOOKUP(A519,[1]DI!$A$4:$B$15000,2,FALSE),0)</f>
        <v>0</v>
      </c>
      <c r="E519" s="129">
        <f t="shared" ca="1" si="137"/>
        <v>1</v>
      </c>
      <c r="F519" s="129">
        <f ca="1">(TRUNC(PRODUCT($E$12:$E518),16))</f>
        <v>1.0730331505218</v>
      </c>
      <c r="G519" s="129">
        <f t="shared" si="146"/>
        <v>1</v>
      </c>
      <c r="H519" s="129">
        <f t="shared" ca="1" si="138"/>
        <v>1.0730331500000001</v>
      </c>
      <c r="I519" s="128">
        <f t="shared" si="147"/>
        <v>0.05</v>
      </c>
      <c r="J519" s="122">
        <f t="shared" si="148"/>
        <v>43488</v>
      </c>
      <c r="K519" s="118">
        <f t="shared" si="149"/>
        <v>348</v>
      </c>
      <c r="L519" s="130">
        <f t="shared" si="150"/>
        <v>349</v>
      </c>
      <c r="M519" s="131">
        <f t="shared" si="139"/>
        <v>1.069905691</v>
      </c>
      <c r="N519" s="131">
        <f t="shared" ca="1" si="140"/>
        <v>1.1480442740000001</v>
      </c>
      <c r="O519" s="130">
        <f t="shared" si="151"/>
        <v>0</v>
      </c>
      <c r="P519" s="129">
        <f t="shared" ca="1" si="141"/>
        <v>296088.54800000001</v>
      </c>
      <c r="Q519" s="135">
        <f t="shared" si="142"/>
        <v>0</v>
      </c>
      <c r="R519" s="129">
        <f t="shared" si="143"/>
        <v>0</v>
      </c>
      <c r="S519" s="136" t="str">
        <f t="shared" si="152"/>
        <v>A+J=</v>
      </c>
      <c r="T519" s="122">
        <f t="shared" si="153"/>
        <v>44732</v>
      </c>
      <c r="U519" s="3"/>
      <c r="V519" s="3"/>
      <c r="W519" s="55">
        <v>47903</v>
      </c>
      <c r="X519" s="55" t="s">
        <v>57</v>
      </c>
      <c r="Y519" s="22"/>
      <c r="Z519" s="1"/>
      <c r="AA519" s="3"/>
      <c r="AB519" s="3"/>
      <c r="AC519" s="3"/>
      <c r="AD519" s="3"/>
      <c r="AE519" s="3"/>
      <c r="AF519" s="11"/>
      <c r="AG519" s="3"/>
      <c r="AH519" s="3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  <c r="FE519" s="2"/>
      <c r="FF519" s="2"/>
      <c r="FG519" s="2"/>
      <c r="FH519" s="2"/>
      <c r="FI519" s="2"/>
      <c r="FJ519" s="2"/>
    </row>
    <row r="520" spans="1:166" x14ac:dyDescent="0.15">
      <c r="A520" s="134">
        <f t="shared" si="144"/>
        <v>43996</v>
      </c>
      <c r="B520" s="127">
        <f t="shared" ca="1" si="154"/>
        <v>2296088.548</v>
      </c>
      <c r="C520" s="119">
        <f t="shared" si="145"/>
        <v>2000000</v>
      </c>
      <c r="D520" s="128">
        <f ca="1">IF(A520&lt;$B$1,VLOOKUP(A520,[1]DI!$A$4:$B$15000,2,FALSE),0)</f>
        <v>0</v>
      </c>
      <c r="E520" s="129">
        <f t="shared" ca="1" si="137"/>
        <v>1</v>
      </c>
      <c r="F520" s="129">
        <f ca="1">(TRUNC(PRODUCT($E$12:$E519),16))</f>
        <v>1.0730331505218</v>
      </c>
      <c r="G520" s="129">
        <f t="shared" si="146"/>
        <v>1</v>
      </c>
      <c r="H520" s="129">
        <f t="shared" ca="1" si="138"/>
        <v>1.0730331500000001</v>
      </c>
      <c r="I520" s="128">
        <f t="shared" si="147"/>
        <v>0.05</v>
      </c>
      <c r="J520" s="122">
        <f t="shared" si="148"/>
        <v>43488</v>
      </c>
      <c r="K520" s="118">
        <f t="shared" si="149"/>
        <v>348</v>
      </c>
      <c r="L520" s="130">
        <f t="shared" si="150"/>
        <v>349</v>
      </c>
      <c r="M520" s="131">
        <f t="shared" si="139"/>
        <v>1.069905691</v>
      </c>
      <c r="N520" s="131">
        <f t="shared" ca="1" si="140"/>
        <v>1.1480442740000001</v>
      </c>
      <c r="O520" s="130">
        <f t="shared" si="151"/>
        <v>0</v>
      </c>
      <c r="P520" s="129">
        <f t="shared" ca="1" si="141"/>
        <v>296088.54800000001</v>
      </c>
      <c r="Q520" s="135">
        <f t="shared" si="142"/>
        <v>0</v>
      </c>
      <c r="R520" s="129">
        <f t="shared" si="143"/>
        <v>0</v>
      </c>
      <c r="S520" s="136" t="str">
        <f t="shared" si="152"/>
        <v>A+J=</v>
      </c>
      <c r="T520" s="122">
        <f t="shared" si="153"/>
        <v>44732</v>
      </c>
      <c r="U520" s="3"/>
      <c r="V520" s="3"/>
      <c r="W520" s="55">
        <v>47904</v>
      </c>
      <c r="X520" s="55" t="s">
        <v>57</v>
      </c>
      <c r="Y520" s="22"/>
      <c r="Z520" s="1"/>
      <c r="AA520" s="3"/>
      <c r="AB520" s="3"/>
      <c r="AC520" s="3"/>
      <c r="AD520" s="3"/>
      <c r="AE520" s="3"/>
      <c r="AF520" s="11"/>
      <c r="AG520" s="3"/>
      <c r="AH520" s="3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  <c r="FE520" s="2"/>
      <c r="FF520" s="2"/>
      <c r="FG520" s="2"/>
      <c r="FH520" s="2"/>
      <c r="FI520" s="2"/>
      <c r="FJ520" s="2"/>
    </row>
    <row r="521" spans="1:166" x14ac:dyDescent="0.15">
      <c r="A521" s="134">
        <f t="shared" si="144"/>
        <v>43997</v>
      </c>
      <c r="B521" s="127">
        <f t="shared" ca="1" si="154"/>
        <v>2296088.548</v>
      </c>
      <c r="C521" s="119">
        <f t="shared" si="145"/>
        <v>2000000</v>
      </c>
      <c r="D521" s="128">
        <f ca="1">IF(A521&lt;$B$1,VLOOKUP(A521,[1]DI!$A$4:$B$15000,2,FALSE),0)</f>
        <v>2.9000000000000005E-2</v>
      </c>
      <c r="E521" s="129">
        <f t="shared" ca="1" si="137"/>
        <v>1.00011345</v>
      </c>
      <c r="F521" s="129">
        <f ca="1">(TRUNC(PRODUCT($E$12:$E520),16))</f>
        <v>1.0730331505218</v>
      </c>
      <c r="G521" s="129">
        <f t="shared" si="146"/>
        <v>1</v>
      </c>
      <c r="H521" s="129">
        <f t="shared" ca="1" si="138"/>
        <v>1.0730331500000001</v>
      </c>
      <c r="I521" s="128">
        <f t="shared" si="147"/>
        <v>0.05</v>
      </c>
      <c r="J521" s="122">
        <f t="shared" si="148"/>
        <v>43488</v>
      </c>
      <c r="K521" s="118">
        <f t="shared" si="149"/>
        <v>349</v>
      </c>
      <c r="L521" s="130">
        <f t="shared" si="150"/>
        <v>349</v>
      </c>
      <c r="M521" s="131">
        <f t="shared" si="139"/>
        <v>1.069905691</v>
      </c>
      <c r="N521" s="131">
        <f t="shared" ca="1" si="140"/>
        <v>1.1480442740000001</v>
      </c>
      <c r="O521" s="130">
        <f t="shared" si="151"/>
        <v>0</v>
      </c>
      <c r="P521" s="129">
        <f t="shared" ca="1" si="141"/>
        <v>296088.54800000001</v>
      </c>
      <c r="Q521" s="135">
        <f t="shared" si="142"/>
        <v>0</v>
      </c>
      <c r="R521" s="129">
        <f t="shared" si="143"/>
        <v>0</v>
      </c>
      <c r="S521" s="136" t="str">
        <f t="shared" si="152"/>
        <v>A+J=</v>
      </c>
      <c r="T521" s="122">
        <f t="shared" si="153"/>
        <v>44732</v>
      </c>
      <c r="U521" s="3"/>
      <c r="V521" s="3"/>
      <c r="W521" s="55">
        <v>47949</v>
      </c>
      <c r="X521" s="55" t="s">
        <v>67</v>
      </c>
      <c r="Y521" s="22"/>
      <c r="Z521" s="1"/>
      <c r="AA521" s="3"/>
      <c r="AB521" s="3"/>
      <c r="AC521" s="3"/>
      <c r="AD521" s="3"/>
      <c r="AE521" s="3"/>
      <c r="AF521" s="11"/>
      <c r="AG521" s="3"/>
      <c r="AH521" s="3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  <c r="FE521" s="2"/>
      <c r="FF521" s="2"/>
      <c r="FG521" s="2"/>
      <c r="FH521" s="2"/>
      <c r="FI521" s="2"/>
      <c r="FJ521" s="2"/>
    </row>
    <row r="522" spans="1:166" x14ac:dyDescent="0.15">
      <c r="A522" s="134">
        <f t="shared" si="144"/>
        <v>43998</v>
      </c>
      <c r="B522" s="127">
        <f t="shared" ca="1" si="154"/>
        <v>2296793.69</v>
      </c>
      <c r="C522" s="119">
        <f t="shared" si="145"/>
        <v>2000000</v>
      </c>
      <c r="D522" s="128">
        <f ca="1">IF(A522&lt;$B$1,VLOOKUP(A522,[1]DI!$A$4:$B$15000,2,FALSE),0)</f>
        <v>2.9000000000000005E-2</v>
      </c>
      <c r="E522" s="129">
        <f t="shared" ca="1" si="137"/>
        <v>1.00011345</v>
      </c>
      <c r="F522" s="129">
        <f ca="1">(TRUNC(PRODUCT($E$12:$E521),16))</f>
        <v>1.07315488613273</v>
      </c>
      <c r="G522" s="129">
        <f t="shared" si="146"/>
        <v>1</v>
      </c>
      <c r="H522" s="129">
        <f t="shared" ca="1" si="138"/>
        <v>1.0731548900000001</v>
      </c>
      <c r="I522" s="128">
        <f t="shared" si="147"/>
        <v>0.05</v>
      </c>
      <c r="J522" s="122">
        <f t="shared" si="148"/>
        <v>43488</v>
      </c>
      <c r="K522" s="118">
        <f t="shared" si="149"/>
        <v>350</v>
      </c>
      <c r="L522" s="130">
        <f t="shared" si="150"/>
        <v>350</v>
      </c>
      <c r="M522" s="131">
        <f t="shared" si="139"/>
        <v>1.070112857</v>
      </c>
      <c r="N522" s="131">
        <f t="shared" ca="1" si="140"/>
        <v>1.1483968449999999</v>
      </c>
      <c r="O522" s="130">
        <f t="shared" si="151"/>
        <v>0</v>
      </c>
      <c r="P522" s="129">
        <f t="shared" ca="1" si="141"/>
        <v>296793.69</v>
      </c>
      <c r="Q522" s="135">
        <f t="shared" si="142"/>
        <v>0</v>
      </c>
      <c r="R522" s="129">
        <f t="shared" si="143"/>
        <v>0</v>
      </c>
      <c r="S522" s="136" t="str">
        <f t="shared" si="152"/>
        <v>A+J=</v>
      </c>
      <c r="T522" s="122">
        <f t="shared" si="153"/>
        <v>44732</v>
      </c>
      <c r="U522" s="3"/>
      <c r="V522" s="3"/>
      <c r="W522" s="55">
        <v>47959</v>
      </c>
      <c r="X522" s="55" t="s">
        <v>58</v>
      </c>
      <c r="Y522" s="22"/>
      <c r="Z522" s="1"/>
      <c r="AA522" s="3"/>
      <c r="AB522" s="3"/>
      <c r="AC522" s="3"/>
      <c r="AD522" s="3"/>
      <c r="AE522" s="3"/>
      <c r="AF522" s="11"/>
      <c r="AG522" s="3"/>
      <c r="AH522" s="3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  <c r="FE522" s="2"/>
      <c r="FF522" s="2"/>
      <c r="FG522" s="2"/>
      <c r="FH522" s="2"/>
      <c r="FI522" s="2"/>
      <c r="FJ522" s="2"/>
    </row>
    <row r="523" spans="1:166" x14ac:dyDescent="0.15">
      <c r="A523" s="134">
        <f t="shared" si="144"/>
        <v>43999</v>
      </c>
      <c r="B523" s="127">
        <f t="shared" ca="1" si="154"/>
        <v>2297499.0439999998</v>
      </c>
      <c r="C523" s="119">
        <f t="shared" si="145"/>
        <v>2000000</v>
      </c>
      <c r="D523" s="128">
        <f ca="1">IF(A523&lt;$B$1,VLOOKUP(A523,[1]DI!$A$4:$B$15000,2,FALSE),0)</f>
        <v>2.9000000000000005E-2</v>
      </c>
      <c r="E523" s="129">
        <f t="shared" ca="1" si="137"/>
        <v>1.00011345</v>
      </c>
      <c r="F523" s="129">
        <f ca="1">(TRUNC(PRODUCT($E$12:$E522),16))</f>
        <v>1.07327663555456</v>
      </c>
      <c r="G523" s="129">
        <f t="shared" si="146"/>
        <v>1</v>
      </c>
      <c r="H523" s="129">
        <f t="shared" ca="1" si="138"/>
        <v>1.07327664</v>
      </c>
      <c r="I523" s="128">
        <f t="shared" si="147"/>
        <v>0.05</v>
      </c>
      <c r="J523" s="122">
        <f t="shared" si="148"/>
        <v>43488</v>
      </c>
      <c r="K523" s="118">
        <f t="shared" si="149"/>
        <v>351</v>
      </c>
      <c r="L523" s="130">
        <f t="shared" si="150"/>
        <v>351</v>
      </c>
      <c r="M523" s="131">
        <f t="shared" si="139"/>
        <v>1.0703200639999999</v>
      </c>
      <c r="N523" s="131">
        <f t="shared" ca="1" si="140"/>
        <v>1.1487495219999999</v>
      </c>
      <c r="O523" s="130">
        <f t="shared" si="151"/>
        <v>0</v>
      </c>
      <c r="P523" s="129">
        <f t="shared" ca="1" si="141"/>
        <v>297499.04399999999</v>
      </c>
      <c r="Q523" s="135">
        <f t="shared" si="142"/>
        <v>0</v>
      </c>
      <c r="R523" s="129">
        <f t="shared" si="143"/>
        <v>0</v>
      </c>
      <c r="S523" s="136" t="str">
        <f t="shared" si="152"/>
        <v>A+J=</v>
      </c>
      <c r="T523" s="122">
        <f t="shared" si="153"/>
        <v>44732</v>
      </c>
      <c r="U523" s="3"/>
      <c r="V523" s="3"/>
      <c r="W523" s="55">
        <v>47969</v>
      </c>
      <c r="X523" s="55" t="s">
        <v>69</v>
      </c>
      <c r="Y523" s="22"/>
      <c r="Z523" s="1"/>
      <c r="AA523" s="3"/>
      <c r="AB523" s="3"/>
      <c r="AC523" s="3"/>
      <c r="AD523" s="3"/>
      <c r="AE523" s="3"/>
      <c r="AF523" s="11"/>
      <c r="AG523" s="3"/>
      <c r="AH523" s="3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  <c r="FE523" s="2"/>
      <c r="FF523" s="2"/>
      <c r="FG523" s="2"/>
      <c r="FH523" s="2"/>
      <c r="FI523" s="2"/>
      <c r="FJ523" s="2"/>
    </row>
    <row r="524" spans="1:166" x14ac:dyDescent="0.15">
      <c r="A524" s="134">
        <f t="shared" si="144"/>
        <v>44000</v>
      </c>
      <c r="B524" s="127">
        <f t="shared" ca="1" si="154"/>
        <v>2298204.6039999998</v>
      </c>
      <c r="C524" s="119">
        <f t="shared" si="145"/>
        <v>2000000</v>
      </c>
      <c r="D524" s="128">
        <f ca="1">IF(A524&lt;$B$1,VLOOKUP(A524,[1]DI!$A$4:$B$15000,2,FALSE),0)</f>
        <v>2.1500000000000005E-2</v>
      </c>
      <c r="E524" s="129">
        <f t="shared" ref="E524:E587" ca="1" si="155">ROUND(((1+D524)^(1/252)),8)</f>
        <v>1.0000844200000001</v>
      </c>
      <c r="F524" s="129">
        <f ca="1">(TRUNC(PRODUCT($E$12:$E523),16))</f>
        <v>1.07339839878886</v>
      </c>
      <c r="G524" s="129">
        <f t="shared" si="146"/>
        <v>1</v>
      </c>
      <c r="H524" s="129">
        <f t="shared" ref="H524:H587" ca="1" si="156">ROUND(F524/G524,8)</f>
        <v>1.0733984000000001</v>
      </c>
      <c r="I524" s="128">
        <f t="shared" si="147"/>
        <v>0.05</v>
      </c>
      <c r="J524" s="122">
        <f t="shared" si="148"/>
        <v>43488</v>
      </c>
      <c r="K524" s="118">
        <f t="shared" si="149"/>
        <v>352</v>
      </c>
      <c r="L524" s="130">
        <f t="shared" si="150"/>
        <v>352</v>
      </c>
      <c r="M524" s="131">
        <f t="shared" ref="M524:M587" si="157">ROUND((I524+1)^(L524/252),9)</f>
        <v>1.0705273099999999</v>
      </c>
      <c r="N524" s="131">
        <f t="shared" ref="N524:N587" ca="1" si="158">ROUND(H524*M524,9)</f>
        <v>1.149102302</v>
      </c>
      <c r="O524" s="130">
        <f t="shared" si="151"/>
        <v>0</v>
      </c>
      <c r="P524" s="129">
        <f t="shared" ref="P524:P587" ca="1" si="159">TRUNC(((N524-1)*C524),8)</f>
        <v>298204.60399999999</v>
      </c>
      <c r="Q524" s="135">
        <f t="shared" ref="Q524:Q587" si="160">IF($O524&gt;0,VLOOKUP($O524,$W$12:$AC$150,7),0)</f>
        <v>0</v>
      </c>
      <c r="R524" s="129">
        <f t="shared" ref="R524:R587" si="161">IF(Q524&gt;0,TRUNC(Q524*C$12,8),0)</f>
        <v>0</v>
      </c>
      <c r="S524" s="136" t="str">
        <f t="shared" si="152"/>
        <v>A+J=</v>
      </c>
      <c r="T524" s="122">
        <f t="shared" si="153"/>
        <v>44732</v>
      </c>
      <c r="U524" s="3"/>
      <c r="V524" s="3"/>
      <c r="W524" s="55">
        <v>48011</v>
      </c>
      <c r="X524" s="55" t="s">
        <v>68</v>
      </c>
      <c r="Y524" s="22"/>
      <c r="Z524" s="1"/>
      <c r="AA524" s="3"/>
      <c r="AB524" s="3"/>
      <c r="AC524" s="3"/>
      <c r="AD524" s="3"/>
      <c r="AE524" s="3"/>
      <c r="AF524" s="11"/>
      <c r="AG524" s="3"/>
      <c r="AH524" s="3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  <c r="FE524" s="2"/>
      <c r="FF524" s="2"/>
      <c r="FG524" s="2"/>
      <c r="FH524" s="2"/>
      <c r="FI524" s="2"/>
      <c r="FJ524" s="2"/>
    </row>
    <row r="525" spans="1:166" x14ac:dyDescent="0.15">
      <c r="A525" s="134">
        <f t="shared" ref="A525:A588" si="162">(A524+1)</f>
        <v>44001</v>
      </c>
      <c r="B525" s="127">
        <f t="shared" ca="1" si="154"/>
        <v>2298843.6660000002</v>
      </c>
      <c r="C525" s="119">
        <f t="shared" ref="C525:C588" si="163">(C524-R524)</f>
        <v>2000000</v>
      </c>
      <c r="D525" s="128">
        <f ca="1">IF(A525&lt;$B$1,VLOOKUP(A525,[1]DI!$A$4:$B$15000,2,FALSE),0)</f>
        <v>2.1500000000000005E-2</v>
      </c>
      <c r="E525" s="129">
        <f t="shared" ca="1" si="155"/>
        <v>1.0000844200000001</v>
      </c>
      <c r="F525" s="129">
        <f ca="1">(TRUNC(PRODUCT($E$12:$E524),16))</f>
        <v>1.07348901508169</v>
      </c>
      <c r="G525" s="129">
        <f t="shared" ref="G525:G588" si="164">IF(O524&gt;0,F524,G524)</f>
        <v>1</v>
      </c>
      <c r="H525" s="129">
        <f t="shared" ca="1" si="156"/>
        <v>1.07348902</v>
      </c>
      <c r="I525" s="128">
        <f t="shared" ref="I525:I588" si="165">I524</f>
        <v>0.05</v>
      </c>
      <c r="J525" s="122">
        <f t="shared" ref="J525:J588" si="166">IF(O524&gt;0,VLOOKUP(O524,W$12:AG$150,2),J524)</f>
        <v>43488</v>
      </c>
      <c r="K525" s="118">
        <f t="shared" ref="K525:K588" si="167">IF(A525&gt;J525,IF(NETWORKDAYS(J525,A525,$W$160:$W$544)-1=0,1,NETWORKDAYS(J525,A525,$W$160:$W$544)-1),0)</f>
        <v>353</v>
      </c>
      <c r="L525" s="130">
        <f t="shared" ref="L525:L588" si="168">IF(AND(K525=1,K524=1),1,IF(K525&gt;0,IF(K525=K524,K525+1,K525),0))</f>
        <v>353</v>
      </c>
      <c r="M525" s="131">
        <f t="shared" si="157"/>
        <v>1.070734597</v>
      </c>
      <c r="N525" s="131">
        <f t="shared" ca="1" si="158"/>
        <v>1.1494218329999999</v>
      </c>
      <c r="O525" s="130">
        <f t="shared" ref="O525:O588" si="169">IF(VLOOKUP(A525,X$12:AE$150,8)=VLOOKUP(A524,X$12:AE$150,8),0,VLOOKUP(A525,X$12:AE$150,8))</f>
        <v>0</v>
      </c>
      <c r="P525" s="129">
        <f t="shared" ca="1" si="159"/>
        <v>298843.66600000003</v>
      </c>
      <c r="Q525" s="135">
        <f t="shared" si="160"/>
        <v>0</v>
      </c>
      <c r="R525" s="129">
        <f t="shared" si="161"/>
        <v>0</v>
      </c>
      <c r="S525" s="136" t="str">
        <f t="shared" ref="S525:S588" si="170">IF(O524&gt;0,VLOOKUP(O524,W$12:AG$150,10),S524)</f>
        <v>A+J=</v>
      </c>
      <c r="T525" s="122">
        <f t="shared" ref="T525:T588" si="171">IF(O524&gt;0,VLOOKUP(O524,W$12:AG$150,11),T524)</f>
        <v>44732</v>
      </c>
      <c r="U525" s="3"/>
      <c r="V525" s="3"/>
      <c r="W525" s="55">
        <v>48207</v>
      </c>
      <c r="X525" s="55" t="s">
        <v>65</v>
      </c>
      <c r="Y525" s="22"/>
      <c r="Z525" s="1"/>
      <c r="AA525" s="3"/>
      <c r="AB525" s="3"/>
      <c r="AC525" s="3"/>
      <c r="AD525" s="3"/>
      <c r="AE525" s="3"/>
      <c r="AF525" s="11"/>
      <c r="AG525" s="3"/>
      <c r="AH525" s="3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  <c r="FE525" s="2"/>
      <c r="FF525" s="2"/>
      <c r="FG525" s="2"/>
      <c r="FH525" s="2"/>
      <c r="FI525" s="2"/>
      <c r="FJ525" s="2"/>
    </row>
    <row r="526" spans="1:166" x14ac:dyDescent="0.15">
      <c r="A526" s="134">
        <f t="shared" si="162"/>
        <v>44002</v>
      </c>
      <c r="B526" s="127">
        <f t="shared" ref="B526:B589" ca="1" si="172">IF(A526&lt;=TODAY(),C526+P526,IF(AND(A526&gt;TODAY(),A526&lt;=$B$1),IF(VLOOKUP(TODAY(),$A$10:$D$5000,4,FALSE)=0,"n.d",C526+P526),"n.d"))</f>
        <v>2299482.89</v>
      </c>
      <c r="C526" s="119">
        <f t="shared" si="163"/>
        <v>2000000</v>
      </c>
      <c r="D526" s="128">
        <f ca="1">IF(A526&lt;$B$1,VLOOKUP(A526,[1]DI!$A$4:$B$15000,2,FALSE),0)</f>
        <v>0</v>
      </c>
      <c r="E526" s="129">
        <f t="shared" ca="1" si="155"/>
        <v>1</v>
      </c>
      <c r="F526" s="129">
        <f ca="1">(TRUNC(PRODUCT($E$12:$E525),16))</f>
        <v>1.0735796390243399</v>
      </c>
      <c r="G526" s="129">
        <f t="shared" si="164"/>
        <v>1</v>
      </c>
      <c r="H526" s="129">
        <f t="shared" ca="1" si="156"/>
        <v>1.0735796399999999</v>
      </c>
      <c r="I526" s="128">
        <f t="shared" si="165"/>
        <v>0.05</v>
      </c>
      <c r="J526" s="122">
        <f t="shared" si="166"/>
        <v>43488</v>
      </c>
      <c r="K526" s="118">
        <f t="shared" si="167"/>
        <v>353</v>
      </c>
      <c r="L526" s="130">
        <f t="shared" si="168"/>
        <v>354</v>
      </c>
      <c r="M526" s="131">
        <f t="shared" si="157"/>
        <v>1.070941924</v>
      </c>
      <c r="N526" s="131">
        <f t="shared" ca="1" si="158"/>
        <v>1.1497414450000001</v>
      </c>
      <c r="O526" s="130">
        <f t="shared" si="169"/>
        <v>0</v>
      </c>
      <c r="P526" s="129">
        <f t="shared" ca="1" si="159"/>
        <v>299482.89</v>
      </c>
      <c r="Q526" s="135">
        <f t="shared" si="160"/>
        <v>0</v>
      </c>
      <c r="R526" s="129">
        <f t="shared" si="161"/>
        <v>0</v>
      </c>
      <c r="S526" s="136" t="str">
        <f t="shared" si="170"/>
        <v>A+J=</v>
      </c>
      <c r="T526" s="122">
        <f t="shared" si="171"/>
        <v>44732</v>
      </c>
      <c r="U526" s="3"/>
      <c r="V526" s="3"/>
      <c r="W526" s="55">
        <v>48214</v>
      </c>
      <c r="X526" s="55" t="s">
        <v>66</v>
      </c>
      <c r="Y526" s="22"/>
      <c r="Z526" s="1"/>
      <c r="AA526" s="3"/>
      <c r="AB526" s="3"/>
      <c r="AC526" s="3"/>
      <c r="AD526" s="3"/>
      <c r="AE526" s="3"/>
      <c r="AF526" s="11"/>
      <c r="AG526" s="3"/>
      <c r="AH526" s="3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  <c r="FE526" s="2"/>
      <c r="FF526" s="2"/>
      <c r="FG526" s="2"/>
      <c r="FH526" s="2"/>
      <c r="FI526" s="2"/>
      <c r="FJ526" s="2"/>
    </row>
    <row r="527" spans="1:166" x14ac:dyDescent="0.15">
      <c r="A527" s="134">
        <f t="shared" si="162"/>
        <v>44003</v>
      </c>
      <c r="B527" s="127">
        <f t="shared" ca="1" si="172"/>
        <v>2299482.89</v>
      </c>
      <c r="C527" s="119">
        <f t="shared" si="163"/>
        <v>2000000</v>
      </c>
      <c r="D527" s="128">
        <f ca="1">IF(A527&lt;$B$1,VLOOKUP(A527,[1]DI!$A$4:$B$15000,2,FALSE),0)</f>
        <v>0</v>
      </c>
      <c r="E527" s="129">
        <f t="shared" ca="1" si="155"/>
        <v>1</v>
      </c>
      <c r="F527" s="129">
        <f ca="1">(TRUNC(PRODUCT($E$12:$E526),16))</f>
        <v>1.0735796390243399</v>
      </c>
      <c r="G527" s="129">
        <f t="shared" si="164"/>
        <v>1</v>
      </c>
      <c r="H527" s="129">
        <f t="shared" ca="1" si="156"/>
        <v>1.0735796399999999</v>
      </c>
      <c r="I527" s="128">
        <f t="shared" si="165"/>
        <v>0.05</v>
      </c>
      <c r="J527" s="122">
        <f t="shared" si="166"/>
        <v>43488</v>
      </c>
      <c r="K527" s="118">
        <f t="shared" si="167"/>
        <v>353</v>
      </c>
      <c r="L527" s="130">
        <f t="shared" si="168"/>
        <v>354</v>
      </c>
      <c r="M527" s="131">
        <f t="shared" si="157"/>
        <v>1.070941924</v>
      </c>
      <c r="N527" s="131">
        <f t="shared" ca="1" si="158"/>
        <v>1.1497414450000001</v>
      </c>
      <c r="O527" s="130">
        <f t="shared" si="169"/>
        <v>0</v>
      </c>
      <c r="P527" s="129">
        <f t="shared" ca="1" si="159"/>
        <v>299482.89</v>
      </c>
      <c r="Q527" s="135">
        <f t="shared" si="160"/>
        <v>0</v>
      </c>
      <c r="R527" s="129">
        <f t="shared" si="161"/>
        <v>0</v>
      </c>
      <c r="S527" s="136" t="str">
        <f t="shared" si="170"/>
        <v>A+J=</v>
      </c>
      <c r="T527" s="122">
        <f t="shared" si="171"/>
        <v>44732</v>
      </c>
      <c r="U527" s="3"/>
      <c r="V527" s="3"/>
      <c r="W527" s="55">
        <v>48253</v>
      </c>
      <c r="X527" s="55" t="s">
        <v>57</v>
      </c>
      <c r="Y527" s="22"/>
      <c r="Z527" s="1"/>
      <c r="AA527" s="3"/>
      <c r="AB527" s="3"/>
      <c r="AC527" s="3"/>
      <c r="AD527" s="3"/>
      <c r="AE527" s="3"/>
      <c r="AF527" s="11"/>
      <c r="AG527" s="3"/>
      <c r="AH527" s="3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  <c r="FE527" s="2"/>
      <c r="FF527" s="2"/>
      <c r="FG527" s="2"/>
      <c r="FH527" s="2"/>
      <c r="FI527" s="2"/>
      <c r="FJ527" s="2"/>
    </row>
    <row r="528" spans="1:166" x14ac:dyDescent="0.15">
      <c r="A528" s="134">
        <f t="shared" si="162"/>
        <v>44004</v>
      </c>
      <c r="B528" s="127">
        <f t="shared" ca="1" si="172"/>
        <v>2299482.89</v>
      </c>
      <c r="C528" s="119">
        <f t="shared" si="163"/>
        <v>2000000</v>
      </c>
      <c r="D528" s="128">
        <f ca="1">IF(A528&lt;$B$1,VLOOKUP(A528,[1]DI!$A$4:$B$15000,2,FALSE),0)</f>
        <v>2.1500000000000005E-2</v>
      </c>
      <c r="E528" s="129">
        <f t="shared" ca="1" si="155"/>
        <v>1.0000844200000001</v>
      </c>
      <c r="F528" s="129">
        <f ca="1">(TRUNC(PRODUCT($E$12:$E527),16))</f>
        <v>1.0735796390243399</v>
      </c>
      <c r="G528" s="129">
        <f t="shared" si="164"/>
        <v>1</v>
      </c>
      <c r="H528" s="129">
        <f t="shared" ca="1" si="156"/>
        <v>1.0735796399999999</v>
      </c>
      <c r="I528" s="128">
        <f t="shared" si="165"/>
        <v>0.05</v>
      </c>
      <c r="J528" s="122">
        <f t="shared" si="166"/>
        <v>43488</v>
      </c>
      <c r="K528" s="118">
        <f t="shared" si="167"/>
        <v>354</v>
      </c>
      <c r="L528" s="130">
        <f t="shared" si="168"/>
        <v>354</v>
      </c>
      <c r="M528" s="131">
        <f t="shared" si="157"/>
        <v>1.070941924</v>
      </c>
      <c r="N528" s="131">
        <f t="shared" ca="1" si="158"/>
        <v>1.1497414450000001</v>
      </c>
      <c r="O528" s="130">
        <f t="shared" si="169"/>
        <v>0</v>
      </c>
      <c r="P528" s="129">
        <f t="shared" ca="1" si="159"/>
        <v>299482.89</v>
      </c>
      <c r="Q528" s="135">
        <f t="shared" si="160"/>
        <v>0</v>
      </c>
      <c r="R528" s="129">
        <f t="shared" si="161"/>
        <v>0</v>
      </c>
      <c r="S528" s="136" t="str">
        <f t="shared" si="170"/>
        <v>A+J=</v>
      </c>
      <c r="T528" s="122">
        <f t="shared" si="171"/>
        <v>44732</v>
      </c>
      <c r="U528" s="3"/>
      <c r="V528" s="3"/>
      <c r="W528" s="55">
        <v>48254</v>
      </c>
      <c r="X528" s="55" t="s">
        <v>57</v>
      </c>
      <c r="Y528" s="22"/>
      <c r="Z528" s="1"/>
      <c r="AA528" s="3"/>
      <c r="AB528" s="3"/>
      <c r="AC528" s="3"/>
      <c r="AD528" s="3"/>
      <c r="AE528" s="3"/>
      <c r="AF528" s="11"/>
      <c r="AG528" s="3"/>
      <c r="AH528" s="3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  <c r="FE528" s="2"/>
      <c r="FF528" s="2"/>
      <c r="FG528" s="2"/>
      <c r="FH528" s="2"/>
      <c r="FI528" s="2"/>
      <c r="FJ528" s="2"/>
    </row>
    <row r="529" spans="1:166" x14ac:dyDescent="0.15">
      <c r="A529" s="134">
        <f t="shared" si="162"/>
        <v>44005</v>
      </c>
      <c r="B529" s="127">
        <f t="shared" ca="1" si="172"/>
        <v>2300122.2960000001</v>
      </c>
      <c r="C529" s="119">
        <f t="shared" si="163"/>
        <v>2000000</v>
      </c>
      <c r="D529" s="128">
        <f ca="1">IF(A529&lt;$B$1,VLOOKUP(A529,[1]DI!$A$4:$B$15000,2,FALSE),0)</f>
        <v>2.1500000000000005E-2</v>
      </c>
      <c r="E529" s="129">
        <f t="shared" ca="1" si="155"/>
        <v>1.0000844200000001</v>
      </c>
      <c r="F529" s="129">
        <f ca="1">(TRUNC(PRODUCT($E$12:$E528),16))</f>
        <v>1.0736702706174699</v>
      </c>
      <c r="G529" s="129">
        <f t="shared" si="164"/>
        <v>1</v>
      </c>
      <c r="H529" s="129">
        <f t="shared" ca="1" si="156"/>
        <v>1.07367027</v>
      </c>
      <c r="I529" s="128">
        <f t="shared" si="165"/>
        <v>0.05</v>
      </c>
      <c r="J529" s="122">
        <f t="shared" si="166"/>
        <v>43488</v>
      </c>
      <c r="K529" s="118">
        <f t="shared" si="167"/>
        <v>355</v>
      </c>
      <c r="L529" s="130">
        <f t="shared" si="168"/>
        <v>355</v>
      </c>
      <c r="M529" s="131">
        <f t="shared" si="157"/>
        <v>1.071149291</v>
      </c>
      <c r="N529" s="131">
        <f t="shared" ca="1" si="158"/>
        <v>1.150061148</v>
      </c>
      <c r="O529" s="130">
        <f t="shared" si="169"/>
        <v>0</v>
      </c>
      <c r="P529" s="129">
        <f t="shared" ca="1" si="159"/>
        <v>300122.29599999997</v>
      </c>
      <c r="Q529" s="135">
        <f t="shared" si="160"/>
        <v>0</v>
      </c>
      <c r="R529" s="129">
        <f t="shared" si="161"/>
        <v>0</v>
      </c>
      <c r="S529" s="136" t="str">
        <f t="shared" si="170"/>
        <v>A+J=</v>
      </c>
      <c r="T529" s="122">
        <f t="shared" si="171"/>
        <v>44732</v>
      </c>
      <c r="U529" s="3"/>
      <c r="V529" s="3"/>
      <c r="W529" s="55">
        <v>48299</v>
      </c>
      <c r="X529" s="55" t="s">
        <v>67</v>
      </c>
      <c r="Y529" s="22"/>
      <c r="Z529" s="1"/>
      <c r="AA529" s="3"/>
      <c r="AB529" s="3"/>
      <c r="AC529" s="3"/>
      <c r="AD529" s="3"/>
      <c r="AE529" s="3"/>
      <c r="AF529" s="11"/>
      <c r="AG529" s="3"/>
      <c r="AH529" s="3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  <c r="FE529" s="2"/>
      <c r="FF529" s="2"/>
      <c r="FG529" s="2"/>
      <c r="FH529" s="2"/>
      <c r="FI529" s="2"/>
      <c r="FJ529" s="2"/>
    </row>
    <row r="530" spans="1:166" x14ac:dyDescent="0.15">
      <c r="A530" s="134">
        <f t="shared" si="162"/>
        <v>44006</v>
      </c>
      <c r="B530" s="127">
        <f t="shared" ca="1" si="172"/>
        <v>2300761.8859999999</v>
      </c>
      <c r="C530" s="119">
        <f t="shared" si="163"/>
        <v>2000000</v>
      </c>
      <c r="D530" s="128">
        <f ca="1">IF(A530&lt;$B$1,VLOOKUP(A530,[1]DI!$A$4:$B$15000,2,FALSE),0)</f>
        <v>2.1500000000000005E-2</v>
      </c>
      <c r="E530" s="129">
        <f t="shared" ca="1" si="155"/>
        <v>1.0000844200000001</v>
      </c>
      <c r="F530" s="129">
        <f ca="1">(TRUNC(PRODUCT($E$12:$E529),16))</f>
        <v>1.07376090986171</v>
      </c>
      <c r="G530" s="129">
        <f t="shared" si="164"/>
        <v>1</v>
      </c>
      <c r="H530" s="129">
        <f t="shared" ca="1" si="156"/>
        <v>1.0737609100000001</v>
      </c>
      <c r="I530" s="128">
        <f t="shared" si="165"/>
        <v>0.05</v>
      </c>
      <c r="J530" s="122">
        <f t="shared" si="166"/>
        <v>43488</v>
      </c>
      <c r="K530" s="118">
        <f t="shared" si="167"/>
        <v>356</v>
      </c>
      <c r="L530" s="130">
        <f t="shared" si="168"/>
        <v>356</v>
      </c>
      <c r="M530" s="131">
        <f t="shared" si="157"/>
        <v>1.071356698</v>
      </c>
      <c r="N530" s="131">
        <f t="shared" ca="1" si="158"/>
        <v>1.150380943</v>
      </c>
      <c r="O530" s="130">
        <f t="shared" si="169"/>
        <v>0</v>
      </c>
      <c r="P530" s="129">
        <f t="shared" ca="1" si="159"/>
        <v>300761.886</v>
      </c>
      <c r="Q530" s="135">
        <f t="shared" si="160"/>
        <v>0</v>
      </c>
      <c r="R530" s="129">
        <f t="shared" si="161"/>
        <v>0</v>
      </c>
      <c r="S530" s="136" t="str">
        <f t="shared" si="170"/>
        <v>A+J=</v>
      </c>
      <c r="T530" s="122">
        <f t="shared" si="171"/>
        <v>44732</v>
      </c>
      <c r="U530" s="3"/>
      <c r="V530" s="3"/>
      <c r="W530" s="55">
        <v>48325</v>
      </c>
      <c r="X530" s="55" t="s">
        <v>58</v>
      </c>
      <c r="Y530" s="22"/>
      <c r="Z530" s="1"/>
      <c r="AA530" s="3"/>
      <c r="AB530" s="3"/>
      <c r="AC530" s="3"/>
      <c r="AD530" s="3"/>
      <c r="AE530" s="3"/>
      <c r="AF530" s="11"/>
      <c r="AG530" s="3"/>
      <c r="AH530" s="3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  <c r="FE530" s="2"/>
      <c r="FF530" s="2"/>
      <c r="FG530" s="2"/>
      <c r="FH530" s="2"/>
      <c r="FI530" s="2"/>
      <c r="FJ530" s="2"/>
    </row>
    <row r="531" spans="1:166" x14ac:dyDescent="0.15">
      <c r="A531" s="134">
        <f t="shared" si="162"/>
        <v>44007</v>
      </c>
      <c r="B531" s="127">
        <f t="shared" ca="1" si="172"/>
        <v>2301401.6579999998</v>
      </c>
      <c r="C531" s="119">
        <f t="shared" si="163"/>
        <v>2000000</v>
      </c>
      <c r="D531" s="128">
        <f ca="1">IF(A531&lt;$B$1,VLOOKUP(A531,[1]DI!$A$4:$B$15000,2,FALSE),0)</f>
        <v>2.1500000000000005E-2</v>
      </c>
      <c r="E531" s="129">
        <f t="shared" ca="1" si="155"/>
        <v>1.0000844200000001</v>
      </c>
      <c r="F531" s="129">
        <f ca="1">(TRUNC(PRODUCT($E$12:$E530),16))</f>
        <v>1.07385155675772</v>
      </c>
      <c r="G531" s="129">
        <f t="shared" si="164"/>
        <v>1</v>
      </c>
      <c r="H531" s="129">
        <f t="shared" ca="1" si="156"/>
        <v>1.07385156</v>
      </c>
      <c r="I531" s="128">
        <f t="shared" si="165"/>
        <v>0.05</v>
      </c>
      <c r="J531" s="122">
        <f t="shared" si="166"/>
        <v>43488</v>
      </c>
      <c r="K531" s="118">
        <f t="shared" si="167"/>
        <v>357</v>
      </c>
      <c r="L531" s="130">
        <f t="shared" si="168"/>
        <v>357</v>
      </c>
      <c r="M531" s="131">
        <f t="shared" si="157"/>
        <v>1.071564145</v>
      </c>
      <c r="N531" s="131">
        <f t="shared" ca="1" si="158"/>
        <v>1.150700829</v>
      </c>
      <c r="O531" s="130">
        <f t="shared" si="169"/>
        <v>0</v>
      </c>
      <c r="P531" s="129">
        <f t="shared" ca="1" si="159"/>
        <v>301401.658</v>
      </c>
      <c r="Q531" s="135">
        <f t="shared" si="160"/>
        <v>0</v>
      </c>
      <c r="R531" s="129">
        <f t="shared" si="161"/>
        <v>0</v>
      </c>
      <c r="S531" s="136" t="str">
        <f t="shared" si="170"/>
        <v>A+J=</v>
      </c>
      <c r="T531" s="122">
        <f t="shared" si="171"/>
        <v>44732</v>
      </c>
      <c r="U531" s="3"/>
      <c r="V531" s="3"/>
      <c r="W531" s="55">
        <v>48361</v>
      </c>
      <c r="X531" s="55" t="s">
        <v>68</v>
      </c>
      <c r="Y531" s="22"/>
      <c r="Z531" s="1"/>
      <c r="AA531" s="3"/>
      <c r="AB531" s="3"/>
      <c r="AC531" s="3"/>
      <c r="AD531" s="3"/>
      <c r="AE531" s="3"/>
      <c r="AF531" s="11"/>
      <c r="AG531" s="3"/>
      <c r="AH531" s="3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  <c r="FE531" s="2"/>
      <c r="FF531" s="2"/>
      <c r="FG531" s="2"/>
      <c r="FH531" s="2"/>
      <c r="FI531" s="2"/>
      <c r="FJ531" s="2"/>
    </row>
    <row r="532" spans="1:166" x14ac:dyDescent="0.15">
      <c r="A532" s="134">
        <f t="shared" si="162"/>
        <v>44008</v>
      </c>
      <c r="B532" s="127">
        <f t="shared" ca="1" si="172"/>
        <v>2302041.5920000002</v>
      </c>
      <c r="C532" s="119">
        <f t="shared" si="163"/>
        <v>2000000</v>
      </c>
      <c r="D532" s="128">
        <f ca="1">IF(A532&lt;$B$1,VLOOKUP(A532,[1]DI!$A$4:$B$15000,2,FALSE),0)</f>
        <v>2.1500000000000005E-2</v>
      </c>
      <c r="E532" s="129">
        <f t="shared" ca="1" si="155"/>
        <v>1.0000844200000001</v>
      </c>
      <c r="F532" s="129">
        <f ca="1">(TRUNC(PRODUCT($E$12:$E531),16))</f>
        <v>1.0739422113061501</v>
      </c>
      <c r="G532" s="129">
        <f t="shared" si="164"/>
        <v>1</v>
      </c>
      <c r="H532" s="129">
        <f t="shared" ca="1" si="156"/>
        <v>1.07394221</v>
      </c>
      <c r="I532" s="128">
        <f t="shared" si="165"/>
        <v>0.05</v>
      </c>
      <c r="J532" s="122">
        <f t="shared" si="166"/>
        <v>43488</v>
      </c>
      <c r="K532" s="118">
        <f t="shared" si="167"/>
        <v>358</v>
      </c>
      <c r="L532" s="130">
        <f t="shared" si="168"/>
        <v>358</v>
      </c>
      <c r="M532" s="131">
        <f t="shared" si="157"/>
        <v>1.071771633</v>
      </c>
      <c r="N532" s="131">
        <f t="shared" ca="1" si="158"/>
        <v>1.1510207960000001</v>
      </c>
      <c r="O532" s="130">
        <f t="shared" si="169"/>
        <v>0</v>
      </c>
      <c r="P532" s="129">
        <f t="shared" ca="1" si="159"/>
        <v>302041.592</v>
      </c>
      <c r="Q532" s="135">
        <f t="shared" si="160"/>
        <v>0</v>
      </c>
      <c r="R532" s="129">
        <f t="shared" si="161"/>
        <v>0</v>
      </c>
      <c r="S532" s="136" t="str">
        <f t="shared" si="170"/>
        <v>A+J=</v>
      </c>
      <c r="T532" s="122">
        <f t="shared" si="171"/>
        <v>44732</v>
      </c>
      <c r="U532" s="3"/>
      <c r="V532" s="3"/>
      <c r="W532" s="55">
        <v>48464</v>
      </c>
      <c r="X532" s="55" t="s">
        <v>62</v>
      </c>
      <c r="Y532" s="22"/>
      <c r="Z532" s="1"/>
      <c r="AA532" s="3"/>
      <c r="AB532" s="3"/>
      <c r="AC532" s="3"/>
      <c r="AD532" s="3"/>
      <c r="AE532" s="3"/>
      <c r="AF532" s="11"/>
      <c r="AG532" s="3"/>
      <c r="AH532" s="3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  <c r="FE532" s="2"/>
      <c r="FF532" s="2"/>
      <c r="FG532" s="2"/>
      <c r="FH532" s="2"/>
      <c r="FI532" s="2"/>
      <c r="FJ532" s="2"/>
    </row>
    <row r="533" spans="1:166" x14ac:dyDescent="0.15">
      <c r="A533" s="134">
        <f t="shared" si="162"/>
        <v>44009</v>
      </c>
      <c r="B533" s="127">
        <f t="shared" ca="1" si="172"/>
        <v>2302681.71</v>
      </c>
      <c r="C533" s="119">
        <f t="shared" si="163"/>
        <v>2000000</v>
      </c>
      <c r="D533" s="128">
        <f ca="1">IF(A533&lt;$B$1,VLOOKUP(A533,[1]DI!$A$4:$B$15000,2,FALSE),0)</f>
        <v>0</v>
      </c>
      <c r="E533" s="129">
        <f t="shared" ca="1" si="155"/>
        <v>1</v>
      </c>
      <c r="F533" s="129">
        <f ca="1">(TRUNC(PRODUCT($E$12:$E532),16))</f>
        <v>1.0740328735076199</v>
      </c>
      <c r="G533" s="129">
        <f t="shared" si="164"/>
        <v>1</v>
      </c>
      <c r="H533" s="129">
        <f t="shared" ca="1" si="156"/>
        <v>1.0740328699999999</v>
      </c>
      <c r="I533" s="128">
        <f t="shared" si="165"/>
        <v>0.05</v>
      </c>
      <c r="J533" s="122">
        <f t="shared" si="166"/>
        <v>43488</v>
      </c>
      <c r="K533" s="118">
        <f t="shared" si="167"/>
        <v>358</v>
      </c>
      <c r="L533" s="130">
        <f t="shared" si="168"/>
        <v>359</v>
      </c>
      <c r="M533" s="131">
        <f t="shared" si="157"/>
        <v>1.071979161</v>
      </c>
      <c r="N533" s="131">
        <f t="shared" ca="1" si="158"/>
        <v>1.1513408549999999</v>
      </c>
      <c r="O533" s="130">
        <f t="shared" si="169"/>
        <v>0</v>
      </c>
      <c r="P533" s="129">
        <f t="shared" ca="1" si="159"/>
        <v>302681.71000000002</v>
      </c>
      <c r="Q533" s="135">
        <f t="shared" si="160"/>
        <v>0</v>
      </c>
      <c r="R533" s="129">
        <f t="shared" si="161"/>
        <v>0</v>
      </c>
      <c r="S533" s="136" t="str">
        <f t="shared" si="170"/>
        <v>A+J=</v>
      </c>
      <c r="T533" s="122">
        <f t="shared" si="171"/>
        <v>44732</v>
      </c>
      <c r="U533" s="3"/>
      <c r="V533" s="3"/>
      <c r="W533" s="55">
        <v>48499</v>
      </c>
      <c r="X533" s="56" t="s">
        <v>59</v>
      </c>
      <c r="Y533" s="22"/>
      <c r="Z533" s="1"/>
      <c r="AA533" s="3"/>
      <c r="AB533" s="3"/>
      <c r="AC533" s="3"/>
      <c r="AD533" s="3"/>
      <c r="AE533" s="3"/>
      <c r="AF533" s="11"/>
      <c r="AG533" s="3"/>
      <c r="AH533" s="3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  <c r="FE533" s="2"/>
      <c r="FF533" s="2"/>
      <c r="FG533" s="2"/>
      <c r="FH533" s="2"/>
      <c r="FI533" s="2"/>
      <c r="FJ533" s="2"/>
    </row>
    <row r="534" spans="1:166" x14ac:dyDescent="0.15">
      <c r="A534" s="134">
        <f t="shared" si="162"/>
        <v>44010</v>
      </c>
      <c r="B534" s="127">
        <f t="shared" ca="1" si="172"/>
        <v>2302681.71</v>
      </c>
      <c r="C534" s="119">
        <f t="shared" si="163"/>
        <v>2000000</v>
      </c>
      <c r="D534" s="128">
        <f ca="1">IF(A534&lt;$B$1,VLOOKUP(A534,[1]DI!$A$4:$B$15000,2,FALSE),0)</f>
        <v>0</v>
      </c>
      <c r="E534" s="129">
        <f t="shared" ca="1" si="155"/>
        <v>1</v>
      </c>
      <c r="F534" s="129">
        <f ca="1">(TRUNC(PRODUCT($E$12:$E533),16))</f>
        <v>1.0740328735076199</v>
      </c>
      <c r="G534" s="129">
        <f t="shared" si="164"/>
        <v>1</v>
      </c>
      <c r="H534" s="129">
        <f t="shared" ca="1" si="156"/>
        <v>1.0740328699999999</v>
      </c>
      <c r="I534" s="128">
        <f t="shared" si="165"/>
        <v>0.05</v>
      </c>
      <c r="J534" s="122">
        <f t="shared" si="166"/>
        <v>43488</v>
      </c>
      <c r="K534" s="118">
        <f t="shared" si="167"/>
        <v>358</v>
      </c>
      <c r="L534" s="130">
        <f t="shared" si="168"/>
        <v>359</v>
      </c>
      <c r="M534" s="131">
        <f t="shared" si="157"/>
        <v>1.071979161</v>
      </c>
      <c r="N534" s="131">
        <f t="shared" ca="1" si="158"/>
        <v>1.1513408549999999</v>
      </c>
      <c r="O534" s="130">
        <f t="shared" si="169"/>
        <v>0</v>
      </c>
      <c r="P534" s="129">
        <f t="shared" ca="1" si="159"/>
        <v>302681.71000000002</v>
      </c>
      <c r="Q534" s="135">
        <f t="shared" si="160"/>
        <v>0</v>
      </c>
      <c r="R534" s="129">
        <f t="shared" si="161"/>
        <v>0</v>
      </c>
      <c r="S534" s="136" t="str">
        <f t="shared" si="170"/>
        <v>A+J=</v>
      </c>
      <c r="T534" s="122">
        <f t="shared" si="171"/>
        <v>44732</v>
      </c>
      <c r="U534" s="3"/>
      <c r="V534" s="3"/>
      <c r="W534" s="55">
        <v>48520</v>
      </c>
      <c r="X534" s="55" t="s">
        <v>63</v>
      </c>
      <c r="Y534" s="22"/>
      <c r="Z534" s="1"/>
      <c r="AA534" s="3"/>
      <c r="AB534" s="3"/>
      <c r="AC534" s="3"/>
      <c r="AD534" s="3"/>
      <c r="AE534" s="3"/>
      <c r="AF534" s="11"/>
      <c r="AG534" s="3"/>
      <c r="AH534" s="3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  <c r="FE534" s="2"/>
      <c r="FF534" s="2"/>
      <c r="FG534" s="2"/>
      <c r="FH534" s="2"/>
      <c r="FI534" s="2"/>
      <c r="FJ534" s="2"/>
    </row>
    <row r="535" spans="1:166" x14ac:dyDescent="0.15">
      <c r="A535" s="134">
        <f t="shared" si="162"/>
        <v>44011</v>
      </c>
      <c r="B535" s="127">
        <f t="shared" ca="1" si="172"/>
        <v>2302681.71</v>
      </c>
      <c r="C535" s="119">
        <f t="shared" si="163"/>
        <v>2000000</v>
      </c>
      <c r="D535" s="128">
        <f ca="1">IF(A535&lt;$B$1,VLOOKUP(A535,[1]DI!$A$4:$B$15000,2,FALSE),0)</f>
        <v>2.1500000000000005E-2</v>
      </c>
      <c r="E535" s="129">
        <f t="shared" ca="1" si="155"/>
        <v>1.0000844200000001</v>
      </c>
      <c r="F535" s="129">
        <f ca="1">(TRUNC(PRODUCT($E$12:$E534),16))</f>
        <v>1.0740328735076199</v>
      </c>
      <c r="G535" s="129">
        <f t="shared" si="164"/>
        <v>1</v>
      </c>
      <c r="H535" s="129">
        <f t="shared" ca="1" si="156"/>
        <v>1.0740328699999999</v>
      </c>
      <c r="I535" s="128">
        <f t="shared" si="165"/>
        <v>0.05</v>
      </c>
      <c r="J535" s="122">
        <f t="shared" si="166"/>
        <v>43488</v>
      </c>
      <c r="K535" s="118">
        <f t="shared" si="167"/>
        <v>359</v>
      </c>
      <c r="L535" s="130">
        <f t="shared" si="168"/>
        <v>359</v>
      </c>
      <c r="M535" s="131">
        <f t="shared" si="157"/>
        <v>1.071979161</v>
      </c>
      <c r="N535" s="131">
        <f t="shared" ca="1" si="158"/>
        <v>1.1513408549999999</v>
      </c>
      <c r="O535" s="130">
        <f t="shared" si="169"/>
        <v>0</v>
      </c>
      <c r="P535" s="129">
        <f t="shared" ca="1" si="159"/>
        <v>302681.71000000002</v>
      </c>
      <c r="Q535" s="135">
        <f t="shared" si="160"/>
        <v>0</v>
      </c>
      <c r="R535" s="129">
        <f t="shared" si="161"/>
        <v>0</v>
      </c>
      <c r="S535" s="136" t="str">
        <f t="shared" si="170"/>
        <v>A+J=</v>
      </c>
      <c r="T535" s="122">
        <f t="shared" si="171"/>
        <v>44732</v>
      </c>
      <c r="U535" s="3"/>
      <c r="V535" s="3"/>
      <c r="W535" s="55">
        <v>48533</v>
      </c>
      <c r="X535" s="55" t="s">
        <v>71</v>
      </c>
      <c r="Y535" s="22"/>
      <c r="Z535" s="1"/>
      <c r="AA535" s="3"/>
      <c r="AB535" s="3"/>
      <c r="AC535" s="3"/>
      <c r="AD535" s="3"/>
      <c r="AE535" s="3"/>
      <c r="AF535" s="11"/>
      <c r="AG535" s="3"/>
      <c r="AH535" s="3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  <c r="FE535" s="2"/>
      <c r="FF535" s="2"/>
      <c r="FG535" s="2"/>
      <c r="FH535" s="2"/>
      <c r="FI535" s="2"/>
      <c r="FJ535" s="2"/>
    </row>
    <row r="536" spans="1:166" x14ac:dyDescent="0.15">
      <c r="A536" s="134">
        <f t="shared" si="162"/>
        <v>44012</v>
      </c>
      <c r="B536" s="127">
        <f t="shared" ca="1" si="172"/>
        <v>2303322.0099999998</v>
      </c>
      <c r="C536" s="119">
        <f t="shared" si="163"/>
        <v>2000000</v>
      </c>
      <c r="D536" s="128">
        <f ca="1">IF(A536&lt;$B$1,VLOOKUP(A536,[1]DI!$A$4:$B$15000,2,FALSE),0)</f>
        <v>2.1500000000000005E-2</v>
      </c>
      <c r="E536" s="129">
        <f t="shared" ca="1" si="155"/>
        <v>1.0000844200000001</v>
      </c>
      <c r="F536" s="129">
        <f ca="1">(TRUNC(PRODUCT($E$12:$E535),16))</f>
        <v>1.07412354336281</v>
      </c>
      <c r="G536" s="129">
        <f t="shared" si="164"/>
        <v>1</v>
      </c>
      <c r="H536" s="129">
        <f t="shared" ca="1" si="156"/>
        <v>1.07412354</v>
      </c>
      <c r="I536" s="128">
        <f t="shared" si="165"/>
        <v>0.05</v>
      </c>
      <c r="J536" s="122">
        <f t="shared" si="166"/>
        <v>43488</v>
      </c>
      <c r="K536" s="118">
        <f t="shared" si="167"/>
        <v>360</v>
      </c>
      <c r="L536" s="130">
        <f t="shared" si="168"/>
        <v>360</v>
      </c>
      <c r="M536" s="131">
        <f t="shared" si="157"/>
        <v>1.072186729</v>
      </c>
      <c r="N536" s="131">
        <f t="shared" ca="1" si="158"/>
        <v>1.151661005</v>
      </c>
      <c r="O536" s="130">
        <f t="shared" si="169"/>
        <v>0</v>
      </c>
      <c r="P536" s="129">
        <f t="shared" ca="1" si="159"/>
        <v>303322.01</v>
      </c>
      <c r="Q536" s="135">
        <f t="shared" si="160"/>
        <v>0</v>
      </c>
      <c r="R536" s="129">
        <f t="shared" si="161"/>
        <v>0</v>
      </c>
      <c r="S536" s="136" t="str">
        <f t="shared" si="170"/>
        <v>A+J=</v>
      </c>
      <c r="T536" s="122">
        <f t="shared" si="171"/>
        <v>44732</v>
      </c>
      <c r="U536" s="3"/>
      <c r="V536" s="3"/>
      <c r="W536" s="55">
        <v>48638</v>
      </c>
      <c r="X536" s="55" t="s">
        <v>57</v>
      </c>
      <c r="Y536" s="22"/>
      <c r="Z536" s="1"/>
      <c r="AA536" s="3"/>
      <c r="AB536" s="3"/>
      <c r="AC536" s="3"/>
      <c r="AD536" s="3"/>
      <c r="AE536" s="3"/>
      <c r="AF536" s="11"/>
      <c r="AG536" s="3"/>
      <c r="AH536" s="3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  <c r="FE536" s="2"/>
      <c r="FF536" s="2"/>
      <c r="FG536" s="2"/>
      <c r="FH536" s="2"/>
      <c r="FI536" s="2"/>
      <c r="FJ536" s="2"/>
    </row>
    <row r="537" spans="1:166" x14ac:dyDescent="0.15">
      <c r="A537" s="134">
        <f t="shared" si="162"/>
        <v>44013</v>
      </c>
      <c r="B537" s="127">
        <f t="shared" ca="1" si="172"/>
        <v>2303962.4920000001</v>
      </c>
      <c r="C537" s="119">
        <f t="shared" si="163"/>
        <v>2000000</v>
      </c>
      <c r="D537" s="128">
        <f ca="1">IF(A537&lt;$B$1,VLOOKUP(A537,[1]DI!$A$4:$B$15000,2,FALSE),0)</f>
        <v>2.1500000000000005E-2</v>
      </c>
      <c r="E537" s="129">
        <f t="shared" ca="1" si="155"/>
        <v>1.0000844200000001</v>
      </c>
      <c r="F537" s="129">
        <f ca="1">(TRUNC(PRODUCT($E$12:$E536),16))</f>
        <v>1.07421422087234</v>
      </c>
      <c r="G537" s="129">
        <f t="shared" si="164"/>
        <v>1</v>
      </c>
      <c r="H537" s="129">
        <f t="shared" ca="1" si="156"/>
        <v>1.07421422</v>
      </c>
      <c r="I537" s="128">
        <f t="shared" si="165"/>
        <v>0.05</v>
      </c>
      <c r="J537" s="122">
        <f t="shared" si="166"/>
        <v>43488</v>
      </c>
      <c r="K537" s="118">
        <f t="shared" si="167"/>
        <v>361</v>
      </c>
      <c r="L537" s="130">
        <f t="shared" si="168"/>
        <v>361</v>
      </c>
      <c r="M537" s="131">
        <f t="shared" si="157"/>
        <v>1.072394337</v>
      </c>
      <c r="N537" s="131">
        <f t="shared" ca="1" si="158"/>
        <v>1.1519812460000001</v>
      </c>
      <c r="O537" s="130">
        <f t="shared" si="169"/>
        <v>0</v>
      </c>
      <c r="P537" s="129">
        <f t="shared" ca="1" si="159"/>
        <v>303962.49200000003</v>
      </c>
      <c r="Q537" s="135">
        <f t="shared" si="160"/>
        <v>0</v>
      </c>
      <c r="R537" s="129">
        <f t="shared" si="161"/>
        <v>0</v>
      </c>
      <c r="S537" s="136" t="str">
        <f t="shared" si="170"/>
        <v>A+J=</v>
      </c>
      <c r="T537" s="122">
        <f t="shared" si="171"/>
        <v>44732</v>
      </c>
      <c r="U537" s="3"/>
      <c r="V537" s="3"/>
      <c r="W537" s="55">
        <v>48639</v>
      </c>
      <c r="X537" s="55" t="s">
        <v>57</v>
      </c>
      <c r="Y537" s="22"/>
      <c r="Z537" s="1"/>
      <c r="AA537" s="3"/>
      <c r="AB537" s="3"/>
      <c r="AC537" s="3"/>
      <c r="AD537" s="3"/>
      <c r="AE537" s="3"/>
      <c r="AF537" s="11"/>
      <c r="AG537" s="3"/>
      <c r="AH537" s="3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  <c r="FE537" s="2"/>
      <c r="FF537" s="2"/>
      <c r="FG537" s="2"/>
      <c r="FH537" s="2"/>
      <c r="FI537" s="2"/>
      <c r="FJ537" s="2"/>
    </row>
    <row r="538" spans="1:166" x14ac:dyDescent="0.15">
      <c r="A538" s="134">
        <f t="shared" si="162"/>
        <v>44014</v>
      </c>
      <c r="B538" s="127">
        <f t="shared" ca="1" si="172"/>
        <v>2304603.1579999998</v>
      </c>
      <c r="C538" s="119">
        <f t="shared" si="163"/>
        <v>2000000</v>
      </c>
      <c r="D538" s="128">
        <f ca="1">IF(A538&lt;$B$1,VLOOKUP(A538,[1]DI!$A$4:$B$15000,2,FALSE),0)</f>
        <v>2.1500000000000005E-2</v>
      </c>
      <c r="E538" s="129">
        <f t="shared" ca="1" si="155"/>
        <v>1.0000844200000001</v>
      </c>
      <c r="F538" s="129">
        <f ca="1">(TRUNC(PRODUCT($E$12:$E537),16))</f>
        <v>1.0743049060368599</v>
      </c>
      <c r="G538" s="129">
        <f t="shared" si="164"/>
        <v>1</v>
      </c>
      <c r="H538" s="129">
        <f t="shared" ca="1" si="156"/>
        <v>1.0743049099999999</v>
      </c>
      <c r="I538" s="128">
        <f t="shared" si="165"/>
        <v>0.05</v>
      </c>
      <c r="J538" s="122">
        <f t="shared" si="166"/>
        <v>43488</v>
      </c>
      <c r="K538" s="118">
        <f t="shared" si="167"/>
        <v>362</v>
      </c>
      <c r="L538" s="130">
        <f t="shared" si="168"/>
        <v>362</v>
      </c>
      <c r="M538" s="131">
        <f t="shared" si="157"/>
        <v>1.0726019849999999</v>
      </c>
      <c r="N538" s="131">
        <f t="shared" ca="1" si="158"/>
        <v>1.152301579</v>
      </c>
      <c r="O538" s="130">
        <f t="shared" si="169"/>
        <v>0</v>
      </c>
      <c r="P538" s="129">
        <f t="shared" ca="1" si="159"/>
        <v>304603.158</v>
      </c>
      <c r="Q538" s="135">
        <f t="shared" si="160"/>
        <v>0</v>
      </c>
      <c r="R538" s="129">
        <f t="shared" si="161"/>
        <v>0</v>
      </c>
      <c r="S538" s="136" t="str">
        <f t="shared" si="170"/>
        <v>A+J=</v>
      </c>
      <c r="T538" s="122">
        <f t="shared" si="171"/>
        <v>44732</v>
      </c>
      <c r="U538" s="3"/>
      <c r="V538" s="3"/>
      <c r="W538" s="55">
        <v>48684</v>
      </c>
      <c r="X538" s="55" t="s">
        <v>67</v>
      </c>
      <c r="Y538" s="22"/>
      <c r="Z538" s="1"/>
      <c r="AA538" s="3"/>
      <c r="AB538" s="3"/>
      <c r="AC538" s="3"/>
      <c r="AD538" s="3"/>
      <c r="AE538" s="3"/>
      <c r="AF538" s="11"/>
      <c r="AG538" s="3"/>
      <c r="AH538" s="3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  <c r="FE538" s="2"/>
      <c r="FF538" s="2"/>
      <c r="FG538" s="2"/>
      <c r="FH538" s="2"/>
      <c r="FI538" s="2"/>
      <c r="FJ538" s="2"/>
    </row>
    <row r="539" spans="1:166" x14ac:dyDescent="0.15">
      <c r="A539" s="134">
        <f t="shared" si="162"/>
        <v>44015</v>
      </c>
      <c r="B539" s="127">
        <f t="shared" ca="1" si="172"/>
        <v>2305243.9840000002</v>
      </c>
      <c r="C539" s="119">
        <f t="shared" si="163"/>
        <v>2000000</v>
      </c>
      <c r="D539" s="128">
        <f ca="1">IF(A539&lt;$B$1,VLOOKUP(A539,[1]DI!$A$4:$B$15000,2,FALSE),0)</f>
        <v>2.1500000000000005E-2</v>
      </c>
      <c r="E539" s="129">
        <f t="shared" ca="1" si="155"/>
        <v>1.0000844200000001</v>
      </c>
      <c r="F539" s="129">
        <f ca="1">(TRUNC(PRODUCT($E$12:$E538),16))</f>
        <v>1.07439559885703</v>
      </c>
      <c r="G539" s="129">
        <f t="shared" si="164"/>
        <v>1</v>
      </c>
      <c r="H539" s="129">
        <f t="shared" ca="1" si="156"/>
        <v>1.0743955999999999</v>
      </c>
      <c r="I539" s="128">
        <f t="shared" si="165"/>
        <v>0.05</v>
      </c>
      <c r="J539" s="122">
        <f t="shared" si="166"/>
        <v>43488</v>
      </c>
      <c r="K539" s="118">
        <f t="shared" si="167"/>
        <v>363</v>
      </c>
      <c r="L539" s="130">
        <f t="shared" si="168"/>
        <v>363</v>
      </c>
      <c r="M539" s="131">
        <f t="shared" si="157"/>
        <v>1.0728096730000001</v>
      </c>
      <c r="N539" s="131">
        <f t="shared" ca="1" si="158"/>
        <v>1.152621992</v>
      </c>
      <c r="O539" s="130">
        <f t="shared" si="169"/>
        <v>0</v>
      </c>
      <c r="P539" s="129">
        <f t="shared" ca="1" si="159"/>
        <v>305243.984</v>
      </c>
      <c r="Q539" s="135">
        <f t="shared" si="160"/>
        <v>0</v>
      </c>
      <c r="R539" s="129">
        <f t="shared" si="161"/>
        <v>0</v>
      </c>
      <c r="S539" s="136" t="str">
        <f t="shared" si="170"/>
        <v>A+J=</v>
      </c>
      <c r="T539" s="122">
        <f t="shared" si="171"/>
        <v>44732</v>
      </c>
      <c r="U539" s="3"/>
      <c r="V539" s="3"/>
      <c r="W539" s="55">
        <v>48690</v>
      </c>
      <c r="X539" s="55" t="s">
        <v>58</v>
      </c>
      <c r="Y539" s="22"/>
      <c r="Z539" s="1"/>
      <c r="AA539" s="3"/>
      <c r="AB539" s="3"/>
      <c r="AC539" s="3"/>
      <c r="AD539" s="3"/>
      <c r="AE539" s="3"/>
      <c r="AF539" s="11"/>
      <c r="AG539" s="3"/>
      <c r="AH539" s="3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  <c r="FE539" s="2"/>
      <c r="FF539" s="2"/>
      <c r="FG539" s="2"/>
      <c r="FH539" s="2"/>
      <c r="FI539" s="2"/>
      <c r="FJ539" s="2"/>
    </row>
    <row r="540" spans="1:166" x14ac:dyDescent="0.15">
      <c r="A540" s="134">
        <f t="shared" si="162"/>
        <v>44016</v>
      </c>
      <c r="B540" s="127">
        <f t="shared" ca="1" si="172"/>
        <v>2305884.9959999998</v>
      </c>
      <c r="C540" s="119">
        <f t="shared" si="163"/>
        <v>2000000</v>
      </c>
      <c r="D540" s="128">
        <f ca="1">IF(A540&lt;$B$1,VLOOKUP(A540,[1]DI!$A$4:$B$15000,2,FALSE),0)</f>
        <v>0</v>
      </c>
      <c r="E540" s="129">
        <f t="shared" ca="1" si="155"/>
        <v>1</v>
      </c>
      <c r="F540" s="129">
        <f ca="1">(TRUNC(PRODUCT($E$12:$E539),16))</f>
        <v>1.07448629933349</v>
      </c>
      <c r="G540" s="129">
        <f t="shared" si="164"/>
        <v>1</v>
      </c>
      <c r="H540" s="129">
        <f t="shared" ca="1" si="156"/>
        <v>1.0744863</v>
      </c>
      <c r="I540" s="128">
        <f t="shared" si="165"/>
        <v>0.05</v>
      </c>
      <c r="J540" s="122">
        <f t="shared" si="166"/>
        <v>43488</v>
      </c>
      <c r="K540" s="118">
        <f t="shared" si="167"/>
        <v>363</v>
      </c>
      <c r="L540" s="130">
        <f t="shared" si="168"/>
        <v>364</v>
      </c>
      <c r="M540" s="131">
        <f t="shared" si="157"/>
        <v>1.0730174020000001</v>
      </c>
      <c r="N540" s="131">
        <f t="shared" ca="1" si="158"/>
        <v>1.152942498</v>
      </c>
      <c r="O540" s="130">
        <f t="shared" si="169"/>
        <v>0</v>
      </c>
      <c r="P540" s="129">
        <f t="shared" ca="1" si="159"/>
        <v>305884.99599999998</v>
      </c>
      <c r="Q540" s="135">
        <f t="shared" si="160"/>
        <v>0</v>
      </c>
      <c r="R540" s="129">
        <f t="shared" si="161"/>
        <v>0</v>
      </c>
      <c r="S540" s="136" t="str">
        <f t="shared" si="170"/>
        <v>A+J=</v>
      </c>
      <c r="T540" s="122">
        <f t="shared" si="171"/>
        <v>44732</v>
      </c>
      <c r="U540" s="3"/>
      <c r="V540" s="3"/>
      <c r="W540" s="55">
        <v>48746</v>
      </c>
      <c r="X540" s="55" t="s">
        <v>68</v>
      </c>
      <c r="Y540" s="22"/>
      <c r="Z540" s="1"/>
      <c r="AA540" s="3"/>
      <c r="AB540" s="3"/>
      <c r="AC540" s="3"/>
      <c r="AD540" s="3"/>
      <c r="AE540" s="3"/>
      <c r="AF540" s="11"/>
      <c r="AG540" s="3"/>
      <c r="AH540" s="3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  <c r="FE540" s="2"/>
      <c r="FF540" s="2"/>
      <c r="FG540" s="2"/>
      <c r="FH540" s="2"/>
      <c r="FI540" s="2"/>
      <c r="FJ540" s="2"/>
    </row>
    <row r="541" spans="1:166" x14ac:dyDescent="0.15">
      <c r="A541" s="134">
        <f t="shared" si="162"/>
        <v>44017</v>
      </c>
      <c r="B541" s="127">
        <f t="shared" ca="1" si="172"/>
        <v>2305884.9959999998</v>
      </c>
      <c r="C541" s="119">
        <f t="shared" si="163"/>
        <v>2000000</v>
      </c>
      <c r="D541" s="128">
        <f ca="1">IF(A541&lt;$B$1,VLOOKUP(A541,[1]DI!$A$4:$B$15000,2,FALSE),0)</f>
        <v>0</v>
      </c>
      <c r="E541" s="129">
        <f t="shared" ca="1" si="155"/>
        <v>1</v>
      </c>
      <c r="F541" s="129">
        <f ca="1">(TRUNC(PRODUCT($E$12:$E540),16))</f>
        <v>1.07448629933349</v>
      </c>
      <c r="G541" s="129">
        <f t="shared" si="164"/>
        <v>1</v>
      </c>
      <c r="H541" s="129">
        <f t="shared" ca="1" si="156"/>
        <v>1.0744863</v>
      </c>
      <c r="I541" s="128">
        <f t="shared" si="165"/>
        <v>0.05</v>
      </c>
      <c r="J541" s="122">
        <f t="shared" si="166"/>
        <v>43488</v>
      </c>
      <c r="K541" s="118">
        <f t="shared" si="167"/>
        <v>363</v>
      </c>
      <c r="L541" s="130">
        <f t="shared" si="168"/>
        <v>364</v>
      </c>
      <c r="M541" s="131">
        <f t="shared" si="157"/>
        <v>1.0730174020000001</v>
      </c>
      <c r="N541" s="131">
        <f t="shared" ca="1" si="158"/>
        <v>1.152942498</v>
      </c>
      <c r="O541" s="130">
        <f t="shared" si="169"/>
        <v>0</v>
      </c>
      <c r="P541" s="129">
        <f t="shared" ca="1" si="159"/>
        <v>305884.99599999998</v>
      </c>
      <c r="Q541" s="135">
        <f t="shared" si="160"/>
        <v>0</v>
      </c>
      <c r="R541" s="129">
        <f t="shared" si="161"/>
        <v>0</v>
      </c>
      <c r="S541" s="136" t="str">
        <f t="shared" si="170"/>
        <v>A+J=</v>
      </c>
      <c r="T541" s="122">
        <f t="shared" si="171"/>
        <v>44732</v>
      </c>
      <c r="U541" s="3"/>
      <c r="V541" s="3"/>
      <c r="W541" s="55">
        <v>48829</v>
      </c>
      <c r="X541" s="55" t="s">
        <v>70</v>
      </c>
      <c r="Y541" s="22"/>
      <c r="Z541" s="1"/>
      <c r="AA541" s="3"/>
      <c r="AB541" s="3"/>
      <c r="AC541" s="3"/>
      <c r="AD541" s="3"/>
      <c r="AE541" s="3"/>
      <c r="AF541" s="11"/>
      <c r="AG541" s="3"/>
      <c r="AH541" s="3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  <c r="FE541" s="2"/>
      <c r="FF541" s="2"/>
      <c r="FG541" s="2"/>
      <c r="FH541" s="2"/>
      <c r="FI541" s="2"/>
      <c r="FJ541" s="2"/>
    </row>
    <row r="542" spans="1:166" x14ac:dyDescent="0.15">
      <c r="A542" s="134">
        <f t="shared" si="162"/>
        <v>44018</v>
      </c>
      <c r="B542" s="127">
        <f t="shared" ca="1" si="172"/>
        <v>2305884.9959999998</v>
      </c>
      <c r="C542" s="119">
        <f t="shared" si="163"/>
        <v>2000000</v>
      </c>
      <c r="D542" s="128">
        <f ca="1">IF(A542&lt;$B$1,VLOOKUP(A542,[1]DI!$A$4:$B$15000,2,FALSE),0)</f>
        <v>2.1500000000000005E-2</v>
      </c>
      <c r="E542" s="129">
        <f t="shared" ca="1" si="155"/>
        <v>1.0000844200000001</v>
      </c>
      <c r="F542" s="129">
        <f ca="1">(TRUNC(PRODUCT($E$12:$E541),16))</f>
        <v>1.07448629933349</v>
      </c>
      <c r="G542" s="129">
        <f t="shared" si="164"/>
        <v>1</v>
      </c>
      <c r="H542" s="129">
        <f t="shared" ca="1" si="156"/>
        <v>1.0744863</v>
      </c>
      <c r="I542" s="128">
        <f t="shared" si="165"/>
        <v>0.05</v>
      </c>
      <c r="J542" s="122">
        <f t="shared" si="166"/>
        <v>43488</v>
      </c>
      <c r="K542" s="118">
        <f t="shared" si="167"/>
        <v>364</v>
      </c>
      <c r="L542" s="130">
        <f t="shared" si="168"/>
        <v>364</v>
      </c>
      <c r="M542" s="131">
        <f t="shared" si="157"/>
        <v>1.0730174020000001</v>
      </c>
      <c r="N542" s="131">
        <f t="shared" ca="1" si="158"/>
        <v>1.152942498</v>
      </c>
      <c r="O542" s="130">
        <f t="shared" si="169"/>
        <v>0</v>
      </c>
      <c r="P542" s="129">
        <f t="shared" ca="1" si="159"/>
        <v>305884.99599999998</v>
      </c>
      <c r="Q542" s="135">
        <f t="shared" si="160"/>
        <v>0</v>
      </c>
      <c r="R542" s="129">
        <f t="shared" si="161"/>
        <v>0</v>
      </c>
      <c r="S542" s="136" t="str">
        <f t="shared" si="170"/>
        <v>A+J=</v>
      </c>
      <c r="T542" s="122">
        <f t="shared" si="171"/>
        <v>44732</v>
      </c>
      <c r="U542" s="3"/>
      <c r="V542" s="3"/>
      <c r="W542" s="55">
        <v>48864</v>
      </c>
      <c r="X542" s="56" t="s">
        <v>59</v>
      </c>
      <c r="Y542" s="22"/>
      <c r="Z542" s="1"/>
      <c r="AA542" s="3"/>
      <c r="AB542" s="3"/>
      <c r="AC542" s="3"/>
      <c r="AD542" s="3"/>
      <c r="AE542" s="3"/>
      <c r="AF542" s="11"/>
      <c r="AG542" s="3"/>
      <c r="AH542" s="3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  <c r="FE542" s="2"/>
      <c r="FF542" s="2"/>
      <c r="FG542" s="2"/>
      <c r="FH542" s="2"/>
      <c r="FI542" s="2"/>
      <c r="FJ542" s="2"/>
    </row>
    <row r="543" spans="1:166" x14ac:dyDescent="0.15">
      <c r="A543" s="134">
        <f t="shared" si="162"/>
        <v>44019</v>
      </c>
      <c r="B543" s="127">
        <f t="shared" ca="1" si="172"/>
        <v>2306526.19</v>
      </c>
      <c r="C543" s="119">
        <f t="shared" si="163"/>
        <v>2000000</v>
      </c>
      <c r="D543" s="128">
        <f ca="1">IF(A543&lt;$B$1,VLOOKUP(A543,[1]DI!$A$4:$B$15000,2,FALSE),0)</f>
        <v>2.1500000000000005E-2</v>
      </c>
      <c r="E543" s="129">
        <f t="shared" ca="1" si="155"/>
        <v>1.0000844200000001</v>
      </c>
      <c r="F543" s="129">
        <f ca="1">(TRUNC(PRODUCT($E$12:$E542),16))</f>
        <v>1.0745770074668799</v>
      </c>
      <c r="G543" s="129">
        <f t="shared" si="164"/>
        <v>1</v>
      </c>
      <c r="H543" s="129">
        <f t="shared" ca="1" si="156"/>
        <v>1.0745770100000001</v>
      </c>
      <c r="I543" s="128">
        <f t="shared" si="165"/>
        <v>0.05</v>
      </c>
      <c r="J543" s="122">
        <f t="shared" si="166"/>
        <v>43488</v>
      </c>
      <c r="K543" s="118">
        <f t="shared" si="167"/>
        <v>365</v>
      </c>
      <c r="L543" s="130">
        <f t="shared" si="168"/>
        <v>365</v>
      </c>
      <c r="M543" s="131">
        <f t="shared" si="157"/>
        <v>1.073225171</v>
      </c>
      <c r="N543" s="131">
        <f t="shared" ca="1" si="158"/>
        <v>1.153263095</v>
      </c>
      <c r="O543" s="130">
        <f t="shared" si="169"/>
        <v>0</v>
      </c>
      <c r="P543" s="129">
        <f t="shared" ca="1" si="159"/>
        <v>306526.19</v>
      </c>
      <c r="Q543" s="135">
        <f t="shared" si="160"/>
        <v>0</v>
      </c>
      <c r="R543" s="129">
        <f t="shared" si="161"/>
        <v>0</v>
      </c>
      <c r="S543" s="136" t="str">
        <f t="shared" si="170"/>
        <v>A+J=</v>
      </c>
      <c r="T543" s="122">
        <f t="shared" si="171"/>
        <v>44732</v>
      </c>
      <c r="U543" s="3"/>
      <c r="V543" s="3"/>
      <c r="W543" s="55">
        <v>48885</v>
      </c>
      <c r="X543" s="55" t="s">
        <v>63</v>
      </c>
      <c r="Y543" s="22"/>
      <c r="Z543" s="1"/>
      <c r="AA543" s="3"/>
      <c r="AB543" s="3"/>
      <c r="AC543" s="3"/>
      <c r="AD543" s="3"/>
      <c r="AE543" s="3"/>
      <c r="AF543" s="11"/>
      <c r="AG543" s="3"/>
      <c r="AH543" s="3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  <c r="FE543" s="2"/>
      <c r="FF543" s="2"/>
      <c r="FG543" s="2"/>
      <c r="FH543" s="2"/>
      <c r="FI543" s="2"/>
      <c r="FJ543" s="2"/>
    </row>
    <row r="544" spans="1:166" x14ac:dyDescent="0.15">
      <c r="A544" s="134">
        <f t="shared" si="162"/>
        <v>44020</v>
      </c>
      <c r="B544" s="127">
        <f t="shared" ca="1" si="172"/>
        <v>2307167.5460000001</v>
      </c>
      <c r="C544" s="119">
        <f t="shared" si="163"/>
        <v>2000000</v>
      </c>
      <c r="D544" s="128">
        <f ca="1">IF(A544&lt;$B$1,VLOOKUP(A544,[1]DI!$A$4:$B$15000,2,FALSE),0)</f>
        <v>2.1500000000000005E-2</v>
      </c>
      <c r="E544" s="129">
        <f t="shared" ca="1" si="155"/>
        <v>1.0000844200000001</v>
      </c>
      <c r="F544" s="129">
        <f ca="1">(TRUNC(PRODUCT($E$12:$E543),16))</f>
        <v>1.0746677232578501</v>
      </c>
      <c r="G544" s="129">
        <f t="shared" si="164"/>
        <v>1</v>
      </c>
      <c r="H544" s="129">
        <f t="shared" ca="1" si="156"/>
        <v>1.0746677200000001</v>
      </c>
      <c r="I544" s="128">
        <f t="shared" si="165"/>
        <v>0.05</v>
      </c>
      <c r="J544" s="122">
        <f t="shared" si="166"/>
        <v>43488</v>
      </c>
      <c r="K544" s="118">
        <f t="shared" si="167"/>
        <v>366</v>
      </c>
      <c r="L544" s="130">
        <f t="shared" si="168"/>
        <v>366</v>
      </c>
      <c r="M544" s="131">
        <f t="shared" si="157"/>
        <v>1.07343298</v>
      </c>
      <c r="N544" s="131">
        <f t="shared" ca="1" si="158"/>
        <v>1.153583773</v>
      </c>
      <c r="O544" s="130">
        <f t="shared" si="169"/>
        <v>0</v>
      </c>
      <c r="P544" s="129">
        <f t="shared" ca="1" si="159"/>
        <v>307167.54599999997</v>
      </c>
      <c r="Q544" s="135">
        <f t="shared" si="160"/>
        <v>0</v>
      </c>
      <c r="R544" s="129">
        <f t="shared" si="161"/>
        <v>0</v>
      </c>
      <c r="S544" s="136" t="str">
        <f t="shared" si="170"/>
        <v>A+J=</v>
      </c>
      <c r="T544" s="122">
        <f t="shared" si="171"/>
        <v>44732</v>
      </c>
      <c r="U544" s="3"/>
      <c r="V544" s="3"/>
      <c r="W544" s="55">
        <v>48898</v>
      </c>
      <c r="X544" s="55" t="s">
        <v>64</v>
      </c>
      <c r="Y544" s="22"/>
      <c r="Z544" s="1"/>
      <c r="AA544" s="3"/>
      <c r="AB544" s="3"/>
      <c r="AC544" s="3"/>
      <c r="AD544" s="3"/>
      <c r="AE544" s="3"/>
      <c r="AF544" s="11"/>
      <c r="AG544" s="3"/>
      <c r="AH544" s="3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  <c r="FE544" s="2"/>
      <c r="FF544" s="2"/>
      <c r="FG544" s="2"/>
      <c r="FH544" s="2"/>
      <c r="FI544" s="2"/>
      <c r="FJ544" s="2"/>
    </row>
    <row r="545" spans="1:166" x14ac:dyDescent="0.15">
      <c r="A545" s="134">
        <f t="shared" si="162"/>
        <v>44021</v>
      </c>
      <c r="B545" s="127">
        <f t="shared" ca="1" si="172"/>
        <v>2307809.1060000001</v>
      </c>
      <c r="C545" s="119">
        <f t="shared" si="163"/>
        <v>2000000</v>
      </c>
      <c r="D545" s="128">
        <f ca="1">IF(A545&lt;$B$1,VLOOKUP(A545,[1]DI!$A$4:$B$15000,2,FALSE),0)</f>
        <v>2.1500000000000005E-2</v>
      </c>
      <c r="E545" s="129">
        <f t="shared" ca="1" si="155"/>
        <v>1.0000844200000001</v>
      </c>
      <c r="F545" s="129">
        <f ca="1">(TRUNC(PRODUCT($E$12:$E544),16))</f>
        <v>1.0747584467070499</v>
      </c>
      <c r="G545" s="129">
        <f t="shared" si="164"/>
        <v>1</v>
      </c>
      <c r="H545" s="129">
        <f t="shared" ca="1" si="156"/>
        <v>1.07475845</v>
      </c>
      <c r="I545" s="128">
        <f t="shared" si="165"/>
        <v>0.05</v>
      </c>
      <c r="J545" s="122">
        <f t="shared" si="166"/>
        <v>43488</v>
      </c>
      <c r="K545" s="118">
        <f t="shared" si="167"/>
        <v>367</v>
      </c>
      <c r="L545" s="130">
        <f t="shared" si="168"/>
        <v>367</v>
      </c>
      <c r="M545" s="131">
        <f t="shared" si="157"/>
        <v>1.0736408289999999</v>
      </c>
      <c r="N545" s="131">
        <f t="shared" ca="1" si="158"/>
        <v>1.1539045530000001</v>
      </c>
      <c r="O545" s="130">
        <f t="shared" si="169"/>
        <v>0</v>
      </c>
      <c r="P545" s="129">
        <f t="shared" ca="1" si="159"/>
        <v>307809.10600000003</v>
      </c>
      <c r="Q545" s="135">
        <f t="shared" si="160"/>
        <v>0</v>
      </c>
      <c r="R545" s="129">
        <f t="shared" si="161"/>
        <v>0</v>
      </c>
      <c r="S545" s="136" t="str">
        <f t="shared" si="170"/>
        <v>A+J=</v>
      </c>
      <c r="T545" s="122">
        <f t="shared" si="171"/>
        <v>44732</v>
      </c>
      <c r="U545" s="3"/>
      <c r="V545" s="3"/>
      <c r="AE545" s="3"/>
      <c r="AF545" s="11"/>
      <c r="AG545" s="3"/>
      <c r="AH545" s="3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  <c r="FE545" s="2"/>
      <c r="FF545" s="2"/>
      <c r="FG545" s="2"/>
      <c r="FH545" s="2"/>
      <c r="FI545" s="2"/>
      <c r="FJ545" s="2"/>
    </row>
    <row r="546" spans="1:166" x14ac:dyDescent="0.15">
      <c r="A546" s="134">
        <f t="shared" si="162"/>
        <v>44022</v>
      </c>
      <c r="B546" s="127">
        <f t="shared" ca="1" si="172"/>
        <v>2308450.83</v>
      </c>
      <c r="C546" s="119">
        <f t="shared" si="163"/>
        <v>2000000</v>
      </c>
      <c r="D546" s="128">
        <f ca="1">IF(A546&lt;$B$1,VLOOKUP(A546,[1]DI!$A$4:$B$15000,2,FALSE),0)</f>
        <v>2.1500000000000005E-2</v>
      </c>
      <c r="E546" s="129">
        <f t="shared" ca="1" si="155"/>
        <v>1.0000844200000001</v>
      </c>
      <c r="F546" s="129">
        <f ca="1">(TRUNC(PRODUCT($E$12:$E545),16))</f>
        <v>1.0748491778151199</v>
      </c>
      <c r="G546" s="129">
        <f t="shared" si="164"/>
        <v>1</v>
      </c>
      <c r="H546" s="129">
        <f t="shared" ca="1" si="156"/>
        <v>1.07484918</v>
      </c>
      <c r="I546" s="128">
        <f t="shared" si="165"/>
        <v>0.05</v>
      </c>
      <c r="J546" s="122">
        <f t="shared" si="166"/>
        <v>43488</v>
      </c>
      <c r="K546" s="118">
        <f t="shared" si="167"/>
        <v>368</v>
      </c>
      <c r="L546" s="130">
        <f t="shared" si="168"/>
        <v>368</v>
      </c>
      <c r="M546" s="131">
        <f t="shared" si="157"/>
        <v>1.0738487189999999</v>
      </c>
      <c r="N546" s="131">
        <f t="shared" ca="1" si="158"/>
        <v>1.154225415</v>
      </c>
      <c r="O546" s="130">
        <f t="shared" si="169"/>
        <v>0</v>
      </c>
      <c r="P546" s="129">
        <f t="shared" ca="1" si="159"/>
        <v>308450.83</v>
      </c>
      <c r="Q546" s="135">
        <f t="shared" si="160"/>
        <v>0</v>
      </c>
      <c r="R546" s="129">
        <f t="shared" si="161"/>
        <v>0</v>
      </c>
      <c r="S546" s="136" t="str">
        <f t="shared" si="170"/>
        <v>A+J=</v>
      </c>
      <c r="T546" s="122">
        <f t="shared" si="171"/>
        <v>44732</v>
      </c>
      <c r="U546" s="3"/>
      <c r="V546" s="3"/>
      <c r="AE546" s="3"/>
      <c r="AF546" s="11"/>
      <c r="AG546" s="3"/>
      <c r="AH546" s="3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  <c r="FE546" s="2"/>
      <c r="FF546" s="2"/>
      <c r="FG546" s="2"/>
      <c r="FH546" s="2"/>
      <c r="FI546" s="2"/>
      <c r="FJ546" s="2"/>
    </row>
    <row r="547" spans="1:166" x14ac:dyDescent="0.15">
      <c r="A547" s="134">
        <f t="shared" si="162"/>
        <v>44023</v>
      </c>
      <c r="B547" s="127">
        <f t="shared" ca="1" si="172"/>
        <v>2309092.736</v>
      </c>
      <c r="C547" s="119">
        <f t="shared" si="163"/>
        <v>2000000</v>
      </c>
      <c r="D547" s="128">
        <f ca="1">IF(A547&lt;$B$1,VLOOKUP(A547,[1]DI!$A$4:$B$15000,2,FALSE),0)</f>
        <v>0</v>
      </c>
      <c r="E547" s="129">
        <f t="shared" ca="1" si="155"/>
        <v>1</v>
      </c>
      <c r="F547" s="129">
        <f ca="1">(TRUNC(PRODUCT($E$12:$E546),16))</f>
        <v>1.07493991658271</v>
      </c>
      <c r="G547" s="129">
        <f t="shared" si="164"/>
        <v>1</v>
      </c>
      <c r="H547" s="129">
        <f t="shared" ca="1" si="156"/>
        <v>1.07493992</v>
      </c>
      <c r="I547" s="128">
        <f t="shared" si="165"/>
        <v>0.05</v>
      </c>
      <c r="J547" s="122">
        <f t="shared" si="166"/>
        <v>43488</v>
      </c>
      <c r="K547" s="118">
        <f t="shared" si="167"/>
        <v>368</v>
      </c>
      <c r="L547" s="130">
        <f t="shared" si="168"/>
        <v>369</v>
      </c>
      <c r="M547" s="131">
        <f t="shared" si="157"/>
        <v>1.0740566490000001</v>
      </c>
      <c r="N547" s="131">
        <f t="shared" ca="1" si="158"/>
        <v>1.1545463680000001</v>
      </c>
      <c r="O547" s="130">
        <f t="shared" si="169"/>
        <v>0</v>
      </c>
      <c r="P547" s="129">
        <f t="shared" ca="1" si="159"/>
        <v>309092.73599999998</v>
      </c>
      <c r="Q547" s="135">
        <f t="shared" si="160"/>
        <v>0</v>
      </c>
      <c r="R547" s="129">
        <f t="shared" si="161"/>
        <v>0</v>
      </c>
      <c r="S547" s="136" t="str">
        <f t="shared" si="170"/>
        <v>A+J=</v>
      </c>
      <c r="T547" s="122">
        <f t="shared" si="171"/>
        <v>44732</v>
      </c>
      <c r="U547" s="3"/>
      <c r="V547" s="3"/>
      <c r="AE547" s="3"/>
      <c r="AF547" s="11"/>
      <c r="AG547" s="3"/>
      <c r="AH547" s="3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  <c r="FE547" s="2"/>
      <c r="FF547" s="2"/>
      <c r="FG547" s="2"/>
      <c r="FH547" s="2"/>
      <c r="FI547" s="2"/>
      <c r="FJ547" s="2"/>
    </row>
    <row r="548" spans="1:166" x14ac:dyDescent="0.15">
      <c r="A548" s="134">
        <f t="shared" si="162"/>
        <v>44024</v>
      </c>
      <c r="B548" s="127">
        <f t="shared" ca="1" si="172"/>
        <v>2309092.736</v>
      </c>
      <c r="C548" s="119">
        <f t="shared" si="163"/>
        <v>2000000</v>
      </c>
      <c r="D548" s="128">
        <f ca="1">IF(A548&lt;$B$1,VLOOKUP(A548,[1]DI!$A$4:$B$15000,2,FALSE),0)</f>
        <v>0</v>
      </c>
      <c r="E548" s="129">
        <f t="shared" ca="1" si="155"/>
        <v>1</v>
      </c>
      <c r="F548" s="129">
        <f ca="1">(TRUNC(PRODUCT($E$12:$E547),16))</f>
        <v>1.07493991658271</v>
      </c>
      <c r="G548" s="129">
        <f t="shared" si="164"/>
        <v>1</v>
      </c>
      <c r="H548" s="129">
        <f t="shared" ca="1" si="156"/>
        <v>1.07493992</v>
      </c>
      <c r="I548" s="128">
        <f t="shared" si="165"/>
        <v>0.05</v>
      </c>
      <c r="J548" s="122">
        <f t="shared" si="166"/>
        <v>43488</v>
      </c>
      <c r="K548" s="118">
        <f t="shared" si="167"/>
        <v>368</v>
      </c>
      <c r="L548" s="130">
        <f t="shared" si="168"/>
        <v>369</v>
      </c>
      <c r="M548" s="131">
        <f t="shared" si="157"/>
        <v>1.0740566490000001</v>
      </c>
      <c r="N548" s="131">
        <f t="shared" ca="1" si="158"/>
        <v>1.1545463680000001</v>
      </c>
      <c r="O548" s="130">
        <f t="shared" si="169"/>
        <v>0</v>
      </c>
      <c r="P548" s="129">
        <f t="shared" ca="1" si="159"/>
        <v>309092.73599999998</v>
      </c>
      <c r="Q548" s="135">
        <f t="shared" si="160"/>
        <v>0</v>
      </c>
      <c r="R548" s="129">
        <f t="shared" si="161"/>
        <v>0</v>
      </c>
      <c r="S548" s="136" t="str">
        <f t="shared" si="170"/>
        <v>A+J=</v>
      </c>
      <c r="T548" s="122">
        <f t="shared" si="171"/>
        <v>44732</v>
      </c>
      <c r="U548" s="3"/>
      <c r="V548" s="3"/>
      <c r="AE548" s="3"/>
      <c r="AF548" s="11"/>
      <c r="AG548" s="3"/>
      <c r="AH548" s="3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  <c r="FE548" s="2"/>
      <c r="FF548" s="2"/>
      <c r="FG548" s="2"/>
      <c r="FH548" s="2"/>
      <c r="FI548" s="2"/>
      <c r="FJ548" s="2"/>
    </row>
    <row r="549" spans="1:166" x14ac:dyDescent="0.15">
      <c r="A549" s="134">
        <f t="shared" si="162"/>
        <v>44025</v>
      </c>
      <c r="B549" s="127">
        <f t="shared" ca="1" si="172"/>
        <v>2309092.736</v>
      </c>
      <c r="C549" s="119">
        <f t="shared" si="163"/>
        <v>2000000</v>
      </c>
      <c r="D549" s="128">
        <f ca="1">IF(A549&lt;$B$1,VLOOKUP(A549,[1]DI!$A$4:$B$15000,2,FALSE),0)</f>
        <v>2.1500000000000005E-2</v>
      </c>
      <c r="E549" s="129">
        <f t="shared" ca="1" si="155"/>
        <v>1.0000844200000001</v>
      </c>
      <c r="F549" s="129">
        <f ca="1">(TRUNC(PRODUCT($E$12:$E548),16))</f>
        <v>1.07493991658271</v>
      </c>
      <c r="G549" s="129">
        <f t="shared" si="164"/>
        <v>1</v>
      </c>
      <c r="H549" s="129">
        <f t="shared" ca="1" si="156"/>
        <v>1.07493992</v>
      </c>
      <c r="I549" s="128">
        <f t="shared" si="165"/>
        <v>0.05</v>
      </c>
      <c r="J549" s="122">
        <f t="shared" si="166"/>
        <v>43488</v>
      </c>
      <c r="K549" s="118">
        <f t="shared" si="167"/>
        <v>369</v>
      </c>
      <c r="L549" s="130">
        <f t="shared" si="168"/>
        <v>369</v>
      </c>
      <c r="M549" s="131">
        <f t="shared" si="157"/>
        <v>1.0740566490000001</v>
      </c>
      <c r="N549" s="131">
        <f t="shared" ca="1" si="158"/>
        <v>1.1545463680000001</v>
      </c>
      <c r="O549" s="130">
        <f t="shared" si="169"/>
        <v>0</v>
      </c>
      <c r="P549" s="129">
        <f t="shared" ca="1" si="159"/>
        <v>309092.73599999998</v>
      </c>
      <c r="Q549" s="135">
        <f t="shared" si="160"/>
        <v>0</v>
      </c>
      <c r="R549" s="129">
        <f t="shared" si="161"/>
        <v>0</v>
      </c>
      <c r="S549" s="136" t="str">
        <f t="shared" si="170"/>
        <v>A+J=</v>
      </c>
      <c r="T549" s="122">
        <f t="shared" si="171"/>
        <v>44732</v>
      </c>
      <c r="U549" s="3"/>
      <c r="V549" s="3"/>
      <c r="W549" s="3"/>
      <c r="Y549" s="3"/>
      <c r="Z549" s="1"/>
      <c r="AA549" s="3"/>
      <c r="AB549" s="3"/>
      <c r="AC549" s="3"/>
      <c r="AD549" s="3"/>
      <c r="AE549" s="3"/>
      <c r="AF549" s="11"/>
      <c r="AG549" s="3"/>
      <c r="AH549" s="3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  <c r="FE549" s="2"/>
      <c r="FF549" s="2"/>
      <c r="FG549" s="2"/>
      <c r="FH549" s="2"/>
      <c r="FI549" s="2"/>
      <c r="FJ549" s="2"/>
    </row>
    <row r="550" spans="1:166" x14ac:dyDescent="0.15">
      <c r="A550" s="134">
        <f t="shared" si="162"/>
        <v>44026</v>
      </c>
      <c r="B550" s="127">
        <f t="shared" ca="1" si="172"/>
        <v>2309734.804</v>
      </c>
      <c r="C550" s="119">
        <f t="shared" si="163"/>
        <v>2000000</v>
      </c>
      <c r="D550" s="128">
        <f ca="1">IF(A550&lt;$B$1,VLOOKUP(A550,[1]DI!$A$4:$B$15000,2,FALSE),0)</f>
        <v>2.1500000000000005E-2</v>
      </c>
      <c r="E550" s="129">
        <f t="shared" ca="1" si="155"/>
        <v>1.0000844200000001</v>
      </c>
      <c r="F550" s="129">
        <f ca="1">(TRUNC(PRODUCT($E$12:$E549),16))</f>
        <v>1.07503066301047</v>
      </c>
      <c r="G550" s="129">
        <f t="shared" si="164"/>
        <v>1</v>
      </c>
      <c r="H550" s="129">
        <f t="shared" ca="1" si="156"/>
        <v>1.0750306599999999</v>
      </c>
      <c r="I550" s="128">
        <f t="shared" si="165"/>
        <v>0.05</v>
      </c>
      <c r="J550" s="122">
        <f t="shared" si="166"/>
        <v>43488</v>
      </c>
      <c r="K550" s="118">
        <f t="shared" si="167"/>
        <v>370</v>
      </c>
      <c r="L550" s="130">
        <f t="shared" si="168"/>
        <v>370</v>
      </c>
      <c r="M550" s="131">
        <f t="shared" si="157"/>
        <v>1.074264619</v>
      </c>
      <c r="N550" s="131">
        <f t="shared" ca="1" si="158"/>
        <v>1.154867402</v>
      </c>
      <c r="O550" s="130">
        <f t="shared" si="169"/>
        <v>0</v>
      </c>
      <c r="P550" s="129">
        <f t="shared" ca="1" si="159"/>
        <v>309734.804</v>
      </c>
      <c r="Q550" s="135">
        <f t="shared" si="160"/>
        <v>0</v>
      </c>
      <c r="R550" s="129">
        <f t="shared" si="161"/>
        <v>0</v>
      </c>
      <c r="S550" s="136" t="str">
        <f t="shared" si="170"/>
        <v>A+J=</v>
      </c>
      <c r="T550" s="122">
        <f t="shared" si="171"/>
        <v>44732</v>
      </c>
      <c r="U550" s="3"/>
      <c r="V550" s="3"/>
      <c r="W550" s="3"/>
      <c r="Y550" s="3"/>
      <c r="Z550" s="1"/>
      <c r="AA550" s="3"/>
      <c r="AB550" s="3"/>
      <c r="AC550" s="3"/>
      <c r="AD550" s="3"/>
      <c r="AE550" s="3"/>
      <c r="AF550" s="11"/>
      <c r="AG550" s="3"/>
      <c r="AH550" s="3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  <c r="FE550" s="2"/>
      <c r="FF550" s="2"/>
      <c r="FG550" s="2"/>
      <c r="FH550" s="2"/>
      <c r="FI550" s="2"/>
      <c r="FJ550" s="2"/>
    </row>
    <row r="551" spans="1:166" x14ac:dyDescent="0.15">
      <c r="A551" s="134">
        <f t="shared" si="162"/>
        <v>44027</v>
      </c>
      <c r="B551" s="127">
        <f t="shared" ca="1" si="172"/>
        <v>2310377.0779999997</v>
      </c>
      <c r="C551" s="119">
        <f t="shared" si="163"/>
        <v>2000000</v>
      </c>
      <c r="D551" s="128">
        <f ca="1">IF(A551&lt;$B$1,VLOOKUP(A551,[1]DI!$A$4:$B$15000,2,FALSE),0)</f>
        <v>2.1500000000000005E-2</v>
      </c>
      <c r="E551" s="129">
        <f t="shared" ca="1" si="155"/>
        <v>1.0000844200000001</v>
      </c>
      <c r="F551" s="129">
        <f ca="1">(TRUNC(PRODUCT($E$12:$E550),16))</f>
        <v>1.07512141709904</v>
      </c>
      <c r="G551" s="129">
        <f t="shared" si="164"/>
        <v>1</v>
      </c>
      <c r="H551" s="129">
        <f t="shared" ca="1" si="156"/>
        <v>1.0751214200000001</v>
      </c>
      <c r="I551" s="128">
        <f t="shared" si="165"/>
        <v>0.05</v>
      </c>
      <c r="J551" s="122">
        <f t="shared" si="166"/>
        <v>43488</v>
      </c>
      <c r="K551" s="118">
        <f t="shared" si="167"/>
        <v>371</v>
      </c>
      <c r="L551" s="130">
        <f t="shared" si="168"/>
        <v>371</v>
      </c>
      <c r="M551" s="131">
        <f t="shared" si="157"/>
        <v>1.074472629</v>
      </c>
      <c r="N551" s="131">
        <f t="shared" ca="1" si="158"/>
        <v>1.1551885390000001</v>
      </c>
      <c r="O551" s="130">
        <f t="shared" si="169"/>
        <v>0</v>
      </c>
      <c r="P551" s="129">
        <f t="shared" ca="1" si="159"/>
        <v>310377.07799999998</v>
      </c>
      <c r="Q551" s="135">
        <f t="shared" si="160"/>
        <v>0</v>
      </c>
      <c r="R551" s="129">
        <f t="shared" si="161"/>
        <v>0</v>
      </c>
      <c r="S551" s="136" t="str">
        <f t="shared" si="170"/>
        <v>A+J=</v>
      </c>
      <c r="T551" s="122">
        <f t="shared" si="171"/>
        <v>44732</v>
      </c>
      <c r="U551" s="3"/>
      <c r="V551" s="3"/>
      <c r="W551" s="3"/>
      <c r="Y551" s="3"/>
      <c r="Z551" s="1"/>
      <c r="AA551" s="3"/>
      <c r="AB551" s="3"/>
      <c r="AC551" s="3"/>
      <c r="AD551" s="3"/>
      <c r="AE551" s="3"/>
      <c r="AF551" s="11"/>
      <c r="AG551" s="3"/>
      <c r="AH551" s="3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  <c r="FE551" s="2"/>
      <c r="FF551" s="2"/>
      <c r="FG551" s="2"/>
      <c r="FH551" s="2"/>
      <c r="FI551" s="2"/>
      <c r="FJ551" s="2"/>
    </row>
    <row r="552" spans="1:166" x14ac:dyDescent="0.15">
      <c r="A552" s="134">
        <f t="shared" si="162"/>
        <v>44028</v>
      </c>
      <c r="B552" s="127">
        <f t="shared" ca="1" si="172"/>
        <v>2311019.514</v>
      </c>
      <c r="C552" s="119">
        <f t="shared" si="163"/>
        <v>2000000</v>
      </c>
      <c r="D552" s="128">
        <f ca="1">IF(A552&lt;$B$1,VLOOKUP(A552,[1]DI!$A$4:$B$15000,2,FALSE),0)</f>
        <v>2.1500000000000005E-2</v>
      </c>
      <c r="E552" s="129">
        <f t="shared" ca="1" si="155"/>
        <v>1.0000844200000001</v>
      </c>
      <c r="F552" s="129">
        <f ca="1">(TRUNC(PRODUCT($E$12:$E551),16))</f>
        <v>1.0752121788490701</v>
      </c>
      <c r="G552" s="129">
        <f t="shared" si="164"/>
        <v>1</v>
      </c>
      <c r="H552" s="129">
        <f t="shared" ca="1" si="156"/>
        <v>1.0752121800000001</v>
      </c>
      <c r="I552" s="128">
        <f t="shared" si="165"/>
        <v>0.05</v>
      </c>
      <c r="J552" s="122">
        <f t="shared" si="166"/>
        <v>43488</v>
      </c>
      <c r="K552" s="118">
        <f t="shared" si="167"/>
        <v>372</v>
      </c>
      <c r="L552" s="130">
        <f t="shared" si="168"/>
        <v>372</v>
      </c>
      <c r="M552" s="131">
        <f t="shared" si="157"/>
        <v>1.0746806799999999</v>
      </c>
      <c r="N552" s="131">
        <f t="shared" ca="1" si="158"/>
        <v>1.1555097569999999</v>
      </c>
      <c r="O552" s="130">
        <f t="shared" si="169"/>
        <v>0</v>
      </c>
      <c r="P552" s="129">
        <f t="shared" ca="1" si="159"/>
        <v>311019.51400000002</v>
      </c>
      <c r="Q552" s="135">
        <f t="shared" si="160"/>
        <v>0</v>
      </c>
      <c r="R552" s="129">
        <f t="shared" si="161"/>
        <v>0</v>
      </c>
      <c r="S552" s="136" t="str">
        <f t="shared" si="170"/>
        <v>A+J=</v>
      </c>
      <c r="T552" s="122">
        <f t="shared" si="171"/>
        <v>44732</v>
      </c>
      <c r="U552" s="3"/>
      <c r="V552" s="3"/>
      <c r="W552" s="3"/>
      <c r="Y552" s="3"/>
      <c r="Z552" s="1"/>
      <c r="AA552" s="3"/>
      <c r="AB552" s="3"/>
      <c r="AC552" s="3"/>
      <c r="AD552" s="3"/>
      <c r="AE552" s="3"/>
      <c r="AF552" s="11"/>
      <c r="AG552" s="3"/>
      <c r="AH552" s="3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  <c r="FE552" s="2"/>
      <c r="FF552" s="2"/>
      <c r="FG552" s="2"/>
      <c r="FH552" s="2"/>
      <c r="FI552" s="2"/>
      <c r="FJ552" s="2"/>
    </row>
    <row r="553" spans="1:166" x14ac:dyDescent="0.15">
      <c r="A553" s="134">
        <f t="shared" si="162"/>
        <v>44029</v>
      </c>
      <c r="B553" s="127">
        <f t="shared" ca="1" si="172"/>
        <v>2311662.1320000002</v>
      </c>
      <c r="C553" s="119">
        <f t="shared" si="163"/>
        <v>2000000</v>
      </c>
      <c r="D553" s="128">
        <f ca="1">IF(A553&lt;$B$1,VLOOKUP(A553,[1]DI!$A$4:$B$15000,2,FALSE),0)</f>
        <v>2.1500000000000005E-2</v>
      </c>
      <c r="E553" s="129">
        <f t="shared" ca="1" si="155"/>
        <v>1.0000844200000001</v>
      </c>
      <c r="F553" s="129">
        <f ca="1">(TRUNC(PRODUCT($E$12:$E552),16))</f>
        <v>1.07530294826121</v>
      </c>
      <c r="G553" s="129">
        <f t="shared" si="164"/>
        <v>1</v>
      </c>
      <c r="H553" s="129">
        <f t="shared" ca="1" si="156"/>
        <v>1.07530295</v>
      </c>
      <c r="I553" s="128">
        <f t="shared" si="165"/>
        <v>0.05</v>
      </c>
      <c r="J553" s="122">
        <f t="shared" si="166"/>
        <v>43488</v>
      </c>
      <c r="K553" s="118">
        <f t="shared" si="167"/>
        <v>373</v>
      </c>
      <c r="L553" s="130">
        <f t="shared" si="168"/>
        <v>373</v>
      </c>
      <c r="M553" s="131">
        <f t="shared" si="157"/>
        <v>1.0748887709999999</v>
      </c>
      <c r="N553" s="131">
        <f t="shared" ca="1" si="158"/>
        <v>1.155831066</v>
      </c>
      <c r="O553" s="130">
        <f t="shared" si="169"/>
        <v>0</v>
      </c>
      <c r="P553" s="129">
        <f t="shared" ca="1" si="159"/>
        <v>311662.13199999998</v>
      </c>
      <c r="Q553" s="135">
        <f t="shared" si="160"/>
        <v>0</v>
      </c>
      <c r="R553" s="129">
        <f t="shared" si="161"/>
        <v>0</v>
      </c>
      <c r="S553" s="136" t="str">
        <f t="shared" si="170"/>
        <v>A+J=</v>
      </c>
      <c r="T553" s="122">
        <f t="shared" si="171"/>
        <v>44732</v>
      </c>
      <c r="U553" s="3"/>
      <c r="V553" s="3"/>
      <c r="W553" s="3"/>
      <c r="Y553" s="3"/>
      <c r="Z553" s="1"/>
      <c r="AA553" s="3"/>
      <c r="AB553" s="3"/>
      <c r="AC553" s="3"/>
      <c r="AD553" s="3"/>
      <c r="AE553" s="3"/>
      <c r="AF553" s="11"/>
      <c r="AG553" s="3"/>
      <c r="AH553" s="3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  <c r="FE553" s="2"/>
      <c r="FF553" s="2"/>
      <c r="FG553" s="2"/>
      <c r="FH553" s="2"/>
      <c r="FI553" s="2"/>
      <c r="FJ553" s="2"/>
    </row>
    <row r="554" spans="1:166" x14ac:dyDescent="0.15">
      <c r="A554" s="134">
        <f t="shared" si="162"/>
        <v>44030</v>
      </c>
      <c r="B554" s="127">
        <f t="shared" ca="1" si="172"/>
        <v>2312304.9359999998</v>
      </c>
      <c r="C554" s="119">
        <f t="shared" si="163"/>
        <v>2000000</v>
      </c>
      <c r="D554" s="128">
        <f ca="1">IF(A554&lt;$B$1,VLOOKUP(A554,[1]DI!$A$4:$B$15000,2,FALSE),0)</f>
        <v>0</v>
      </c>
      <c r="E554" s="129">
        <f t="shared" ca="1" si="155"/>
        <v>1</v>
      </c>
      <c r="F554" s="129">
        <f ca="1">(TRUNC(PRODUCT($E$12:$E553),16))</f>
        <v>1.0753937253360999</v>
      </c>
      <c r="G554" s="129">
        <f t="shared" si="164"/>
        <v>1</v>
      </c>
      <c r="H554" s="129">
        <f t="shared" ca="1" si="156"/>
        <v>1.07539373</v>
      </c>
      <c r="I554" s="128">
        <f t="shared" si="165"/>
        <v>0.05</v>
      </c>
      <c r="J554" s="122">
        <f t="shared" si="166"/>
        <v>43488</v>
      </c>
      <c r="K554" s="118">
        <f t="shared" si="167"/>
        <v>373</v>
      </c>
      <c r="L554" s="130">
        <f t="shared" si="168"/>
        <v>374</v>
      </c>
      <c r="M554" s="131">
        <f t="shared" si="157"/>
        <v>1.0750969020000001</v>
      </c>
      <c r="N554" s="131">
        <f t="shared" ca="1" si="158"/>
        <v>1.1561524679999999</v>
      </c>
      <c r="O554" s="130">
        <f t="shared" si="169"/>
        <v>0</v>
      </c>
      <c r="P554" s="129">
        <f t="shared" ca="1" si="159"/>
        <v>312304.93599999999</v>
      </c>
      <c r="Q554" s="135">
        <f t="shared" si="160"/>
        <v>0</v>
      </c>
      <c r="R554" s="129">
        <f t="shared" si="161"/>
        <v>0</v>
      </c>
      <c r="S554" s="136" t="str">
        <f t="shared" si="170"/>
        <v>A+J=</v>
      </c>
      <c r="T554" s="122">
        <f t="shared" si="171"/>
        <v>44732</v>
      </c>
      <c r="U554" s="3"/>
      <c r="V554" s="3"/>
      <c r="W554" s="3"/>
      <c r="Y554" s="3"/>
      <c r="Z554" s="1"/>
      <c r="AA554" s="3"/>
      <c r="AB554" s="3"/>
      <c r="AC554" s="3"/>
      <c r="AD554" s="3"/>
      <c r="AE554" s="3"/>
      <c r="AF554" s="11"/>
      <c r="AG554" s="3"/>
      <c r="AH554" s="3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  <c r="FE554" s="2"/>
      <c r="FF554" s="2"/>
      <c r="FG554" s="2"/>
      <c r="FH554" s="2"/>
      <c r="FI554" s="2"/>
      <c r="FJ554" s="2"/>
    </row>
    <row r="555" spans="1:166" x14ac:dyDescent="0.15">
      <c r="A555" s="134">
        <f t="shared" si="162"/>
        <v>44031</v>
      </c>
      <c r="B555" s="127">
        <f t="shared" ca="1" si="172"/>
        <v>2312304.9359999998</v>
      </c>
      <c r="C555" s="119">
        <f t="shared" si="163"/>
        <v>2000000</v>
      </c>
      <c r="D555" s="128">
        <f ca="1">IF(A555&lt;$B$1,VLOOKUP(A555,[1]DI!$A$4:$B$15000,2,FALSE),0)</f>
        <v>0</v>
      </c>
      <c r="E555" s="129">
        <f t="shared" ca="1" si="155"/>
        <v>1</v>
      </c>
      <c r="F555" s="129">
        <f ca="1">(TRUNC(PRODUCT($E$12:$E554),16))</f>
        <v>1.0753937253360999</v>
      </c>
      <c r="G555" s="129">
        <f t="shared" si="164"/>
        <v>1</v>
      </c>
      <c r="H555" s="129">
        <f t="shared" ca="1" si="156"/>
        <v>1.07539373</v>
      </c>
      <c r="I555" s="128">
        <f t="shared" si="165"/>
        <v>0.05</v>
      </c>
      <c r="J555" s="122">
        <f t="shared" si="166"/>
        <v>43488</v>
      </c>
      <c r="K555" s="118">
        <f t="shared" si="167"/>
        <v>373</v>
      </c>
      <c r="L555" s="130">
        <f t="shared" si="168"/>
        <v>374</v>
      </c>
      <c r="M555" s="131">
        <f t="shared" si="157"/>
        <v>1.0750969020000001</v>
      </c>
      <c r="N555" s="131">
        <f t="shared" ca="1" si="158"/>
        <v>1.1561524679999999</v>
      </c>
      <c r="O555" s="130">
        <f t="shared" si="169"/>
        <v>0</v>
      </c>
      <c r="P555" s="129">
        <f t="shared" ca="1" si="159"/>
        <v>312304.93599999999</v>
      </c>
      <c r="Q555" s="135">
        <f t="shared" si="160"/>
        <v>0</v>
      </c>
      <c r="R555" s="129">
        <f t="shared" si="161"/>
        <v>0</v>
      </c>
      <c r="S555" s="136" t="str">
        <f t="shared" si="170"/>
        <v>A+J=</v>
      </c>
      <c r="T555" s="122">
        <f t="shared" si="171"/>
        <v>44732</v>
      </c>
      <c r="U555" s="3"/>
      <c r="V555" s="3"/>
      <c r="W555" s="3"/>
      <c r="Y555" s="3"/>
      <c r="Z555" s="1"/>
      <c r="AA555" s="3"/>
      <c r="AB555" s="3"/>
      <c r="AC555" s="3"/>
      <c r="AD555" s="3"/>
      <c r="AE555" s="3"/>
      <c r="AF555" s="11"/>
      <c r="AG555" s="3"/>
      <c r="AH555" s="3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  <c r="FE555" s="2"/>
      <c r="FF555" s="2"/>
      <c r="FG555" s="2"/>
      <c r="FH555" s="2"/>
      <c r="FI555" s="2"/>
      <c r="FJ555" s="2"/>
    </row>
    <row r="556" spans="1:166" x14ac:dyDescent="0.15">
      <c r="A556" s="134">
        <f t="shared" si="162"/>
        <v>44032</v>
      </c>
      <c r="B556" s="127">
        <f t="shared" ca="1" si="172"/>
        <v>2312304.9359999998</v>
      </c>
      <c r="C556" s="119">
        <f t="shared" si="163"/>
        <v>2000000</v>
      </c>
      <c r="D556" s="128">
        <f ca="1">IF(A556&lt;$B$1,VLOOKUP(A556,[1]DI!$A$4:$B$15000,2,FALSE),0)</f>
        <v>2.1500000000000005E-2</v>
      </c>
      <c r="E556" s="129">
        <f t="shared" ca="1" si="155"/>
        <v>1.0000844200000001</v>
      </c>
      <c r="F556" s="129">
        <f ca="1">(TRUNC(PRODUCT($E$12:$E555),16))</f>
        <v>1.0753937253360999</v>
      </c>
      <c r="G556" s="129">
        <f t="shared" si="164"/>
        <v>1</v>
      </c>
      <c r="H556" s="129">
        <f t="shared" ca="1" si="156"/>
        <v>1.07539373</v>
      </c>
      <c r="I556" s="128">
        <f t="shared" si="165"/>
        <v>0.05</v>
      </c>
      <c r="J556" s="122">
        <f t="shared" si="166"/>
        <v>43488</v>
      </c>
      <c r="K556" s="118">
        <f t="shared" si="167"/>
        <v>374</v>
      </c>
      <c r="L556" s="130">
        <f t="shared" si="168"/>
        <v>374</v>
      </c>
      <c r="M556" s="131">
        <f t="shared" si="157"/>
        <v>1.0750969020000001</v>
      </c>
      <c r="N556" s="131">
        <f t="shared" ca="1" si="158"/>
        <v>1.1561524679999999</v>
      </c>
      <c r="O556" s="130">
        <f t="shared" si="169"/>
        <v>0</v>
      </c>
      <c r="P556" s="129">
        <f t="shared" ca="1" si="159"/>
        <v>312304.93599999999</v>
      </c>
      <c r="Q556" s="135">
        <f t="shared" si="160"/>
        <v>0</v>
      </c>
      <c r="R556" s="129">
        <f t="shared" si="161"/>
        <v>0</v>
      </c>
      <c r="S556" s="136" t="str">
        <f t="shared" si="170"/>
        <v>A+J=</v>
      </c>
      <c r="T556" s="122">
        <f t="shared" si="171"/>
        <v>44732</v>
      </c>
      <c r="U556" s="3"/>
      <c r="V556" s="3"/>
      <c r="W556" s="3"/>
      <c r="Y556" s="3"/>
      <c r="Z556" s="1"/>
      <c r="AA556" s="3"/>
      <c r="AB556" s="3"/>
      <c r="AC556" s="3"/>
      <c r="AD556" s="3"/>
      <c r="AE556" s="3"/>
      <c r="AF556" s="11"/>
      <c r="AG556" s="3"/>
      <c r="AH556" s="3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  <c r="FE556" s="2"/>
      <c r="FF556" s="2"/>
      <c r="FG556" s="2"/>
      <c r="FH556" s="2"/>
      <c r="FI556" s="2"/>
      <c r="FJ556" s="2"/>
    </row>
    <row r="557" spans="1:166" x14ac:dyDescent="0.15">
      <c r="A557" s="134">
        <f t="shared" si="162"/>
        <v>44033</v>
      </c>
      <c r="B557" s="127">
        <f t="shared" ca="1" si="172"/>
        <v>2312947.9019999998</v>
      </c>
      <c r="C557" s="119">
        <f t="shared" si="163"/>
        <v>2000000</v>
      </c>
      <c r="D557" s="128">
        <f ca="1">IF(A557&lt;$B$1,VLOOKUP(A557,[1]DI!$A$4:$B$15000,2,FALSE),0)</f>
        <v>2.1500000000000005E-2</v>
      </c>
      <c r="E557" s="129">
        <f t="shared" ca="1" si="155"/>
        <v>1.0000844200000001</v>
      </c>
      <c r="F557" s="129">
        <f ca="1">(TRUNC(PRODUCT($E$12:$E556),16))</f>
        <v>1.0754845100743899</v>
      </c>
      <c r="G557" s="129">
        <f t="shared" si="164"/>
        <v>1</v>
      </c>
      <c r="H557" s="129">
        <f t="shared" ca="1" si="156"/>
        <v>1.0754845099999999</v>
      </c>
      <c r="I557" s="128">
        <f t="shared" si="165"/>
        <v>0.05</v>
      </c>
      <c r="J557" s="122">
        <f t="shared" si="166"/>
        <v>43488</v>
      </c>
      <c r="K557" s="118">
        <f t="shared" si="167"/>
        <v>375</v>
      </c>
      <c r="L557" s="130">
        <f t="shared" si="168"/>
        <v>375</v>
      </c>
      <c r="M557" s="131">
        <f t="shared" si="157"/>
        <v>1.0753050740000001</v>
      </c>
      <c r="N557" s="131">
        <f t="shared" ca="1" si="158"/>
        <v>1.1564739509999999</v>
      </c>
      <c r="O557" s="130">
        <f t="shared" si="169"/>
        <v>0</v>
      </c>
      <c r="P557" s="129">
        <f t="shared" ca="1" si="159"/>
        <v>312947.902</v>
      </c>
      <c r="Q557" s="135">
        <f t="shared" si="160"/>
        <v>0</v>
      </c>
      <c r="R557" s="129">
        <f t="shared" si="161"/>
        <v>0</v>
      </c>
      <c r="S557" s="136" t="str">
        <f t="shared" si="170"/>
        <v>A+J=</v>
      </c>
      <c r="T557" s="122">
        <f t="shared" si="171"/>
        <v>44732</v>
      </c>
      <c r="U557" s="3"/>
      <c r="V557" s="3"/>
      <c r="W557" s="3"/>
      <c r="Y557" s="3"/>
      <c r="Z557" s="1"/>
      <c r="AA557" s="3"/>
      <c r="AB557" s="3"/>
      <c r="AC557" s="3"/>
      <c r="AD557" s="3"/>
      <c r="AE557" s="3"/>
      <c r="AF557" s="11"/>
      <c r="AG557" s="3"/>
      <c r="AH557" s="3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  <c r="FE557" s="2"/>
      <c r="FF557" s="2"/>
      <c r="FG557" s="2"/>
      <c r="FH557" s="2"/>
      <c r="FI557" s="2"/>
      <c r="FJ557" s="2"/>
    </row>
    <row r="558" spans="1:166" x14ac:dyDescent="0.15">
      <c r="A558" s="134">
        <f t="shared" si="162"/>
        <v>44034</v>
      </c>
      <c r="B558" s="127">
        <f t="shared" ca="1" si="172"/>
        <v>2313591.0499999998</v>
      </c>
      <c r="C558" s="119">
        <f t="shared" si="163"/>
        <v>2000000</v>
      </c>
      <c r="D558" s="128">
        <f ca="1">IF(A558&lt;$B$1,VLOOKUP(A558,[1]DI!$A$4:$B$15000,2,FALSE),0)</f>
        <v>2.1500000000000005E-2</v>
      </c>
      <c r="E558" s="129">
        <f t="shared" ca="1" si="155"/>
        <v>1.0000844200000001</v>
      </c>
      <c r="F558" s="129">
        <f ca="1">(TRUNC(PRODUCT($E$12:$E557),16))</f>
        <v>1.0755753024767301</v>
      </c>
      <c r="G558" s="129">
        <f t="shared" si="164"/>
        <v>1</v>
      </c>
      <c r="H558" s="129">
        <f t="shared" ca="1" si="156"/>
        <v>1.0755752999999999</v>
      </c>
      <c r="I558" s="128">
        <f t="shared" si="165"/>
        <v>0.05</v>
      </c>
      <c r="J558" s="122">
        <f t="shared" si="166"/>
        <v>43488</v>
      </c>
      <c r="K558" s="118">
        <f t="shared" si="167"/>
        <v>376</v>
      </c>
      <c r="L558" s="130">
        <f t="shared" si="168"/>
        <v>376</v>
      </c>
      <c r="M558" s="131">
        <f t="shared" si="157"/>
        <v>1.0755132860000001</v>
      </c>
      <c r="N558" s="131">
        <f t="shared" ca="1" si="158"/>
        <v>1.1567955249999999</v>
      </c>
      <c r="O558" s="130">
        <f t="shared" si="169"/>
        <v>0</v>
      </c>
      <c r="P558" s="129">
        <f t="shared" ca="1" si="159"/>
        <v>313591.05</v>
      </c>
      <c r="Q558" s="135">
        <f t="shared" si="160"/>
        <v>0</v>
      </c>
      <c r="R558" s="129">
        <f t="shared" si="161"/>
        <v>0</v>
      </c>
      <c r="S558" s="136" t="str">
        <f t="shared" si="170"/>
        <v>A+J=</v>
      </c>
      <c r="T558" s="122">
        <f t="shared" si="171"/>
        <v>44732</v>
      </c>
      <c r="U558" s="3"/>
      <c r="V558" s="3"/>
      <c r="W558" s="3"/>
      <c r="Y558" s="3"/>
      <c r="Z558" s="1"/>
      <c r="AA558" s="3"/>
      <c r="AB558" s="3"/>
      <c r="AC558" s="3"/>
      <c r="AD558" s="3"/>
      <c r="AE558" s="3"/>
      <c r="AF558" s="11"/>
      <c r="AG558" s="3"/>
      <c r="AH558" s="3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  <c r="FE558" s="2"/>
      <c r="FF558" s="2"/>
      <c r="FG558" s="2"/>
      <c r="FH558" s="2"/>
      <c r="FI558" s="2"/>
      <c r="FJ558" s="2"/>
    </row>
    <row r="559" spans="1:166" x14ac:dyDescent="0.15">
      <c r="A559" s="134">
        <f t="shared" si="162"/>
        <v>44035</v>
      </c>
      <c r="B559" s="127">
        <f t="shared" ca="1" si="172"/>
        <v>2314234.3820000002</v>
      </c>
      <c r="C559" s="119">
        <f t="shared" si="163"/>
        <v>2000000</v>
      </c>
      <c r="D559" s="128">
        <f ca="1">IF(A559&lt;$B$1,VLOOKUP(A559,[1]DI!$A$4:$B$15000,2,FALSE),0)</f>
        <v>2.1500000000000005E-2</v>
      </c>
      <c r="E559" s="129">
        <f t="shared" ca="1" si="155"/>
        <v>1.0000844200000001</v>
      </c>
      <c r="F559" s="129">
        <f ca="1">(TRUNC(PRODUCT($E$12:$E558),16))</f>
        <v>1.0756661025437699</v>
      </c>
      <c r="G559" s="129">
        <f t="shared" si="164"/>
        <v>1</v>
      </c>
      <c r="H559" s="129">
        <f t="shared" ca="1" si="156"/>
        <v>1.0756661000000001</v>
      </c>
      <c r="I559" s="128">
        <f t="shared" si="165"/>
        <v>0.05</v>
      </c>
      <c r="J559" s="122">
        <f t="shared" si="166"/>
        <v>43488</v>
      </c>
      <c r="K559" s="118">
        <f t="shared" si="167"/>
        <v>377</v>
      </c>
      <c r="L559" s="130">
        <f t="shared" si="168"/>
        <v>377</v>
      </c>
      <c r="M559" s="131">
        <f t="shared" si="157"/>
        <v>1.075721538</v>
      </c>
      <c r="N559" s="131">
        <f t="shared" ca="1" si="158"/>
        <v>1.157117191</v>
      </c>
      <c r="O559" s="130">
        <f t="shared" si="169"/>
        <v>0</v>
      </c>
      <c r="P559" s="129">
        <f t="shared" ca="1" si="159"/>
        <v>314234.38199999998</v>
      </c>
      <c r="Q559" s="135">
        <f t="shared" si="160"/>
        <v>0</v>
      </c>
      <c r="R559" s="129">
        <f t="shared" si="161"/>
        <v>0</v>
      </c>
      <c r="S559" s="136" t="str">
        <f t="shared" si="170"/>
        <v>A+J=</v>
      </c>
      <c r="T559" s="122">
        <f t="shared" si="171"/>
        <v>44732</v>
      </c>
      <c r="U559" s="34"/>
      <c r="V559" s="34"/>
      <c r="W559" s="3"/>
      <c r="Y559" s="3"/>
      <c r="Z559" s="1"/>
      <c r="AA559" s="3"/>
      <c r="AB559" s="3"/>
      <c r="AC559" s="3"/>
      <c r="AD559" s="3"/>
      <c r="AE559" s="34"/>
      <c r="AF559" s="35"/>
      <c r="AG559" s="34"/>
      <c r="AH559" s="34"/>
      <c r="AI559" s="37"/>
      <c r="AJ559" s="37"/>
      <c r="AK559" s="37"/>
      <c r="AL559" s="37"/>
      <c r="AM559" s="37"/>
      <c r="AN559" s="37"/>
      <c r="AO559" s="37"/>
      <c r="AP559" s="37"/>
      <c r="AQ559" s="37"/>
      <c r="AR559" s="37"/>
      <c r="AS559" s="37"/>
      <c r="AT559" s="37"/>
      <c r="AU559" s="37"/>
      <c r="AV559" s="37"/>
      <c r="AW559" s="37"/>
      <c r="AX559" s="37"/>
      <c r="AY559" s="37"/>
      <c r="AZ559" s="37"/>
      <c r="BA559" s="37"/>
      <c r="BB559" s="37"/>
      <c r="BC559" s="37"/>
      <c r="BD559" s="37"/>
      <c r="BE559" s="37"/>
      <c r="BF559" s="37"/>
      <c r="BG559" s="37"/>
      <c r="BH559" s="37"/>
      <c r="BI559" s="37"/>
      <c r="BJ559" s="37"/>
      <c r="BK559" s="37"/>
      <c r="BL559" s="37"/>
      <c r="BM559" s="37"/>
      <c r="BN559" s="37"/>
      <c r="BO559" s="37"/>
      <c r="BP559" s="37"/>
      <c r="BQ559" s="37"/>
      <c r="BR559" s="37"/>
      <c r="BS559" s="37"/>
      <c r="BT559" s="37"/>
      <c r="BU559" s="37"/>
      <c r="BV559" s="37"/>
      <c r="BW559" s="37"/>
      <c r="BX559" s="37"/>
      <c r="BY559" s="37"/>
      <c r="BZ559" s="37"/>
      <c r="CA559" s="37"/>
      <c r="CB559" s="37"/>
      <c r="CC559" s="37"/>
      <c r="CD559" s="37"/>
      <c r="CE559" s="37"/>
      <c r="CF559" s="37"/>
      <c r="CG559" s="37"/>
      <c r="CH559" s="37"/>
      <c r="CI559" s="37"/>
      <c r="CJ559" s="37"/>
      <c r="CK559" s="37"/>
      <c r="CL559" s="37"/>
      <c r="CM559" s="37"/>
      <c r="CN559" s="37"/>
      <c r="CO559" s="37"/>
      <c r="CP559" s="37"/>
      <c r="CQ559" s="37"/>
      <c r="CR559" s="37"/>
      <c r="CS559" s="37"/>
      <c r="CT559" s="37"/>
      <c r="CU559" s="37"/>
      <c r="CV559" s="37"/>
      <c r="CW559" s="37"/>
      <c r="CX559" s="37"/>
      <c r="CY559" s="37"/>
      <c r="CZ559" s="37"/>
      <c r="DA559" s="37"/>
      <c r="DB559" s="37"/>
      <c r="DC559" s="37"/>
      <c r="DD559" s="37"/>
      <c r="DE559" s="37"/>
      <c r="DF559" s="37"/>
      <c r="DG559" s="37"/>
      <c r="DH559" s="37"/>
      <c r="DI559" s="37"/>
      <c r="DJ559" s="37"/>
      <c r="DK559" s="37"/>
      <c r="DL559" s="37"/>
      <c r="DM559" s="37"/>
      <c r="DN559" s="37"/>
      <c r="DO559" s="37"/>
      <c r="DP559" s="37"/>
      <c r="DQ559" s="37"/>
      <c r="DR559" s="37"/>
      <c r="DS559" s="37"/>
      <c r="DT559" s="37"/>
      <c r="DU559" s="37"/>
      <c r="DV559" s="37"/>
      <c r="DW559" s="37"/>
      <c r="DX559" s="37"/>
      <c r="DY559" s="37"/>
      <c r="DZ559" s="37"/>
      <c r="EA559" s="37"/>
      <c r="EB559" s="37"/>
      <c r="EC559" s="37"/>
      <c r="ED559" s="37"/>
      <c r="EE559" s="37"/>
      <c r="EF559" s="37"/>
      <c r="EG559" s="37"/>
      <c r="EH559" s="37"/>
      <c r="EI559" s="37"/>
      <c r="EJ559" s="37"/>
      <c r="EK559" s="37"/>
      <c r="EL559" s="37"/>
      <c r="EM559" s="37"/>
      <c r="EN559" s="37"/>
      <c r="EO559" s="37"/>
      <c r="EP559" s="37"/>
      <c r="EQ559" s="37"/>
      <c r="ER559" s="37"/>
      <c r="ES559" s="37"/>
      <c r="ET559" s="37"/>
      <c r="EU559" s="37"/>
      <c r="EV559" s="37"/>
      <c r="EW559" s="37"/>
      <c r="EX559" s="37"/>
      <c r="EY559" s="37"/>
      <c r="EZ559" s="37"/>
      <c r="FA559" s="37"/>
      <c r="FB559" s="37"/>
      <c r="FC559" s="37"/>
      <c r="FD559" s="37"/>
      <c r="FE559" s="37"/>
      <c r="FF559" s="37"/>
      <c r="FG559" s="37"/>
      <c r="FH559" s="37"/>
      <c r="FI559" s="37"/>
      <c r="FJ559" s="37"/>
    </row>
    <row r="560" spans="1:166" x14ac:dyDescent="0.15">
      <c r="A560" s="134">
        <f t="shared" si="162"/>
        <v>44036</v>
      </c>
      <c r="B560" s="127">
        <f t="shared" ca="1" si="172"/>
        <v>2314877.898</v>
      </c>
      <c r="C560" s="119">
        <f t="shared" si="163"/>
        <v>2000000</v>
      </c>
      <c r="D560" s="128">
        <f ca="1">IF(A560&lt;$B$1,VLOOKUP(A560,[1]DI!$A$4:$B$15000,2,FALSE),0)</f>
        <v>2.1500000000000005E-2</v>
      </c>
      <c r="E560" s="129">
        <f t="shared" ca="1" si="155"/>
        <v>1.0000844200000001</v>
      </c>
      <c r="F560" s="129">
        <f ca="1">(TRUNC(PRODUCT($E$12:$E559),16))</f>
        <v>1.0757569102761499</v>
      </c>
      <c r="G560" s="129">
        <f t="shared" si="164"/>
        <v>1</v>
      </c>
      <c r="H560" s="129">
        <f t="shared" ca="1" si="156"/>
        <v>1.07575691</v>
      </c>
      <c r="I560" s="128">
        <f t="shared" si="165"/>
        <v>0.05</v>
      </c>
      <c r="J560" s="122">
        <f t="shared" si="166"/>
        <v>43488</v>
      </c>
      <c r="K560" s="118">
        <f t="shared" si="167"/>
        <v>378</v>
      </c>
      <c r="L560" s="130">
        <f t="shared" si="168"/>
        <v>378</v>
      </c>
      <c r="M560" s="131">
        <f t="shared" si="157"/>
        <v>1.07592983</v>
      </c>
      <c r="N560" s="131">
        <f t="shared" ca="1" si="158"/>
        <v>1.1574389490000001</v>
      </c>
      <c r="O560" s="130">
        <f t="shared" si="169"/>
        <v>0</v>
      </c>
      <c r="P560" s="129">
        <f t="shared" ca="1" si="159"/>
        <v>314877.89799999999</v>
      </c>
      <c r="Q560" s="135">
        <f t="shared" si="160"/>
        <v>0</v>
      </c>
      <c r="R560" s="129">
        <f t="shared" si="161"/>
        <v>0</v>
      </c>
      <c r="S560" s="136" t="str">
        <f t="shared" si="170"/>
        <v>A+J=</v>
      </c>
      <c r="T560" s="122">
        <f t="shared" si="171"/>
        <v>44732</v>
      </c>
      <c r="U560" s="34"/>
      <c r="V560" s="34"/>
      <c r="W560" s="3"/>
      <c r="Y560" s="3"/>
      <c r="Z560" s="1"/>
      <c r="AA560" s="3"/>
      <c r="AB560" s="3"/>
      <c r="AC560" s="3"/>
      <c r="AD560" s="3"/>
      <c r="AE560" s="34"/>
      <c r="AF560" s="35"/>
      <c r="AG560" s="34"/>
      <c r="AH560" s="34"/>
      <c r="AI560" s="37"/>
      <c r="AJ560" s="37"/>
      <c r="AK560" s="37"/>
      <c r="AL560" s="37"/>
      <c r="AM560" s="37"/>
      <c r="AN560" s="37"/>
      <c r="AO560" s="37"/>
      <c r="AP560" s="37"/>
      <c r="AQ560" s="37"/>
      <c r="AR560" s="37"/>
      <c r="AS560" s="37"/>
      <c r="AT560" s="37"/>
      <c r="AU560" s="37"/>
      <c r="AV560" s="37"/>
      <c r="AW560" s="37"/>
      <c r="AX560" s="37"/>
      <c r="AY560" s="37"/>
      <c r="AZ560" s="37"/>
      <c r="BA560" s="37"/>
      <c r="BB560" s="37"/>
      <c r="BC560" s="37"/>
      <c r="BD560" s="37"/>
      <c r="BE560" s="37"/>
      <c r="BF560" s="37"/>
      <c r="BG560" s="37"/>
      <c r="BH560" s="37"/>
      <c r="BI560" s="37"/>
      <c r="BJ560" s="37"/>
      <c r="BK560" s="37"/>
      <c r="BL560" s="37"/>
      <c r="BM560" s="37"/>
      <c r="BN560" s="37"/>
      <c r="BO560" s="37"/>
      <c r="BP560" s="37"/>
      <c r="BQ560" s="37"/>
      <c r="BR560" s="37"/>
      <c r="BS560" s="37"/>
      <c r="BT560" s="37"/>
      <c r="BU560" s="37"/>
      <c r="BV560" s="37"/>
      <c r="BW560" s="37"/>
      <c r="BX560" s="37"/>
      <c r="BY560" s="37"/>
      <c r="BZ560" s="37"/>
      <c r="CA560" s="37"/>
      <c r="CB560" s="37"/>
      <c r="CC560" s="37"/>
      <c r="CD560" s="37"/>
      <c r="CE560" s="37"/>
      <c r="CF560" s="37"/>
      <c r="CG560" s="37"/>
      <c r="CH560" s="37"/>
      <c r="CI560" s="37"/>
      <c r="CJ560" s="37"/>
      <c r="CK560" s="37"/>
      <c r="CL560" s="37"/>
      <c r="CM560" s="37"/>
      <c r="CN560" s="37"/>
      <c r="CO560" s="37"/>
      <c r="CP560" s="37"/>
      <c r="CQ560" s="37"/>
      <c r="CR560" s="37"/>
      <c r="CS560" s="37"/>
      <c r="CT560" s="37"/>
      <c r="CU560" s="37"/>
      <c r="CV560" s="37"/>
      <c r="CW560" s="37"/>
      <c r="CX560" s="37"/>
      <c r="CY560" s="37"/>
      <c r="CZ560" s="37"/>
      <c r="DA560" s="37"/>
      <c r="DB560" s="37"/>
      <c r="DC560" s="37"/>
      <c r="DD560" s="37"/>
      <c r="DE560" s="37"/>
      <c r="DF560" s="37"/>
      <c r="DG560" s="37"/>
      <c r="DH560" s="37"/>
      <c r="DI560" s="37"/>
      <c r="DJ560" s="37"/>
      <c r="DK560" s="37"/>
      <c r="DL560" s="37"/>
      <c r="DM560" s="37"/>
      <c r="DN560" s="37"/>
      <c r="DO560" s="37"/>
      <c r="DP560" s="37"/>
      <c r="DQ560" s="37"/>
      <c r="DR560" s="37"/>
      <c r="DS560" s="37"/>
      <c r="DT560" s="37"/>
      <c r="DU560" s="37"/>
      <c r="DV560" s="37"/>
      <c r="DW560" s="37"/>
      <c r="DX560" s="37"/>
      <c r="DY560" s="37"/>
      <c r="DZ560" s="37"/>
      <c r="EA560" s="37"/>
      <c r="EB560" s="37"/>
      <c r="EC560" s="37"/>
      <c r="ED560" s="37"/>
      <c r="EE560" s="37"/>
      <c r="EF560" s="37"/>
      <c r="EG560" s="37"/>
      <c r="EH560" s="37"/>
      <c r="EI560" s="37"/>
      <c r="EJ560" s="37"/>
      <c r="EK560" s="37"/>
      <c r="EL560" s="37"/>
      <c r="EM560" s="37"/>
      <c r="EN560" s="37"/>
      <c r="EO560" s="37"/>
      <c r="EP560" s="37"/>
      <c r="EQ560" s="37"/>
      <c r="ER560" s="37"/>
      <c r="ES560" s="37"/>
      <c r="ET560" s="37"/>
      <c r="EU560" s="37"/>
      <c r="EV560" s="37"/>
      <c r="EW560" s="37"/>
      <c r="EX560" s="37"/>
      <c r="EY560" s="37"/>
      <c r="EZ560" s="37"/>
      <c r="FA560" s="37"/>
      <c r="FB560" s="37"/>
      <c r="FC560" s="37"/>
      <c r="FD560" s="37"/>
      <c r="FE560" s="37"/>
      <c r="FF560" s="37"/>
      <c r="FG560" s="37"/>
      <c r="FH560" s="37"/>
      <c r="FI560" s="37"/>
      <c r="FJ560" s="37"/>
    </row>
    <row r="561" spans="1:166" x14ac:dyDescent="0.15">
      <c r="A561" s="134">
        <f t="shared" si="162"/>
        <v>44037</v>
      </c>
      <c r="B561" s="127">
        <f t="shared" ca="1" si="172"/>
        <v>2315521.6</v>
      </c>
      <c r="C561" s="119">
        <f t="shared" si="163"/>
        <v>2000000</v>
      </c>
      <c r="D561" s="128">
        <f ca="1">IF(A561&lt;$B$1,VLOOKUP(A561,[1]DI!$A$4:$B$15000,2,FALSE),0)</f>
        <v>0</v>
      </c>
      <c r="E561" s="129">
        <f t="shared" ca="1" si="155"/>
        <v>1</v>
      </c>
      <c r="F561" s="129">
        <f ca="1">(TRUNC(PRODUCT($E$12:$E560),16))</f>
        <v>1.07584772567451</v>
      </c>
      <c r="G561" s="129">
        <f t="shared" si="164"/>
        <v>1</v>
      </c>
      <c r="H561" s="129">
        <f t="shared" ca="1" si="156"/>
        <v>1.07584773</v>
      </c>
      <c r="I561" s="128">
        <f t="shared" si="165"/>
        <v>0.05</v>
      </c>
      <c r="J561" s="122">
        <f t="shared" si="166"/>
        <v>43488</v>
      </c>
      <c r="K561" s="118">
        <f t="shared" si="167"/>
        <v>378</v>
      </c>
      <c r="L561" s="130">
        <f t="shared" si="168"/>
        <v>379</v>
      </c>
      <c r="M561" s="131">
        <f t="shared" si="157"/>
        <v>1.076138163</v>
      </c>
      <c r="N561" s="131">
        <f t="shared" ca="1" si="158"/>
        <v>1.1577607999999999</v>
      </c>
      <c r="O561" s="130">
        <f t="shared" si="169"/>
        <v>0</v>
      </c>
      <c r="P561" s="129">
        <f t="shared" ca="1" si="159"/>
        <v>315521.59999999998</v>
      </c>
      <c r="Q561" s="135">
        <f t="shared" si="160"/>
        <v>0</v>
      </c>
      <c r="R561" s="129">
        <f t="shared" si="161"/>
        <v>0</v>
      </c>
      <c r="S561" s="136" t="str">
        <f t="shared" si="170"/>
        <v>A+J=</v>
      </c>
      <c r="T561" s="122">
        <f t="shared" si="171"/>
        <v>44732</v>
      </c>
      <c r="U561" s="3"/>
      <c r="V561" s="3"/>
      <c r="W561" s="3"/>
      <c r="Y561" s="3"/>
      <c r="Z561" s="1"/>
      <c r="AA561" s="3"/>
      <c r="AB561" s="3"/>
      <c r="AC561" s="3"/>
      <c r="AD561" s="3"/>
      <c r="AE561" s="3"/>
      <c r="AF561" s="11"/>
      <c r="AG561" s="3"/>
      <c r="AH561" s="3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  <c r="FE561" s="2"/>
      <c r="FF561" s="2"/>
      <c r="FG561" s="2"/>
      <c r="FH561" s="2"/>
      <c r="FI561" s="2"/>
      <c r="FJ561" s="2"/>
    </row>
    <row r="562" spans="1:166" x14ac:dyDescent="0.15">
      <c r="A562" s="134">
        <f t="shared" si="162"/>
        <v>44038</v>
      </c>
      <c r="B562" s="127">
        <f t="shared" ca="1" si="172"/>
        <v>2315521.6</v>
      </c>
      <c r="C562" s="119">
        <f t="shared" si="163"/>
        <v>2000000</v>
      </c>
      <c r="D562" s="128">
        <f ca="1">IF(A562&lt;$B$1,VLOOKUP(A562,[1]DI!$A$4:$B$15000,2,FALSE),0)</f>
        <v>0</v>
      </c>
      <c r="E562" s="129">
        <f t="shared" ca="1" si="155"/>
        <v>1</v>
      </c>
      <c r="F562" s="129">
        <f ca="1">(TRUNC(PRODUCT($E$12:$E561),16))</f>
        <v>1.07584772567451</v>
      </c>
      <c r="G562" s="129">
        <f t="shared" si="164"/>
        <v>1</v>
      </c>
      <c r="H562" s="129">
        <f t="shared" ca="1" si="156"/>
        <v>1.07584773</v>
      </c>
      <c r="I562" s="128">
        <f t="shared" si="165"/>
        <v>0.05</v>
      </c>
      <c r="J562" s="122">
        <f t="shared" si="166"/>
        <v>43488</v>
      </c>
      <c r="K562" s="118">
        <f t="shared" si="167"/>
        <v>378</v>
      </c>
      <c r="L562" s="130">
        <f t="shared" si="168"/>
        <v>379</v>
      </c>
      <c r="M562" s="131">
        <f t="shared" si="157"/>
        <v>1.076138163</v>
      </c>
      <c r="N562" s="131">
        <f t="shared" ca="1" si="158"/>
        <v>1.1577607999999999</v>
      </c>
      <c r="O562" s="130">
        <f t="shared" si="169"/>
        <v>0</v>
      </c>
      <c r="P562" s="129">
        <f t="shared" ca="1" si="159"/>
        <v>315521.59999999998</v>
      </c>
      <c r="Q562" s="135">
        <f t="shared" si="160"/>
        <v>0</v>
      </c>
      <c r="R562" s="129">
        <f t="shared" si="161"/>
        <v>0</v>
      </c>
      <c r="S562" s="136" t="str">
        <f t="shared" si="170"/>
        <v>A+J=</v>
      </c>
      <c r="T562" s="122">
        <f t="shared" si="171"/>
        <v>44732</v>
      </c>
      <c r="U562" s="3"/>
      <c r="V562" s="3"/>
      <c r="W562" s="3"/>
      <c r="Y562" s="3"/>
      <c r="Z562" s="1"/>
      <c r="AA562" s="3"/>
      <c r="AB562" s="3"/>
      <c r="AC562" s="3"/>
      <c r="AD562" s="3"/>
      <c r="AE562" s="3"/>
      <c r="AF562" s="11"/>
      <c r="AG562" s="3"/>
      <c r="AH562" s="3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  <c r="FE562" s="2"/>
      <c r="FF562" s="2"/>
      <c r="FG562" s="2"/>
      <c r="FH562" s="2"/>
      <c r="FI562" s="2"/>
      <c r="FJ562" s="2"/>
    </row>
    <row r="563" spans="1:166" x14ac:dyDescent="0.15">
      <c r="A563" s="134">
        <f t="shared" si="162"/>
        <v>44039</v>
      </c>
      <c r="B563" s="127">
        <f t="shared" ca="1" si="172"/>
        <v>2315521.6</v>
      </c>
      <c r="C563" s="119">
        <f t="shared" si="163"/>
        <v>2000000</v>
      </c>
      <c r="D563" s="128">
        <f ca="1">IF(A563&lt;$B$1,VLOOKUP(A563,[1]DI!$A$4:$B$15000,2,FALSE),0)</f>
        <v>2.1500000000000005E-2</v>
      </c>
      <c r="E563" s="129">
        <f t="shared" ca="1" si="155"/>
        <v>1.0000844200000001</v>
      </c>
      <c r="F563" s="129">
        <f ca="1">(TRUNC(PRODUCT($E$12:$E562),16))</f>
        <v>1.07584772567451</v>
      </c>
      <c r="G563" s="129">
        <f t="shared" si="164"/>
        <v>1</v>
      </c>
      <c r="H563" s="129">
        <f t="shared" ca="1" si="156"/>
        <v>1.07584773</v>
      </c>
      <c r="I563" s="128">
        <f t="shared" si="165"/>
        <v>0.05</v>
      </c>
      <c r="J563" s="122">
        <f t="shared" si="166"/>
        <v>43488</v>
      </c>
      <c r="K563" s="118">
        <f t="shared" si="167"/>
        <v>379</v>
      </c>
      <c r="L563" s="130">
        <f t="shared" si="168"/>
        <v>379</v>
      </c>
      <c r="M563" s="131">
        <f t="shared" si="157"/>
        <v>1.076138163</v>
      </c>
      <c r="N563" s="131">
        <f t="shared" ca="1" si="158"/>
        <v>1.1577607999999999</v>
      </c>
      <c r="O563" s="130">
        <f t="shared" si="169"/>
        <v>0</v>
      </c>
      <c r="P563" s="129">
        <f t="shared" ca="1" si="159"/>
        <v>315521.59999999998</v>
      </c>
      <c r="Q563" s="135">
        <f t="shared" si="160"/>
        <v>0</v>
      </c>
      <c r="R563" s="129">
        <f t="shared" si="161"/>
        <v>0</v>
      </c>
      <c r="S563" s="136" t="str">
        <f t="shared" si="170"/>
        <v>A+J=</v>
      </c>
      <c r="T563" s="122">
        <f t="shared" si="171"/>
        <v>44732</v>
      </c>
      <c r="U563" s="3"/>
      <c r="V563" s="3"/>
      <c r="W563" s="3"/>
      <c r="Y563" s="3"/>
      <c r="Z563" s="1"/>
      <c r="AA563" s="3"/>
      <c r="AB563" s="3"/>
      <c r="AC563" s="3"/>
      <c r="AD563" s="3"/>
      <c r="AE563" s="3"/>
      <c r="AF563" s="11"/>
      <c r="AG563" s="3"/>
      <c r="AH563" s="3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  <c r="FE563" s="2"/>
      <c r="FF563" s="2"/>
      <c r="FG563" s="2"/>
      <c r="FH563" s="2"/>
      <c r="FI563" s="2"/>
      <c r="FJ563" s="2"/>
    </row>
    <row r="564" spans="1:166" x14ac:dyDescent="0.15">
      <c r="A564" s="134">
        <f t="shared" si="162"/>
        <v>44040</v>
      </c>
      <c r="B564" s="127">
        <f t="shared" ca="1" si="172"/>
        <v>2316165.4619999998</v>
      </c>
      <c r="C564" s="119">
        <f t="shared" si="163"/>
        <v>2000000</v>
      </c>
      <c r="D564" s="128">
        <f ca="1">IF(A564&lt;$B$1,VLOOKUP(A564,[1]DI!$A$4:$B$15000,2,FALSE),0)</f>
        <v>2.1500000000000005E-2</v>
      </c>
      <c r="E564" s="129">
        <f t="shared" ca="1" si="155"/>
        <v>1.0000844200000001</v>
      </c>
      <c r="F564" s="129">
        <f ca="1">(TRUNC(PRODUCT($E$12:$E563),16))</f>
        <v>1.0759385487395099</v>
      </c>
      <c r="G564" s="129">
        <f t="shared" si="164"/>
        <v>1</v>
      </c>
      <c r="H564" s="129">
        <f t="shared" ca="1" si="156"/>
        <v>1.07593855</v>
      </c>
      <c r="I564" s="128">
        <f t="shared" si="165"/>
        <v>0.05</v>
      </c>
      <c r="J564" s="122">
        <f t="shared" si="166"/>
        <v>43488</v>
      </c>
      <c r="K564" s="118">
        <f t="shared" si="167"/>
        <v>380</v>
      </c>
      <c r="L564" s="130">
        <f t="shared" si="168"/>
        <v>380</v>
      </c>
      <c r="M564" s="131">
        <f t="shared" si="157"/>
        <v>1.076346536</v>
      </c>
      <c r="N564" s="131">
        <f t="shared" ca="1" si="158"/>
        <v>1.1580827309999999</v>
      </c>
      <c r="O564" s="130">
        <f t="shared" si="169"/>
        <v>0</v>
      </c>
      <c r="P564" s="129">
        <f t="shared" ca="1" si="159"/>
        <v>316165.462</v>
      </c>
      <c r="Q564" s="135">
        <f t="shared" si="160"/>
        <v>0</v>
      </c>
      <c r="R564" s="129">
        <f t="shared" si="161"/>
        <v>0</v>
      </c>
      <c r="S564" s="136" t="str">
        <f t="shared" si="170"/>
        <v>A+J=</v>
      </c>
      <c r="T564" s="122">
        <f t="shared" si="171"/>
        <v>44732</v>
      </c>
      <c r="U564" s="3"/>
      <c r="V564" s="3"/>
      <c r="W564" s="3"/>
      <c r="Y564" s="3"/>
      <c r="Z564" s="1"/>
      <c r="AA564" s="3"/>
      <c r="AB564" s="3"/>
      <c r="AC564" s="3"/>
      <c r="AD564" s="3"/>
      <c r="AE564" s="3"/>
      <c r="AF564" s="11"/>
      <c r="AG564" s="3"/>
      <c r="AH564" s="3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  <c r="FE564" s="2"/>
      <c r="FF564" s="2"/>
      <c r="FG564" s="2"/>
      <c r="FH564" s="2"/>
      <c r="FI564" s="2"/>
      <c r="FJ564" s="2"/>
    </row>
    <row r="565" spans="1:166" x14ac:dyDescent="0.15">
      <c r="A565" s="134">
        <f t="shared" si="162"/>
        <v>44041</v>
      </c>
      <c r="B565" s="127">
        <f t="shared" ca="1" si="172"/>
        <v>2316809.5099999998</v>
      </c>
      <c r="C565" s="119">
        <f t="shared" si="163"/>
        <v>2000000</v>
      </c>
      <c r="D565" s="128">
        <f ca="1">IF(A565&lt;$B$1,VLOOKUP(A565,[1]DI!$A$4:$B$15000,2,FALSE),0)</f>
        <v>2.1500000000000005E-2</v>
      </c>
      <c r="E565" s="129">
        <f t="shared" ca="1" si="155"/>
        <v>1.0000844200000001</v>
      </c>
      <c r="F565" s="129">
        <f ca="1">(TRUNC(PRODUCT($E$12:$E564),16))</f>
        <v>1.0760293794718001</v>
      </c>
      <c r="G565" s="129">
        <f t="shared" si="164"/>
        <v>1</v>
      </c>
      <c r="H565" s="129">
        <f t="shared" ca="1" si="156"/>
        <v>1.07602938</v>
      </c>
      <c r="I565" s="128">
        <f t="shared" si="165"/>
        <v>0.05</v>
      </c>
      <c r="J565" s="122">
        <f t="shared" si="166"/>
        <v>43488</v>
      </c>
      <c r="K565" s="118">
        <f t="shared" si="167"/>
        <v>381</v>
      </c>
      <c r="L565" s="130">
        <f t="shared" si="168"/>
        <v>381</v>
      </c>
      <c r="M565" s="131">
        <f t="shared" si="157"/>
        <v>1.07655495</v>
      </c>
      <c r="N565" s="131">
        <f t="shared" ca="1" si="158"/>
        <v>1.1584047550000001</v>
      </c>
      <c r="O565" s="130">
        <f t="shared" si="169"/>
        <v>0</v>
      </c>
      <c r="P565" s="129">
        <f t="shared" ca="1" si="159"/>
        <v>316809.51</v>
      </c>
      <c r="Q565" s="135">
        <f t="shared" si="160"/>
        <v>0</v>
      </c>
      <c r="R565" s="129">
        <f t="shared" si="161"/>
        <v>0</v>
      </c>
      <c r="S565" s="136" t="str">
        <f t="shared" si="170"/>
        <v>A+J=</v>
      </c>
      <c r="T565" s="122">
        <f t="shared" si="171"/>
        <v>44732</v>
      </c>
      <c r="U565" s="3"/>
      <c r="V565" s="3"/>
      <c r="W565" s="3"/>
      <c r="Y565" s="3"/>
      <c r="Z565" s="1"/>
      <c r="AA565" s="3"/>
      <c r="AB565" s="3"/>
      <c r="AC565" s="3"/>
      <c r="AD565" s="3"/>
      <c r="AE565" s="3"/>
      <c r="AF565" s="11"/>
      <c r="AG565" s="3"/>
      <c r="AH565" s="3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  <c r="FE565" s="2"/>
      <c r="FF565" s="2"/>
      <c r="FG565" s="2"/>
      <c r="FH565" s="2"/>
      <c r="FI565" s="2"/>
      <c r="FJ565" s="2"/>
    </row>
    <row r="566" spans="1:166" x14ac:dyDescent="0.15">
      <c r="A566" s="134">
        <f t="shared" si="162"/>
        <v>44042</v>
      </c>
      <c r="B566" s="127">
        <f t="shared" ca="1" si="172"/>
        <v>2317453.7420000001</v>
      </c>
      <c r="C566" s="119">
        <f t="shared" si="163"/>
        <v>2000000</v>
      </c>
      <c r="D566" s="128">
        <f ca="1">IF(A566&lt;$B$1,VLOOKUP(A566,[1]DI!$A$4:$B$15000,2,FALSE),0)</f>
        <v>2.1500000000000005E-2</v>
      </c>
      <c r="E566" s="129">
        <f t="shared" ca="1" si="155"/>
        <v>1.0000844200000001</v>
      </c>
      <c r="F566" s="129">
        <f ca="1">(TRUNC(PRODUCT($E$12:$E565),16))</f>
        <v>1.07612021787201</v>
      </c>
      <c r="G566" s="129">
        <f t="shared" si="164"/>
        <v>1</v>
      </c>
      <c r="H566" s="129">
        <f t="shared" ca="1" si="156"/>
        <v>1.07612022</v>
      </c>
      <c r="I566" s="128">
        <f t="shared" si="165"/>
        <v>0.05</v>
      </c>
      <c r="J566" s="122">
        <f t="shared" si="166"/>
        <v>43488</v>
      </c>
      <c r="K566" s="118">
        <f t="shared" si="167"/>
        <v>382</v>
      </c>
      <c r="L566" s="130">
        <f t="shared" si="168"/>
        <v>382</v>
      </c>
      <c r="M566" s="131">
        <f t="shared" si="157"/>
        <v>1.076763404</v>
      </c>
      <c r="N566" s="131">
        <f t="shared" ca="1" si="158"/>
        <v>1.158726871</v>
      </c>
      <c r="O566" s="130">
        <f t="shared" si="169"/>
        <v>0</v>
      </c>
      <c r="P566" s="129">
        <f t="shared" ca="1" si="159"/>
        <v>317453.74200000003</v>
      </c>
      <c r="Q566" s="135">
        <f t="shared" si="160"/>
        <v>0</v>
      </c>
      <c r="R566" s="129">
        <f t="shared" si="161"/>
        <v>0</v>
      </c>
      <c r="S566" s="136" t="str">
        <f t="shared" si="170"/>
        <v>A+J=</v>
      </c>
      <c r="T566" s="122">
        <f t="shared" si="171"/>
        <v>44732</v>
      </c>
      <c r="U566" s="3"/>
      <c r="V566" s="3"/>
      <c r="W566" s="3"/>
      <c r="Y566" s="3"/>
      <c r="Z566" s="1"/>
      <c r="AA566" s="3"/>
      <c r="AB566" s="3"/>
      <c r="AC566" s="3"/>
      <c r="AD566" s="3"/>
      <c r="AE566" s="3"/>
      <c r="AF566" s="11"/>
      <c r="AG566" s="3"/>
      <c r="AH566" s="3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  <c r="FE566" s="2"/>
      <c r="FF566" s="2"/>
      <c r="FG566" s="2"/>
      <c r="FH566" s="2"/>
      <c r="FI566" s="2"/>
      <c r="FJ566" s="2"/>
    </row>
    <row r="567" spans="1:166" x14ac:dyDescent="0.15">
      <c r="A567" s="134">
        <f t="shared" si="162"/>
        <v>44043</v>
      </c>
      <c r="B567" s="127">
        <f t="shared" ca="1" si="172"/>
        <v>2318098.1359999999</v>
      </c>
      <c r="C567" s="119">
        <f t="shared" si="163"/>
        <v>2000000</v>
      </c>
      <c r="D567" s="128">
        <f ca="1">IF(A567&lt;$B$1,VLOOKUP(A567,[1]DI!$A$4:$B$15000,2,FALSE),0)</f>
        <v>2.1500000000000005E-2</v>
      </c>
      <c r="E567" s="129">
        <f t="shared" ca="1" si="155"/>
        <v>1.0000844200000001</v>
      </c>
      <c r="F567" s="129">
        <f ca="1">(TRUNC(PRODUCT($E$12:$E566),16))</f>
        <v>1.07621106394081</v>
      </c>
      <c r="G567" s="129">
        <f t="shared" si="164"/>
        <v>1</v>
      </c>
      <c r="H567" s="129">
        <f t="shared" ca="1" si="156"/>
        <v>1.0762110600000001</v>
      </c>
      <c r="I567" s="128">
        <f t="shared" si="165"/>
        <v>0.05</v>
      </c>
      <c r="J567" s="122">
        <f t="shared" si="166"/>
        <v>43488</v>
      </c>
      <c r="K567" s="118">
        <f t="shared" si="167"/>
        <v>383</v>
      </c>
      <c r="L567" s="130">
        <f t="shared" si="168"/>
        <v>383</v>
      </c>
      <c r="M567" s="131">
        <f t="shared" si="157"/>
        <v>1.076971898</v>
      </c>
      <c r="N567" s="131">
        <f t="shared" ca="1" si="158"/>
        <v>1.1590490680000001</v>
      </c>
      <c r="O567" s="130">
        <f t="shared" si="169"/>
        <v>0</v>
      </c>
      <c r="P567" s="129">
        <f t="shared" ca="1" si="159"/>
        <v>318098.136</v>
      </c>
      <c r="Q567" s="135">
        <f t="shared" si="160"/>
        <v>0</v>
      </c>
      <c r="R567" s="129">
        <f t="shared" si="161"/>
        <v>0</v>
      </c>
      <c r="S567" s="136" t="str">
        <f t="shared" si="170"/>
        <v>A+J=</v>
      </c>
      <c r="T567" s="122">
        <f t="shared" si="171"/>
        <v>44732</v>
      </c>
      <c r="U567" s="3"/>
      <c r="V567" s="3"/>
      <c r="W567" s="3"/>
      <c r="Y567" s="3"/>
      <c r="Z567" s="1"/>
      <c r="AA567" s="3"/>
      <c r="AB567" s="3"/>
      <c r="AC567" s="3"/>
      <c r="AD567" s="3"/>
      <c r="AE567" s="3"/>
      <c r="AF567" s="11"/>
      <c r="AG567" s="3"/>
      <c r="AH567" s="3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  <c r="FE567" s="2"/>
      <c r="FF567" s="2"/>
      <c r="FG567" s="2"/>
      <c r="FH567" s="2"/>
      <c r="FI567" s="2"/>
      <c r="FJ567" s="2"/>
    </row>
    <row r="568" spans="1:166" x14ac:dyDescent="0.15">
      <c r="A568" s="134">
        <f t="shared" si="162"/>
        <v>44044</v>
      </c>
      <c r="B568" s="127">
        <f t="shared" ca="1" si="172"/>
        <v>2318742.736</v>
      </c>
      <c r="C568" s="119">
        <f t="shared" si="163"/>
        <v>2000000</v>
      </c>
      <c r="D568" s="128">
        <f ca="1">IF(A568&lt;$B$1,VLOOKUP(A568,[1]DI!$A$4:$B$15000,2,FALSE),0)</f>
        <v>0</v>
      </c>
      <c r="E568" s="129">
        <f t="shared" ca="1" si="155"/>
        <v>1</v>
      </c>
      <c r="F568" s="129">
        <f ca="1">(TRUNC(PRODUCT($E$12:$E567),16))</f>
        <v>1.07630191767882</v>
      </c>
      <c r="G568" s="129">
        <f t="shared" si="164"/>
        <v>1</v>
      </c>
      <c r="H568" s="129">
        <f t="shared" ca="1" si="156"/>
        <v>1.0763019199999999</v>
      </c>
      <c r="I568" s="128">
        <f t="shared" si="165"/>
        <v>0.05</v>
      </c>
      <c r="J568" s="122">
        <f t="shared" si="166"/>
        <v>43488</v>
      </c>
      <c r="K568" s="118">
        <f t="shared" si="167"/>
        <v>383</v>
      </c>
      <c r="L568" s="130">
        <f t="shared" si="168"/>
        <v>384</v>
      </c>
      <c r="M568" s="131">
        <f t="shared" si="157"/>
        <v>1.0771804330000001</v>
      </c>
      <c r="N568" s="131">
        <f t="shared" ca="1" si="158"/>
        <v>1.159371368</v>
      </c>
      <c r="O568" s="130">
        <f t="shared" si="169"/>
        <v>0</v>
      </c>
      <c r="P568" s="129">
        <f t="shared" ca="1" si="159"/>
        <v>318742.73599999998</v>
      </c>
      <c r="Q568" s="135">
        <f t="shared" si="160"/>
        <v>0</v>
      </c>
      <c r="R568" s="129">
        <f t="shared" si="161"/>
        <v>0</v>
      </c>
      <c r="S568" s="136" t="str">
        <f t="shared" si="170"/>
        <v>A+J=</v>
      </c>
      <c r="T568" s="122">
        <f t="shared" si="171"/>
        <v>44732</v>
      </c>
      <c r="U568" s="3"/>
      <c r="V568" s="3"/>
      <c r="W568" s="3"/>
      <c r="Y568" s="3"/>
      <c r="Z568" s="1"/>
      <c r="AA568" s="3"/>
      <c r="AB568" s="3"/>
      <c r="AC568" s="3"/>
      <c r="AD568" s="3"/>
      <c r="AE568" s="3"/>
      <c r="AF568" s="11"/>
      <c r="AG568" s="3"/>
      <c r="AH568" s="3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  <c r="FE568" s="2"/>
      <c r="FF568" s="2"/>
      <c r="FG568" s="2"/>
      <c r="FH568" s="2"/>
      <c r="FI568" s="2"/>
      <c r="FJ568" s="2"/>
    </row>
    <row r="569" spans="1:166" x14ac:dyDescent="0.15">
      <c r="A569" s="134">
        <f t="shared" si="162"/>
        <v>44045</v>
      </c>
      <c r="B569" s="127">
        <f t="shared" ca="1" si="172"/>
        <v>2318742.736</v>
      </c>
      <c r="C569" s="119">
        <f t="shared" si="163"/>
        <v>2000000</v>
      </c>
      <c r="D569" s="128">
        <f ca="1">IF(A569&lt;$B$1,VLOOKUP(A569,[1]DI!$A$4:$B$15000,2,FALSE),0)</f>
        <v>0</v>
      </c>
      <c r="E569" s="129">
        <f t="shared" ca="1" si="155"/>
        <v>1</v>
      </c>
      <c r="F569" s="129">
        <f ca="1">(TRUNC(PRODUCT($E$12:$E568),16))</f>
        <v>1.07630191767882</v>
      </c>
      <c r="G569" s="129">
        <f t="shared" si="164"/>
        <v>1</v>
      </c>
      <c r="H569" s="129">
        <f t="shared" ca="1" si="156"/>
        <v>1.0763019199999999</v>
      </c>
      <c r="I569" s="128">
        <f t="shared" si="165"/>
        <v>0.05</v>
      </c>
      <c r="J569" s="122">
        <f t="shared" si="166"/>
        <v>43488</v>
      </c>
      <c r="K569" s="118">
        <f t="shared" si="167"/>
        <v>383</v>
      </c>
      <c r="L569" s="130">
        <f t="shared" si="168"/>
        <v>384</v>
      </c>
      <c r="M569" s="131">
        <f t="shared" si="157"/>
        <v>1.0771804330000001</v>
      </c>
      <c r="N569" s="131">
        <f t="shared" ca="1" si="158"/>
        <v>1.159371368</v>
      </c>
      <c r="O569" s="130">
        <f t="shared" si="169"/>
        <v>0</v>
      </c>
      <c r="P569" s="129">
        <f t="shared" ca="1" si="159"/>
        <v>318742.73599999998</v>
      </c>
      <c r="Q569" s="135">
        <f t="shared" si="160"/>
        <v>0</v>
      </c>
      <c r="R569" s="129">
        <f t="shared" si="161"/>
        <v>0</v>
      </c>
      <c r="S569" s="136" t="str">
        <f t="shared" si="170"/>
        <v>A+J=</v>
      </c>
      <c r="T569" s="122">
        <f t="shared" si="171"/>
        <v>44732</v>
      </c>
      <c r="U569" s="3"/>
      <c r="V569" s="3"/>
      <c r="W569" s="3"/>
      <c r="Y569" s="3"/>
      <c r="Z569" s="1"/>
      <c r="AA569" s="3"/>
      <c r="AB569" s="3"/>
      <c r="AC569" s="3"/>
      <c r="AD569" s="3"/>
      <c r="AE569" s="3"/>
      <c r="AF569" s="11"/>
      <c r="AG569" s="3"/>
      <c r="AH569" s="3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  <c r="FE569" s="2"/>
      <c r="FF569" s="2"/>
      <c r="FG569" s="2"/>
      <c r="FH569" s="2"/>
      <c r="FI569" s="2"/>
      <c r="FJ569" s="2"/>
    </row>
    <row r="570" spans="1:166" x14ac:dyDescent="0.15">
      <c r="A570" s="134">
        <f t="shared" si="162"/>
        <v>44046</v>
      </c>
      <c r="B570" s="127">
        <f t="shared" ca="1" si="172"/>
        <v>2318742.736</v>
      </c>
      <c r="C570" s="119">
        <f t="shared" si="163"/>
        <v>2000000</v>
      </c>
      <c r="D570" s="128">
        <f ca="1">IF(A570&lt;$B$1,VLOOKUP(A570,[1]DI!$A$4:$B$15000,2,FALSE),0)</f>
        <v>2.1500000000000005E-2</v>
      </c>
      <c r="E570" s="129">
        <f t="shared" ca="1" si="155"/>
        <v>1.0000844200000001</v>
      </c>
      <c r="F570" s="129">
        <f ca="1">(TRUNC(PRODUCT($E$12:$E569),16))</f>
        <v>1.07630191767882</v>
      </c>
      <c r="G570" s="129">
        <f t="shared" si="164"/>
        <v>1</v>
      </c>
      <c r="H570" s="129">
        <f t="shared" ca="1" si="156"/>
        <v>1.0763019199999999</v>
      </c>
      <c r="I570" s="128">
        <f t="shared" si="165"/>
        <v>0.05</v>
      </c>
      <c r="J570" s="122">
        <f t="shared" si="166"/>
        <v>43488</v>
      </c>
      <c r="K570" s="118">
        <f t="shared" si="167"/>
        <v>384</v>
      </c>
      <c r="L570" s="130">
        <f t="shared" si="168"/>
        <v>384</v>
      </c>
      <c r="M570" s="131">
        <f t="shared" si="157"/>
        <v>1.0771804330000001</v>
      </c>
      <c r="N570" s="131">
        <f t="shared" ca="1" si="158"/>
        <v>1.159371368</v>
      </c>
      <c r="O570" s="130">
        <f t="shared" si="169"/>
        <v>0</v>
      </c>
      <c r="P570" s="129">
        <f t="shared" ca="1" si="159"/>
        <v>318742.73599999998</v>
      </c>
      <c r="Q570" s="135">
        <f t="shared" si="160"/>
        <v>0</v>
      </c>
      <c r="R570" s="129">
        <f t="shared" si="161"/>
        <v>0</v>
      </c>
      <c r="S570" s="136" t="str">
        <f t="shared" si="170"/>
        <v>A+J=</v>
      </c>
      <c r="T570" s="122">
        <f t="shared" si="171"/>
        <v>44732</v>
      </c>
      <c r="U570" s="3"/>
      <c r="V570" s="3"/>
      <c r="W570" s="3"/>
      <c r="Y570" s="3"/>
      <c r="Z570" s="1"/>
      <c r="AA570" s="3"/>
      <c r="AB570" s="3"/>
      <c r="AC570" s="3"/>
      <c r="AD570" s="3"/>
      <c r="AE570" s="3"/>
      <c r="AF570" s="11"/>
      <c r="AG570" s="3"/>
      <c r="AH570" s="3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  <c r="FE570" s="2"/>
      <c r="FF570" s="2"/>
      <c r="FG570" s="2"/>
      <c r="FH570" s="2"/>
      <c r="FI570" s="2"/>
      <c r="FJ570" s="2"/>
    </row>
    <row r="571" spans="1:166" x14ac:dyDescent="0.15">
      <c r="A571" s="134">
        <f t="shared" si="162"/>
        <v>44047</v>
      </c>
      <c r="B571" s="127">
        <f t="shared" ca="1" si="172"/>
        <v>2319387.4980000001</v>
      </c>
      <c r="C571" s="119">
        <f t="shared" si="163"/>
        <v>2000000</v>
      </c>
      <c r="D571" s="128">
        <f ca="1">IF(A571&lt;$B$1,VLOOKUP(A571,[1]DI!$A$4:$B$15000,2,FALSE),0)</f>
        <v>2.1500000000000005E-2</v>
      </c>
      <c r="E571" s="129">
        <f t="shared" ca="1" si="155"/>
        <v>1.0000844200000001</v>
      </c>
      <c r="F571" s="129">
        <f ca="1">(TRUNC(PRODUCT($E$12:$E570),16))</f>
        <v>1.07639277908671</v>
      </c>
      <c r="G571" s="129">
        <f t="shared" si="164"/>
        <v>1</v>
      </c>
      <c r="H571" s="129">
        <f t="shared" ca="1" si="156"/>
        <v>1.0763927799999999</v>
      </c>
      <c r="I571" s="128">
        <f t="shared" si="165"/>
        <v>0.05</v>
      </c>
      <c r="J571" s="122">
        <f t="shared" si="166"/>
        <v>43488</v>
      </c>
      <c r="K571" s="118">
        <f t="shared" si="167"/>
        <v>385</v>
      </c>
      <c r="L571" s="130">
        <f t="shared" si="168"/>
        <v>385</v>
      </c>
      <c r="M571" s="131">
        <f t="shared" si="157"/>
        <v>1.0773890079999999</v>
      </c>
      <c r="N571" s="131">
        <f t="shared" ca="1" si="158"/>
        <v>1.1596937490000001</v>
      </c>
      <c r="O571" s="130">
        <f t="shared" si="169"/>
        <v>0</v>
      </c>
      <c r="P571" s="129">
        <f t="shared" ca="1" si="159"/>
        <v>319387.49800000002</v>
      </c>
      <c r="Q571" s="135">
        <f t="shared" si="160"/>
        <v>0</v>
      </c>
      <c r="R571" s="129">
        <f t="shared" si="161"/>
        <v>0</v>
      </c>
      <c r="S571" s="136" t="str">
        <f t="shared" si="170"/>
        <v>A+J=</v>
      </c>
      <c r="T571" s="122">
        <f t="shared" si="171"/>
        <v>44732</v>
      </c>
      <c r="U571" s="3"/>
      <c r="V571" s="3"/>
      <c r="W571" s="3"/>
      <c r="Y571" s="3"/>
      <c r="Z571" s="1"/>
      <c r="AA571" s="3"/>
      <c r="AB571" s="3"/>
      <c r="AC571" s="3"/>
      <c r="AD571" s="3"/>
      <c r="AE571" s="3"/>
      <c r="AF571" s="11"/>
      <c r="AG571" s="3"/>
      <c r="AH571" s="3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  <c r="FE571" s="2"/>
      <c r="FF571" s="2"/>
      <c r="FG571" s="2"/>
      <c r="FH571" s="2"/>
      <c r="FI571" s="2"/>
      <c r="FJ571" s="2"/>
    </row>
    <row r="572" spans="1:166" x14ac:dyDescent="0.15">
      <c r="A572" s="134">
        <f t="shared" si="162"/>
        <v>44048</v>
      </c>
      <c r="B572" s="127">
        <f t="shared" ca="1" si="172"/>
        <v>2320032.4440000001</v>
      </c>
      <c r="C572" s="119">
        <f t="shared" si="163"/>
        <v>2000000</v>
      </c>
      <c r="D572" s="128">
        <f ca="1">IF(A572&lt;$B$1,VLOOKUP(A572,[1]DI!$A$4:$B$15000,2,FALSE),0)</f>
        <v>2.1500000000000005E-2</v>
      </c>
      <c r="E572" s="129">
        <f t="shared" ca="1" si="155"/>
        <v>1.0000844200000001</v>
      </c>
      <c r="F572" s="129">
        <f ca="1">(TRUNC(PRODUCT($E$12:$E571),16))</f>
        <v>1.0764836481651201</v>
      </c>
      <c r="G572" s="129">
        <f t="shared" si="164"/>
        <v>1</v>
      </c>
      <c r="H572" s="129">
        <f t="shared" ca="1" si="156"/>
        <v>1.0764836499999999</v>
      </c>
      <c r="I572" s="128">
        <f t="shared" si="165"/>
        <v>0.05</v>
      </c>
      <c r="J572" s="122">
        <f t="shared" si="166"/>
        <v>43488</v>
      </c>
      <c r="K572" s="118">
        <f t="shared" si="167"/>
        <v>386</v>
      </c>
      <c r="L572" s="130">
        <f t="shared" si="168"/>
        <v>386</v>
      </c>
      <c r="M572" s="131">
        <f t="shared" si="157"/>
        <v>1.0775976229999999</v>
      </c>
      <c r="N572" s="131">
        <f t="shared" ca="1" si="158"/>
        <v>1.1600162220000001</v>
      </c>
      <c r="O572" s="130">
        <f t="shared" si="169"/>
        <v>0</v>
      </c>
      <c r="P572" s="129">
        <f t="shared" ca="1" si="159"/>
        <v>320032.44400000002</v>
      </c>
      <c r="Q572" s="135">
        <f t="shared" si="160"/>
        <v>0</v>
      </c>
      <c r="R572" s="129">
        <f t="shared" si="161"/>
        <v>0</v>
      </c>
      <c r="S572" s="136" t="str">
        <f t="shared" si="170"/>
        <v>A+J=</v>
      </c>
      <c r="T572" s="122">
        <f t="shared" si="171"/>
        <v>44732</v>
      </c>
      <c r="U572" s="3"/>
      <c r="V572" s="3"/>
      <c r="W572" s="3"/>
      <c r="Y572" s="3"/>
      <c r="Z572" s="1"/>
      <c r="AA572" s="3"/>
      <c r="AB572" s="3"/>
      <c r="AC572" s="3"/>
      <c r="AD572" s="3"/>
      <c r="AE572" s="3"/>
      <c r="AF572" s="11"/>
      <c r="AG572" s="3"/>
      <c r="AH572" s="3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  <c r="FE572" s="2"/>
      <c r="FF572" s="2"/>
      <c r="FG572" s="2"/>
      <c r="FH572" s="2"/>
      <c r="FI572" s="2"/>
      <c r="FJ572" s="2"/>
    </row>
    <row r="573" spans="1:166" x14ac:dyDescent="0.15">
      <c r="A573" s="134">
        <f t="shared" si="162"/>
        <v>44049</v>
      </c>
      <c r="B573" s="127">
        <f t="shared" ca="1" si="172"/>
        <v>2320677.554</v>
      </c>
      <c r="C573" s="119">
        <f t="shared" si="163"/>
        <v>2000000</v>
      </c>
      <c r="D573" s="128">
        <f ca="1">IF(A573&lt;$B$1,VLOOKUP(A573,[1]DI!$A$4:$B$15000,2,FALSE),0)</f>
        <v>1.9000000000000006E-2</v>
      </c>
      <c r="E573" s="129">
        <f t="shared" ca="1" si="155"/>
        <v>1.0000746899999999</v>
      </c>
      <c r="F573" s="129">
        <f ca="1">(TRUNC(PRODUCT($E$12:$E572),16))</f>
        <v>1.0765745249147001</v>
      </c>
      <c r="G573" s="129">
        <f t="shared" si="164"/>
        <v>1</v>
      </c>
      <c r="H573" s="129">
        <f t="shared" ca="1" si="156"/>
        <v>1.0765745200000001</v>
      </c>
      <c r="I573" s="128">
        <f t="shared" si="165"/>
        <v>0.05</v>
      </c>
      <c r="J573" s="122">
        <f t="shared" si="166"/>
        <v>43488</v>
      </c>
      <c r="K573" s="118">
        <f t="shared" si="167"/>
        <v>387</v>
      </c>
      <c r="L573" s="130">
        <f t="shared" si="168"/>
        <v>387</v>
      </c>
      <c r="M573" s="131">
        <f t="shared" si="157"/>
        <v>1.077806279</v>
      </c>
      <c r="N573" s="131">
        <f t="shared" ca="1" si="158"/>
        <v>1.160338777</v>
      </c>
      <c r="O573" s="130">
        <f t="shared" si="169"/>
        <v>0</v>
      </c>
      <c r="P573" s="129">
        <f t="shared" ca="1" si="159"/>
        <v>320677.554</v>
      </c>
      <c r="Q573" s="135">
        <f t="shared" si="160"/>
        <v>0</v>
      </c>
      <c r="R573" s="129">
        <f t="shared" si="161"/>
        <v>0</v>
      </c>
      <c r="S573" s="136" t="str">
        <f t="shared" si="170"/>
        <v>A+J=</v>
      </c>
      <c r="T573" s="122">
        <f t="shared" si="171"/>
        <v>44732</v>
      </c>
      <c r="U573" s="3"/>
      <c r="V573" s="3"/>
      <c r="W573" s="3"/>
      <c r="Y573" s="3"/>
      <c r="Z573" s="1"/>
      <c r="AA573" s="3"/>
      <c r="AB573" s="3"/>
      <c r="AC573" s="3"/>
      <c r="AD573" s="3"/>
      <c r="AE573" s="3"/>
      <c r="AF573" s="11"/>
      <c r="AG573" s="3"/>
      <c r="AH573" s="3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  <c r="FE573" s="2"/>
      <c r="FF573" s="2"/>
      <c r="FG573" s="2"/>
      <c r="FH573" s="2"/>
      <c r="FI573" s="2"/>
      <c r="FJ573" s="2"/>
    </row>
    <row r="574" spans="1:166" x14ac:dyDescent="0.15">
      <c r="A574" s="134">
        <f t="shared" si="162"/>
        <v>44050</v>
      </c>
      <c r="B574" s="127">
        <f t="shared" ca="1" si="172"/>
        <v>2321300.2740000002</v>
      </c>
      <c r="C574" s="119">
        <f t="shared" si="163"/>
        <v>2000000</v>
      </c>
      <c r="D574" s="128">
        <f ca="1">IF(A574&lt;$B$1,VLOOKUP(A574,[1]DI!$A$4:$B$15000,2,FALSE),0)</f>
        <v>1.9000000000000006E-2</v>
      </c>
      <c r="E574" s="129">
        <f t="shared" ca="1" si="155"/>
        <v>1.0000746899999999</v>
      </c>
      <c r="F574" s="129">
        <f ca="1">(TRUNC(PRODUCT($E$12:$E573),16))</f>
        <v>1.0766549342659699</v>
      </c>
      <c r="G574" s="129">
        <f t="shared" si="164"/>
        <v>1</v>
      </c>
      <c r="H574" s="129">
        <f t="shared" ca="1" si="156"/>
        <v>1.0766549299999999</v>
      </c>
      <c r="I574" s="128">
        <f t="shared" si="165"/>
        <v>0.05</v>
      </c>
      <c r="J574" s="122">
        <f t="shared" si="166"/>
        <v>43488</v>
      </c>
      <c r="K574" s="118">
        <f t="shared" si="167"/>
        <v>388</v>
      </c>
      <c r="L574" s="130">
        <f t="shared" si="168"/>
        <v>388</v>
      </c>
      <c r="M574" s="131">
        <f t="shared" si="157"/>
        <v>1.0780149750000001</v>
      </c>
      <c r="N574" s="131">
        <f t="shared" ca="1" si="158"/>
        <v>1.160650137</v>
      </c>
      <c r="O574" s="130">
        <f t="shared" si="169"/>
        <v>0</v>
      </c>
      <c r="P574" s="129">
        <f t="shared" ca="1" si="159"/>
        <v>321300.27399999998</v>
      </c>
      <c r="Q574" s="135">
        <f t="shared" si="160"/>
        <v>0</v>
      </c>
      <c r="R574" s="129">
        <f t="shared" si="161"/>
        <v>0</v>
      </c>
      <c r="S574" s="136" t="str">
        <f t="shared" si="170"/>
        <v>A+J=</v>
      </c>
      <c r="T574" s="122">
        <f t="shared" si="171"/>
        <v>44732</v>
      </c>
      <c r="U574" s="3"/>
      <c r="V574" s="3"/>
      <c r="W574" s="3"/>
      <c r="Y574" s="3"/>
      <c r="Z574" s="1"/>
      <c r="AA574" s="3"/>
      <c r="AB574" s="3"/>
      <c r="AC574" s="3"/>
      <c r="AD574" s="3"/>
      <c r="AE574" s="3"/>
      <c r="AF574" s="11"/>
      <c r="AG574" s="3"/>
      <c r="AH574" s="3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  <c r="FE574" s="2"/>
      <c r="FF574" s="2"/>
      <c r="FG574" s="2"/>
      <c r="FH574" s="2"/>
      <c r="FI574" s="2"/>
      <c r="FJ574" s="2"/>
    </row>
    <row r="575" spans="1:166" x14ac:dyDescent="0.15">
      <c r="A575" s="134">
        <f t="shared" si="162"/>
        <v>44051</v>
      </c>
      <c r="B575" s="127">
        <f t="shared" ca="1" si="172"/>
        <v>2321923.1720000003</v>
      </c>
      <c r="C575" s="119">
        <f t="shared" si="163"/>
        <v>2000000</v>
      </c>
      <c r="D575" s="128">
        <f ca="1">IF(A575&lt;$B$1,VLOOKUP(A575,[1]DI!$A$4:$B$15000,2,FALSE),0)</f>
        <v>0</v>
      </c>
      <c r="E575" s="129">
        <f t="shared" ca="1" si="155"/>
        <v>1</v>
      </c>
      <c r="F575" s="129">
        <f ca="1">(TRUNC(PRODUCT($E$12:$E574),16))</f>
        <v>1.0767353496230101</v>
      </c>
      <c r="G575" s="129">
        <f t="shared" si="164"/>
        <v>1</v>
      </c>
      <c r="H575" s="129">
        <f t="shared" ca="1" si="156"/>
        <v>1.0767353500000001</v>
      </c>
      <c r="I575" s="128">
        <f t="shared" si="165"/>
        <v>0.05</v>
      </c>
      <c r="J575" s="122">
        <f t="shared" si="166"/>
        <v>43488</v>
      </c>
      <c r="K575" s="118">
        <f t="shared" si="167"/>
        <v>388</v>
      </c>
      <c r="L575" s="130">
        <f t="shared" si="168"/>
        <v>389</v>
      </c>
      <c r="M575" s="131">
        <f t="shared" si="157"/>
        <v>1.078223712</v>
      </c>
      <c r="N575" s="131">
        <f t="shared" ca="1" si="158"/>
        <v>1.160961586</v>
      </c>
      <c r="O575" s="130">
        <f t="shared" si="169"/>
        <v>0</v>
      </c>
      <c r="P575" s="129">
        <f t="shared" ca="1" si="159"/>
        <v>321923.17200000002</v>
      </c>
      <c r="Q575" s="135">
        <f t="shared" si="160"/>
        <v>0</v>
      </c>
      <c r="R575" s="129">
        <f t="shared" si="161"/>
        <v>0</v>
      </c>
      <c r="S575" s="136" t="str">
        <f t="shared" si="170"/>
        <v>A+J=</v>
      </c>
      <c r="T575" s="122">
        <f t="shared" si="171"/>
        <v>44732</v>
      </c>
      <c r="U575" s="3"/>
      <c r="V575" s="3"/>
      <c r="W575" s="3"/>
      <c r="Y575" s="3"/>
      <c r="Z575" s="1"/>
      <c r="AA575" s="3"/>
      <c r="AB575" s="3"/>
      <c r="AC575" s="3"/>
      <c r="AD575" s="3"/>
      <c r="AE575" s="3"/>
      <c r="AF575" s="11"/>
      <c r="AG575" s="3"/>
      <c r="AH575" s="3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  <c r="FE575" s="2"/>
      <c r="FF575" s="2"/>
      <c r="FG575" s="2"/>
      <c r="FH575" s="2"/>
      <c r="FI575" s="2"/>
      <c r="FJ575" s="2"/>
    </row>
    <row r="576" spans="1:166" x14ac:dyDescent="0.15">
      <c r="A576" s="134">
        <f t="shared" si="162"/>
        <v>44052</v>
      </c>
      <c r="B576" s="127">
        <f t="shared" ca="1" si="172"/>
        <v>2321923.1720000003</v>
      </c>
      <c r="C576" s="119">
        <f t="shared" si="163"/>
        <v>2000000</v>
      </c>
      <c r="D576" s="128">
        <f ca="1">IF(A576&lt;$B$1,VLOOKUP(A576,[1]DI!$A$4:$B$15000,2,FALSE),0)</f>
        <v>0</v>
      </c>
      <c r="E576" s="129">
        <f t="shared" ca="1" si="155"/>
        <v>1</v>
      </c>
      <c r="F576" s="129">
        <f ca="1">(TRUNC(PRODUCT($E$12:$E575),16))</f>
        <v>1.0767353496230101</v>
      </c>
      <c r="G576" s="129">
        <f t="shared" si="164"/>
        <v>1</v>
      </c>
      <c r="H576" s="129">
        <f t="shared" ca="1" si="156"/>
        <v>1.0767353500000001</v>
      </c>
      <c r="I576" s="128">
        <f t="shared" si="165"/>
        <v>0.05</v>
      </c>
      <c r="J576" s="122">
        <f t="shared" si="166"/>
        <v>43488</v>
      </c>
      <c r="K576" s="118">
        <f t="shared" si="167"/>
        <v>388</v>
      </c>
      <c r="L576" s="130">
        <f t="shared" si="168"/>
        <v>389</v>
      </c>
      <c r="M576" s="131">
        <f t="shared" si="157"/>
        <v>1.078223712</v>
      </c>
      <c r="N576" s="131">
        <f t="shared" ca="1" si="158"/>
        <v>1.160961586</v>
      </c>
      <c r="O576" s="130">
        <f t="shared" si="169"/>
        <v>0</v>
      </c>
      <c r="P576" s="129">
        <f t="shared" ca="1" si="159"/>
        <v>321923.17200000002</v>
      </c>
      <c r="Q576" s="135">
        <f t="shared" si="160"/>
        <v>0</v>
      </c>
      <c r="R576" s="129">
        <f t="shared" si="161"/>
        <v>0</v>
      </c>
      <c r="S576" s="136" t="str">
        <f t="shared" si="170"/>
        <v>A+J=</v>
      </c>
      <c r="T576" s="122">
        <f t="shared" si="171"/>
        <v>44732</v>
      </c>
      <c r="U576" s="3"/>
      <c r="V576" s="3"/>
      <c r="W576" s="3"/>
      <c r="Y576" s="3"/>
      <c r="Z576" s="1"/>
      <c r="AA576" s="3"/>
      <c r="AB576" s="3"/>
      <c r="AC576" s="3"/>
      <c r="AD576" s="3"/>
      <c r="AE576" s="3"/>
      <c r="AF576" s="11"/>
      <c r="AG576" s="3"/>
      <c r="AH576" s="3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  <c r="FE576" s="2"/>
      <c r="FF576" s="2"/>
      <c r="FG576" s="2"/>
      <c r="FH576" s="2"/>
      <c r="FI576" s="2"/>
      <c r="FJ576" s="2"/>
    </row>
    <row r="577" spans="1:166" x14ac:dyDescent="0.15">
      <c r="A577" s="134">
        <f t="shared" si="162"/>
        <v>44053</v>
      </c>
      <c r="B577" s="127">
        <f t="shared" ca="1" si="172"/>
        <v>2321923.1720000003</v>
      </c>
      <c r="C577" s="119">
        <f t="shared" si="163"/>
        <v>2000000</v>
      </c>
      <c r="D577" s="128">
        <f ca="1">IF(A577&lt;$B$1,VLOOKUP(A577,[1]DI!$A$4:$B$15000,2,FALSE),0)</f>
        <v>1.9000000000000006E-2</v>
      </c>
      <c r="E577" s="129">
        <f t="shared" ca="1" si="155"/>
        <v>1.0000746899999999</v>
      </c>
      <c r="F577" s="129">
        <f ca="1">(TRUNC(PRODUCT($E$12:$E576),16))</f>
        <v>1.0767353496230101</v>
      </c>
      <c r="G577" s="129">
        <f t="shared" si="164"/>
        <v>1</v>
      </c>
      <c r="H577" s="129">
        <f t="shared" ca="1" si="156"/>
        <v>1.0767353500000001</v>
      </c>
      <c r="I577" s="128">
        <f t="shared" si="165"/>
        <v>0.05</v>
      </c>
      <c r="J577" s="122">
        <f t="shared" si="166"/>
        <v>43488</v>
      </c>
      <c r="K577" s="118">
        <f t="shared" si="167"/>
        <v>389</v>
      </c>
      <c r="L577" s="130">
        <f t="shared" si="168"/>
        <v>389</v>
      </c>
      <c r="M577" s="131">
        <f t="shared" si="157"/>
        <v>1.078223712</v>
      </c>
      <c r="N577" s="131">
        <f t="shared" ca="1" si="158"/>
        <v>1.160961586</v>
      </c>
      <c r="O577" s="130">
        <f t="shared" si="169"/>
        <v>0</v>
      </c>
      <c r="P577" s="129">
        <f t="shared" ca="1" si="159"/>
        <v>321923.17200000002</v>
      </c>
      <c r="Q577" s="135">
        <f t="shared" si="160"/>
        <v>0</v>
      </c>
      <c r="R577" s="129">
        <f t="shared" si="161"/>
        <v>0</v>
      </c>
      <c r="S577" s="136" t="str">
        <f t="shared" si="170"/>
        <v>A+J=</v>
      </c>
      <c r="T577" s="122">
        <f t="shared" si="171"/>
        <v>44732</v>
      </c>
      <c r="U577" s="3"/>
      <c r="V577" s="3"/>
      <c r="W577" s="34"/>
      <c r="Y577" s="34"/>
      <c r="Z577" s="39"/>
      <c r="AA577" s="34"/>
      <c r="AB577" s="34"/>
      <c r="AC577" s="34"/>
      <c r="AD577" s="34"/>
      <c r="AE577" s="3"/>
      <c r="AF577" s="11"/>
      <c r="AG577" s="3"/>
      <c r="AH577" s="3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  <c r="FE577" s="2"/>
      <c r="FF577" s="2"/>
      <c r="FG577" s="2"/>
      <c r="FH577" s="2"/>
      <c r="FI577" s="2"/>
      <c r="FJ577" s="2"/>
    </row>
    <row r="578" spans="1:166" x14ac:dyDescent="0.15">
      <c r="A578" s="134">
        <f t="shared" si="162"/>
        <v>44054</v>
      </c>
      <c r="B578" s="127">
        <f t="shared" ca="1" si="172"/>
        <v>2322546.2220000001</v>
      </c>
      <c r="C578" s="119">
        <f t="shared" si="163"/>
        <v>2000000</v>
      </c>
      <c r="D578" s="128">
        <f ca="1">IF(A578&lt;$B$1,VLOOKUP(A578,[1]DI!$A$4:$B$15000,2,FALSE),0)</f>
        <v>1.9000000000000006E-2</v>
      </c>
      <c r="E578" s="129">
        <f t="shared" ca="1" si="155"/>
        <v>1.0000746899999999</v>
      </c>
      <c r="F578" s="129">
        <f ca="1">(TRUNC(PRODUCT($E$12:$E577),16))</f>
        <v>1.07681577098627</v>
      </c>
      <c r="G578" s="129">
        <f t="shared" si="164"/>
        <v>1</v>
      </c>
      <c r="H578" s="129">
        <f t="shared" ca="1" si="156"/>
        <v>1.0768157700000001</v>
      </c>
      <c r="I578" s="128">
        <f t="shared" si="165"/>
        <v>0.05</v>
      </c>
      <c r="J578" s="122">
        <f t="shared" si="166"/>
        <v>43488</v>
      </c>
      <c r="K578" s="118">
        <f t="shared" si="167"/>
        <v>390</v>
      </c>
      <c r="L578" s="130">
        <f t="shared" si="168"/>
        <v>390</v>
      </c>
      <c r="M578" s="131">
        <f t="shared" si="157"/>
        <v>1.0784324890000001</v>
      </c>
      <c r="N578" s="131">
        <f t="shared" ca="1" si="158"/>
        <v>1.1612731110000001</v>
      </c>
      <c r="O578" s="130">
        <f t="shared" si="169"/>
        <v>0</v>
      </c>
      <c r="P578" s="129">
        <f t="shared" ca="1" si="159"/>
        <v>322546.22200000001</v>
      </c>
      <c r="Q578" s="135">
        <f t="shared" si="160"/>
        <v>0</v>
      </c>
      <c r="R578" s="129">
        <f t="shared" si="161"/>
        <v>0</v>
      </c>
      <c r="S578" s="136" t="str">
        <f t="shared" si="170"/>
        <v>A+J=</v>
      </c>
      <c r="T578" s="122">
        <f t="shared" si="171"/>
        <v>44732</v>
      </c>
      <c r="U578" s="3"/>
      <c r="V578" s="3"/>
      <c r="W578" s="34"/>
      <c r="Y578" s="34"/>
      <c r="Z578" s="39"/>
      <c r="AA578" s="34"/>
      <c r="AB578" s="34"/>
      <c r="AC578" s="34"/>
      <c r="AD578" s="34"/>
      <c r="AE578" s="3"/>
      <c r="AF578" s="11"/>
      <c r="AG578" s="3"/>
      <c r="AH578" s="3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  <c r="FE578" s="2"/>
      <c r="FF578" s="2"/>
      <c r="FG578" s="2"/>
      <c r="FH578" s="2"/>
      <c r="FI578" s="2"/>
      <c r="FJ578" s="2"/>
    </row>
    <row r="579" spans="1:166" x14ac:dyDescent="0.15">
      <c r="A579" s="134">
        <f t="shared" si="162"/>
        <v>44055</v>
      </c>
      <c r="B579" s="127">
        <f t="shared" ca="1" si="172"/>
        <v>2323169.4479999999</v>
      </c>
      <c r="C579" s="119">
        <f t="shared" si="163"/>
        <v>2000000</v>
      </c>
      <c r="D579" s="128">
        <f ca="1">IF(A579&lt;$B$1,VLOOKUP(A579,[1]DI!$A$4:$B$15000,2,FALSE),0)</f>
        <v>1.9000000000000006E-2</v>
      </c>
      <c r="E579" s="129">
        <f t="shared" ca="1" si="155"/>
        <v>1.0000746899999999</v>
      </c>
      <c r="F579" s="129">
        <f ca="1">(TRUNC(PRODUCT($E$12:$E578),16))</f>
        <v>1.07689619835621</v>
      </c>
      <c r="G579" s="129">
        <f t="shared" si="164"/>
        <v>1</v>
      </c>
      <c r="H579" s="129">
        <f t="shared" ca="1" si="156"/>
        <v>1.0768962</v>
      </c>
      <c r="I579" s="128">
        <f t="shared" si="165"/>
        <v>0.05</v>
      </c>
      <c r="J579" s="122">
        <f t="shared" si="166"/>
        <v>43488</v>
      </c>
      <c r="K579" s="118">
        <f t="shared" si="167"/>
        <v>391</v>
      </c>
      <c r="L579" s="130">
        <f t="shared" si="168"/>
        <v>391</v>
      </c>
      <c r="M579" s="131">
        <f t="shared" si="157"/>
        <v>1.078641306</v>
      </c>
      <c r="N579" s="131">
        <f t="shared" ca="1" si="158"/>
        <v>1.1615847239999999</v>
      </c>
      <c r="O579" s="130">
        <f t="shared" si="169"/>
        <v>0</v>
      </c>
      <c r="P579" s="129">
        <f t="shared" ca="1" si="159"/>
        <v>323169.44799999997</v>
      </c>
      <c r="Q579" s="135">
        <f t="shared" si="160"/>
        <v>0</v>
      </c>
      <c r="R579" s="129">
        <f t="shared" si="161"/>
        <v>0</v>
      </c>
      <c r="S579" s="136" t="str">
        <f t="shared" si="170"/>
        <v>A+J=</v>
      </c>
      <c r="T579" s="122">
        <f t="shared" si="171"/>
        <v>44732</v>
      </c>
      <c r="U579" s="3"/>
      <c r="V579" s="3"/>
      <c r="W579" s="3"/>
      <c r="Y579" s="3"/>
      <c r="Z579" s="1"/>
      <c r="AA579" s="3"/>
      <c r="AB579" s="3"/>
      <c r="AC579" s="3"/>
      <c r="AD579" s="3"/>
      <c r="AE579" s="3"/>
      <c r="AF579" s="11"/>
      <c r="AG579" s="3"/>
      <c r="AH579" s="3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  <c r="FE579" s="2"/>
      <c r="FF579" s="2"/>
      <c r="FG579" s="2"/>
      <c r="FH579" s="2"/>
      <c r="FI579" s="2"/>
      <c r="FJ579" s="2"/>
    </row>
    <row r="580" spans="1:166" x14ac:dyDescent="0.15">
      <c r="A580" s="134">
        <f t="shared" si="162"/>
        <v>44056</v>
      </c>
      <c r="B580" s="127">
        <f t="shared" ca="1" si="172"/>
        <v>2323792.8279999997</v>
      </c>
      <c r="C580" s="119">
        <f t="shared" si="163"/>
        <v>2000000</v>
      </c>
      <c r="D580" s="128">
        <f ca="1">IF(A580&lt;$B$1,VLOOKUP(A580,[1]DI!$A$4:$B$15000,2,FALSE),0)</f>
        <v>1.9000000000000006E-2</v>
      </c>
      <c r="E580" s="129">
        <f t="shared" ca="1" si="155"/>
        <v>1.0000746899999999</v>
      </c>
      <c r="F580" s="129">
        <f ca="1">(TRUNC(PRODUCT($E$12:$E579),16))</f>
        <v>1.0769766317332601</v>
      </c>
      <c r="G580" s="129">
        <f t="shared" si="164"/>
        <v>1</v>
      </c>
      <c r="H580" s="129">
        <f t="shared" ca="1" si="156"/>
        <v>1.0769766300000001</v>
      </c>
      <c r="I580" s="128">
        <f t="shared" si="165"/>
        <v>0.05</v>
      </c>
      <c r="J580" s="122">
        <f t="shared" si="166"/>
        <v>43488</v>
      </c>
      <c r="K580" s="118">
        <f t="shared" si="167"/>
        <v>392</v>
      </c>
      <c r="L580" s="130">
        <f t="shared" si="168"/>
        <v>392</v>
      </c>
      <c r="M580" s="131">
        <f t="shared" si="157"/>
        <v>1.0788501639999999</v>
      </c>
      <c r="N580" s="131">
        <f t="shared" ca="1" si="158"/>
        <v>1.1618964140000001</v>
      </c>
      <c r="O580" s="130">
        <f t="shared" si="169"/>
        <v>0</v>
      </c>
      <c r="P580" s="129">
        <f t="shared" ca="1" si="159"/>
        <v>323792.82799999998</v>
      </c>
      <c r="Q580" s="135">
        <f t="shared" si="160"/>
        <v>0</v>
      </c>
      <c r="R580" s="129">
        <f t="shared" si="161"/>
        <v>0</v>
      </c>
      <c r="S580" s="136" t="str">
        <f t="shared" si="170"/>
        <v>A+J=</v>
      </c>
      <c r="T580" s="122">
        <f t="shared" si="171"/>
        <v>44732</v>
      </c>
      <c r="U580" s="3"/>
      <c r="V580" s="3"/>
      <c r="W580" s="3"/>
      <c r="Y580" s="3"/>
      <c r="Z580" s="1"/>
      <c r="AA580" s="3"/>
      <c r="AB580" s="3"/>
      <c r="AC580" s="3"/>
      <c r="AD580" s="3"/>
      <c r="AE580" s="3"/>
      <c r="AF580" s="11"/>
      <c r="AG580" s="3"/>
      <c r="AH580" s="3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  <c r="FE580" s="2"/>
      <c r="FF580" s="2"/>
      <c r="FG580" s="2"/>
      <c r="FH580" s="2"/>
      <c r="FI580" s="2"/>
      <c r="FJ580" s="2"/>
    </row>
    <row r="581" spans="1:166" x14ac:dyDescent="0.15">
      <c r="A581" s="134">
        <f t="shared" si="162"/>
        <v>44057</v>
      </c>
      <c r="B581" s="127">
        <f t="shared" ca="1" si="172"/>
        <v>2324416.3840000001</v>
      </c>
      <c r="C581" s="119">
        <f t="shared" si="163"/>
        <v>2000000</v>
      </c>
      <c r="D581" s="128">
        <f ca="1">IF(A581&lt;$B$1,VLOOKUP(A581,[1]DI!$A$4:$B$15000,2,FALSE),0)</f>
        <v>1.9000000000000006E-2</v>
      </c>
      <c r="E581" s="129">
        <f t="shared" ca="1" si="155"/>
        <v>1.0000746899999999</v>
      </c>
      <c r="F581" s="129">
        <f ca="1">(TRUNC(PRODUCT($E$12:$E580),16))</f>
        <v>1.07705707111789</v>
      </c>
      <c r="G581" s="129">
        <f t="shared" si="164"/>
        <v>1</v>
      </c>
      <c r="H581" s="129">
        <f t="shared" ca="1" si="156"/>
        <v>1.0770570699999999</v>
      </c>
      <c r="I581" s="128">
        <f t="shared" si="165"/>
        <v>0.05</v>
      </c>
      <c r="J581" s="122">
        <f t="shared" si="166"/>
        <v>43488</v>
      </c>
      <c r="K581" s="118">
        <f t="shared" si="167"/>
        <v>393</v>
      </c>
      <c r="L581" s="130">
        <f t="shared" si="168"/>
        <v>393</v>
      </c>
      <c r="M581" s="131">
        <f t="shared" si="157"/>
        <v>1.079059062</v>
      </c>
      <c r="N581" s="131">
        <f t="shared" ca="1" si="158"/>
        <v>1.162208192</v>
      </c>
      <c r="O581" s="130">
        <f t="shared" si="169"/>
        <v>0</v>
      </c>
      <c r="P581" s="129">
        <f t="shared" ca="1" si="159"/>
        <v>324416.38400000002</v>
      </c>
      <c r="Q581" s="135">
        <f t="shared" si="160"/>
        <v>0</v>
      </c>
      <c r="R581" s="129">
        <f t="shared" si="161"/>
        <v>0</v>
      </c>
      <c r="S581" s="136" t="str">
        <f t="shared" si="170"/>
        <v>A+J=</v>
      </c>
      <c r="T581" s="122">
        <f t="shared" si="171"/>
        <v>44732</v>
      </c>
      <c r="U581" s="3"/>
      <c r="V581" s="3"/>
      <c r="W581" s="3"/>
      <c r="Y581" s="3"/>
      <c r="Z581" s="1"/>
      <c r="AA581" s="3"/>
      <c r="AB581" s="3"/>
      <c r="AC581" s="3"/>
      <c r="AD581" s="3"/>
      <c r="AE581" s="3"/>
      <c r="AF581" s="11"/>
      <c r="AG581" s="3"/>
      <c r="AH581" s="3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  <c r="FE581" s="2"/>
      <c r="FF581" s="2"/>
      <c r="FG581" s="2"/>
      <c r="FH581" s="2"/>
      <c r="FI581" s="2"/>
      <c r="FJ581" s="2"/>
    </row>
    <row r="582" spans="1:166" x14ac:dyDescent="0.15">
      <c r="A582" s="134">
        <f t="shared" si="162"/>
        <v>44058</v>
      </c>
      <c r="B582" s="127">
        <f t="shared" ca="1" si="172"/>
        <v>2325040.1159999999</v>
      </c>
      <c r="C582" s="119">
        <f t="shared" si="163"/>
        <v>2000000</v>
      </c>
      <c r="D582" s="128">
        <f ca="1">IF(A582&lt;$B$1,VLOOKUP(A582,[1]DI!$A$4:$B$15000,2,FALSE),0)</f>
        <v>0</v>
      </c>
      <c r="E582" s="129">
        <f t="shared" ca="1" si="155"/>
        <v>1</v>
      </c>
      <c r="F582" s="129">
        <f ca="1">(TRUNC(PRODUCT($E$12:$E581),16))</f>
        <v>1.0771375165105299</v>
      </c>
      <c r="G582" s="129">
        <f t="shared" si="164"/>
        <v>1</v>
      </c>
      <c r="H582" s="129">
        <f t="shared" ca="1" si="156"/>
        <v>1.07713752</v>
      </c>
      <c r="I582" s="128">
        <f t="shared" si="165"/>
        <v>0.05</v>
      </c>
      <c r="J582" s="122">
        <f t="shared" si="166"/>
        <v>43488</v>
      </c>
      <c r="K582" s="118">
        <f t="shared" si="167"/>
        <v>393</v>
      </c>
      <c r="L582" s="130">
        <f t="shared" si="168"/>
        <v>394</v>
      </c>
      <c r="M582" s="131">
        <f t="shared" si="157"/>
        <v>1.079268001</v>
      </c>
      <c r="N582" s="131">
        <f t="shared" ca="1" si="158"/>
        <v>1.1625200579999999</v>
      </c>
      <c r="O582" s="130">
        <f t="shared" si="169"/>
        <v>0</v>
      </c>
      <c r="P582" s="129">
        <f t="shared" ca="1" si="159"/>
        <v>325040.11599999998</v>
      </c>
      <c r="Q582" s="135">
        <f t="shared" si="160"/>
        <v>0</v>
      </c>
      <c r="R582" s="129">
        <f t="shared" si="161"/>
        <v>0</v>
      </c>
      <c r="S582" s="136" t="str">
        <f t="shared" si="170"/>
        <v>A+J=</v>
      </c>
      <c r="T582" s="122">
        <f t="shared" si="171"/>
        <v>44732</v>
      </c>
      <c r="U582" s="3"/>
      <c r="V582" s="3"/>
      <c r="W582" s="3"/>
      <c r="Y582" s="3"/>
      <c r="Z582" s="1"/>
      <c r="AA582" s="3"/>
      <c r="AB582" s="3"/>
      <c r="AC582" s="3"/>
      <c r="AD582" s="3"/>
      <c r="AE582" s="3"/>
      <c r="AF582" s="11"/>
      <c r="AG582" s="3"/>
      <c r="AH582" s="3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  <c r="FE582" s="2"/>
      <c r="FF582" s="2"/>
      <c r="FG582" s="2"/>
      <c r="FH582" s="2"/>
      <c r="FI582" s="2"/>
      <c r="FJ582" s="2"/>
    </row>
    <row r="583" spans="1:166" x14ac:dyDescent="0.15">
      <c r="A583" s="134">
        <f t="shared" si="162"/>
        <v>44059</v>
      </c>
      <c r="B583" s="127">
        <f t="shared" ca="1" si="172"/>
        <v>2325040.1159999999</v>
      </c>
      <c r="C583" s="119">
        <f t="shared" si="163"/>
        <v>2000000</v>
      </c>
      <c r="D583" s="128">
        <f ca="1">IF(A583&lt;$B$1,VLOOKUP(A583,[1]DI!$A$4:$B$15000,2,FALSE),0)</f>
        <v>0</v>
      </c>
      <c r="E583" s="129">
        <f t="shared" ca="1" si="155"/>
        <v>1</v>
      </c>
      <c r="F583" s="129">
        <f ca="1">(TRUNC(PRODUCT($E$12:$E582),16))</f>
        <v>1.0771375165105299</v>
      </c>
      <c r="G583" s="129">
        <f t="shared" si="164"/>
        <v>1</v>
      </c>
      <c r="H583" s="129">
        <f t="shared" ca="1" si="156"/>
        <v>1.07713752</v>
      </c>
      <c r="I583" s="128">
        <f t="shared" si="165"/>
        <v>0.05</v>
      </c>
      <c r="J583" s="122">
        <f t="shared" si="166"/>
        <v>43488</v>
      </c>
      <c r="K583" s="118">
        <f t="shared" si="167"/>
        <v>393</v>
      </c>
      <c r="L583" s="130">
        <f t="shared" si="168"/>
        <v>394</v>
      </c>
      <c r="M583" s="131">
        <f t="shared" si="157"/>
        <v>1.079268001</v>
      </c>
      <c r="N583" s="131">
        <f t="shared" ca="1" si="158"/>
        <v>1.1625200579999999</v>
      </c>
      <c r="O583" s="130">
        <f t="shared" si="169"/>
        <v>0</v>
      </c>
      <c r="P583" s="129">
        <f t="shared" ca="1" si="159"/>
        <v>325040.11599999998</v>
      </c>
      <c r="Q583" s="135">
        <f t="shared" si="160"/>
        <v>0</v>
      </c>
      <c r="R583" s="129">
        <f t="shared" si="161"/>
        <v>0</v>
      </c>
      <c r="S583" s="136" t="str">
        <f t="shared" si="170"/>
        <v>A+J=</v>
      </c>
      <c r="T583" s="122">
        <f t="shared" si="171"/>
        <v>44732</v>
      </c>
      <c r="U583" s="3"/>
      <c r="V583" s="3"/>
      <c r="W583" s="3"/>
      <c r="Y583" s="3"/>
      <c r="Z583" s="1"/>
      <c r="AA583" s="3"/>
      <c r="AB583" s="3"/>
      <c r="AC583" s="3"/>
      <c r="AD583" s="3"/>
      <c r="AE583" s="3"/>
      <c r="AF583" s="11"/>
      <c r="AG583" s="3"/>
      <c r="AH583" s="3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  <c r="FE583" s="2"/>
      <c r="FF583" s="2"/>
      <c r="FG583" s="2"/>
      <c r="FH583" s="2"/>
      <c r="FI583" s="2"/>
      <c r="FJ583" s="2"/>
    </row>
    <row r="584" spans="1:166" x14ac:dyDescent="0.15">
      <c r="A584" s="134">
        <f t="shared" si="162"/>
        <v>44060</v>
      </c>
      <c r="B584" s="127">
        <f t="shared" ca="1" si="172"/>
        <v>2325040.1159999999</v>
      </c>
      <c r="C584" s="119">
        <f t="shared" si="163"/>
        <v>2000000</v>
      </c>
      <c r="D584" s="128">
        <f ca="1">IF(A584&lt;$B$1,VLOOKUP(A584,[1]DI!$A$4:$B$15000,2,FALSE),0)</f>
        <v>1.9000000000000006E-2</v>
      </c>
      <c r="E584" s="129">
        <f t="shared" ca="1" si="155"/>
        <v>1.0000746899999999</v>
      </c>
      <c r="F584" s="129">
        <f ca="1">(TRUNC(PRODUCT($E$12:$E583),16))</f>
        <v>1.0771375165105299</v>
      </c>
      <c r="G584" s="129">
        <f t="shared" si="164"/>
        <v>1</v>
      </c>
      <c r="H584" s="129">
        <f t="shared" ca="1" si="156"/>
        <v>1.07713752</v>
      </c>
      <c r="I584" s="128">
        <f t="shared" si="165"/>
        <v>0.05</v>
      </c>
      <c r="J584" s="122">
        <f t="shared" si="166"/>
        <v>43488</v>
      </c>
      <c r="K584" s="118">
        <f t="shared" si="167"/>
        <v>394</v>
      </c>
      <c r="L584" s="130">
        <f t="shared" si="168"/>
        <v>394</v>
      </c>
      <c r="M584" s="131">
        <f t="shared" si="157"/>
        <v>1.079268001</v>
      </c>
      <c r="N584" s="131">
        <f t="shared" ca="1" si="158"/>
        <v>1.1625200579999999</v>
      </c>
      <c r="O584" s="130">
        <f t="shared" si="169"/>
        <v>0</v>
      </c>
      <c r="P584" s="129">
        <f t="shared" ca="1" si="159"/>
        <v>325040.11599999998</v>
      </c>
      <c r="Q584" s="135">
        <f t="shared" si="160"/>
        <v>0</v>
      </c>
      <c r="R584" s="129">
        <f t="shared" si="161"/>
        <v>0</v>
      </c>
      <c r="S584" s="136" t="str">
        <f t="shared" si="170"/>
        <v>A+J=</v>
      </c>
      <c r="T584" s="122">
        <f t="shared" si="171"/>
        <v>44732</v>
      </c>
      <c r="U584" s="3"/>
      <c r="V584" s="3"/>
      <c r="W584" s="3"/>
      <c r="Y584" s="3"/>
      <c r="Z584" s="1"/>
      <c r="AA584" s="3"/>
      <c r="AB584" s="3"/>
      <c r="AC584" s="3"/>
      <c r="AD584" s="3"/>
      <c r="AE584" s="3"/>
      <c r="AF584" s="11"/>
      <c r="AG584" s="3"/>
      <c r="AH584" s="3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  <c r="FE584" s="2"/>
      <c r="FF584" s="2"/>
      <c r="FG584" s="2"/>
      <c r="FH584" s="2"/>
      <c r="FI584" s="2"/>
      <c r="FJ584" s="2"/>
    </row>
    <row r="585" spans="1:166" x14ac:dyDescent="0.15">
      <c r="A585" s="134">
        <f t="shared" si="162"/>
        <v>44061</v>
      </c>
      <c r="B585" s="127">
        <f t="shared" ca="1" si="172"/>
        <v>2325664.0019999999</v>
      </c>
      <c r="C585" s="119">
        <f t="shared" si="163"/>
        <v>2000000</v>
      </c>
      <c r="D585" s="128">
        <f ca="1">IF(A585&lt;$B$1,VLOOKUP(A585,[1]DI!$A$4:$B$15000,2,FALSE),0)</f>
        <v>1.9000000000000006E-2</v>
      </c>
      <c r="E585" s="129">
        <f t="shared" ca="1" si="155"/>
        <v>1.0000746899999999</v>
      </c>
      <c r="F585" s="129">
        <f ca="1">(TRUNC(PRODUCT($E$12:$E584),16))</f>
        <v>1.07721796791164</v>
      </c>
      <c r="G585" s="129">
        <f t="shared" si="164"/>
        <v>1</v>
      </c>
      <c r="H585" s="129">
        <f t="shared" ca="1" si="156"/>
        <v>1.07721797</v>
      </c>
      <c r="I585" s="128">
        <f t="shared" si="165"/>
        <v>0.05</v>
      </c>
      <c r="J585" s="122">
        <f t="shared" si="166"/>
        <v>43488</v>
      </c>
      <c r="K585" s="118">
        <f t="shared" si="167"/>
        <v>395</v>
      </c>
      <c r="L585" s="130">
        <f t="shared" si="168"/>
        <v>395</v>
      </c>
      <c r="M585" s="131">
        <f t="shared" si="157"/>
        <v>1.0794769799999999</v>
      </c>
      <c r="N585" s="131">
        <f t="shared" ca="1" si="158"/>
        <v>1.1628320009999999</v>
      </c>
      <c r="O585" s="130">
        <f t="shared" si="169"/>
        <v>0</v>
      </c>
      <c r="P585" s="129">
        <f t="shared" ca="1" si="159"/>
        <v>325664.00199999998</v>
      </c>
      <c r="Q585" s="135">
        <f t="shared" si="160"/>
        <v>0</v>
      </c>
      <c r="R585" s="129">
        <f t="shared" si="161"/>
        <v>0</v>
      </c>
      <c r="S585" s="136" t="str">
        <f t="shared" si="170"/>
        <v>A+J=</v>
      </c>
      <c r="T585" s="122">
        <f t="shared" si="171"/>
        <v>44732</v>
      </c>
      <c r="U585" s="3"/>
      <c r="V585" s="3"/>
      <c r="W585" s="3"/>
      <c r="Y585" s="3"/>
      <c r="Z585" s="1"/>
      <c r="AA585" s="3"/>
      <c r="AB585" s="3"/>
      <c r="AC585" s="3"/>
      <c r="AD585" s="3"/>
      <c r="AE585" s="3"/>
      <c r="AF585" s="11"/>
      <c r="AG585" s="3"/>
      <c r="AH585" s="3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  <c r="FE585" s="2"/>
      <c r="FF585" s="2"/>
      <c r="FG585" s="2"/>
      <c r="FH585" s="2"/>
      <c r="FI585" s="2"/>
      <c r="FJ585" s="2"/>
    </row>
    <row r="586" spans="1:166" x14ac:dyDescent="0.15">
      <c r="A586" s="134">
        <f t="shared" si="162"/>
        <v>44062</v>
      </c>
      <c r="B586" s="127">
        <f t="shared" ca="1" si="172"/>
        <v>2326288.0660000001</v>
      </c>
      <c r="C586" s="119">
        <f t="shared" si="163"/>
        <v>2000000</v>
      </c>
      <c r="D586" s="128">
        <f ca="1">IF(A586&lt;$B$1,VLOOKUP(A586,[1]DI!$A$4:$B$15000,2,FALSE),0)</f>
        <v>1.9000000000000006E-2</v>
      </c>
      <c r="E586" s="129">
        <f t="shared" ca="1" si="155"/>
        <v>1.0000746899999999</v>
      </c>
      <c r="F586" s="129">
        <f ca="1">(TRUNC(PRODUCT($E$12:$E585),16))</f>
        <v>1.07729842532166</v>
      </c>
      <c r="G586" s="129">
        <f t="shared" si="164"/>
        <v>1</v>
      </c>
      <c r="H586" s="129">
        <f t="shared" ca="1" si="156"/>
        <v>1.0772984299999999</v>
      </c>
      <c r="I586" s="128">
        <f t="shared" si="165"/>
        <v>0.05</v>
      </c>
      <c r="J586" s="122">
        <f t="shared" si="166"/>
        <v>43488</v>
      </c>
      <c r="K586" s="118">
        <f t="shared" si="167"/>
        <v>396</v>
      </c>
      <c r="L586" s="130">
        <f t="shared" si="168"/>
        <v>396</v>
      </c>
      <c r="M586" s="131">
        <f t="shared" si="157"/>
        <v>1.0796859999999999</v>
      </c>
      <c r="N586" s="131">
        <f t="shared" ca="1" si="158"/>
        <v>1.163144033</v>
      </c>
      <c r="O586" s="130">
        <f t="shared" si="169"/>
        <v>0</v>
      </c>
      <c r="P586" s="129">
        <f t="shared" ca="1" si="159"/>
        <v>326288.06599999999</v>
      </c>
      <c r="Q586" s="135">
        <f t="shared" si="160"/>
        <v>0</v>
      </c>
      <c r="R586" s="129">
        <f t="shared" si="161"/>
        <v>0</v>
      </c>
      <c r="S586" s="136" t="str">
        <f t="shared" si="170"/>
        <v>A+J=</v>
      </c>
      <c r="T586" s="122">
        <f t="shared" si="171"/>
        <v>44732</v>
      </c>
      <c r="U586" s="3"/>
      <c r="V586" s="3"/>
      <c r="W586" s="3"/>
      <c r="Y586" s="3"/>
      <c r="Z586" s="1"/>
      <c r="AA586" s="3"/>
      <c r="AB586" s="3"/>
      <c r="AC586" s="3"/>
      <c r="AD586" s="3"/>
      <c r="AE586" s="3"/>
      <c r="AF586" s="11"/>
      <c r="AG586" s="3"/>
      <c r="AH586" s="3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  <c r="FE586" s="2"/>
      <c r="FF586" s="2"/>
      <c r="FG586" s="2"/>
      <c r="FH586" s="2"/>
      <c r="FI586" s="2"/>
      <c r="FJ586" s="2"/>
    </row>
    <row r="587" spans="1:166" x14ac:dyDescent="0.15">
      <c r="A587" s="134">
        <f t="shared" si="162"/>
        <v>44063</v>
      </c>
      <c r="B587" s="127">
        <f t="shared" ca="1" si="172"/>
        <v>2326912.2820000001</v>
      </c>
      <c r="C587" s="119">
        <f t="shared" si="163"/>
        <v>2000000</v>
      </c>
      <c r="D587" s="128">
        <f ca="1">IF(A587&lt;$B$1,VLOOKUP(A587,[1]DI!$A$4:$B$15000,2,FALSE),0)</f>
        <v>1.9000000000000006E-2</v>
      </c>
      <c r="E587" s="129">
        <f t="shared" ca="1" si="155"/>
        <v>1.0000746899999999</v>
      </c>
      <c r="F587" s="129">
        <f ca="1">(TRUNC(PRODUCT($E$12:$E586),16))</f>
        <v>1.07737888874105</v>
      </c>
      <c r="G587" s="129">
        <f t="shared" si="164"/>
        <v>1</v>
      </c>
      <c r="H587" s="129">
        <f t="shared" ca="1" si="156"/>
        <v>1.0773788900000001</v>
      </c>
      <c r="I587" s="128">
        <f t="shared" si="165"/>
        <v>0.05</v>
      </c>
      <c r="J587" s="122">
        <f t="shared" si="166"/>
        <v>43488</v>
      </c>
      <c r="K587" s="118">
        <f t="shared" si="167"/>
        <v>397</v>
      </c>
      <c r="L587" s="130">
        <f t="shared" si="168"/>
        <v>397</v>
      </c>
      <c r="M587" s="131">
        <f t="shared" si="157"/>
        <v>1.0798950599999999</v>
      </c>
      <c r="N587" s="131">
        <f t="shared" ca="1" si="158"/>
        <v>1.1634561409999999</v>
      </c>
      <c r="O587" s="130">
        <f t="shared" si="169"/>
        <v>0</v>
      </c>
      <c r="P587" s="129">
        <f t="shared" ca="1" si="159"/>
        <v>326912.28200000001</v>
      </c>
      <c r="Q587" s="135">
        <f t="shared" si="160"/>
        <v>0</v>
      </c>
      <c r="R587" s="129">
        <f t="shared" si="161"/>
        <v>0</v>
      </c>
      <c r="S587" s="136" t="str">
        <f t="shared" si="170"/>
        <v>A+J=</v>
      </c>
      <c r="T587" s="122">
        <f t="shared" si="171"/>
        <v>44732</v>
      </c>
      <c r="U587" s="3"/>
      <c r="V587" s="3"/>
      <c r="W587" s="3"/>
      <c r="Y587" s="3"/>
      <c r="Z587" s="1"/>
      <c r="AA587" s="3"/>
      <c r="AB587" s="3"/>
      <c r="AC587" s="3"/>
      <c r="AD587" s="3"/>
      <c r="AE587" s="3"/>
      <c r="AF587" s="11"/>
      <c r="AG587" s="3"/>
      <c r="AH587" s="3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  <c r="FE587" s="2"/>
      <c r="FF587" s="2"/>
      <c r="FG587" s="2"/>
      <c r="FH587" s="2"/>
      <c r="FI587" s="2"/>
      <c r="FJ587" s="2"/>
    </row>
    <row r="588" spans="1:166" x14ac:dyDescent="0.15">
      <c r="A588" s="134">
        <f t="shared" si="162"/>
        <v>44064</v>
      </c>
      <c r="B588" s="127">
        <f t="shared" ca="1" si="172"/>
        <v>2327536.676</v>
      </c>
      <c r="C588" s="119">
        <f t="shared" si="163"/>
        <v>2000000</v>
      </c>
      <c r="D588" s="128">
        <f ca="1">IF(A588&lt;$B$1,VLOOKUP(A588,[1]DI!$A$4:$B$15000,2,FALSE),0)</f>
        <v>1.9000000000000006E-2</v>
      </c>
      <c r="E588" s="129">
        <f t="shared" ref="E588:E651" ca="1" si="173">ROUND(((1+D588)^(1/252)),8)</f>
        <v>1.0000746899999999</v>
      </c>
      <c r="F588" s="129">
        <f ca="1">(TRUNC(PRODUCT($E$12:$E587),16))</f>
        <v>1.0774593581702501</v>
      </c>
      <c r="G588" s="129">
        <f t="shared" si="164"/>
        <v>1</v>
      </c>
      <c r="H588" s="129">
        <f t="shared" ref="H588:H651" ca="1" si="174">ROUND(F588/G588,8)</f>
        <v>1.07745936</v>
      </c>
      <c r="I588" s="128">
        <f t="shared" si="165"/>
        <v>0.05</v>
      </c>
      <c r="J588" s="122">
        <f t="shared" si="166"/>
        <v>43488</v>
      </c>
      <c r="K588" s="118">
        <f t="shared" si="167"/>
        <v>398</v>
      </c>
      <c r="L588" s="130">
        <f t="shared" si="168"/>
        <v>398</v>
      </c>
      <c r="M588" s="131">
        <f t="shared" ref="M588:M651" si="175">ROUND((I588+1)^(L588/252),9)</f>
        <v>1.080104161</v>
      </c>
      <c r="N588" s="131">
        <f t="shared" ref="N588:N651" ca="1" si="176">ROUND(H588*M588,9)</f>
        <v>1.1637683379999999</v>
      </c>
      <c r="O588" s="130">
        <f t="shared" si="169"/>
        <v>0</v>
      </c>
      <c r="P588" s="129">
        <f t="shared" ref="P588:P651" ca="1" si="177">TRUNC(((N588-1)*C588),8)</f>
        <v>327536.67599999998</v>
      </c>
      <c r="Q588" s="135">
        <f t="shared" ref="Q588:Q651" si="178">IF($O588&gt;0,VLOOKUP($O588,$W$12:$AC$150,7),0)</f>
        <v>0</v>
      </c>
      <c r="R588" s="129">
        <f t="shared" ref="R588:R651" si="179">IF(Q588&gt;0,TRUNC(Q588*C$12,8),0)</f>
        <v>0</v>
      </c>
      <c r="S588" s="136" t="str">
        <f t="shared" si="170"/>
        <v>A+J=</v>
      </c>
      <c r="T588" s="122">
        <f t="shared" si="171"/>
        <v>44732</v>
      </c>
      <c r="U588" s="3"/>
      <c r="V588" s="3"/>
      <c r="W588" s="3"/>
      <c r="Y588" s="3"/>
      <c r="Z588" s="1"/>
      <c r="AA588" s="3"/>
      <c r="AB588" s="3"/>
      <c r="AC588" s="3"/>
      <c r="AD588" s="3"/>
      <c r="AE588" s="3"/>
      <c r="AF588" s="11"/>
      <c r="AG588" s="3"/>
      <c r="AH588" s="3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  <c r="FE588" s="2"/>
      <c r="FF588" s="2"/>
      <c r="FG588" s="2"/>
      <c r="FH588" s="2"/>
      <c r="FI588" s="2"/>
      <c r="FJ588" s="2"/>
    </row>
    <row r="589" spans="1:166" x14ac:dyDescent="0.15">
      <c r="A589" s="134">
        <f t="shared" ref="A589:A652" si="180">(A588+1)</f>
        <v>44065</v>
      </c>
      <c r="B589" s="127">
        <f t="shared" ca="1" si="172"/>
        <v>2328161.2239999999</v>
      </c>
      <c r="C589" s="119">
        <f t="shared" ref="C589:C652" si="181">(C588-R588)</f>
        <v>2000000</v>
      </c>
      <c r="D589" s="128">
        <f ca="1">IF(A589&lt;$B$1,VLOOKUP(A589,[1]DI!$A$4:$B$15000,2,FALSE),0)</f>
        <v>0</v>
      </c>
      <c r="E589" s="129">
        <f t="shared" ca="1" si="173"/>
        <v>1</v>
      </c>
      <c r="F589" s="129">
        <f ca="1">(TRUNC(PRODUCT($E$12:$E588),16))</f>
        <v>1.07753983360971</v>
      </c>
      <c r="G589" s="129">
        <f t="shared" ref="G589:G652" si="182">IF(O588&gt;0,F588,G588)</f>
        <v>1</v>
      </c>
      <c r="H589" s="129">
        <f t="shared" ca="1" si="174"/>
        <v>1.0775398300000001</v>
      </c>
      <c r="I589" s="128">
        <f t="shared" ref="I589:I652" si="183">I588</f>
        <v>0.05</v>
      </c>
      <c r="J589" s="122">
        <f t="shared" ref="J589:J652" si="184">IF(O588&gt;0,VLOOKUP(O588,W$12:AG$150,2),J588)</f>
        <v>43488</v>
      </c>
      <c r="K589" s="118">
        <f t="shared" ref="K589:K652" si="185">IF(A589&gt;J589,IF(NETWORKDAYS(J589,A589,$W$160:$W$544)-1=0,1,NETWORKDAYS(J589,A589,$W$160:$W$544)-1),0)</f>
        <v>398</v>
      </c>
      <c r="L589" s="130">
        <f t="shared" ref="L589:L652" si="186">IF(AND(K589=1,K588=1),1,IF(K589&gt;0,IF(K589=K588,K589+1,K589),0))</f>
        <v>399</v>
      </c>
      <c r="M589" s="131">
        <f t="shared" si="175"/>
        <v>1.080313302</v>
      </c>
      <c r="N589" s="131">
        <f t="shared" ca="1" si="176"/>
        <v>1.164080612</v>
      </c>
      <c r="O589" s="130">
        <f t="shared" ref="O589:O652" si="187">IF(VLOOKUP(A589,X$12:AE$150,8)=VLOOKUP(A588,X$12:AE$150,8),0,VLOOKUP(A589,X$12:AE$150,8))</f>
        <v>0</v>
      </c>
      <c r="P589" s="129">
        <f t="shared" ca="1" si="177"/>
        <v>328161.22399999999</v>
      </c>
      <c r="Q589" s="135">
        <f t="shared" si="178"/>
        <v>0</v>
      </c>
      <c r="R589" s="129">
        <f t="shared" si="179"/>
        <v>0</v>
      </c>
      <c r="S589" s="136" t="str">
        <f t="shared" ref="S589:S652" si="188">IF(O588&gt;0,VLOOKUP(O588,W$12:AG$150,10),S588)</f>
        <v>A+J=</v>
      </c>
      <c r="T589" s="122">
        <f t="shared" ref="T589:T652" si="189">IF(O588&gt;0,VLOOKUP(O588,W$12:AG$150,11),T588)</f>
        <v>44732</v>
      </c>
      <c r="U589" s="3"/>
      <c r="V589" s="3"/>
      <c r="W589" s="3"/>
      <c r="Y589" s="3"/>
      <c r="Z589" s="1"/>
      <c r="AA589" s="3"/>
      <c r="AB589" s="3"/>
      <c r="AC589" s="3"/>
      <c r="AD589" s="3"/>
      <c r="AE589" s="3"/>
      <c r="AF589" s="11"/>
      <c r="AG589" s="3"/>
      <c r="AH589" s="3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  <c r="FE589" s="2"/>
      <c r="FF589" s="2"/>
      <c r="FG589" s="2"/>
      <c r="FH589" s="2"/>
      <c r="FI589" s="2"/>
      <c r="FJ589" s="2"/>
    </row>
    <row r="590" spans="1:166" x14ac:dyDescent="0.15">
      <c r="A590" s="134">
        <f t="shared" si="180"/>
        <v>44066</v>
      </c>
      <c r="B590" s="127">
        <f t="shared" ref="B590:B653" ca="1" si="190">IF(A590&lt;=TODAY(),C590+P590,IF(AND(A590&gt;TODAY(),A590&lt;=$B$1),IF(VLOOKUP(TODAY(),$A$10:$D$5000,4,FALSE)=0,"n.d",C590+P590),"n.d"))</f>
        <v>2328161.2239999999</v>
      </c>
      <c r="C590" s="119">
        <f t="shared" si="181"/>
        <v>2000000</v>
      </c>
      <c r="D590" s="128">
        <f ca="1">IF(A590&lt;$B$1,VLOOKUP(A590,[1]DI!$A$4:$B$15000,2,FALSE),0)</f>
        <v>0</v>
      </c>
      <c r="E590" s="129">
        <f t="shared" ca="1" si="173"/>
        <v>1</v>
      </c>
      <c r="F590" s="129">
        <f ca="1">(TRUNC(PRODUCT($E$12:$E589),16))</f>
        <v>1.07753983360971</v>
      </c>
      <c r="G590" s="129">
        <f t="shared" si="182"/>
        <v>1</v>
      </c>
      <c r="H590" s="129">
        <f t="shared" ca="1" si="174"/>
        <v>1.0775398300000001</v>
      </c>
      <c r="I590" s="128">
        <f t="shared" si="183"/>
        <v>0.05</v>
      </c>
      <c r="J590" s="122">
        <f t="shared" si="184"/>
        <v>43488</v>
      </c>
      <c r="K590" s="118">
        <f t="shared" si="185"/>
        <v>398</v>
      </c>
      <c r="L590" s="130">
        <f t="shared" si="186"/>
        <v>399</v>
      </c>
      <c r="M590" s="131">
        <f t="shared" si="175"/>
        <v>1.080313302</v>
      </c>
      <c r="N590" s="131">
        <f t="shared" ca="1" si="176"/>
        <v>1.164080612</v>
      </c>
      <c r="O590" s="130">
        <f t="shared" si="187"/>
        <v>0</v>
      </c>
      <c r="P590" s="129">
        <f t="shared" ca="1" si="177"/>
        <v>328161.22399999999</v>
      </c>
      <c r="Q590" s="135">
        <f t="shared" si="178"/>
        <v>0</v>
      </c>
      <c r="R590" s="129">
        <f t="shared" si="179"/>
        <v>0</v>
      </c>
      <c r="S590" s="136" t="str">
        <f t="shared" si="188"/>
        <v>A+J=</v>
      </c>
      <c r="T590" s="122">
        <f t="shared" si="189"/>
        <v>44732</v>
      </c>
      <c r="U590" s="3"/>
      <c r="V590" s="3"/>
      <c r="W590" s="3"/>
      <c r="Y590" s="3"/>
      <c r="Z590" s="1"/>
      <c r="AA590" s="3"/>
      <c r="AB590" s="3"/>
      <c r="AC590" s="3"/>
      <c r="AD590" s="3"/>
      <c r="AE590" s="3"/>
      <c r="AF590" s="11"/>
      <c r="AG590" s="3"/>
      <c r="AH590" s="3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  <c r="FE590" s="2"/>
      <c r="FF590" s="2"/>
      <c r="FG590" s="2"/>
      <c r="FH590" s="2"/>
      <c r="FI590" s="2"/>
      <c r="FJ590" s="2"/>
    </row>
    <row r="591" spans="1:166" x14ac:dyDescent="0.15">
      <c r="A591" s="134">
        <f t="shared" si="180"/>
        <v>44067</v>
      </c>
      <c r="B591" s="127">
        <f t="shared" ca="1" si="190"/>
        <v>2328161.2239999999</v>
      </c>
      <c r="C591" s="119">
        <f t="shared" si="181"/>
        <v>2000000</v>
      </c>
      <c r="D591" s="128">
        <f ca="1">IF(A591&lt;$B$1,VLOOKUP(A591,[1]DI!$A$4:$B$15000,2,FALSE),0)</f>
        <v>1.9000000000000006E-2</v>
      </c>
      <c r="E591" s="129">
        <f t="shared" ca="1" si="173"/>
        <v>1.0000746899999999</v>
      </c>
      <c r="F591" s="129">
        <f ca="1">(TRUNC(PRODUCT($E$12:$E590),16))</f>
        <v>1.07753983360971</v>
      </c>
      <c r="G591" s="129">
        <f t="shared" si="182"/>
        <v>1</v>
      </c>
      <c r="H591" s="129">
        <f t="shared" ca="1" si="174"/>
        <v>1.0775398300000001</v>
      </c>
      <c r="I591" s="128">
        <f t="shared" si="183"/>
        <v>0.05</v>
      </c>
      <c r="J591" s="122">
        <f t="shared" si="184"/>
        <v>43488</v>
      </c>
      <c r="K591" s="118">
        <f t="shared" si="185"/>
        <v>399</v>
      </c>
      <c r="L591" s="130">
        <f t="shared" si="186"/>
        <v>399</v>
      </c>
      <c r="M591" s="131">
        <f t="shared" si="175"/>
        <v>1.080313302</v>
      </c>
      <c r="N591" s="131">
        <f t="shared" ca="1" si="176"/>
        <v>1.164080612</v>
      </c>
      <c r="O591" s="130">
        <f t="shared" si="187"/>
        <v>0</v>
      </c>
      <c r="P591" s="129">
        <f t="shared" ca="1" si="177"/>
        <v>328161.22399999999</v>
      </c>
      <c r="Q591" s="135">
        <f t="shared" si="178"/>
        <v>0</v>
      </c>
      <c r="R591" s="129">
        <f t="shared" si="179"/>
        <v>0</v>
      </c>
      <c r="S591" s="136" t="str">
        <f t="shared" si="188"/>
        <v>A+J=</v>
      </c>
      <c r="T591" s="122">
        <f t="shared" si="189"/>
        <v>44732</v>
      </c>
      <c r="U591" s="3"/>
      <c r="V591" s="3"/>
      <c r="W591" s="3"/>
      <c r="Y591" s="3"/>
      <c r="Z591" s="1"/>
      <c r="AA591" s="3"/>
      <c r="AB591" s="3"/>
      <c r="AC591" s="3"/>
      <c r="AD591" s="3"/>
      <c r="AE591" s="3"/>
      <c r="AF591" s="11"/>
      <c r="AG591" s="3"/>
      <c r="AH591" s="3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  <c r="FE591" s="2"/>
      <c r="FF591" s="2"/>
      <c r="FG591" s="2"/>
      <c r="FH591" s="2"/>
      <c r="FI591" s="2"/>
      <c r="FJ591" s="2"/>
    </row>
    <row r="592" spans="1:166" x14ac:dyDescent="0.15">
      <c r="A592" s="134">
        <f t="shared" si="180"/>
        <v>44068</v>
      </c>
      <c r="B592" s="127">
        <f t="shared" ca="1" si="190"/>
        <v>2328785.9679999999</v>
      </c>
      <c r="C592" s="119">
        <f t="shared" si="181"/>
        <v>2000000</v>
      </c>
      <c r="D592" s="128">
        <f ca="1">IF(A592&lt;$B$1,VLOOKUP(A592,[1]DI!$A$4:$B$15000,2,FALSE),0)</f>
        <v>1.9000000000000006E-2</v>
      </c>
      <c r="E592" s="129">
        <f t="shared" ca="1" si="173"/>
        <v>1.0000746899999999</v>
      </c>
      <c r="F592" s="129">
        <f ca="1">(TRUNC(PRODUCT($E$12:$E591),16))</f>
        <v>1.07762031505988</v>
      </c>
      <c r="G592" s="129">
        <f t="shared" si="182"/>
        <v>1</v>
      </c>
      <c r="H592" s="129">
        <f t="shared" ca="1" si="174"/>
        <v>1.0776203200000001</v>
      </c>
      <c r="I592" s="128">
        <f t="shared" si="183"/>
        <v>0.05</v>
      </c>
      <c r="J592" s="122">
        <f t="shared" si="184"/>
        <v>43488</v>
      </c>
      <c r="K592" s="118">
        <f t="shared" si="185"/>
        <v>400</v>
      </c>
      <c r="L592" s="130">
        <f t="shared" si="186"/>
        <v>400</v>
      </c>
      <c r="M592" s="131">
        <f t="shared" si="175"/>
        <v>1.080522483</v>
      </c>
      <c r="N592" s="131">
        <f t="shared" ca="1" si="176"/>
        <v>1.164392984</v>
      </c>
      <c r="O592" s="130">
        <f t="shared" si="187"/>
        <v>0</v>
      </c>
      <c r="P592" s="129">
        <f t="shared" ca="1" si="177"/>
        <v>328785.96799999999</v>
      </c>
      <c r="Q592" s="135">
        <f t="shared" si="178"/>
        <v>0</v>
      </c>
      <c r="R592" s="129">
        <f t="shared" si="179"/>
        <v>0</v>
      </c>
      <c r="S592" s="136" t="str">
        <f t="shared" si="188"/>
        <v>A+J=</v>
      </c>
      <c r="T592" s="122">
        <f t="shared" si="189"/>
        <v>44732</v>
      </c>
      <c r="U592" s="3"/>
      <c r="V592" s="3"/>
      <c r="W592" s="3"/>
      <c r="Y592" s="3"/>
      <c r="Z592" s="1"/>
      <c r="AA592" s="3"/>
      <c r="AB592" s="3"/>
      <c r="AC592" s="3"/>
      <c r="AD592" s="3"/>
      <c r="AE592" s="3"/>
      <c r="AF592" s="11"/>
      <c r="AG592" s="3"/>
      <c r="AH592" s="3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  <c r="FE592" s="2"/>
      <c r="FF592" s="2"/>
      <c r="FG592" s="2"/>
      <c r="FH592" s="2"/>
      <c r="FI592" s="2"/>
      <c r="FJ592" s="2"/>
    </row>
    <row r="593" spans="1:166" x14ac:dyDescent="0.15">
      <c r="A593" s="134">
        <f t="shared" si="180"/>
        <v>44069</v>
      </c>
      <c r="B593" s="127">
        <f t="shared" ca="1" si="190"/>
        <v>2329410.8459999999</v>
      </c>
      <c r="C593" s="119">
        <f t="shared" si="181"/>
        <v>2000000</v>
      </c>
      <c r="D593" s="128">
        <f ca="1">IF(A593&lt;$B$1,VLOOKUP(A593,[1]DI!$A$4:$B$15000,2,FALSE),0)</f>
        <v>1.9000000000000006E-2</v>
      </c>
      <c r="E593" s="129">
        <f t="shared" ca="1" si="173"/>
        <v>1.0000746899999999</v>
      </c>
      <c r="F593" s="129">
        <f ca="1">(TRUNC(PRODUCT($E$12:$E592),16))</f>
        <v>1.07770080252121</v>
      </c>
      <c r="G593" s="129">
        <f t="shared" si="182"/>
        <v>1</v>
      </c>
      <c r="H593" s="129">
        <f t="shared" ca="1" si="174"/>
        <v>1.0777007999999999</v>
      </c>
      <c r="I593" s="128">
        <f t="shared" si="183"/>
        <v>0.05</v>
      </c>
      <c r="J593" s="122">
        <f t="shared" si="184"/>
        <v>43488</v>
      </c>
      <c r="K593" s="118">
        <f t="shared" si="185"/>
        <v>401</v>
      </c>
      <c r="L593" s="130">
        <f t="shared" si="186"/>
        <v>401</v>
      </c>
      <c r="M593" s="131">
        <f t="shared" si="175"/>
        <v>1.080731705</v>
      </c>
      <c r="N593" s="131">
        <f t="shared" ca="1" si="176"/>
        <v>1.164705423</v>
      </c>
      <c r="O593" s="130">
        <f t="shared" si="187"/>
        <v>0</v>
      </c>
      <c r="P593" s="129">
        <f t="shared" ca="1" si="177"/>
        <v>329410.84600000002</v>
      </c>
      <c r="Q593" s="135">
        <f t="shared" si="178"/>
        <v>0</v>
      </c>
      <c r="R593" s="129">
        <f t="shared" si="179"/>
        <v>0</v>
      </c>
      <c r="S593" s="136" t="str">
        <f t="shared" si="188"/>
        <v>A+J=</v>
      </c>
      <c r="T593" s="122">
        <f t="shared" si="189"/>
        <v>44732</v>
      </c>
      <c r="U593" s="3"/>
      <c r="V593" s="3"/>
      <c r="W593" s="3"/>
      <c r="Y593" s="3"/>
      <c r="Z593" s="1"/>
      <c r="AA593" s="3"/>
      <c r="AB593" s="3"/>
      <c r="AC593" s="3"/>
      <c r="AD593" s="3"/>
      <c r="AE593" s="3"/>
      <c r="AF593" s="11"/>
      <c r="AG593" s="3"/>
      <c r="AH593" s="3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  <c r="FE593" s="2"/>
      <c r="FF593" s="2"/>
      <c r="FG593" s="2"/>
      <c r="FH593" s="2"/>
      <c r="FI593" s="2"/>
      <c r="FJ593" s="2"/>
    </row>
    <row r="594" spans="1:166" x14ac:dyDescent="0.15">
      <c r="A594" s="134">
        <f t="shared" si="180"/>
        <v>44070</v>
      </c>
      <c r="B594" s="127">
        <f t="shared" ca="1" si="190"/>
        <v>2330035.9240000001</v>
      </c>
      <c r="C594" s="119">
        <f t="shared" si="181"/>
        <v>2000000</v>
      </c>
      <c r="D594" s="128">
        <f ca="1">IF(A594&lt;$B$1,VLOOKUP(A594,[1]DI!$A$4:$B$15000,2,FALSE),0)</f>
        <v>1.9000000000000006E-2</v>
      </c>
      <c r="E594" s="129">
        <f t="shared" ca="1" si="173"/>
        <v>1.0000746899999999</v>
      </c>
      <c r="F594" s="129">
        <f ca="1">(TRUNC(PRODUCT($E$12:$E593),16))</f>
        <v>1.07778129599415</v>
      </c>
      <c r="G594" s="129">
        <f t="shared" si="182"/>
        <v>1</v>
      </c>
      <c r="H594" s="129">
        <f t="shared" ca="1" si="174"/>
        <v>1.0777813000000001</v>
      </c>
      <c r="I594" s="128">
        <f t="shared" si="183"/>
        <v>0.05</v>
      </c>
      <c r="J594" s="122">
        <f t="shared" si="184"/>
        <v>43488</v>
      </c>
      <c r="K594" s="118">
        <f t="shared" si="185"/>
        <v>402</v>
      </c>
      <c r="L594" s="130">
        <f t="shared" si="186"/>
        <v>402</v>
      </c>
      <c r="M594" s="131">
        <f t="shared" si="175"/>
        <v>1.0809409679999999</v>
      </c>
      <c r="N594" s="131">
        <f t="shared" ca="1" si="176"/>
        <v>1.1650179620000001</v>
      </c>
      <c r="O594" s="130">
        <f t="shared" si="187"/>
        <v>0</v>
      </c>
      <c r="P594" s="129">
        <f t="shared" ca="1" si="177"/>
        <v>330035.924</v>
      </c>
      <c r="Q594" s="135">
        <f t="shared" si="178"/>
        <v>0</v>
      </c>
      <c r="R594" s="129">
        <f t="shared" si="179"/>
        <v>0</v>
      </c>
      <c r="S594" s="136" t="str">
        <f t="shared" si="188"/>
        <v>A+J=</v>
      </c>
      <c r="T594" s="122">
        <f t="shared" si="189"/>
        <v>44732</v>
      </c>
      <c r="U594" s="3"/>
      <c r="V594" s="3"/>
      <c r="W594" s="3"/>
      <c r="Y594" s="3"/>
      <c r="Z594" s="1"/>
      <c r="AA594" s="3"/>
      <c r="AB594" s="3"/>
      <c r="AC594" s="3"/>
      <c r="AD594" s="3"/>
      <c r="AE594" s="3"/>
      <c r="AF594" s="11"/>
      <c r="AG594" s="3"/>
      <c r="AH594" s="3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  <c r="FE594" s="2"/>
      <c r="FF594" s="2"/>
      <c r="FG594" s="2"/>
      <c r="FH594" s="2"/>
      <c r="FI594" s="2"/>
      <c r="FJ594" s="2"/>
    </row>
    <row r="595" spans="1:166" x14ac:dyDescent="0.15">
      <c r="A595" s="134">
        <f t="shared" si="180"/>
        <v>44071</v>
      </c>
      <c r="B595" s="127">
        <f t="shared" ca="1" si="190"/>
        <v>2330661.1540000001</v>
      </c>
      <c r="C595" s="119">
        <f t="shared" si="181"/>
        <v>2000000</v>
      </c>
      <c r="D595" s="128">
        <f ca="1">IF(A595&lt;$B$1,VLOOKUP(A595,[1]DI!$A$4:$B$15000,2,FALSE),0)</f>
        <v>1.9000000000000006E-2</v>
      </c>
      <c r="E595" s="129">
        <f t="shared" ca="1" si="173"/>
        <v>1.0000746899999999</v>
      </c>
      <c r="F595" s="129">
        <f ca="1">(TRUNC(PRODUCT($E$12:$E594),16))</f>
        <v>1.0778617954791501</v>
      </c>
      <c r="G595" s="129">
        <f t="shared" si="182"/>
        <v>1</v>
      </c>
      <c r="H595" s="129">
        <f t="shared" ca="1" si="174"/>
        <v>1.0778618</v>
      </c>
      <c r="I595" s="128">
        <f t="shared" si="183"/>
        <v>0.05</v>
      </c>
      <c r="J595" s="122">
        <f t="shared" si="184"/>
        <v>43488</v>
      </c>
      <c r="K595" s="118">
        <f t="shared" si="185"/>
        <v>403</v>
      </c>
      <c r="L595" s="130">
        <f t="shared" si="186"/>
        <v>403</v>
      </c>
      <c r="M595" s="131">
        <f t="shared" si="175"/>
        <v>1.0811502710000001</v>
      </c>
      <c r="N595" s="131">
        <f t="shared" ca="1" si="176"/>
        <v>1.165330577</v>
      </c>
      <c r="O595" s="130">
        <f t="shared" si="187"/>
        <v>0</v>
      </c>
      <c r="P595" s="129">
        <f t="shared" ca="1" si="177"/>
        <v>330661.15399999998</v>
      </c>
      <c r="Q595" s="135">
        <f t="shared" si="178"/>
        <v>0</v>
      </c>
      <c r="R595" s="129">
        <f t="shared" si="179"/>
        <v>0</v>
      </c>
      <c r="S595" s="136" t="str">
        <f t="shared" si="188"/>
        <v>A+J=</v>
      </c>
      <c r="T595" s="122">
        <f t="shared" si="189"/>
        <v>44732</v>
      </c>
      <c r="U595" s="3"/>
      <c r="V595" s="3"/>
      <c r="W595" s="3"/>
      <c r="Y595" s="3"/>
      <c r="Z595" s="1"/>
      <c r="AA595" s="3"/>
      <c r="AB595" s="3"/>
      <c r="AC595" s="3"/>
      <c r="AD595" s="3"/>
      <c r="AE595" s="3"/>
      <c r="AF595" s="11"/>
      <c r="AG595" s="3"/>
      <c r="AH595" s="3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  <c r="FE595" s="2"/>
      <c r="FF595" s="2"/>
      <c r="FG595" s="2"/>
      <c r="FH595" s="2"/>
      <c r="FI595" s="2"/>
      <c r="FJ595" s="2"/>
    </row>
    <row r="596" spans="1:166" x14ac:dyDescent="0.15">
      <c r="A596" s="134">
        <f t="shared" si="180"/>
        <v>44072</v>
      </c>
      <c r="B596" s="127">
        <f t="shared" ca="1" si="190"/>
        <v>2331286.5419999999</v>
      </c>
      <c r="C596" s="119">
        <f t="shared" si="181"/>
        <v>2000000</v>
      </c>
      <c r="D596" s="128">
        <f ca="1">IF(A596&lt;$B$1,VLOOKUP(A596,[1]DI!$A$4:$B$15000,2,FALSE),0)</f>
        <v>0</v>
      </c>
      <c r="E596" s="129">
        <f t="shared" ca="1" si="173"/>
        <v>1</v>
      </c>
      <c r="F596" s="129">
        <f ca="1">(TRUNC(PRODUCT($E$12:$E595),16))</f>
        <v>1.07794230097665</v>
      </c>
      <c r="G596" s="129">
        <f t="shared" si="182"/>
        <v>1</v>
      </c>
      <c r="H596" s="129">
        <f t="shared" ca="1" si="174"/>
        <v>1.0779422999999999</v>
      </c>
      <c r="I596" s="128">
        <f t="shared" si="183"/>
        <v>0.05</v>
      </c>
      <c r="J596" s="122">
        <f t="shared" si="184"/>
        <v>43488</v>
      </c>
      <c r="K596" s="118">
        <f t="shared" si="185"/>
        <v>403</v>
      </c>
      <c r="L596" s="130">
        <f t="shared" si="186"/>
        <v>404</v>
      </c>
      <c r="M596" s="131">
        <f t="shared" si="175"/>
        <v>1.081359615</v>
      </c>
      <c r="N596" s="131">
        <f t="shared" ca="1" si="176"/>
        <v>1.165643271</v>
      </c>
      <c r="O596" s="130">
        <f t="shared" si="187"/>
        <v>0</v>
      </c>
      <c r="P596" s="129">
        <f t="shared" ca="1" si="177"/>
        <v>331286.54200000002</v>
      </c>
      <c r="Q596" s="135">
        <f t="shared" si="178"/>
        <v>0</v>
      </c>
      <c r="R596" s="129">
        <f t="shared" si="179"/>
        <v>0</v>
      </c>
      <c r="S596" s="136" t="str">
        <f t="shared" si="188"/>
        <v>A+J=</v>
      </c>
      <c r="T596" s="122">
        <f t="shared" si="189"/>
        <v>44732</v>
      </c>
      <c r="U596" s="3"/>
      <c r="V596" s="3"/>
      <c r="W596" s="3"/>
      <c r="Y596" s="3"/>
      <c r="Z596" s="1"/>
      <c r="AA596" s="3"/>
      <c r="AB596" s="3"/>
      <c r="AC596" s="3"/>
      <c r="AD596" s="3"/>
      <c r="AE596" s="3"/>
      <c r="AF596" s="11"/>
      <c r="AG596" s="3"/>
      <c r="AH596" s="3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  <c r="FE596" s="2"/>
      <c r="FF596" s="2"/>
      <c r="FG596" s="2"/>
      <c r="FH596" s="2"/>
      <c r="FI596" s="2"/>
      <c r="FJ596" s="2"/>
    </row>
    <row r="597" spans="1:166" x14ac:dyDescent="0.15">
      <c r="A597" s="134">
        <f t="shared" si="180"/>
        <v>44073</v>
      </c>
      <c r="B597" s="127">
        <f t="shared" ca="1" si="190"/>
        <v>2331286.5419999999</v>
      </c>
      <c r="C597" s="119">
        <f t="shared" si="181"/>
        <v>2000000</v>
      </c>
      <c r="D597" s="128">
        <f ca="1">IF(A597&lt;$B$1,VLOOKUP(A597,[1]DI!$A$4:$B$15000,2,FALSE),0)</f>
        <v>0</v>
      </c>
      <c r="E597" s="129">
        <f t="shared" ca="1" si="173"/>
        <v>1</v>
      </c>
      <c r="F597" s="129">
        <f ca="1">(TRUNC(PRODUCT($E$12:$E596),16))</f>
        <v>1.07794230097665</v>
      </c>
      <c r="G597" s="129">
        <f t="shared" si="182"/>
        <v>1</v>
      </c>
      <c r="H597" s="129">
        <f t="shared" ca="1" si="174"/>
        <v>1.0779422999999999</v>
      </c>
      <c r="I597" s="128">
        <f t="shared" si="183"/>
        <v>0.05</v>
      </c>
      <c r="J597" s="122">
        <f t="shared" si="184"/>
        <v>43488</v>
      </c>
      <c r="K597" s="118">
        <f t="shared" si="185"/>
        <v>403</v>
      </c>
      <c r="L597" s="130">
        <f t="shared" si="186"/>
        <v>404</v>
      </c>
      <c r="M597" s="131">
        <f t="shared" si="175"/>
        <v>1.081359615</v>
      </c>
      <c r="N597" s="131">
        <f t="shared" ca="1" si="176"/>
        <v>1.165643271</v>
      </c>
      <c r="O597" s="130">
        <f t="shared" si="187"/>
        <v>0</v>
      </c>
      <c r="P597" s="129">
        <f t="shared" ca="1" si="177"/>
        <v>331286.54200000002</v>
      </c>
      <c r="Q597" s="135">
        <f t="shared" si="178"/>
        <v>0</v>
      </c>
      <c r="R597" s="129">
        <f t="shared" si="179"/>
        <v>0</v>
      </c>
      <c r="S597" s="136" t="str">
        <f t="shared" si="188"/>
        <v>A+J=</v>
      </c>
      <c r="T597" s="122">
        <f t="shared" si="189"/>
        <v>44732</v>
      </c>
      <c r="U597" s="3"/>
      <c r="V597" s="3"/>
      <c r="W597" s="3"/>
      <c r="Y597" s="3"/>
      <c r="Z597" s="1"/>
      <c r="AA597" s="3"/>
      <c r="AB597" s="3"/>
      <c r="AC597" s="3"/>
      <c r="AD597" s="3"/>
      <c r="AE597" s="3"/>
      <c r="AF597" s="11"/>
      <c r="AG597" s="3"/>
      <c r="AH597" s="3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  <c r="FE597" s="2"/>
      <c r="FF597" s="2"/>
      <c r="FG597" s="2"/>
      <c r="FH597" s="2"/>
      <c r="FI597" s="2"/>
      <c r="FJ597" s="2"/>
    </row>
    <row r="598" spans="1:166" x14ac:dyDescent="0.15">
      <c r="A598" s="134">
        <f t="shared" si="180"/>
        <v>44074</v>
      </c>
      <c r="B598" s="127">
        <f t="shared" ca="1" si="190"/>
        <v>2331286.5419999999</v>
      </c>
      <c r="C598" s="119">
        <f t="shared" si="181"/>
        <v>2000000</v>
      </c>
      <c r="D598" s="128">
        <f ca="1">IF(A598&lt;$B$1,VLOOKUP(A598,[1]DI!$A$4:$B$15000,2,FALSE),0)</f>
        <v>1.9000000000000006E-2</v>
      </c>
      <c r="E598" s="129">
        <f t="shared" ca="1" si="173"/>
        <v>1.0000746899999999</v>
      </c>
      <c r="F598" s="129">
        <f ca="1">(TRUNC(PRODUCT($E$12:$E597),16))</f>
        <v>1.07794230097665</v>
      </c>
      <c r="G598" s="129">
        <f t="shared" si="182"/>
        <v>1</v>
      </c>
      <c r="H598" s="129">
        <f t="shared" ca="1" si="174"/>
        <v>1.0779422999999999</v>
      </c>
      <c r="I598" s="128">
        <f t="shared" si="183"/>
        <v>0.05</v>
      </c>
      <c r="J598" s="122">
        <f t="shared" si="184"/>
        <v>43488</v>
      </c>
      <c r="K598" s="118">
        <f t="shared" si="185"/>
        <v>404</v>
      </c>
      <c r="L598" s="130">
        <f t="shared" si="186"/>
        <v>404</v>
      </c>
      <c r="M598" s="131">
        <f t="shared" si="175"/>
        <v>1.081359615</v>
      </c>
      <c r="N598" s="131">
        <f t="shared" ca="1" si="176"/>
        <v>1.165643271</v>
      </c>
      <c r="O598" s="130">
        <f t="shared" si="187"/>
        <v>0</v>
      </c>
      <c r="P598" s="129">
        <f t="shared" ca="1" si="177"/>
        <v>331286.54200000002</v>
      </c>
      <c r="Q598" s="135">
        <f t="shared" si="178"/>
        <v>0</v>
      </c>
      <c r="R598" s="129">
        <f t="shared" si="179"/>
        <v>0</v>
      </c>
      <c r="S598" s="136" t="str">
        <f t="shared" si="188"/>
        <v>A+J=</v>
      </c>
      <c r="T598" s="122">
        <f t="shared" si="189"/>
        <v>44732</v>
      </c>
      <c r="U598" s="3"/>
      <c r="V598" s="3"/>
      <c r="W598" s="3"/>
      <c r="Y598" s="3"/>
      <c r="Z598" s="1"/>
      <c r="AA598" s="3"/>
      <c r="AB598" s="3"/>
      <c r="AC598" s="3"/>
      <c r="AD598" s="3"/>
      <c r="AE598" s="3"/>
      <c r="AF598" s="11"/>
      <c r="AG598" s="3"/>
      <c r="AH598" s="3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  <c r="FE598" s="2"/>
      <c r="FF598" s="2"/>
      <c r="FG598" s="2"/>
      <c r="FH598" s="2"/>
      <c r="FI598" s="2"/>
      <c r="FJ598" s="2"/>
    </row>
    <row r="599" spans="1:166" x14ac:dyDescent="0.15">
      <c r="A599" s="134">
        <f t="shared" si="180"/>
        <v>44075</v>
      </c>
      <c r="B599" s="127">
        <f t="shared" ca="1" si="190"/>
        <v>2331912.1039999998</v>
      </c>
      <c r="C599" s="119">
        <f t="shared" si="181"/>
        <v>2000000</v>
      </c>
      <c r="D599" s="128">
        <f ca="1">IF(A599&lt;$B$1,VLOOKUP(A599,[1]DI!$A$4:$B$15000,2,FALSE),0)</f>
        <v>1.9000000000000006E-2</v>
      </c>
      <c r="E599" s="129">
        <f t="shared" ca="1" si="173"/>
        <v>1.0000746899999999</v>
      </c>
      <c r="F599" s="129">
        <f ca="1">(TRUNC(PRODUCT($E$12:$E598),16))</f>
        <v>1.0780228124871101</v>
      </c>
      <c r="G599" s="129">
        <f t="shared" si="182"/>
        <v>1</v>
      </c>
      <c r="H599" s="129">
        <f t="shared" ca="1" si="174"/>
        <v>1.07802281</v>
      </c>
      <c r="I599" s="128">
        <f t="shared" si="183"/>
        <v>0.05</v>
      </c>
      <c r="J599" s="122">
        <f t="shared" si="184"/>
        <v>43488</v>
      </c>
      <c r="K599" s="118">
        <f t="shared" si="185"/>
        <v>405</v>
      </c>
      <c r="L599" s="130">
        <f t="shared" si="186"/>
        <v>405</v>
      </c>
      <c r="M599" s="131">
        <f t="shared" si="175"/>
        <v>1.0815689989999999</v>
      </c>
      <c r="N599" s="131">
        <f t="shared" ca="1" si="176"/>
        <v>1.1659560520000001</v>
      </c>
      <c r="O599" s="130">
        <f t="shared" si="187"/>
        <v>0</v>
      </c>
      <c r="P599" s="129">
        <f t="shared" ca="1" si="177"/>
        <v>331912.10399999999</v>
      </c>
      <c r="Q599" s="135">
        <f t="shared" si="178"/>
        <v>0</v>
      </c>
      <c r="R599" s="129">
        <f t="shared" si="179"/>
        <v>0</v>
      </c>
      <c r="S599" s="136" t="str">
        <f t="shared" si="188"/>
        <v>A+J=</v>
      </c>
      <c r="T599" s="122">
        <f t="shared" si="189"/>
        <v>44732</v>
      </c>
      <c r="U599" s="3"/>
      <c r="V599" s="3"/>
      <c r="W599" s="3"/>
      <c r="Y599" s="3"/>
      <c r="Z599" s="1"/>
      <c r="AA599" s="3"/>
      <c r="AB599" s="3"/>
      <c r="AC599" s="3"/>
      <c r="AD599" s="3"/>
      <c r="AE599" s="3"/>
      <c r="AF599" s="11"/>
      <c r="AG599" s="3"/>
      <c r="AH599" s="3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  <c r="FE599" s="2"/>
      <c r="FF599" s="2"/>
      <c r="FG599" s="2"/>
      <c r="FH599" s="2"/>
      <c r="FI599" s="2"/>
      <c r="FJ599" s="2"/>
    </row>
    <row r="600" spans="1:166" x14ac:dyDescent="0.15">
      <c r="A600" s="134">
        <f t="shared" si="180"/>
        <v>44076</v>
      </c>
      <c r="B600" s="127">
        <f t="shared" ca="1" si="190"/>
        <v>2332537.8420000002</v>
      </c>
      <c r="C600" s="119">
        <f t="shared" si="181"/>
        <v>2000000</v>
      </c>
      <c r="D600" s="128">
        <f ca="1">IF(A600&lt;$B$1,VLOOKUP(A600,[1]DI!$A$4:$B$15000,2,FALSE),0)</f>
        <v>1.9000000000000006E-2</v>
      </c>
      <c r="E600" s="129">
        <f t="shared" ca="1" si="173"/>
        <v>1.0000746899999999</v>
      </c>
      <c r="F600" s="129">
        <f ca="1">(TRUNC(PRODUCT($E$12:$E599),16))</f>
        <v>1.0781033300109799</v>
      </c>
      <c r="G600" s="129">
        <f t="shared" si="182"/>
        <v>1</v>
      </c>
      <c r="H600" s="129">
        <f t="shared" ca="1" si="174"/>
        <v>1.07810333</v>
      </c>
      <c r="I600" s="128">
        <f t="shared" si="183"/>
        <v>0.05</v>
      </c>
      <c r="J600" s="122">
        <f t="shared" si="184"/>
        <v>43488</v>
      </c>
      <c r="K600" s="118">
        <f t="shared" si="185"/>
        <v>406</v>
      </c>
      <c r="L600" s="130">
        <f t="shared" si="186"/>
        <v>406</v>
      </c>
      <c r="M600" s="131">
        <f t="shared" si="175"/>
        <v>1.0817784239999999</v>
      </c>
      <c r="N600" s="131">
        <f t="shared" ca="1" si="176"/>
        <v>1.1662689209999999</v>
      </c>
      <c r="O600" s="130">
        <f t="shared" si="187"/>
        <v>0</v>
      </c>
      <c r="P600" s="129">
        <f t="shared" ca="1" si="177"/>
        <v>332537.842</v>
      </c>
      <c r="Q600" s="135">
        <f t="shared" si="178"/>
        <v>0</v>
      </c>
      <c r="R600" s="129">
        <f t="shared" si="179"/>
        <v>0</v>
      </c>
      <c r="S600" s="136" t="str">
        <f t="shared" si="188"/>
        <v>A+J=</v>
      </c>
      <c r="T600" s="122">
        <f t="shared" si="189"/>
        <v>44732</v>
      </c>
      <c r="U600" s="3"/>
      <c r="V600" s="3"/>
      <c r="W600" s="3"/>
      <c r="Y600" s="3"/>
      <c r="Z600" s="1"/>
      <c r="AA600" s="3"/>
      <c r="AB600" s="3"/>
      <c r="AC600" s="3"/>
      <c r="AD600" s="3"/>
      <c r="AE600" s="3"/>
      <c r="AF600" s="11"/>
      <c r="AG600" s="3"/>
      <c r="AH600" s="3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  <c r="FE600" s="2"/>
      <c r="FF600" s="2"/>
      <c r="FG600" s="2"/>
      <c r="FH600" s="2"/>
      <c r="FI600" s="2"/>
      <c r="FJ600" s="2"/>
    </row>
    <row r="601" spans="1:166" x14ac:dyDescent="0.15">
      <c r="A601" s="134">
        <f t="shared" si="180"/>
        <v>44077</v>
      </c>
      <c r="B601" s="127">
        <f t="shared" ca="1" si="190"/>
        <v>2333163.736</v>
      </c>
      <c r="C601" s="119">
        <f t="shared" si="181"/>
        <v>2000000</v>
      </c>
      <c r="D601" s="128">
        <f ca="1">IF(A601&lt;$B$1,VLOOKUP(A601,[1]DI!$A$4:$B$15000,2,FALSE),0)</f>
        <v>1.9000000000000006E-2</v>
      </c>
      <c r="E601" s="129">
        <f t="shared" ca="1" si="173"/>
        <v>1.0000746899999999</v>
      </c>
      <c r="F601" s="129">
        <f ca="1">(TRUNC(PRODUCT($E$12:$E600),16))</f>
        <v>1.0781838535487001</v>
      </c>
      <c r="G601" s="129">
        <f t="shared" si="182"/>
        <v>1</v>
      </c>
      <c r="H601" s="129">
        <f t="shared" ca="1" si="174"/>
        <v>1.0781838500000001</v>
      </c>
      <c r="I601" s="128">
        <f t="shared" si="183"/>
        <v>0.05</v>
      </c>
      <c r="J601" s="122">
        <f t="shared" si="184"/>
        <v>43488</v>
      </c>
      <c r="K601" s="118">
        <f t="shared" si="185"/>
        <v>407</v>
      </c>
      <c r="L601" s="130">
        <f t="shared" si="186"/>
        <v>407</v>
      </c>
      <c r="M601" s="131">
        <f t="shared" si="175"/>
        <v>1.0819878890000001</v>
      </c>
      <c r="N601" s="131">
        <f t="shared" ca="1" si="176"/>
        <v>1.166581868</v>
      </c>
      <c r="O601" s="130">
        <f t="shared" si="187"/>
        <v>0</v>
      </c>
      <c r="P601" s="129">
        <f t="shared" ca="1" si="177"/>
        <v>333163.73599999998</v>
      </c>
      <c r="Q601" s="135">
        <f t="shared" si="178"/>
        <v>0</v>
      </c>
      <c r="R601" s="129">
        <f t="shared" si="179"/>
        <v>0</v>
      </c>
      <c r="S601" s="136" t="str">
        <f t="shared" si="188"/>
        <v>A+J=</v>
      </c>
      <c r="T601" s="122">
        <f t="shared" si="189"/>
        <v>44732</v>
      </c>
      <c r="U601" s="3"/>
      <c r="V601" s="3"/>
      <c r="W601" s="3"/>
      <c r="Y601" s="3"/>
      <c r="Z601" s="1"/>
      <c r="AA601" s="3"/>
      <c r="AB601" s="3"/>
      <c r="AC601" s="3"/>
      <c r="AD601" s="3"/>
      <c r="AE601" s="3"/>
      <c r="AF601" s="11"/>
      <c r="AG601" s="3"/>
      <c r="AH601" s="3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  <c r="FE601" s="2"/>
      <c r="FF601" s="2"/>
      <c r="FG601" s="2"/>
      <c r="FH601" s="2"/>
      <c r="FI601" s="2"/>
      <c r="FJ601" s="2"/>
    </row>
    <row r="602" spans="1:166" x14ac:dyDescent="0.15">
      <c r="A602" s="134">
        <f t="shared" si="180"/>
        <v>44078</v>
      </c>
      <c r="B602" s="127">
        <f t="shared" ca="1" si="190"/>
        <v>2333789.8059999999</v>
      </c>
      <c r="C602" s="119">
        <f t="shared" si="181"/>
        <v>2000000</v>
      </c>
      <c r="D602" s="128">
        <f ca="1">IF(A602&lt;$B$1,VLOOKUP(A602,[1]DI!$A$4:$B$15000,2,FALSE),0)</f>
        <v>1.9000000000000006E-2</v>
      </c>
      <c r="E602" s="129">
        <f t="shared" ca="1" si="173"/>
        <v>1.0000746899999999</v>
      </c>
      <c r="F602" s="129">
        <f ca="1">(TRUNC(PRODUCT($E$12:$E601),16))</f>
        <v>1.0782643831007199</v>
      </c>
      <c r="G602" s="129">
        <f t="shared" si="182"/>
        <v>1</v>
      </c>
      <c r="H602" s="129">
        <f t="shared" ca="1" si="174"/>
        <v>1.07826438</v>
      </c>
      <c r="I602" s="128">
        <f t="shared" si="183"/>
        <v>0.05</v>
      </c>
      <c r="J602" s="122">
        <f t="shared" si="184"/>
        <v>43488</v>
      </c>
      <c r="K602" s="118">
        <f t="shared" si="185"/>
        <v>408</v>
      </c>
      <c r="L602" s="130">
        <f t="shared" si="186"/>
        <v>408</v>
      </c>
      <c r="M602" s="131">
        <f t="shared" si="175"/>
        <v>1.0821973949999999</v>
      </c>
      <c r="N602" s="131">
        <f t="shared" ca="1" si="176"/>
        <v>1.166894903</v>
      </c>
      <c r="O602" s="130">
        <f t="shared" si="187"/>
        <v>0</v>
      </c>
      <c r="P602" s="129">
        <f t="shared" ca="1" si="177"/>
        <v>333789.80599999998</v>
      </c>
      <c r="Q602" s="135">
        <f t="shared" si="178"/>
        <v>0</v>
      </c>
      <c r="R602" s="129">
        <f t="shared" si="179"/>
        <v>0</v>
      </c>
      <c r="S602" s="136" t="str">
        <f t="shared" si="188"/>
        <v>A+J=</v>
      </c>
      <c r="T602" s="122">
        <f t="shared" si="189"/>
        <v>44732</v>
      </c>
      <c r="U602" s="3"/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3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  <c r="FE602" s="2"/>
      <c r="FF602" s="2"/>
      <c r="FG602" s="2"/>
      <c r="FH602" s="2"/>
      <c r="FI602" s="2"/>
      <c r="FJ602" s="2"/>
    </row>
    <row r="603" spans="1:166" x14ac:dyDescent="0.15">
      <c r="A603" s="134">
        <f t="shared" si="180"/>
        <v>44079</v>
      </c>
      <c r="B603" s="127">
        <f t="shared" ca="1" si="190"/>
        <v>2334416.0520000001</v>
      </c>
      <c r="C603" s="119">
        <f t="shared" si="181"/>
        <v>2000000</v>
      </c>
      <c r="D603" s="128">
        <f ca="1">IF(A603&lt;$B$1,VLOOKUP(A603,[1]DI!$A$4:$B$15000,2,FALSE),0)</f>
        <v>0</v>
      </c>
      <c r="E603" s="129">
        <f t="shared" ca="1" si="173"/>
        <v>1</v>
      </c>
      <c r="F603" s="129">
        <f ca="1">(TRUNC(PRODUCT($E$12:$E602),16))</f>
        <v>1.07834491866749</v>
      </c>
      <c r="G603" s="129">
        <f t="shared" si="182"/>
        <v>1</v>
      </c>
      <c r="H603" s="129">
        <f t="shared" ca="1" si="174"/>
        <v>1.0783449199999999</v>
      </c>
      <c r="I603" s="128">
        <f t="shared" si="183"/>
        <v>0.05</v>
      </c>
      <c r="J603" s="122">
        <f t="shared" si="184"/>
        <v>43488</v>
      </c>
      <c r="K603" s="118">
        <f t="shared" si="185"/>
        <v>408</v>
      </c>
      <c r="L603" s="130">
        <f t="shared" si="186"/>
        <v>409</v>
      </c>
      <c r="M603" s="131">
        <f t="shared" si="175"/>
        <v>1.0824069409999999</v>
      </c>
      <c r="N603" s="131">
        <f t="shared" ca="1" si="176"/>
        <v>1.167208026</v>
      </c>
      <c r="O603" s="130">
        <f t="shared" si="187"/>
        <v>0</v>
      </c>
      <c r="P603" s="129">
        <f t="shared" ca="1" si="177"/>
        <v>334416.05200000003</v>
      </c>
      <c r="Q603" s="135">
        <f t="shared" si="178"/>
        <v>0</v>
      </c>
      <c r="R603" s="129">
        <f t="shared" si="179"/>
        <v>0</v>
      </c>
      <c r="S603" s="136" t="str">
        <f t="shared" si="188"/>
        <v>A+J=</v>
      </c>
      <c r="T603" s="122">
        <f t="shared" si="189"/>
        <v>44732</v>
      </c>
      <c r="U603" s="3"/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3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  <c r="FE603" s="2"/>
      <c r="FF603" s="2"/>
      <c r="FG603" s="2"/>
      <c r="FH603" s="2"/>
      <c r="FI603" s="2"/>
      <c r="FJ603" s="2"/>
    </row>
    <row r="604" spans="1:166" x14ac:dyDescent="0.15">
      <c r="A604" s="134">
        <f t="shared" si="180"/>
        <v>44080</v>
      </c>
      <c r="B604" s="127">
        <f t="shared" ca="1" si="190"/>
        <v>2334416.0520000001</v>
      </c>
      <c r="C604" s="119">
        <f t="shared" si="181"/>
        <v>2000000</v>
      </c>
      <c r="D604" s="128">
        <f ca="1">IF(A604&lt;$B$1,VLOOKUP(A604,[1]DI!$A$4:$B$15000,2,FALSE),0)</f>
        <v>0</v>
      </c>
      <c r="E604" s="129">
        <f t="shared" ca="1" si="173"/>
        <v>1</v>
      </c>
      <c r="F604" s="129">
        <f ca="1">(TRUNC(PRODUCT($E$12:$E603),16))</f>
        <v>1.07834491866749</v>
      </c>
      <c r="G604" s="129">
        <f t="shared" si="182"/>
        <v>1</v>
      </c>
      <c r="H604" s="129">
        <f t="shared" ca="1" si="174"/>
        <v>1.0783449199999999</v>
      </c>
      <c r="I604" s="128">
        <f t="shared" si="183"/>
        <v>0.05</v>
      </c>
      <c r="J604" s="122">
        <f t="shared" si="184"/>
        <v>43488</v>
      </c>
      <c r="K604" s="118">
        <f t="shared" si="185"/>
        <v>408</v>
      </c>
      <c r="L604" s="130">
        <f t="shared" si="186"/>
        <v>409</v>
      </c>
      <c r="M604" s="131">
        <f t="shared" si="175"/>
        <v>1.0824069409999999</v>
      </c>
      <c r="N604" s="131">
        <f t="shared" ca="1" si="176"/>
        <v>1.167208026</v>
      </c>
      <c r="O604" s="130">
        <f t="shared" si="187"/>
        <v>0</v>
      </c>
      <c r="P604" s="129">
        <f t="shared" ca="1" si="177"/>
        <v>334416.05200000003</v>
      </c>
      <c r="Q604" s="135">
        <f t="shared" si="178"/>
        <v>0</v>
      </c>
      <c r="R604" s="129">
        <f t="shared" si="179"/>
        <v>0</v>
      </c>
      <c r="S604" s="136" t="str">
        <f t="shared" si="188"/>
        <v>A+J=</v>
      </c>
      <c r="T604" s="122">
        <f t="shared" si="189"/>
        <v>44732</v>
      </c>
      <c r="U604" s="3"/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3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  <c r="FE604" s="2"/>
      <c r="FF604" s="2"/>
      <c r="FG604" s="2"/>
      <c r="FH604" s="2"/>
      <c r="FI604" s="2"/>
      <c r="FJ604" s="2"/>
    </row>
    <row r="605" spans="1:166" x14ac:dyDescent="0.15">
      <c r="A605" s="134">
        <f t="shared" si="180"/>
        <v>44081</v>
      </c>
      <c r="B605" s="127">
        <f t="shared" ca="1" si="190"/>
        <v>2334416.0520000001</v>
      </c>
      <c r="C605" s="119">
        <f t="shared" si="181"/>
        <v>2000000</v>
      </c>
      <c r="D605" s="128">
        <f ca="1">IF(A605&lt;$B$1,VLOOKUP(A605,[1]DI!$A$4:$B$15000,2,FALSE),0)</f>
        <v>0</v>
      </c>
      <c r="E605" s="129">
        <f t="shared" ca="1" si="173"/>
        <v>1</v>
      </c>
      <c r="F605" s="129">
        <f ca="1">(TRUNC(PRODUCT($E$12:$E604),16))</f>
        <v>1.07834491866749</v>
      </c>
      <c r="G605" s="129">
        <f t="shared" si="182"/>
        <v>1</v>
      </c>
      <c r="H605" s="129">
        <f t="shared" ca="1" si="174"/>
        <v>1.0783449199999999</v>
      </c>
      <c r="I605" s="128">
        <f t="shared" si="183"/>
        <v>0.05</v>
      </c>
      <c r="J605" s="122">
        <f t="shared" si="184"/>
        <v>43488</v>
      </c>
      <c r="K605" s="118">
        <f t="shared" si="185"/>
        <v>408</v>
      </c>
      <c r="L605" s="130">
        <f t="shared" si="186"/>
        <v>409</v>
      </c>
      <c r="M605" s="131">
        <f t="shared" si="175"/>
        <v>1.0824069409999999</v>
      </c>
      <c r="N605" s="131">
        <f t="shared" ca="1" si="176"/>
        <v>1.167208026</v>
      </c>
      <c r="O605" s="130">
        <f t="shared" si="187"/>
        <v>0</v>
      </c>
      <c r="P605" s="129">
        <f t="shared" ca="1" si="177"/>
        <v>334416.05200000003</v>
      </c>
      <c r="Q605" s="135">
        <f t="shared" si="178"/>
        <v>0</v>
      </c>
      <c r="R605" s="129">
        <f t="shared" si="179"/>
        <v>0</v>
      </c>
      <c r="S605" s="136" t="str">
        <f t="shared" si="188"/>
        <v>A+J=</v>
      </c>
      <c r="T605" s="122">
        <f t="shared" si="189"/>
        <v>44732</v>
      </c>
      <c r="U605" s="3"/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3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  <c r="FE605" s="2"/>
      <c r="FF605" s="2"/>
      <c r="FG605" s="2"/>
      <c r="FH605" s="2"/>
      <c r="FI605" s="2"/>
      <c r="FJ605" s="2"/>
    </row>
    <row r="606" spans="1:166" x14ac:dyDescent="0.15">
      <c r="A606" s="134">
        <f t="shared" si="180"/>
        <v>44082</v>
      </c>
      <c r="B606" s="127">
        <f t="shared" ca="1" si="190"/>
        <v>2334416.0520000001</v>
      </c>
      <c r="C606" s="119">
        <f t="shared" si="181"/>
        <v>2000000</v>
      </c>
      <c r="D606" s="128">
        <f ca="1">IF(A606&lt;$B$1,VLOOKUP(A606,[1]DI!$A$4:$B$15000,2,FALSE),0)</f>
        <v>1.9000000000000006E-2</v>
      </c>
      <c r="E606" s="129">
        <f t="shared" ca="1" si="173"/>
        <v>1.0000746899999999</v>
      </c>
      <c r="F606" s="129">
        <f ca="1">(TRUNC(PRODUCT($E$12:$E605),16))</f>
        <v>1.07834491866749</v>
      </c>
      <c r="G606" s="129">
        <f t="shared" si="182"/>
        <v>1</v>
      </c>
      <c r="H606" s="129">
        <f t="shared" ca="1" si="174"/>
        <v>1.0783449199999999</v>
      </c>
      <c r="I606" s="128">
        <f t="shared" si="183"/>
        <v>0.05</v>
      </c>
      <c r="J606" s="122">
        <f t="shared" si="184"/>
        <v>43488</v>
      </c>
      <c r="K606" s="118">
        <f t="shared" si="185"/>
        <v>409</v>
      </c>
      <c r="L606" s="130">
        <f t="shared" si="186"/>
        <v>409</v>
      </c>
      <c r="M606" s="131">
        <f t="shared" si="175"/>
        <v>1.0824069409999999</v>
      </c>
      <c r="N606" s="131">
        <f t="shared" ca="1" si="176"/>
        <v>1.167208026</v>
      </c>
      <c r="O606" s="130">
        <f t="shared" si="187"/>
        <v>0</v>
      </c>
      <c r="P606" s="129">
        <f t="shared" ca="1" si="177"/>
        <v>334416.05200000003</v>
      </c>
      <c r="Q606" s="135">
        <f t="shared" si="178"/>
        <v>0</v>
      </c>
      <c r="R606" s="129">
        <f t="shared" si="179"/>
        <v>0</v>
      </c>
      <c r="S606" s="136" t="str">
        <f t="shared" si="188"/>
        <v>A+J=</v>
      </c>
      <c r="T606" s="122">
        <f t="shared" si="189"/>
        <v>44732</v>
      </c>
      <c r="U606" s="3"/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3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  <c r="FE606" s="2"/>
      <c r="FF606" s="2"/>
      <c r="FG606" s="2"/>
      <c r="FH606" s="2"/>
      <c r="FI606" s="2"/>
      <c r="FJ606" s="2"/>
    </row>
    <row r="607" spans="1:166" x14ac:dyDescent="0.15">
      <c r="A607" s="134">
        <f t="shared" si="180"/>
        <v>44083</v>
      </c>
      <c r="B607" s="127">
        <f t="shared" ca="1" si="190"/>
        <v>2335042.4539999999</v>
      </c>
      <c r="C607" s="119">
        <f t="shared" si="181"/>
        <v>2000000</v>
      </c>
      <c r="D607" s="128">
        <f ca="1">IF(A607&lt;$B$1,VLOOKUP(A607,[1]DI!$A$4:$B$15000,2,FALSE),0)</f>
        <v>1.9000000000000006E-2</v>
      </c>
      <c r="E607" s="129">
        <f t="shared" ca="1" si="173"/>
        <v>1.0000746899999999</v>
      </c>
      <c r="F607" s="129">
        <f ca="1">(TRUNC(PRODUCT($E$12:$E606),16))</f>
        <v>1.0784254602494701</v>
      </c>
      <c r="G607" s="129">
        <f t="shared" si="182"/>
        <v>1</v>
      </c>
      <c r="H607" s="129">
        <f t="shared" ca="1" si="174"/>
        <v>1.0784254600000001</v>
      </c>
      <c r="I607" s="128">
        <f t="shared" si="183"/>
        <v>0.05</v>
      </c>
      <c r="J607" s="122">
        <f t="shared" si="184"/>
        <v>43488</v>
      </c>
      <c r="K607" s="118">
        <f t="shared" si="185"/>
        <v>410</v>
      </c>
      <c r="L607" s="130">
        <f t="shared" si="186"/>
        <v>410</v>
      </c>
      <c r="M607" s="131">
        <f t="shared" si="175"/>
        <v>1.082616528</v>
      </c>
      <c r="N607" s="131">
        <f t="shared" ca="1" si="176"/>
        <v>1.1675212269999999</v>
      </c>
      <c r="O607" s="130">
        <f t="shared" si="187"/>
        <v>0</v>
      </c>
      <c r="P607" s="129">
        <f t="shared" ca="1" si="177"/>
        <v>335042.45400000003</v>
      </c>
      <c r="Q607" s="135">
        <f t="shared" si="178"/>
        <v>0</v>
      </c>
      <c r="R607" s="129">
        <f t="shared" si="179"/>
        <v>0</v>
      </c>
      <c r="S607" s="136" t="str">
        <f t="shared" si="188"/>
        <v>A+J=</v>
      </c>
      <c r="T607" s="122">
        <f t="shared" si="189"/>
        <v>44732</v>
      </c>
      <c r="U607" s="3"/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3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  <c r="FE607" s="2"/>
      <c r="FF607" s="2"/>
      <c r="FG607" s="2"/>
      <c r="FH607" s="2"/>
      <c r="FI607" s="2"/>
      <c r="FJ607" s="2"/>
    </row>
    <row r="608" spans="1:166" x14ac:dyDescent="0.15">
      <c r="A608" s="134">
        <f t="shared" si="180"/>
        <v>44084</v>
      </c>
      <c r="B608" s="127">
        <f t="shared" ca="1" si="190"/>
        <v>2335669.034</v>
      </c>
      <c r="C608" s="119">
        <f t="shared" si="181"/>
        <v>2000000</v>
      </c>
      <c r="D608" s="128">
        <f ca="1">IF(A608&lt;$B$1,VLOOKUP(A608,[1]DI!$A$4:$B$15000,2,FALSE),0)</f>
        <v>1.9000000000000006E-2</v>
      </c>
      <c r="E608" s="129">
        <f t="shared" ca="1" si="173"/>
        <v>1.0000746899999999</v>
      </c>
      <c r="F608" s="129">
        <f ca="1">(TRUNC(PRODUCT($E$12:$E607),16))</f>
        <v>1.0785060078470901</v>
      </c>
      <c r="G608" s="129">
        <f t="shared" si="182"/>
        <v>1</v>
      </c>
      <c r="H608" s="129">
        <f t="shared" ca="1" si="174"/>
        <v>1.0785060099999999</v>
      </c>
      <c r="I608" s="128">
        <f t="shared" si="183"/>
        <v>0.05</v>
      </c>
      <c r="J608" s="122">
        <f t="shared" si="184"/>
        <v>43488</v>
      </c>
      <c r="K608" s="118">
        <f t="shared" si="185"/>
        <v>411</v>
      </c>
      <c r="L608" s="130">
        <f t="shared" si="186"/>
        <v>411</v>
      </c>
      <c r="M608" s="131">
        <f t="shared" si="175"/>
        <v>1.0828261560000001</v>
      </c>
      <c r="N608" s="131">
        <f t="shared" ca="1" si="176"/>
        <v>1.167834517</v>
      </c>
      <c r="O608" s="130">
        <f t="shared" si="187"/>
        <v>0</v>
      </c>
      <c r="P608" s="129">
        <f t="shared" ca="1" si="177"/>
        <v>335669.03399999999</v>
      </c>
      <c r="Q608" s="135">
        <f t="shared" si="178"/>
        <v>0</v>
      </c>
      <c r="R608" s="129">
        <f t="shared" si="179"/>
        <v>0</v>
      </c>
      <c r="S608" s="136" t="str">
        <f t="shared" si="188"/>
        <v>A+J=</v>
      </c>
      <c r="T608" s="122">
        <f t="shared" si="189"/>
        <v>44732</v>
      </c>
      <c r="U608" s="3"/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3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  <c r="FE608" s="2"/>
      <c r="FF608" s="2"/>
      <c r="FG608" s="2"/>
      <c r="FH608" s="2"/>
      <c r="FI608" s="2"/>
      <c r="FJ608" s="2"/>
    </row>
    <row r="609" spans="1:166" x14ac:dyDescent="0.15">
      <c r="A609" s="134">
        <f t="shared" si="180"/>
        <v>44085</v>
      </c>
      <c r="B609" s="127">
        <f t="shared" ca="1" si="190"/>
        <v>2336295.7680000002</v>
      </c>
      <c r="C609" s="119">
        <f t="shared" si="181"/>
        <v>2000000</v>
      </c>
      <c r="D609" s="128">
        <f ca="1">IF(A609&lt;$B$1,VLOOKUP(A609,[1]DI!$A$4:$B$15000,2,FALSE),0)</f>
        <v>1.9000000000000006E-2</v>
      </c>
      <c r="E609" s="129">
        <f t="shared" ca="1" si="173"/>
        <v>1.0000746899999999</v>
      </c>
      <c r="F609" s="129">
        <f ca="1">(TRUNC(PRODUCT($E$12:$E608),16))</f>
        <v>1.0785865614608201</v>
      </c>
      <c r="G609" s="129">
        <f t="shared" si="182"/>
        <v>1</v>
      </c>
      <c r="H609" s="129">
        <f t="shared" ca="1" si="174"/>
        <v>1.07858656</v>
      </c>
      <c r="I609" s="128">
        <f t="shared" si="183"/>
        <v>0.05</v>
      </c>
      <c r="J609" s="122">
        <f t="shared" si="184"/>
        <v>43488</v>
      </c>
      <c r="K609" s="118">
        <f t="shared" si="185"/>
        <v>412</v>
      </c>
      <c r="L609" s="130">
        <f t="shared" si="186"/>
        <v>412</v>
      </c>
      <c r="M609" s="131">
        <f t="shared" si="175"/>
        <v>1.083035824</v>
      </c>
      <c r="N609" s="131">
        <f t="shared" ca="1" si="176"/>
        <v>1.1681478839999999</v>
      </c>
      <c r="O609" s="130">
        <f t="shared" si="187"/>
        <v>0</v>
      </c>
      <c r="P609" s="129">
        <f t="shared" ca="1" si="177"/>
        <v>336295.76799999998</v>
      </c>
      <c r="Q609" s="135">
        <f t="shared" si="178"/>
        <v>0</v>
      </c>
      <c r="R609" s="129">
        <f t="shared" si="179"/>
        <v>0</v>
      </c>
      <c r="S609" s="136" t="str">
        <f t="shared" si="188"/>
        <v>A+J=</v>
      </c>
      <c r="T609" s="122">
        <f t="shared" si="189"/>
        <v>44732</v>
      </c>
      <c r="U609" s="3"/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3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  <c r="FE609" s="2"/>
      <c r="FF609" s="2"/>
      <c r="FG609" s="2"/>
      <c r="FH609" s="2"/>
      <c r="FI609" s="2"/>
      <c r="FJ609" s="2"/>
    </row>
    <row r="610" spans="1:166" x14ac:dyDescent="0.15">
      <c r="A610" s="134">
        <f t="shared" si="180"/>
        <v>44086</v>
      </c>
      <c r="B610" s="127">
        <f t="shared" ca="1" si="190"/>
        <v>2336922.6779999998</v>
      </c>
      <c r="C610" s="119">
        <f t="shared" si="181"/>
        <v>2000000</v>
      </c>
      <c r="D610" s="128">
        <f ca="1">IF(A610&lt;$B$1,VLOOKUP(A610,[1]DI!$A$4:$B$15000,2,FALSE),0)</f>
        <v>0</v>
      </c>
      <c r="E610" s="129">
        <f t="shared" ca="1" si="173"/>
        <v>1</v>
      </c>
      <c r="F610" s="129">
        <f ca="1">(TRUNC(PRODUCT($E$12:$E609),16))</f>
        <v>1.0786671210910901</v>
      </c>
      <c r="G610" s="129">
        <f t="shared" si="182"/>
        <v>1</v>
      </c>
      <c r="H610" s="129">
        <f t="shared" ca="1" si="174"/>
        <v>1.07866712</v>
      </c>
      <c r="I610" s="128">
        <f t="shared" si="183"/>
        <v>0.05</v>
      </c>
      <c r="J610" s="122">
        <f t="shared" si="184"/>
        <v>43488</v>
      </c>
      <c r="K610" s="118">
        <f t="shared" si="185"/>
        <v>412</v>
      </c>
      <c r="L610" s="130">
        <f t="shared" si="186"/>
        <v>413</v>
      </c>
      <c r="M610" s="131">
        <f t="shared" si="175"/>
        <v>1.0832455329999999</v>
      </c>
      <c r="N610" s="131">
        <f t="shared" ca="1" si="176"/>
        <v>1.168461339</v>
      </c>
      <c r="O610" s="130">
        <f t="shared" si="187"/>
        <v>0</v>
      </c>
      <c r="P610" s="129">
        <f t="shared" ca="1" si="177"/>
        <v>336922.67800000001</v>
      </c>
      <c r="Q610" s="135">
        <f t="shared" si="178"/>
        <v>0</v>
      </c>
      <c r="R610" s="129">
        <f t="shared" si="179"/>
        <v>0</v>
      </c>
      <c r="S610" s="136" t="str">
        <f t="shared" si="188"/>
        <v>A+J=</v>
      </c>
      <c r="T610" s="122">
        <f t="shared" si="189"/>
        <v>44732</v>
      </c>
      <c r="U610" s="3"/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3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  <c r="FE610" s="2"/>
      <c r="FF610" s="2"/>
      <c r="FG610" s="2"/>
      <c r="FH610" s="2"/>
      <c r="FI610" s="2"/>
      <c r="FJ610" s="2"/>
    </row>
    <row r="611" spans="1:166" x14ac:dyDescent="0.15">
      <c r="A611" s="134">
        <f t="shared" si="180"/>
        <v>44087</v>
      </c>
      <c r="B611" s="127">
        <f t="shared" ca="1" si="190"/>
        <v>2336922.6779999998</v>
      </c>
      <c r="C611" s="119">
        <f t="shared" si="181"/>
        <v>2000000</v>
      </c>
      <c r="D611" s="128">
        <f ca="1">IF(A611&lt;$B$1,VLOOKUP(A611,[1]DI!$A$4:$B$15000,2,FALSE),0)</f>
        <v>0</v>
      </c>
      <c r="E611" s="129">
        <f t="shared" ca="1" si="173"/>
        <v>1</v>
      </c>
      <c r="F611" s="129">
        <f ca="1">(TRUNC(PRODUCT($E$12:$E610),16))</f>
        <v>1.0786671210910901</v>
      </c>
      <c r="G611" s="129">
        <f t="shared" si="182"/>
        <v>1</v>
      </c>
      <c r="H611" s="129">
        <f t="shared" ca="1" si="174"/>
        <v>1.07866712</v>
      </c>
      <c r="I611" s="128">
        <f t="shared" si="183"/>
        <v>0.05</v>
      </c>
      <c r="J611" s="122">
        <f t="shared" si="184"/>
        <v>43488</v>
      </c>
      <c r="K611" s="118">
        <f t="shared" si="185"/>
        <v>412</v>
      </c>
      <c r="L611" s="130">
        <f t="shared" si="186"/>
        <v>413</v>
      </c>
      <c r="M611" s="131">
        <f t="shared" si="175"/>
        <v>1.0832455329999999</v>
      </c>
      <c r="N611" s="131">
        <f t="shared" ca="1" si="176"/>
        <v>1.168461339</v>
      </c>
      <c r="O611" s="130">
        <f t="shared" si="187"/>
        <v>0</v>
      </c>
      <c r="P611" s="129">
        <f t="shared" ca="1" si="177"/>
        <v>336922.67800000001</v>
      </c>
      <c r="Q611" s="135">
        <f t="shared" si="178"/>
        <v>0</v>
      </c>
      <c r="R611" s="129">
        <f t="shared" si="179"/>
        <v>0</v>
      </c>
      <c r="S611" s="136" t="str">
        <f t="shared" si="188"/>
        <v>A+J=</v>
      </c>
      <c r="T611" s="122">
        <f t="shared" si="189"/>
        <v>44732</v>
      </c>
      <c r="U611" s="3"/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3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  <c r="FE611" s="2"/>
      <c r="FF611" s="2"/>
      <c r="FG611" s="2"/>
      <c r="FH611" s="2"/>
      <c r="FI611" s="2"/>
      <c r="FJ611" s="2"/>
    </row>
    <row r="612" spans="1:166" x14ac:dyDescent="0.15">
      <c r="A612" s="134">
        <f t="shared" si="180"/>
        <v>44088</v>
      </c>
      <c r="B612" s="127">
        <f t="shared" ca="1" si="190"/>
        <v>2336922.6779999998</v>
      </c>
      <c r="C612" s="119">
        <f t="shared" si="181"/>
        <v>2000000</v>
      </c>
      <c r="D612" s="128">
        <f ca="1">IF(A612&lt;$B$1,VLOOKUP(A612,[1]DI!$A$4:$B$15000,2,FALSE),0)</f>
        <v>1.9000000000000006E-2</v>
      </c>
      <c r="E612" s="129">
        <f t="shared" ca="1" si="173"/>
        <v>1.0000746899999999</v>
      </c>
      <c r="F612" s="129">
        <f ca="1">(TRUNC(PRODUCT($E$12:$E611),16))</f>
        <v>1.0786671210910901</v>
      </c>
      <c r="G612" s="129">
        <f t="shared" si="182"/>
        <v>1</v>
      </c>
      <c r="H612" s="129">
        <f t="shared" ca="1" si="174"/>
        <v>1.07866712</v>
      </c>
      <c r="I612" s="128">
        <f t="shared" si="183"/>
        <v>0.05</v>
      </c>
      <c r="J612" s="122">
        <f t="shared" si="184"/>
        <v>43488</v>
      </c>
      <c r="K612" s="118">
        <f t="shared" si="185"/>
        <v>413</v>
      </c>
      <c r="L612" s="130">
        <f t="shared" si="186"/>
        <v>413</v>
      </c>
      <c r="M612" s="131">
        <f t="shared" si="175"/>
        <v>1.0832455329999999</v>
      </c>
      <c r="N612" s="131">
        <f t="shared" ca="1" si="176"/>
        <v>1.168461339</v>
      </c>
      <c r="O612" s="130">
        <f t="shared" si="187"/>
        <v>0</v>
      </c>
      <c r="P612" s="129">
        <f t="shared" ca="1" si="177"/>
        <v>336922.67800000001</v>
      </c>
      <c r="Q612" s="135">
        <f t="shared" si="178"/>
        <v>0</v>
      </c>
      <c r="R612" s="129">
        <f t="shared" si="179"/>
        <v>0</v>
      </c>
      <c r="S612" s="136" t="str">
        <f t="shared" si="188"/>
        <v>A+J=</v>
      </c>
      <c r="T612" s="122">
        <f t="shared" si="189"/>
        <v>44732</v>
      </c>
      <c r="U612" s="3"/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3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  <c r="FE612" s="2"/>
      <c r="FF612" s="2"/>
      <c r="FG612" s="2"/>
      <c r="FH612" s="2"/>
      <c r="FI612" s="2"/>
      <c r="FJ612" s="2"/>
    </row>
    <row r="613" spans="1:166" x14ac:dyDescent="0.15">
      <c r="A613" s="134">
        <f t="shared" si="180"/>
        <v>44089</v>
      </c>
      <c r="B613" s="127">
        <f t="shared" ca="1" si="190"/>
        <v>2337549.7659999998</v>
      </c>
      <c r="C613" s="119">
        <f t="shared" si="181"/>
        <v>2000000</v>
      </c>
      <c r="D613" s="128">
        <f ca="1">IF(A613&lt;$B$1,VLOOKUP(A613,[1]DI!$A$4:$B$15000,2,FALSE),0)</f>
        <v>1.9000000000000006E-2</v>
      </c>
      <c r="E613" s="129">
        <f t="shared" ca="1" si="173"/>
        <v>1.0000746899999999</v>
      </c>
      <c r="F613" s="129">
        <f ca="1">(TRUNC(PRODUCT($E$12:$E612),16))</f>
        <v>1.0787476867383701</v>
      </c>
      <c r="G613" s="129">
        <f t="shared" si="182"/>
        <v>1</v>
      </c>
      <c r="H613" s="129">
        <f t="shared" ca="1" si="174"/>
        <v>1.0787476899999999</v>
      </c>
      <c r="I613" s="128">
        <f t="shared" si="183"/>
        <v>0.05</v>
      </c>
      <c r="J613" s="122">
        <f t="shared" si="184"/>
        <v>43488</v>
      </c>
      <c r="K613" s="118">
        <f t="shared" si="185"/>
        <v>414</v>
      </c>
      <c r="L613" s="130">
        <f t="shared" si="186"/>
        <v>414</v>
      </c>
      <c r="M613" s="131">
        <f t="shared" si="175"/>
        <v>1.0834552820000001</v>
      </c>
      <c r="N613" s="131">
        <f t="shared" ca="1" si="176"/>
        <v>1.168774883</v>
      </c>
      <c r="O613" s="130">
        <f t="shared" si="187"/>
        <v>0</v>
      </c>
      <c r="P613" s="129">
        <f t="shared" ca="1" si="177"/>
        <v>337549.766</v>
      </c>
      <c r="Q613" s="135">
        <f t="shared" si="178"/>
        <v>0</v>
      </c>
      <c r="R613" s="129">
        <f t="shared" si="179"/>
        <v>0</v>
      </c>
      <c r="S613" s="136" t="str">
        <f t="shared" si="188"/>
        <v>A+J=</v>
      </c>
      <c r="T613" s="122">
        <f t="shared" si="189"/>
        <v>44732</v>
      </c>
      <c r="U613" s="3"/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3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  <c r="FE613" s="2"/>
      <c r="FF613" s="2"/>
      <c r="FG613" s="2"/>
      <c r="FH613" s="2"/>
      <c r="FI613" s="2"/>
      <c r="FJ613" s="2"/>
    </row>
    <row r="614" spans="1:166" x14ac:dyDescent="0.15">
      <c r="A614" s="134">
        <f t="shared" si="180"/>
        <v>44090</v>
      </c>
      <c r="B614" s="127">
        <f t="shared" ca="1" si="190"/>
        <v>2338177.0079999999</v>
      </c>
      <c r="C614" s="119">
        <f t="shared" si="181"/>
        <v>2000000</v>
      </c>
      <c r="D614" s="128">
        <f ca="1">IF(A614&lt;$B$1,VLOOKUP(A614,[1]DI!$A$4:$B$15000,2,FALSE),0)</f>
        <v>1.9000000000000006E-2</v>
      </c>
      <c r="E614" s="129">
        <f t="shared" ca="1" si="173"/>
        <v>1.0000746899999999</v>
      </c>
      <c r="F614" s="129">
        <f ca="1">(TRUNC(PRODUCT($E$12:$E613),16))</f>
        <v>1.0788282584030899</v>
      </c>
      <c r="G614" s="129">
        <f t="shared" si="182"/>
        <v>1</v>
      </c>
      <c r="H614" s="129">
        <f t="shared" ca="1" si="174"/>
        <v>1.0788282600000001</v>
      </c>
      <c r="I614" s="128">
        <f t="shared" si="183"/>
        <v>0.05</v>
      </c>
      <c r="J614" s="122">
        <f t="shared" si="184"/>
        <v>43488</v>
      </c>
      <c r="K614" s="118">
        <f t="shared" si="185"/>
        <v>415</v>
      </c>
      <c r="L614" s="130">
        <f t="shared" si="186"/>
        <v>415</v>
      </c>
      <c r="M614" s="131">
        <f t="shared" si="175"/>
        <v>1.0836650720000001</v>
      </c>
      <c r="N614" s="131">
        <f t="shared" ca="1" si="176"/>
        <v>1.1690885040000001</v>
      </c>
      <c r="O614" s="130">
        <f t="shared" si="187"/>
        <v>0</v>
      </c>
      <c r="P614" s="129">
        <f t="shared" ca="1" si="177"/>
        <v>338177.00799999997</v>
      </c>
      <c r="Q614" s="135">
        <f t="shared" si="178"/>
        <v>0</v>
      </c>
      <c r="R614" s="129">
        <f t="shared" si="179"/>
        <v>0</v>
      </c>
      <c r="S614" s="136" t="str">
        <f t="shared" si="188"/>
        <v>A+J=</v>
      </c>
      <c r="T614" s="122">
        <f t="shared" si="189"/>
        <v>44732</v>
      </c>
      <c r="U614" s="3"/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3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  <c r="FE614" s="2"/>
      <c r="FF614" s="2"/>
      <c r="FG614" s="2"/>
      <c r="FH614" s="2"/>
      <c r="FI614" s="2"/>
      <c r="FJ614" s="2"/>
    </row>
    <row r="615" spans="1:166" x14ac:dyDescent="0.15">
      <c r="A615" s="134">
        <f t="shared" si="180"/>
        <v>44091</v>
      </c>
      <c r="B615" s="127">
        <f t="shared" ca="1" si="190"/>
        <v>2338804.4279999998</v>
      </c>
      <c r="C615" s="119">
        <f t="shared" si="181"/>
        <v>2000000</v>
      </c>
      <c r="D615" s="128">
        <f ca="1">IF(A615&lt;$B$1,VLOOKUP(A615,[1]DI!$A$4:$B$15000,2,FALSE),0)</f>
        <v>1.9000000000000006E-2</v>
      </c>
      <c r="E615" s="129">
        <f t="shared" ca="1" si="173"/>
        <v>1.0000746899999999</v>
      </c>
      <c r="F615" s="129">
        <f ca="1">(TRUNC(PRODUCT($E$12:$E614),16))</f>
        <v>1.07890883608571</v>
      </c>
      <c r="G615" s="129">
        <f t="shared" si="182"/>
        <v>1</v>
      </c>
      <c r="H615" s="129">
        <f t="shared" ca="1" si="174"/>
        <v>1.07890884</v>
      </c>
      <c r="I615" s="128">
        <f t="shared" si="183"/>
        <v>0.05</v>
      </c>
      <c r="J615" s="122">
        <f t="shared" si="184"/>
        <v>43488</v>
      </c>
      <c r="K615" s="118">
        <f t="shared" si="185"/>
        <v>416</v>
      </c>
      <c r="L615" s="130">
        <f t="shared" si="186"/>
        <v>416</v>
      </c>
      <c r="M615" s="131">
        <f t="shared" si="175"/>
        <v>1.0838749029999999</v>
      </c>
      <c r="N615" s="131">
        <f t="shared" ca="1" si="176"/>
        <v>1.169402214</v>
      </c>
      <c r="O615" s="130">
        <f t="shared" si="187"/>
        <v>0</v>
      </c>
      <c r="P615" s="129">
        <f t="shared" ca="1" si="177"/>
        <v>338804.42800000001</v>
      </c>
      <c r="Q615" s="135">
        <f t="shared" si="178"/>
        <v>0</v>
      </c>
      <c r="R615" s="129">
        <f t="shared" si="179"/>
        <v>0</v>
      </c>
      <c r="S615" s="136" t="str">
        <f t="shared" si="188"/>
        <v>A+J=</v>
      </c>
      <c r="T615" s="122">
        <f t="shared" si="189"/>
        <v>44732</v>
      </c>
      <c r="U615" s="3"/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3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  <c r="FE615" s="2"/>
      <c r="FF615" s="2"/>
      <c r="FG615" s="2"/>
      <c r="FH615" s="2"/>
      <c r="FI615" s="2"/>
      <c r="FJ615" s="2"/>
    </row>
    <row r="616" spans="1:166" x14ac:dyDescent="0.15">
      <c r="A616" s="134">
        <f t="shared" si="180"/>
        <v>44092</v>
      </c>
      <c r="B616" s="127">
        <f t="shared" ca="1" si="190"/>
        <v>2339432.0040000002</v>
      </c>
      <c r="C616" s="119">
        <f t="shared" si="181"/>
        <v>2000000</v>
      </c>
      <c r="D616" s="128">
        <f ca="1">IF(A616&lt;$B$1,VLOOKUP(A616,[1]DI!$A$4:$B$15000,2,FALSE),0)</f>
        <v>1.9000000000000006E-2</v>
      </c>
      <c r="E616" s="129">
        <f t="shared" ca="1" si="173"/>
        <v>1.0000746899999999</v>
      </c>
      <c r="F616" s="129">
        <f ca="1">(TRUNC(PRODUCT($E$12:$E615),16))</f>
        <v>1.0789894197866801</v>
      </c>
      <c r="G616" s="129">
        <f t="shared" si="182"/>
        <v>1</v>
      </c>
      <c r="H616" s="129">
        <f t="shared" ca="1" si="174"/>
        <v>1.0789894200000001</v>
      </c>
      <c r="I616" s="128">
        <f t="shared" si="183"/>
        <v>0.05</v>
      </c>
      <c r="J616" s="122">
        <f t="shared" si="184"/>
        <v>43488</v>
      </c>
      <c r="K616" s="118">
        <f t="shared" si="185"/>
        <v>417</v>
      </c>
      <c r="L616" s="130">
        <f t="shared" si="186"/>
        <v>417</v>
      </c>
      <c r="M616" s="131">
        <f t="shared" si="175"/>
        <v>1.0840847739999999</v>
      </c>
      <c r="N616" s="131">
        <f t="shared" ca="1" si="176"/>
        <v>1.1697160019999999</v>
      </c>
      <c r="O616" s="130">
        <f t="shared" si="187"/>
        <v>0</v>
      </c>
      <c r="P616" s="129">
        <f t="shared" ca="1" si="177"/>
        <v>339432.00400000002</v>
      </c>
      <c r="Q616" s="135">
        <f t="shared" si="178"/>
        <v>0</v>
      </c>
      <c r="R616" s="129">
        <f t="shared" si="179"/>
        <v>0</v>
      </c>
      <c r="S616" s="136" t="str">
        <f t="shared" si="188"/>
        <v>A+J=</v>
      </c>
      <c r="T616" s="122">
        <f t="shared" si="189"/>
        <v>44732</v>
      </c>
      <c r="U616" s="3"/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3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  <c r="FE616" s="2"/>
      <c r="FF616" s="2"/>
      <c r="FG616" s="2"/>
      <c r="FH616" s="2"/>
      <c r="FI616" s="2"/>
      <c r="FJ616" s="2"/>
    </row>
    <row r="617" spans="1:166" x14ac:dyDescent="0.15">
      <c r="A617" s="134">
        <f t="shared" si="180"/>
        <v>44093</v>
      </c>
      <c r="B617" s="127">
        <f t="shared" ca="1" si="190"/>
        <v>2340059.7560000001</v>
      </c>
      <c r="C617" s="119">
        <f t="shared" si="181"/>
        <v>2000000</v>
      </c>
      <c r="D617" s="128">
        <f ca="1">IF(A617&lt;$B$1,VLOOKUP(A617,[1]DI!$A$4:$B$15000,2,FALSE),0)</f>
        <v>0</v>
      </c>
      <c r="E617" s="129">
        <f t="shared" ca="1" si="173"/>
        <v>1</v>
      </c>
      <c r="F617" s="129">
        <f ca="1">(TRUNC(PRODUCT($E$12:$E616),16))</f>
        <v>1.0790700095064401</v>
      </c>
      <c r="G617" s="129">
        <f t="shared" si="182"/>
        <v>1</v>
      </c>
      <c r="H617" s="129">
        <f t="shared" ca="1" si="174"/>
        <v>1.0790700099999999</v>
      </c>
      <c r="I617" s="128">
        <f t="shared" si="183"/>
        <v>0.05</v>
      </c>
      <c r="J617" s="122">
        <f t="shared" si="184"/>
        <v>43488</v>
      </c>
      <c r="K617" s="118">
        <f t="shared" si="185"/>
        <v>417</v>
      </c>
      <c r="L617" s="130">
        <f t="shared" si="186"/>
        <v>418</v>
      </c>
      <c r="M617" s="131">
        <f t="shared" si="175"/>
        <v>1.084294686</v>
      </c>
      <c r="N617" s="131">
        <f t="shared" ca="1" si="176"/>
        <v>1.170029878</v>
      </c>
      <c r="O617" s="130">
        <f t="shared" si="187"/>
        <v>0</v>
      </c>
      <c r="P617" s="129">
        <f t="shared" ca="1" si="177"/>
        <v>340059.75599999999</v>
      </c>
      <c r="Q617" s="135">
        <f t="shared" si="178"/>
        <v>0</v>
      </c>
      <c r="R617" s="129">
        <f t="shared" si="179"/>
        <v>0</v>
      </c>
      <c r="S617" s="136" t="str">
        <f t="shared" si="188"/>
        <v>A+J=</v>
      </c>
      <c r="T617" s="122">
        <f t="shared" si="189"/>
        <v>44732</v>
      </c>
      <c r="U617" s="3"/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3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  <c r="FE617" s="2"/>
      <c r="FF617" s="2"/>
      <c r="FG617" s="2"/>
      <c r="FH617" s="2"/>
      <c r="FI617" s="2"/>
      <c r="FJ617" s="2"/>
    </row>
    <row r="618" spans="1:166" x14ac:dyDescent="0.15">
      <c r="A618" s="134">
        <f t="shared" si="180"/>
        <v>44094</v>
      </c>
      <c r="B618" s="127">
        <f t="shared" ca="1" si="190"/>
        <v>2340059.7560000001</v>
      </c>
      <c r="C618" s="119">
        <f t="shared" si="181"/>
        <v>2000000</v>
      </c>
      <c r="D618" s="128">
        <f ca="1">IF(A618&lt;$B$1,VLOOKUP(A618,[1]DI!$A$4:$B$15000,2,FALSE),0)</f>
        <v>0</v>
      </c>
      <c r="E618" s="129">
        <f t="shared" ca="1" si="173"/>
        <v>1</v>
      </c>
      <c r="F618" s="129">
        <f ca="1">(TRUNC(PRODUCT($E$12:$E617),16))</f>
        <v>1.0790700095064401</v>
      </c>
      <c r="G618" s="129">
        <f t="shared" si="182"/>
        <v>1</v>
      </c>
      <c r="H618" s="129">
        <f t="shared" ca="1" si="174"/>
        <v>1.0790700099999999</v>
      </c>
      <c r="I618" s="128">
        <f t="shared" si="183"/>
        <v>0.05</v>
      </c>
      <c r="J618" s="122">
        <f t="shared" si="184"/>
        <v>43488</v>
      </c>
      <c r="K618" s="118">
        <f t="shared" si="185"/>
        <v>417</v>
      </c>
      <c r="L618" s="130">
        <f t="shared" si="186"/>
        <v>418</v>
      </c>
      <c r="M618" s="131">
        <f t="shared" si="175"/>
        <v>1.084294686</v>
      </c>
      <c r="N618" s="131">
        <f t="shared" ca="1" si="176"/>
        <v>1.170029878</v>
      </c>
      <c r="O618" s="130">
        <f t="shared" si="187"/>
        <v>0</v>
      </c>
      <c r="P618" s="129">
        <f t="shared" ca="1" si="177"/>
        <v>340059.75599999999</v>
      </c>
      <c r="Q618" s="135">
        <f t="shared" si="178"/>
        <v>0</v>
      </c>
      <c r="R618" s="129">
        <f t="shared" si="179"/>
        <v>0</v>
      </c>
      <c r="S618" s="136" t="str">
        <f t="shared" si="188"/>
        <v>A+J=</v>
      </c>
      <c r="T618" s="122">
        <f t="shared" si="189"/>
        <v>44732</v>
      </c>
      <c r="U618" s="3"/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3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  <c r="FE618" s="2"/>
      <c r="FF618" s="2"/>
      <c r="FG618" s="2"/>
      <c r="FH618" s="2"/>
      <c r="FI618" s="2"/>
      <c r="FJ618" s="2"/>
    </row>
    <row r="619" spans="1:166" x14ac:dyDescent="0.15">
      <c r="A619" s="134">
        <f t="shared" si="180"/>
        <v>44095</v>
      </c>
      <c r="B619" s="127">
        <f t="shared" ca="1" si="190"/>
        <v>2340059.7560000001</v>
      </c>
      <c r="C619" s="119">
        <f t="shared" si="181"/>
        <v>2000000</v>
      </c>
      <c r="D619" s="128">
        <f ca="1">IF(A619&lt;$B$1,VLOOKUP(A619,[1]DI!$A$4:$B$15000,2,FALSE),0)</f>
        <v>1.9000000000000006E-2</v>
      </c>
      <c r="E619" s="129">
        <f t="shared" ca="1" si="173"/>
        <v>1.0000746899999999</v>
      </c>
      <c r="F619" s="129">
        <f ca="1">(TRUNC(PRODUCT($E$12:$E618),16))</f>
        <v>1.0790700095064401</v>
      </c>
      <c r="G619" s="129">
        <f t="shared" si="182"/>
        <v>1</v>
      </c>
      <c r="H619" s="129">
        <f t="shared" ca="1" si="174"/>
        <v>1.0790700099999999</v>
      </c>
      <c r="I619" s="128">
        <f t="shared" si="183"/>
        <v>0.05</v>
      </c>
      <c r="J619" s="122">
        <f t="shared" si="184"/>
        <v>43488</v>
      </c>
      <c r="K619" s="118">
        <f t="shared" si="185"/>
        <v>418</v>
      </c>
      <c r="L619" s="130">
        <f t="shared" si="186"/>
        <v>418</v>
      </c>
      <c r="M619" s="131">
        <f t="shared" si="175"/>
        <v>1.084294686</v>
      </c>
      <c r="N619" s="131">
        <f t="shared" ca="1" si="176"/>
        <v>1.170029878</v>
      </c>
      <c r="O619" s="130">
        <f t="shared" si="187"/>
        <v>0</v>
      </c>
      <c r="P619" s="129">
        <f t="shared" ca="1" si="177"/>
        <v>340059.75599999999</v>
      </c>
      <c r="Q619" s="135">
        <f t="shared" si="178"/>
        <v>0</v>
      </c>
      <c r="R619" s="129">
        <f t="shared" si="179"/>
        <v>0</v>
      </c>
      <c r="S619" s="136" t="str">
        <f t="shared" si="188"/>
        <v>A+J=</v>
      </c>
      <c r="T619" s="122">
        <f t="shared" si="189"/>
        <v>44732</v>
      </c>
      <c r="U619" s="3"/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3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  <c r="FE619" s="2"/>
      <c r="FF619" s="2"/>
      <c r="FG619" s="2"/>
      <c r="FH619" s="2"/>
      <c r="FI619" s="2"/>
      <c r="FJ619" s="2"/>
    </row>
    <row r="620" spans="1:166" x14ac:dyDescent="0.15">
      <c r="A620" s="134">
        <f t="shared" si="180"/>
        <v>44096</v>
      </c>
      <c r="B620" s="127">
        <f t="shared" ca="1" si="190"/>
        <v>2340687.6859999998</v>
      </c>
      <c r="C620" s="119">
        <f t="shared" si="181"/>
        <v>2000000</v>
      </c>
      <c r="D620" s="128">
        <f ca="1">IF(A620&lt;$B$1,VLOOKUP(A620,[1]DI!$A$4:$B$15000,2,FALSE),0)</f>
        <v>1.9000000000000006E-2</v>
      </c>
      <c r="E620" s="129">
        <f t="shared" ca="1" si="173"/>
        <v>1.0000746899999999</v>
      </c>
      <c r="F620" s="129">
        <f ca="1">(TRUNC(PRODUCT($E$12:$E619),16))</f>
        <v>1.07915060524545</v>
      </c>
      <c r="G620" s="129">
        <f t="shared" si="182"/>
        <v>1</v>
      </c>
      <c r="H620" s="129">
        <f t="shared" ca="1" si="174"/>
        <v>1.0791506099999999</v>
      </c>
      <c r="I620" s="128">
        <f t="shared" si="183"/>
        <v>0.05</v>
      </c>
      <c r="J620" s="122">
        <f t="shared" si="184"/>
        <v>43488</v>
      </c>
      <c r="K620" s="118">
        <f t="shared" si="185"/>
        <v>419</v>
      </c>
      <c r="L620" s="130">
        <f t="shared" si="186"/>
        <v>419</v>
      </c>
      <c r="M620" s="131">
        <f t="shared" si="175"/>
        <v>1.0845046389999999</v>
      </c>
      <c r="N620" s="131">
        <f t="shared" ca="1" si="176"/>
        <v>1.1703438429999999</v>
      </c>
      <c r="O620" s="130">
        <f t="shared" si="187"/>
        <v>0</v>
      </c>
      <c r="P620" s="129">
        <f t="shared" ca="1" si="177"/>
        <v>340687.68599999999</v>
      </c>
      <c r="Q620" s="135">
        <f t="shared" si="178"/>
        <v>0</v>
      </c>
      <c r="R620" s="129">
        <f t="shared" si="179"/>
        <v>0</v>
      </c>
      <c r="S620" s="136" t="str">
        <f t="shared" si="188"/>
        <v>A+J=</v>
      </c>
      <c r="T620" s="122">
        <f t="shared" si="189"/>
        <v>44732</v>
      </c>
      <c r="U620" s="3"/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3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  <c r="FE620" s="2"/>
      <c r="FF620" s="2"/>
      <c r="FG620" s="2"/>
      <c r="FH620" s="2"/>
      <c r="FI620" s="2"/>
      <c r="FJ620" s="2"/>
    </row>
    <row r="621" spans="1:166" x14ac:dyDescent="0.15">
      <c r="A621" s="134">
        <f t="shared" si="180"/>
        <v>44097</v>
      </c>
      <c r="B621" s="127">
        <f t="shared" ca="1" si="190"/>
        <v>2341315.77</v>
      </c>
      <c r="C621" s="119">
        <f t="shared" si="181"/>
        <v>2000000</v>
      </c>
      <c r="D621" s="128">
        <f ca="1">IF(A621&lt;$B$1,VLOOKUP(A621,[1]DI!$A$4:$B$15000,2,FALSE),0)</f>
        <v>1.9000000000000006E-2</v>
      </c>
      <c r="E621" s="129">
        <f t="shared" ca="1" si="173"/>
        <v>1.0000746899999999</v>
      </c>
      <c r="F621" s="129">
        <f ca="1">(TRUNC(PRODUCT($E$12:$E620),16))</f>
        <v>1.0792312070041601</v>
      </c>
      <c r="G621" s="129">
        <f t="shared" si="182"/>
        <v>1</v>
      </c>
      <c r="H621" s="129">
        <f t="shared" ca="1" si="174"/>
        <v>1.0792312100000001</v>
      </c>
      <c r="I621" s="128">
        <f t="shared" si="183"/>
        <v>0.05</v>
      </c>
      <c r="J621" s="122">
        <f t="shared" si="184"/>
        <v>43488</v>
      </c>
      <c r="K621" s="118">
        <f t="shared" si="185"/>
        <v>420</v>
      </c>
      <c r="L621" s="130">
        <f t="shared" si="186"/>
        <v>420</v>
      </c>
      <c r="M621" s="131">
        <f t="shared" si="175"/>
        <v>1.0847146320000001</v>
      </c>
      <c r="N621" s="131">
        <f t="shared" ca="1" si="176"/>
        <v>1.170657885</v>
      </c>
      <c r="O621" s="130">
        <f t="shared" si="187"/>
        <v>0</v>
      </c>
      <c r="P621" s="129">
        <f t="shared" ca="1" si="177"/>
        <v>341315.77</v>
      </c>
      <c r="Q621" s="135">
        <f t="shared" si="178"/>
        <v>0</v>
      </c>
      <c r="R621" s="129">
        <f t="shared" si="179"/>
        <v>0</v>
      </c>
      <c r="S621" s="136" t="str">
        <f t="shared" si="188"/>
        <v>A+J=</v>
      </c>
      <c r="T621" s="122">
        <f t="shared" si="189"/>
        <v>44732</v>
      </c>
      <c r="U621" s="3"/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3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  <c r="FE621" s="2"/>
      <c r="FF621" s="2"/>
      <c r="FG621" s="2"/>
      <c r="FH621" s="2"/>
      <c r="FI621" s="2"/>
      <c r="FJ621" s="2"/>
    </row>
    <row r="622" spans="1:166" x14ac:dyDescent="0.15">
      <c r="A622" s="134">
        <f t="shared" si="180"/>
        <v>44098</v>
      </c>
      <c r="B622" s="127">
        <f t="shared" ca="1" si="190"/>
        <v>2341944.0099999998</v>
      </c>
      <c r="C622" s="119">
        <f t="shared" si="181"/>
        <v>2000000</v>
      </c>
      <c r="D622" s="128">
        <f ca="1">IF(A622&lt;$B$1,VLOOKUP(A622,[1]DI!$A$4:$B$15000,2,FALSE),0)</f>
        <v>1.9000000000000006E-2</v>
      </c>
      <c r="E622" s="129">
        <f t="shared" ca="1" si="173"/>
        <v>1.0000746899999999</v>
      </c>
      <c r="F622" s="129">
        <f ca="1">(TRUNC(PRODUCT($E$12:$E621),16))</f>
        <v>1.0793118147830101</v>
      </c>
      <c r="G622" s="129">
        <f t="shared" si="182"/>
        <v>1</v>
      </c>
      <c r="H622" s="129">
        <f t="shared" ca="1" si="174"/>
        <v>1.0793118100000001</v>
      </c>
      <c r="I622" s="128">
        <f t="shared" si="183"/>
        <v>0.05</v>
      </c>
      <c r="J622" s="122">
        <f t="shared" si="184"/>
        <v>43488</v>
      </c>
      <c r="K622" s="118">
        <f t="shared" si="185"/>
        <v>421</v>
      </c>
      <c r="L622" s="130">
        <f t="shared" si="186"/>
        <v>421</v>
      </c>
      <c r="M622" s="131">
        <f t="shared" si="175"/>
        <v>1.084924666</v>
      </c>
      <c r="N622" s="131">
        <f t="shared" ca="1" si="176"/>
        <v>1.1709720050000001</v>
      </c>
      <c r="O622" s="130">
        <f t="shared" si="187"/>
        <v>0</v>
      </c>
      <c r="P622" s="129">
        <f t="shared" ca="1" si="177"/>
        <v>341944.01</v>
      </c>
      <c r="Q622" s="135">
        <f t="shared" si="178"/>
        <v>0</v>
      </c>
      <c r="R622" s="129">
        <f t="shared" si="179"/>
        <v>0</v>
      </c>
      <c r="S622" s="136" t="str">
        <f t="shared" si="188"/>
        <v>A+J=</v>
      </c>
      <c r="T622" s="122">
        <f t="shared" si="189"/>
        <v>44732</v>
      </c>
      <c r="U622" s="3"/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3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  <c r="FE622" s="2"/>
      <c r="FF622" s="2"/>
      <c r="FG622" s="2"/>
      <c r="FH622" s="2"/>
      <c r="FI622" s="2"/>
      <c r="FJ622" s="2"/>
    </row>
    <row r="623" spans="1:166" x14ac:dyDescent="0.15">
      <c r="A623" s="134">
        <f t="shared" si="180"/>
        <v>44099</v>
      </c>
      <c r="B623" s="127">
        <f t="shared" ca="1" si="190"/>
        <v>2342572.4479999999</v>
      </c>
      <c r="C623" s="119">
        <f t="shared" si="181"/>
        <v>2000000</v>
      </c>
      <c r="D623" s="128">
        <f ca="1">IF(A623&lt;$B$1,VLOOKUP(A623,[1]DI!$A$4:$B$15000,2,FALSE),0)</f>
        <v>1.9000000000000006E-2</v>
      </c>
      <c r="E623" s="129">
        <f t="shared" ca="1" si="173"/>
        <v>1.0000746899999999</v>
      </c>
      <c r="F623" s="129">
        <f ca="1">(TRUNC(PRODUCT($E$12:$E622),16))</f>
        <v>1.0793924285824501</v>
      </c>
      <c r="G623" s="129">
        <f t="shared" si="182"/>
        <v>1</v>
      </c>
      <c r="H623" s="129">
        <f t="shared" ca="1" si="174"/>
        <v>1.07939243</v>
      </c>
      <c r="I623" s="128">
        <f t="shared" si="183"/>
        <v>0.05</v>
      </c>
      <c r="J623" s="122">
        <f t="shared" si="184"/>
        <v>43488</v>
      </c>
      <c r="K623" s="118">
        <f t="shared" si="185"/>
        <v>422</v>
      </c>
      <c r="L623" s="130">
        <f t="shared" si="186"/>
        <v>422</v>
      </c>
      <c r="M623" s="131">
        <f t="shared" si="175"/>
        <v>1.08513474</v>
      </c>
      <c r="N623" s="131">
        <f t="shared" ca="1" si="176"/>
        <v>1.1712862239999999</v>
      </c>
      <c r="O623" s="130">
        <f t="shared" si="187"/>
        <v>0</v>
      </c>
      <c r="P623" s="129">
        <f t="shared" ca="1" si="177"/>
        <v>342572.44799999997</v>
      </c>
      <c r="Q623" s="135">
        <f t="shared" si="178"/>
        <v>0</v>
      </c>
      <c r="R623" s="129">
        <f t="shared" si="179"/>
        <v>0</v>
      </c>
      <c r="S623" s="136" t="str">
        <f t="shared" si="188"/>
        <v>A+J=</v>
      </c>
      <c r="T623" s="122">
        <f t="shared" si="189"/>
        <v>44732</v>
      </c>
      <c r="U623" s="3"/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3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  <c r="FE623" s="2"/>
      <c r="FF623" s="2"/>
      <c r="FG623" s="2"/>
      <c r="FH623" s="2"/>
      <c r="FI623" s="2"/>
      <c r="FJ623" s="2"/>
    </row>
    <row r="624" spans="1:166" x14ac:dyDescent="0.15">
      <c r="A624" s="134">
        <f t="shared" si="180"/>
        <v>44100</v>
      </c>
      <c r="B624" s="127">
        <f t="shared" ca="1" si="190"/>
        <v>2343201.0419999999</v>
      </c>
      <c r="C624" s="119">
        <f t="shared" si="181"/>
        <v>2000000</v>
      </c>
      <c r="D624" s="128">
        <f ca="1">IF(A624&lt;$B$1,VLOOKUP(A624,[1]DI!$A$4:$B$15000,2,FALSE),0)</f>
        <v>0</v>
      </c>
      <c r="E624" s="129">
        <f t="shared" ca="1" si="173"/>
        <v>1</v>
      </c>
      <c r="F624" s="129">
        <f ca="1">(TRUNC(PRODUCT($E$12:$E623),16))</f>
        <v>1.07947304840295</v>
      </c>
      <c r="G624" s="129">
        <f t="shared" si="182"/>
        <v>1</v>
      </c>
      <c r="H624" s="129">
        <f t="shared" ca="1" si="174"/>
        <v>1.07947305</v>
      </c>
      <c r="I624" s="128">
        <f t="shared" si="183"/>
        <v>0.05</v>
      </c>
      <c r="J624" s="122">
        <f t="shared" si="184"/>
        <v>43488</v>
      </c>
      <c r="K624" s="118">
        <f t="shared" si="185"/>
        <v>422</v>
      </c>
      <c r="L624" s="130">
        <f t="shared" si="186"/>
        <v>423</v>
      </c>
      <c r="M624" s="131">
        <f t="shared" si="175"/>
        <v>1.085344855</v>
      </c>
      <c r="N624" s="131">
        <f t="shared" ca="1" si="176"/>
        <v>1.171600521</v>
      </c>
      <c r="O624" s="130">
        <f t="shared" si="187"/>
        <v>0</v>
      </c>
      <c r="P624" s="129">
        <f t="shared" ca="1" si="177"/>
        <v>343201.04200000002</v>
      </c>
      <c r="Q624" s="135">
        <f t="shared" si="178"/>
        <v>0</v>
      </c>
      <c r="R624" s="129">
        <f t="shared" si="179"/>
        <v>0</v>
      </c>
      <c r="S624" s="136" t="str">
        <f t="shared" si="188"/>
        <v>A+J=</v>
      </c>
      <c r="T624" s="122">
        <f t="shared" si="189"/>
        <v>44732</v>
      </c>
      <c r="U624" s="3"/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3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  <c r="FE624" s="2"/>
      <c r="FF624" s="2"/>
      <c r="FG624" s="2"/>
      <c r="FH624" s="2"/>
      <c r="FI624" s="2"/>
      <c r="FJ624" s="2"/>
    </row>
    <row r="625" spans="1:166" x14ac:dyDescent="0.15">
      <c r="A625" s="134">
        <f t="shared" si="180"/>
        <v>44101</v>
      </c>
      <c r="B625" s="127">
        <f t="shared" ca="1" si="190"/>
        <v>2343201.0419999999</v>
      </c>
      <c r="C625" s="119">
        <f t="shared" si="181"/>
        <v>2000000</v>
      </c>
      <c r="D625" s="128">
        <f ca="1">IF(A625&lt;$B$1,VLOOKUP(A625,[1]DI!$A$4:$B$15000,2,FALSE),0)</f>
        <v>0</v>
      </c>
      <c r="E625" s="129">
        <f t="shared" ca="1" si="173"/>
        <v>1</v>
      </c>
      <c r="F625" s="129">
        <f ca="1">(TRUNC(PRODUCT($E$12:$E624),16))</f>
        <v>1.07947304840295</v>
      </c>
      <c r="G625" s="129">
        <f t="shared" si="182"/>
        <v>1</v>
      </c>
      <c r="H625" s="129">
        <f t="shared" ca="1" si="174"/>
        <v>1.07947305</v>
      </c>
      <c r="I625" s="128">
        <f t="shared" si="183"/>
        <v>0.05</v>
      </c>
      <c r="J625" s="122">
        <f t="shared" si="184"/>
        <v>43488</v>
      </c>
      <c r="K625" s="118">
        <f t="shared" si="185"/>
        <v>422</v>
      </c>
      <c r="L625" s="130">
        <f t="shared" si="186"/>
        <v>423</v>
      </c>
      <c r="M625" s="131">
        <f t="shared" si="175"/>
        <v>1.085344855</v>
      </c>
      <c r="N625" s="131">
        <f t="shared" ca="1" si="176"/>
        <v>1.171600521</v>
      </c>
      <c r="O625" s="130">
        <f t="shared" si="187"/>
        <v>0</v>
      </c>
      <c r="P625" s="129">
        <f t="shared" ca="1" si="177"/>
        <v>343201.04200000002</v>
      </c>
      <c r="Q625" s="135">
        <f t="shared" si="178"/>
        <v>0</v>
      </c>
      <c r="R625" s="129">
        <f t="shared" si="179"/>
        <v>0</v>
      </c>
      <c r="S625" s="136" t="str">
        <f t="shared" si="188"/>
        <v>A+J=</v>
      </c>
      <c r="T625" s="122">
        <f t="shared" si="189"/>
        <v>44732</v>
      </c>
      <c r="U625" s="3"/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3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  <c r="FE625" s="2"/>
      <c r="FF625" s="2"/>
      <c r="FG625" s="2"/>
      <c r="FH625" s="2"/>
      <c r="FI625" s="2"/>
      <c r="FJ625" s="2"/>
    </row>
    <row r="626" spans="1:166" x14ac:dyDescent="0.15">
      <c r="A626" s="134">
        <f t="shared" si="180"/>
        <v>44102</v>
      </c>
      <c r="B626" s="127">
        <f t="shared" ca="1" si="190"/>
        <v>2343201.0419999999</v>
      </c>
      <c r="C626" s="119">
        <f t="shared" si="181"/>
        <v>2000000</v>
      </c>
      <c r="D626" s="128">
        <f ca="1">IF(A626&lt;$B$1,VLOOKUP(A626,[1]DI!$A$4:$B$15000,2,FALSE),0)</f>
        <v>1.9000000000000006E-2</v>
      </c>
      <c r="E626" s="129">
        <f t="shared" ca="1" si="173"/>
        <v>1.0000746899999999</v>
      </c>
      <c r="F626" s="129">
        <f ca="1">(TRUNC(PRODUCT($E$12:$E625),16))</f>
        <v>1.07947304840295</v>
      </c>
      <c r="G626" s="129">
        <f t="shared" si="182"/>
        <v>1</v>
      </c>
      <c r="H626" s="129">
        <f t="shared" ca="1" si="174"/>
        <v>1.07947305</v>
      </c>
      <c r="I626" s="128">
        <f t="shared" si="183"/>
        <v>0.05</v>
      </c>
      <c r="J626" s="122">
        <f t="shared" si="184"/>
        <v>43488</v>
      </c>
      <c r="K626" s="118">
        <f t="shared" si="185"/>
        <v>423</v>
      </c>
      <c r="L626" s="130">
        <f t="shared" si="186"/>
        <v>423</v>
      </c>
      <c r="M626" s="131">
        <f t="shared" si="175"/>
        <v>1.085344855</v>
      </c>
      <c r="N626" s="131">
        <f t="shared" ca="1" si="176"/>
        <v>1.171600521</v>
      </c>
      <c r="O626" s="130">
        <f t="shared" si="187"/>
        <v>0</v>
      </c>
      <c r="P626" s="129">
        <f t="shared" ca="1" si="177"/>
        <v>343201.04200000002</v>
      </c>
      <c r="Q626" s="135">
        <f t="shared" si="178"/>
        <v>0</v>
      </c>
      <c r="R626" s="129">
        <f t="shared" si="179"/>
        <v>0</v>
      </c>
      <c r="S626" s="136" t="str">
        <f t="shared" si="188"/>
        <v>A+J=</v>
      </c>
      <c r="T626" s="122">
        <f t="shared" si="189"/>
        <v>44732</v>
      </c>
      <c r="U626" s="3"/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3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  <c r="FE626" s="2"/>
      <c r="FF626" s="2"/>
      <c r="FG626" s="2"/>
      <c r="FH626" s="2"/>
      <c r="FI626" s="2"/>
      <c r="FJ626" s="2"/>
    </row>
    <row r="627" spans="1:166" x14ac:dyDescent="0.15">
      <c r="A627" s="134">
        <f t="shared" si="180"/>
        <v>44103</v>
      </c>
      <c r="B627" s="127">
        <f t="shared" ca="1" si="190"/>
        <v>2343829.7919999999</v>
      </c>
      <c r="C627" s="119">
        <f t="shared" si="181"/>
        <v>2000000</v>
      </c>
      <c r="D627" s="128">
        <f ca="1">IF(A627&lt;$B$1,VLOOKUP(A627,[1]DI!$A$4:$B$15000,2,FALSE),0)</f>
        <v>1.9000000000000006E-2</v>
      </c>
      <c r="E627" s="129">
        <f t="shared" ca="1" si="173"/>
        <v>1.0000746899999999</v>
      </c>
      <c r="F627" s="129">
        <f ca="1">(TRUNC(PRODUCT($E$12:$E626),16))</f>
        <v>1.0795536742449301</v>
      </c>
      <c r="G627" s="129">
        <f t="shared" si="182"/>
        <v>1</v>
      </c>
      <c r="H627" s="129">
        <f t="shared" ca="1" si="174"/>
        <v>1.0795536699999999</v>
      </c>
      <c r="I627" s="128">
        <f t="shared" si="183"/>
        <v>0.05</v>
      </c>
      <c r="J627" s="122">
        <f t="shared" si="184"/>
        <v>43488</v>
      </c>
      <c r="K627" s="118">
        <f t="shared" si="185"/>
        <v>424</v>
      </c>
      <c r="L627" s="130">
        <f t="shared" si="186"/>
        <v>424</v>
      </c>
      <c r="M627" s="131">
        <f t="shared" si="175"/>
        <v>1.0855550110000001</v>
      </c>
      <c r="N627" s="131">
        <f t="shared" ca="1" si="176"/>
        <v>1.1719148960000001</v>
      </c>
      <c r="O627" s="130">
        <f t="shared" si="187"/>
        <v>0</v>
      </c>
      <c r="P627" s="129">
        <f t="shared" ca="1" si="177"/>
        <v>343829.79200000002</v>
      </c>
      <c r="Q627" s="135">
        <f t="shared" si="178"/>
        <v>0</v>
      </c>
      <c r="R627" s="129">
        <f t="shared" si="179"/>
        <v>0</v>
      </c>
      <c r="S627" s="136" t="str">
        <f t="shared" si="188"/>
        <v>A+J=</v>
      </c>
      <c r="T627" s="122">
        <f t="shared" si="189"/>
        <v>44732</v>
      </c>
      <c r="U627" s="3"/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3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  <c r="FE627" s="2"/>
      <c r="FF627" s="2"/>
      <c r="FG627" s="2"/>
      <c r="FH627" s="2"/>
      <c r="FI627" s="2"/>
      <c r="FJ627" s="2"/>
    </row>
    <row r="628" spans="1:166" x14ac:dyDescent="0.15">
      <c r="A628" s="134">
        <f t="shared" si="180"/>
        <v>44104</v>
      </c>
      <c r="B628" s="127">
        <f t="shared" ca="1" si="190"/>
        <v>2344458.7420000001</v>
      </c>
      <c r="C628" s="119">
        <f t="shared" si="181"/>
        <v>2000000</v>
      </c>
      <c r="D628" s="128">
        <f ca="1">IF(A628&lt;$B$1,VLOOKUP(A628,[1]DI!$A$4:$B$15000,2,FALSE),0)</f>
        <v>1.9000000000000006E-2</v>
      </c>
      <c r="E628" s="129">
        <f t="shared" ca="1" si="173"/>
        <v>1.0000746899999999</v>
      </c>
      <c r="F628" s="129">
        <f ca="1">(TRUNC(PRODUCT($E$12:$E627),16))</f>
        <v>1.07963430610886</v>
      </c>
      <c r="G628" s="129">
        <f t="shared" si="182"/>
        <v>1</v>
      </c>
      <c r="H628" s="129">
        <f t="shared" ca="1" si="174"/>
        <v>1.0796343100000001</v>
      </c>
      <c r="I628" s="128">
        <f t="shared" si="183"/>
        <v>0.05</v>
      </c>
      <c r="J628" s="122">
        <f t="shared" si="184"/>
        <v>43488</v>
      </c>
      <c r="K628" s="118">
        <f t="shared" si="185"/>
        <v>425</v>
      </c>
      <c r="L628" s="130">
        <f t="shared" si="186"/>
        <v>425</v>
      </c>
      <c r="M628" s="131">
        <f t="shared" si="175"/>
        <v>1.085765208</v>
      </c>
      <c r="N628" s="131">
        <f t="shared" ca="1" si="176"/>
        <v>1.172229371</v>
      </c>
      <c r="O628" s="130">
        <f t="shared" si="187"/>
        <v>0</v>
      </c>
      <c r="P628" s="129">
        <f t="shared" ca="1" si="177"/>
        <v>344458.74200000003</v>
      </c>
      <c r="Q628" s="135">
        <f t="shared" si="178"/>
        <v>0</v>
      </c>
      <c r="R628" s="129">
        <f t="shared" si="179"/>
        <v>0</v>
      </c>
      <c r="S628" s="136" t="str">
        <f t="shared" si="188"/>
        <v>A+J=</v>
      </c>
      <c r="T628" s="122">
        <f t="shared" si="189"/>
        <v>44732</v>
      </c>
      <c r="U628" s="3"/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3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  <c r="FE628" s="2"/>
      <c r="FF628" s="2"/>
      <c r="FG628" s="2"/>
      <c r="FH628" s="2"/>
      <c r="FI628" s="2"/>
      <c r="FJ628" s="2"/>
    </row>
    <row r="629" spans="1:166" x14ac:dyDescent="0.15">
      <c r="A629" s="134">
        <f t="shared" si="180"/>
        <v>44105</v>
      </c>
      <c r="B629" s="127">
        <f t="shared" ca="1" si="190"/>
        <v>2345087.824</v>
      </c>
      <c r="C629" s="119">
        <f t="shared" si="181"/>
        <v>2000000</v>
      </c>
      <c r="D629" s="128">
        <f ca="1">IF(A629&lt;$B$1,VLOOKUP(A629,[1]DI!$A$4:$B$15000,2,FALSE),0)</f>
        <v>1.9000000000000006E-2</v>
      </c>
      <c r="E629" s="129">
        <f t="shared" ca="1" si="173"/>
        <v>1.0000746899999999</v>
      </c>
      <c r="F629" s="129">
        <f ca="1">(TRUNC(PRODUCT($E$12:$E628),16))</f>
        <v>1.0797149439951801</v>
      </c>
      <c r="G629" s="129">
        <f t="shared" si="182"/>
        <v>1</v>
      </c>
      <c r="H629" s="129">
        <f t="shared" ca="1" si="174"/>
        <v>1.0797149399999999</v>
      </c>
      <c r="I629" s="128">
        <f t="shared" si="183"/>
        <v>0.05</v>
      </c>
      <c r="J629" s="122">
        <f t="shared" si="184"/>
        <v>43488</v>
      </c>
      <c r="K629" s="118">
        <f t="shared" si="185"/>
        <v>426</v>
      </c>
      <c r="L629" s="130">
        <f t="shared" si="186"/>
        <v>426</v>
      </c>
      <c r="M629" s="131">
        <f t="shared" si="175"/>
        <v>1.0859754450000001</v>
      </c>
      <c r="N629" s="131">
        <f t="shared" ca="1" si="176"/>
        <v>1.1725439120000001</v>
      </c>
      <c r="O629" s="130">
        <f t="shared" si="187"/>
        <v>0</v>
      </c>
      <c r="P629" s="129">
        <f t="shared" ca="1" si="177"/>
        <v>345087.82400000002</v>
      </c>
      <c r="Q629" s="135">
        <f t="shared" si="178"/>
        <v>0</v>
      </c>
      <c r="R629" s="129">
        <f t="shared" si="179"/>
        <v>0</v>
      </c>
      <c r="S629" s="136" t="str">
        <f t="shared" si="188"/>
        <v>A+J=</v>
      </c>
      <c r="T629" s="122">
        <f t="shared" si="189"/>
        <v>44732</v>
      </c>
      <c r="U629" s="3"/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3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  <c r="FE629" s="2"/>
      <c r="FF629" s="2"/>
      <c r="FG629" s="2"/>
      <c r="FH629" s="2"/>
      <c r="FI629" s="2"/>
      <c r="FJ629" s="2"/>
    </row>
    <row r="630" spans="1:166" x14ac:dyDescent="0.15">
      <c r="A630" s="134">
        <f t="shared" si="180"/>
        <v>44106</v>
      </c>
      <c r="B630" s="127">
        <f t="shared" ca="1" si="190"/>
        <v>2345717.108</v>
      </c>
      <c r="C630" s="119">
        <f t="shared" si="181"/>
        <v>2000000</v>
      </c>
      <c r="D630" s="128">
        <f ca="1">IF(A630&lt;$B$1,VLOOKUP(A630,[1]DI!$A$4:$B$15000,2,FALSE),0)</f>
        <v>1.9000000000000006E-2</v>
      </c>
      <c r="E630" s="129">
        <f t="shared" ca="1" si="173"/>
        <v>1.0000746899999999</v>
      </c>
      <c r="F630" s="129">
        <f ca="1">(TRUNC(PRODUCT($E$12:$E629),16))</f>
        <v>1.0797955879043499</v>
      </c>
      <c r="G630" s="129">
        <f t="shared" si="182"/>
        <v>1</v>
      </c>
      <c r="H630" s="129">
        <f t="shared" ca="1" si="174"/>
        <v>1.07979559</v>
      </c>
      <c r="I630" s="128">
        <f t="shared" si="183"/>
        <v>0.05</v>
      </c>
      <c r="J630" s="122">
        <f t="shared" si="184"/>
        <v>43488</v>
      </c>
      <c r="K630" s="118">
        <f t="shared" si="185"/>
        <v>427</v>
      </c>
      <c r="L630" s="130">
        <f t="shared" si="186"/>
        <v>427</v>
      </c>
      <c r="M630" s="131">
        <f t="shared" si="175"/>
        <v>1.086185723</v>
      </c>
      <c r="N630" s="131">
        <f t="shared" ca="1" si="176"/>
        <v>1.1728585540000001</v>
      </c>
      <c r="O630" s="130">
        <f t="shared" si="187"/>
        <v>0</v>
      </c>
      <c r="P630" s="129">
        <f t="shared" ca="1" si="177"/>
        <v>345717.10800000001</v>
      </c>
      <c r="Q630" s="135">
        <f t="shared" si="178"/>
        <v>0</v>
      </c>
      <c r="R630" s="129">
        <f t="shared" si="179"/>
        <v>0</v>
      </c>
      <c r="S630" s="136" t="str">
        <f t="shared" si="188"/>
        <v>A+J=</v>
      </c>
      <c r="T630" s="122">
        <f t="shared" si="189"/>
        <v>44732</v>
      </c>
      <c r="U630" s="3"/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3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  <c r="FE630" s="2"/>
      <c r="FF630" s="2"/>
      <c r="FG630" s="2"/>
      <c r="FH630" s="2"/>
      <c r="FI630" s="2"/>
      <c r="FJ630" s="2"/>
    </row>
    <row r="631" spans="1:166" x14ac:dyDescent="0.15">
      <c r="A631" s="134">
        <f t="shared" si="180"/>
        <v>44107</v>
      </c>
      <c r="B631" s="127">
        <f t="shared" ca="1" si="190"/>
        <v>2346346.5460000001</v>
      </c>
      <c r="C631" s="119">
        <f t="shared" si="181"/>
        <v>2000000</v>
      </c>
      <c r="D631" s="128">
        <f ca="1">IF(A631&lt;$B$1,VLOOKUP(A631,[1]DI!$A$4:$B$15000,2,FALSE),0)</f>
        <v>0</v>
      </c>
      <c r="E631" s="129">
        <f t="shared" ca="1" si="173"/>
        <v>1</v>
      </c>
      <c r="F631" s="129">
        <f ca="1">(TRUNC(PRODUCT($E$12:$E630),16))</f>
        <v>1.0798762378368101</v>
      </c>
      <c r="G631" s="129">
        <f t="shared" si="182"/>
        <v>1</v>
      </c>
      <c r="H631" s="129">
        <f t="shared" ca="1" si="174"/>
        <v>1.0798762399999999</v>
      </c>
      <c r="I631" s="128">
        <f t="shared" si="183"/>
        <v>0.05</v>
      </c>
      <c r="J631" s="122">
        <f t="shared" si="184"/>
        <v>43488</v>
      </c>
      <c r="K631" s="118">
        <f t="shared" si="185"/>
        <v>427</v>
      </c>
      <c r="L631" s="130">
        <f t="shared" si="186"/>
        <v>428</v>
      </c>
      <c r="M631" s="131">
        <f t="shared" si="175"/>
        <v>1.0863960420000001</v>
      </c>
      <c r="N631" s="131">
        <f t="shared" ca="1" si="176"/>
        <v>1.173173273</v>
      </c>
      <c r="O631" s="130">
        <f t="shared" si="187"/>
        <v>0</v>
      </c>
      <c r="P631" s="129">
        <f t="shared" ca="1" si="177"/>
        <v>346346.54599999997</v>
      </c>
      <c r="Q631" s="135">
        <f t="shared" si="178"/>
        <v>0</v>
      </c>
      <c r="R631" s="129">
        <f t="shared" si="179"/>
        <v>0</v>
      </c>
      <c r="S631" s="136" t="str">
        <f t="shared" si="188"/>
        <v>A+J=</v>
      </c>
      <c r="T631" s="122">
        <f t="shared" si="189"/>
        <v>44732</v>
      </c>
      <c r="U631" s="3"/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3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  <c r="FE631" s="2"/>
      <c r="FF631" s="2"/>
      <c r="FG631" s="2"/>
      <c r="FH631" s="2"/>
      <c r="FI631" s="2"/>
      <c r="FJ631" s="2"/>
    </row>
    <row r="632" spans="1:166" x14ac:dyDescent="0.15">
      <c r="A632" s="134">
        <f t="shared" si="180"/>
        <v>44108</v>
      </c>
      <c r="B632" s="127">
        <f t="shared" ca="1" si="190"/>
        <v>2346346.5460000001</v>
      </c>
      <c r="C632" s="119">
        <f t="shared" si="181"/>
        <v>2000000</v>
      </c>
      <c r="D632" s="128">
        <f ca="1">IF(A632&lt;$B$1,VLOOKUP(A632,[1]DI!$A$4:$B$15000,2,FALSE),0)</f>
        <v>0</v>
      </c>
      <c r="E632" s="129">
        <f t="shared" ca="1" si="173"/>
        <v>1</v>
      </c>
      <c r="F632" s="129">
        <f ca="1">(TRUNC(PRODUCT($E$12:$E631),16))</f>
        <v>1.0798762378368101</v>
      </c>
      <c r="G632" s="129">
        <f t="shared" si="182"/>
        <v>1</v>
      </c>
      <c r="H632" s="129">
        <f t="shared" ca="1" si="174"/>
        <v>1.0798762399999999</v>
      </c>
      <c r="I632" s="128">
        <f t="shared" si="183"/>
        <v>0.05</v>
      </c>
      <c r="J632" s="122">
        <f t="shared" si="184"/>
        <v>43488</v>
      </c>
      <c r="K632" s="118">
        <f t="shared" si="185"/>
        <v>427</v>
      </c>
      <c r="L632" s="130">
        <f t="shared" si="186"/>
        <v>428</v>
      </c>
      <c r="M632" s="131">
        <f t="shared" si="175"/>
        <v>1.0863960420000001</v>
      </c>
      <c r="N632" s="131">
        <f t="shared" ca="1" si="176"/>
        <v>1.173173273</v>
      </c>
      <c r="O632" s="130">
        <f t="shared" si="187"/>
        <v>0</v>
      </c>
      <c r="P632" s="129">
        <f t="shared" ca="1" si="177"/>
        <v>346346.54599999997</v>
      </c>
      <c r="Q632" s="135">
        <f t="shared" si="178"/>
        <v>0</v>
      </c>
      <c r="R632" s="129">
        <f t="shared" si="179"/>
        <v>0</v>
      </c>
      <c r="S632" s="136" t="str">
        <f t="shared" si="188"/>
        <v>A+J=</v>
      </c>
      <c r="T632" s="122">
        <f t="shared" si="189"/>
        <v>44732</v>
      </c>
      <c r="U632" s="3"/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3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  <c r="FE632" s="2"/>
      <c r="FF632" s="2"/>
      <c r="FG632" s="2"/>
      <c r="FH632" s="2"/>
      <c r="FI632" s="2"/>
      <c r="FJ632" s="2"/>
    </row>
    <row r="633" spans="1:166" x14ac:dyDescent="0.15">
      <c r="A633" s="134">
        <f t="shared" si="180"/>
        <v>44109</v>
      </c>
      <c r="B633" s="127">
        <f t="shared" ca="1" si="190"/>
        <v>2346346.5460000001</v>
      </c>
      <c r="C633" s="119">
        <f t="shared" si="181"/>
        <v>2000000</v>
      </c>
      <c r="D633" s="128">
        <f ca="1">IF(A633&lt;$B$1,VLOOKUP(A633,[1]DI!$A$4:$B$15000,2,FALSE),0)</f>
        <v>1.9000000000000006E-2</v>
      </c>
      <c r="E633" s="129">
        <f t="shared" ca="1" si="173"/>
        <v>1.0000746899999999</v>
      </c>
      <c r="F633" s="129">
        <f ca="1">(TRUNC(PRODUCT($E$12:$E632),16))</f>
        <v>1.0798762378368101</v>
      </c>
      <c r="G633" s="129">
        <f t="shared" si="182"/>
        <v>1</v>
      </c>
      <c r="H633" s="129">
        <f t="shared" ca="1" si="174"/>
        <v>1.0798762399999999</v>
      </c>
      <c r="I633" s="128">
        <f t="shared" si="183"/>
        <v>0.05</v>
      </c>
      <c r="J633" s="122">
        <f t="shared" si="184"/>
        <v>43488</v>
      </c>
      <c r="K633" s="118">
        <f t="shared" si="185"/>
        <v>428</v>
      </c>
      <c r="L633" s="130">
        <f t="shared" si="186"/>
        <v>428</v>
      </c>
      <c r="M633" s="131">
        <f t="shared" si="175"/>
        <v>1.0863960420000001</v>
      </c>
      <c r="N633" s="131">
        <f t="shared" ca="1" si="176"/>
        <v>1.173173273</v>
      </c>
      <c r="O633" s="130">
        <f t="shared" si="187"/>
        <v>0</v>
      </c>
      <c r="P633" s="129">
        <f t="shared" ca="1" si="177"/>
        <v>346346.54599999997</v>
      </c>
      <c r="Q633" s="135">
        <f t="shared" si="178"/>
        <v>0</v>
      </c>
      <c r="R633" s="129">
        <f t="shared" si="179"/>
        <v>0</v>
      </c>
      <c r="S633" s="136" t="str">
        <f t="shared" si="188"/>
        <v>A+J=</v>
      </c>
      <c r="T633" s="122">
        <f t="shared" si="189"/>
        <v>44732</v>
      </c>
      <c r="U633" s="3"/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3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  <c r="FE633" s="2"/>
      <c r="FF633" s="2"/>
      <c r="FG633" s="2"/>
      <c r="FH633" s="2"/>
      <c r="FI633" s="2"/>
      <c r="FJ633" s="2"/>
    </row>
    <row r="634" spans="1:166" x14ac:dyDescent="0.15">
      <c r="A634" s="134">
        <f t="shared" si="180"/>
        <v>44110</v>
      </c>
      <c r="B634" s="127">
        <f t="shared" ca="1" si="190"/>
        <v>2346976.1379999998</v>
      </c>
      <c r="C634" s="119">
        <f t="shared" si="181"/>
        <v>2000000</v>
      </c>
      <c r="D634" s="128">
        <f ca="1">IF(A634&lt;$B$1,VLOOKUP(A634,[1]DI!$A$4:$B$15000,2,FALSE),0)</f>
        <v>1.9000000000000006E-2</v>
      </c>
      <c r="E634" s="129">
        <f t="shared" ca="1" si="173"/>
        <v>1.0000746899999999</v>
      </c>
      <c r="F634" s="129">
        <f ca="1">(TRUNC(PRODUCT($E$12:$E633),16))</f>
        <v>1.07995689379301</v>
      </c>
      <c r="G634" s="129">
        <f t="shared" si="182"/>
        <v>1</v>
      </c>
      <c r="H634" s="129">
        <f t="shared" ca="1" si="174"/>
        <v>1.0799568900000001</v>
      </c>
      <c r="I634" s="128">
        <f t="shared" si="183"/>
        <v>0.05</v>
      </c>
      <c r="J634" s="122">
        <f t="shared" si="184"/>
        <v>43488</v>
      </c>
      <c r="K634" s="118">
        <f t="shared" si="185"/>
        <v>429</v>
      </c>
      <c r="L634" s="130">
        <f t="shared" si="186"/>
        <v>429</v>
      </c>
      <c r="M634" s="131">
        <f t="shared" si="175"/>
        <v>1.0866064010000001</v>
      </c>
      <c r="N634" s="131">
        <f t="shared" ca="1" si="176"/>
        <v>1.173488069</v>
      </c>
      <c r="O634" s="130">
        <f t="shared" si="187"/>
        <v>0</v>
      </c>
      <c r="P634" s="129">
        <f t="shared" ca="1" si="177"/>
        <v>346976.13799999998</v>
      </c>
      <c r="Q634" s="135">
        <f t="shared" si="178"/>
        <v>0</v>
      </c>
      <c r="R634" s="129">
        <f t="shared" si="179"/>
        <v>0</v>
      </c>
      <c r="S634" s="136" t="str">
        <f t="shared" si="188"/>
        <v>A+J=</v>
      </c>
      <c r="T634" s="122">
        <f t="shared" si="189"/>
        <v>44732</v>
      </c>
      <c r="U634" s="3"/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3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  <c r="FE634" s="2"/>
      <c r="FF634" s="2"/>
      <c r="FG634" s="2"/>
      <c r="FH634" s="2"/>
      <c r="FI634" s="2"/>
      <c r="FJ634" s="2"/>
    </row>
    <row r="635" spans="1:166" x14ac:dyDescent="0.15">
      <c r="A635" s="134">
        <f t="shared" si="180"/>
        <v>44111</v>
      </c>
      <c r="B635" s="127">
        <f t="shared" ca="1" si="190"/>
        <v>2347605.932</v>
      </c>
      <c r="C635" s="119">
        <f t="shared" si="181"/>
        <v>2000000</v>
      </c>
      <c r="D635" s="128">
        <f ca="1">IF(A635&lt;$B$1,VLOOKUP(A635,[1]DI!$A$4:$B$15000,2,FALSE),0)</f>
        <v>1.9000000000000006E-2</v>
      </c>
      <c r="E635" s="129">
        <f t="shared" ca="1" si="173"/>
        <v>1.0000746899999999</v>
      </c>
      <c r="F635" s="129">
        <f ca="1">(TRUNC(PRODUCT($E$12:$E634),16))</f>
        <v>1.0800375557734101</v>
      </c>
      <c r="G635" s="129">
        <f t="shared" si="182"/>
        <v>1</v>
      </c>
      <c r="H635" s="129">
        <f t="shared" ca="1" si="174"/>
        <v>1.0800375600000001</v>
      </c>
      <c r="I635" s="128">
        <f t="shared" si="183"/>
        <v>0.05</v>
      </c>
      <c r="J635" s="122">
        <f t="shared" si="184"/>
        <v>43488</v>
      </c>
      <c r="K635" s="118">
        <f t="shared" si="185"/>
        <v>430</v>
      </c>
      <c r="L635" s="130">
        <f t="shared" si="186"/>
        <v>430</v>
      </c>
      <c r="M635" s="131">
        <f t="shared" si="175"/>
        <v>1.0868168010000001</v>
      </c>
      <c r="N635" s="131">
        <f t="shared" ca="1" si="176"/>
        <v>1.173802966</v>
      </c>
      <c r="O635" s="130">
        <f t="shared" si="187"/>
        <v>0</v>
      </c>
      <c r="P635" s="129">
        <f t="shared" ca="1" si="177"/>
        <v>347605.93199999997</v>
      </c>
      <c r="Q635" s="135">
        <f t="shared" si="178"/>
        <v>0</v>
      </c>
      <c r="R635" s="129">
        <f t="shared" si="179"/>
        <v>0</v>
      </c>
      <c r="S635" s="136" t="str">
        <f t="shared" si="188"/>
        <v>A+J=</v>
      </c>
      <c r="T635" s="122">
        <f t="shared" si="189"/>
        <v>44732</v>
      </c>
      <c r="U635" s="3"/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3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  <c r="FE635" s="2"/>
      <c r="FF635" s="2"/>
      <c r="FG635" s="2"/>
      <c r="FH635" s="2"/>
      <c r="FI635" s="2"/>
      <c r="FJ635" s="2"/>
    </row>
    <row r="636" spans="1:166" x14ac:dyDescent="0.15">
      <c r="A636" s="134">
        <f t="shared" si="180"/>
        <v>44112</v>
      </c>
      <c r="B636" s="127">
        <f t="shared" ca="1" si="190"/>
        <v>2348235.86</v>
      </c>
      <c r="C636" s="119">
        <f t="shared" si="181"/>
        <v>2000000</v>
      </c>
      <c r="D636" s="128">
        <f ca="1">IF(A636&lt;$B$1,VLOOKUP(A636,[1]DI!$A$4:$B$15000,2,FALSE),0)</f>
        <v>1.9000000000000006E-2</v>
      </c>
      <c r="E636" s="129">
        <f t="shared" ca="1" si="173"/>
        <v>1.0000746899999999</v>
      </c>
      <c r="F636" s="129">
        <f ca="1">(TRUNC(PRODUCT($E$12:$E635),16))</f>
        <v>1.0801182237784499</v>
      </c>
      <c r="G636" s="129">
        <f t="shared" si="182"/>
        <v>1</v>
      </c>
      <c r="H636" s="129">
        <f t="shared" ca="1" si="174"/>
        <v>1.0801182199999999</v>
      </c>
      <c r="I636" s="128">
        <f t="shared" si="183"/>
        <v>0.05</v>
      </c>
      <c r="J636" s="122">
        <f t="shared" si="184"/>
        <v>43488</v>
      </c>
      <c r="K636" s="118">
        <f t="shared" si="185"/>
        <v>431</v>
      </c>
      <c r="L636" s="130">
        <f t="shared" si="186"/>
        <v>431</v>
      </c>
      <c r="M636" s="131">
        <f t="shared" si="175"/>
        <v>1.087027242</v>
      </c>
      <c r="N636" s="131">
        <f t="shared" ca="1" si="176"/>
        <v>1.17411793</v>
      </c>
      <c r="O636" s="130">
        <f t="shared" si="187"/>
        <v>0</v>
      </c>
      <c r="P636" s="129">
        <f t="shared" ca="1" si="177"/>
        <v>348235.86</v>
      </c>
      <c r="Q636" s="135">
        <f t="shared" si="178"/>
        <v>0</v>
      </c>
      <c r="R636" s="129">
        <f t="shared" si="179"/>
        <v>0</v>
      </c>
      <c r="S636" s="136" t="str">
        <f t="shared" si="188"/>
        <v>A+J=</v>
      </c>
      <c r="T636" s="122">
        <f t="shared" si="189"/>
        <v>44732</v>
      </c>
      <c r="U636" s="3"/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3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  <c r="FE636" s="2"/>
      <c r="FF636" s="2"/>
      <c r="FG636" s="2"/>
      <c r="FH636" s="2"/>
      <c r="FI636" s="2"/>
      <c r="FJ636" s="2"/>
    </row>
    <row r="637" spans="1:166" x14ac:dyDescent="0.15">
      <c r="A637" s="134">
        <f t="shared" si="180"/>
        <v>44113</v>
      </c>
      <c r="B637" s="127">
        <f t="shared" ca="1" si="190"/>
        <v>2348865.9879999999</v>
      </c>
      <c r="C637" s="119">
        <f t="shared" si="181"/>
        <v>2000000</v>
      </c>
      <c r="D637" s="128">
        <f ca="1">IF(A637&lt;$B$1,VLOOKUP(A637,[1]DI!$A$4:$B$15000,2,FALSE),0)</f>
        <v>1.9000000000000006E-2</v>
      </c>
      <c r="E637" s="129">
        <f t="shared" ca="1" si="173"/>
        <v>1.0000746899999999</v>
      </c>
      <c r="F637" s="129">
        <f ca="1">(TRUNC(PRODUCT($E$12:$E636),16))</f>
        <v>1.0801988978085899</v>
      </c>
      <c r="G637" s="129">
        <f t="shared" si="182"/>
        <v>1</v>
      </c>
      <c r="H637" s="129">
        <f t="shared" ca="1" si="174"/>
        <v>1.0801989000000001</v>
      </c>
      <c r="I637" s="128">
        <f t="shared" si="183"/>
        <v>0.05</v>
      </c>
      <c r="J637" s="122">
        <f t="shared" si="184"/>
        <v>43488</v>
      </c>
      <c r="K637" s="118">
        <f t="shared" si="185"/>
        <v>432</v>
      </c>
      <c r="L637" s="130">
        <f t="shared" si="186"/>
        <v>432</v>
      </c>
      <c r="M637" s="131">
        <f t="shared" si="175"/>
        <v>1.087237724</v>
      </c>
      <c r="N637" s="131">
        <f t="shared" ca="1" si="176"/>
        <v>1.174432994</v>
      </c>
      <c r="O637" s="130">
        <f t="shared" si="187"/>
        <v>0</v>
      </c>
      <c r="P637" s="129">
        <f t="shared" ca="1" si="177"/>
        <v>348865.98800000001</v>
      </c>
      <c r="Q637" s="135">
        <f t="shared" si="178"/>
        <v>0</v>
      </c>
      <c r="R637" s="129">
        <f t="shared" si="179"/>
        <v>0</v>
      </c>
      <c r="S637" s="136" t="str">
        <f t="shared" si="188"/>
        <v>A+J=</v>
      </c>
      <c r="T637" s="122">
        <f t="shared" si="189"/>
        <v>44732</v>
      </c>
      <c r="U637" s="3"/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3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  <c r="FE637" s="2"/>
      <c r="FF637" s="2"/>
      <c r="FG637" s="2"/>
      <c r="FH637" s="2"/>
      <c r="FI637" s="2"/>
      <c r="FJ637" s="2"/>
    </row>
    <row r="638" spans="1:166" x14ac:dyDescent="0.15">
      <c r="A638" s="134">
        <f t="shared" si="180"/>
        <v>44114</v>
      </c>
      <c r="B638" s="127">
        <f t="shared" ca="1" si="190"/>
        <v>2349496.2680000002</v>
      </c>
      <c r="C638" s="119">
        <f t="shared" si="181"/>
        <v>2000000</v>
      </c>
      <c r="D638" s="128">
        <f ca="1">IF(A638&lt;$B$1,VLOOKUP(A638,[1]DI!$A$4:$B$15000,2,FALSE),0)</f>
        <v>0</v>
      </c>
      <c r="E638" s="129">
        <f t="shared" ca="1" si="173"/>
        <v>1</v>
      </c>
      <c r="F638" s="129">
        <f ca="1">(TRUNC(PRODUCT($E$12:$E637),16))</f>
        <v>1.08027957786426</v>
      </c>
      <c r="G638" s="129">
        <f t="shared" si="182"/>
        <v>1</v>
      </c>
      <c r="H638" s="129">
        <f t="shared" ca="1" si="174"/>
        <v>1.08027958</v>
      </c>
      <c r="I638" s="128">
        <f t="shared" si="183"/>
        <v>0.05</v>
      </c>
      <c r="J638" s="122">
        <f t="shared" si="184"/>
        <v>43488</v>
      </c>
      <c r="K638" s="118">
        <f t="shared" si="185"/>
        <v>432</v>
      </c>
      <c r="L638" s="130">
        <f t="shared" si="186"/>
        <v>433</v>
      </c>
      <c r="M638" s="131">
        <f t="shared" si="175"/>
        <v>1.0874482459999999</v>
      </c>
      <c r="N638" s="131">
        <f t="shared" ca="1" si="176"/>
        <v>1.1747481340000001</v>
      </c>
      <c r="O638" s="130">
        <f t="shared" si="187"/>
        <v>0</v>
      </c>
      <c r="P638" s="129">
        <f t="shared" ca="1" si="177"/>
        <v>349496.26799999998</v>
      </c>
      <c r="Q638" s="135">
        <f t="shared" si="178"/>
        <v>0</v>
      </c>
      <c r="R638" s="129">
        <f t="shared" si="179"/>
        <v>0</v>
      </c>
      <c r="S638" s="136" t="str">
        <f t="shared" si="188"/>
        <v>A+J=</v>
      </c>
      <c r="T638" s="122">
        <f t="shared" si="189"/>
        <v>44732</v>
      </c>
      <c r="U638" s="3"/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3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  <c r="FE638" s="2"/>
      <c r="FF638" s="2"/>
      <c r="FG638" s="2"/>
      <c r="FH638" s="2"/>
      <c r="FI638" s="2"/>
      <c r="FJ638" s="2"/>
    </row>
    <row r="639" spans="1:166" x14ac:dyDescent="0.15">
      <c r="A639" s="134">
        <f t="shared" si="180"/>
        <v>44115</v>
      </c>
      <c r="B639" s="127">
        <f t="shared" ca="1" si="190"/>
        <v>2349496.2680000002</v>
      </c>
      <c r="C639" s="119">
        <f t="shared" si="181"/>
        <v>2000000</v>
      </c>
      <c r="D639" s="128">
        <f ca="1">IF(A639&lt;$B$1,VLOOKUP(A639,[1]DI!$A$4:$B$15000,2,FALSE),0)</f>
        <v>0</v>
      </c>
      <c r="E639" s="129">
        <f t="shared" ca="1" si="173"/>
        <v>1</v>
      </c>
      <c r="F639" s="129">
        <f ca="1">(TRUNC(PRODUCT($E$12:$E638),16))</f>
        <v>1.08027957786426</v>
      </c>
      <c r="G639" s="129">
        <f t="shared" si="182"/>
        <v>1</v>
      </c>
      <c r="H639" s="129">
        <f t="shared" ca="1" si="174"/>
        <v>1.08027958</v>
      </c>
      <c r="I639" s="128">
        <f t="shared" si="183"/>
        <v>0.05</v>
      </c>
      <c r="J639" s="122">
        <f t="shared" si="184"/>
        <v>43488</v>
      </c>
      <c r="K639" s="118">
        <f t="shared" si="185"/>
        <v>432</v>
      </c>
      <c r="L639" s="130">
        <f t="shared" si="186"/>
        <v>433</v>
      </c>
      <c r="M639" s="131">
        <f t="shared" si="175"/>
        <v>1.0874482459999999</v>
      </c>
      <c r="N639" s="131">
        <f t="shared" ca="1" si="176"/>
        <v>1.1747481340000001</v>
      </c>
      <c r="O639" s="130">
        <f t="shared" si="187"/>
        <v>0</v>
      </c>
      <c r="P639" s="129">
        <f t="shared" ca="1" si="177"/>
        <v>349496.26799999998</v>
      </c>
      <c r="Q639" s="135">
        <f t="shared" si="178"/>
        <v>0</v>
      </c>
      <c r="R639" s="129">
        <f t="shared" si="179"/>
        <v>0</v>
      </c>
      <c r="S639" s="136" t="str">
        <f t="shared" si="188"/>
        <v>A+J=</v>
      </c>
      <c r="T639" s="122">
        <f t="shared" si="189"/>
        <v>44732</v>
      </c>
      <c r="U639" s="3"/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3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  <c r="FE639" s="2"/>
      <c r="FF639" s="2"/>
      <c r="FG639" s="2"/>
      <c r="FH639" s="2"/>
      <c r="FI639" s="2"/>
      <c r="FJ639" s="2"/>
    </row>
    <row r="640" spans="1:166" x14ac:dyDescent="0.15">
      <c r="A640" s="134">
        <f t="shared" si="180"/>
        <v>44116</v>
      </c>
      <c r="B640" s="127">
        <f t="shared" ca="1" si="190"/>
        <v>2349496.2680000002</v>
      </c>
      <c r="C640" s="119">
        <f t="shared" si="181"/>
        <v>2000000</v>
      </c>
      <c r="D640" s="128">
        <f ca="1">IF(A640&lt;$B$1,VLOOKUP(A640,[1]DI!$A$4:$B$15000,2,FALSE),0)</f>
        <v>0</v>
      </c>
      <c r="E640" s="129">
        <f t="shared" ca="1" si="173"/>
        <v>1</v>
      </c>
      <c r="F640" s="129">
        <f ca="1">(TRUNC(PRODUCT($E$12:$E639),16))</f>
        <v>1.08027957786426</v>
      </c>
      <c r="G640" s="129">
        <f t="shared" si="182"/>
        <v>1</v>
      </c>
      <c r="H640" s="129">
        <f t="shared" ca="1" si="174"/>
        <v>1.08027958</v>
      </c>
      <c r="I640" s="128">
        <f t="shared" si="183"/>
        <v>0.05</v>
      </c>
      <c r="J640" s="122">
        <f t="shared" si="184"/>
        <v>43488</v>
      </c>
      <c r="K640" s="118">
        <f t="shared" si="185"/>
        <v>432</v>
      </c>
      <c r="L640" s="130">
        <f t="shared" si="186"/>
        <v>433</v>
      </c>
      <c r="M640" s="131">
        <f t="shared" si="175"/>
        <v>1.0874482459999999</v>
      </c>
      <c r="N640" s="131">
        <f t="shared" ca="1" si="176"/>
        <v>1.1747481340000001</v>
      </c>
      <c r="O640" s="130">
        <f t="shared" si="187"/>
        <v>0</v>
      </c>
      <c r="P640" s="129">
        <f t="shared" ca="1" si="177"/>
        <v>349496.26799999998</v>
      </c>
      <c r="Q640" s="135">
        <f t="shared" si="178"/>
        <v>0</v>
      </c>
      <c r="R640" s="129">
        <f t="shared" si="179"/>
        <v>0</v>
      </c>
      <c r="S640" s="136" t="str">
        <f t="shared" si="188"/>
        <v>A+J=</v>
      </c>
      <c r="T640" s="122">
        <f t="shared" si="189"/>
        <v>44732</v>
      </c>
      <c r="U640" s="3"/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3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  <c r="FE640" s="2"/>
      <c r="FF640" s="2"/>
      <c r="FG640" s="2"/>
      <c r="FH640" s="2"/>
      <c r="FI640" s="2"/>
      <c r="FJ640" s="2"/>
    </row>
    <row r="641" spans="1:166" x14ac:dyDescent="0.15">
      <c r="A641" s="134">
        <f t="shared" si="180"/>
        <v>44117</v>
      </c>
      <c r="B641" s="127">
        <f t="shared" ca="1" si="190"/>
        <v>2349496.2680000002</v>
      </c>
      <c r="C641" s="119">
        <f t="shared" si="181"/>
        <v>2000000</v>
      </c>
      <c r="D641" s="128">
        <f ca="1">IF(A641&lt;$B$1,VLOOKUP(A641,[1]DI!$A$4:$B$15000,2,FALSE),0)</f>
        <v>1.9000000000000006E-2</v>
      </c>
      <c r="E641" s="129">
        <f t="shared" ca="1" si="173"/>
        <v>1.0000746899999999</v>
      </c>
      <c r="F641" s="129">
        <f ca="1">(TRUNC(PRODUCT($E$12:$E640),16))</f>
        <v>1.08027957786426</v>
      </c>
      <c r="G641" s="129">
        <f t="shared" si="182"/>
        <v>1</v>
      </c>
      <c r="H641" s="129">
        <f t="shared" ca="1" si="174"/>
        <v>1.08027958</v>
      </c>
      <c r="I641" s="128">
        <f t="shared" si="183"/>
        <v>0.05</v>
      </c>
      <c r="J641" s="122">
        <f t="shared" si="184"/>
        <v>43488</v>
      </c>
      <c r="K641" s="118">
        <f t="shared" si="185"/>
        <v>433</v>
      </c>
      <c r="L641" s="130">
        <f t="shared" si="186"/>
        <v>433</v>
      </c>
      <c r="M641" s="131">
        <f t="shared" si="175"/>
        <v>1.0874482459999999</v>
      </c>
      <c r="N641" s="131">
        <f t="shared" ca="1" si="176"/>
        <v>1.1747481340000001</v>
      </c>
      <c r="O641" s="130">
        <f t="shared" si="187"/>
        <v>0</v>
      </c>
      <c r="P641" s="129">
        <f t="shared" ca="1" si="177"/>
        <v>349496.26799999998</v>
      </c>
      <c r="Q641" s="135">
        <f t="shared" si="178"/>
        <v>0</v>
      </c>
      <c r="R641" s="129">
        <f t="shared" si="179"/>
        <v>0</v>
      </c>
      <c r="S641" s="136" t="str">
        <f t="shared" si="188"/>
        <v>A+J=</v>
      </c>
      <c r="T641" s="122">
        <f t="shared" si="189"/>
        <v>44732</v>
      </c>
      <c r="U641" s="3"/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3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  <c r="FE641" s="2"/>
      <c r="FF641" s="2"/>
      <c r="FG641" s="2"/>
      <c r="FH641" s="2"/>
      <c r="FI641" s="2"/>
      <c r="FJ641" s="2"/>
    </row>
    <row r="642" spans="1:166" x14ac:dyDescent="0.15">
      <c r="A642" s="134">
        <f t="shared" si="180"/>
        <v>44118</v>
      </c>
      <c r="B642" s="127">
        <f t="shared" ca="1" si="190"/>
        <v>2350126.7080000001</v>
      </c>
      <c r="C642" s="119">
        <f t="shared" si="181"/>
        <v>2000000</v>
      </c>
      <c r="D642" s="128">
        <f ca="1">IF(A642&lt;$B$1,VLOOKUP(A642,[1]DI!$A$4:$B$15000,2,FALSE),0)</f>
        <v>1.9000000000000006E-2</v>
      </c>
      <c r="E642" s="129">
        <f t="shared" ca="1" si="173"/>
        <v>1.0000746899999999</v>
      </c>
      <c r="F642" s="129">
        <f ca="1">(TRUNC(PRODUCT($E$12:$E641),16))</f>
        <v>1.08036026394593</v>
      </c>
      <c r="G642" s="129">
        <f t="shared" si="182"/>
        <v>1</v>
      </c>
      <c r="H642" s="129">
        <f t="shared" ca="1" si="174"/>
        <v>1.08036026</v>
      </c>
      <c r="I642" s="128">
        <f t="shared" si="183"/>
        <v>0.05</v>
      </c>
      <c r="J642" s="122">
        <f t="shared" si="184"/>
        <v>43488</v>
      </c>
      <c r="K642" s="118">
        <f t="shared" si="185"/>
        <v>434</v>
      </c>
      <c r="L642" s="130">
        <f t="shared" si="186"/>
        <v>434</v>
      </c>
      <c r="M642" s="131">
        <f t="shared" si="175"/>
        <v>1.0876588089999999</v>
      </c>
      <c r="N642" s="131">
        <f t="shared" ca="1" si="176"/>
        <v>1.1750633539999999</v>
      </c>
      <c r="O642" s="130">
        <f t="shared" si="187"/>
        <v>0</v>
      </c>
      <c r="P642" s="129">
        <f t="shared" ca="1" si="177"/>
        <v>350126.70799999998</v>
      </c>
      <c r="Q642" s="135">
        <f t="shared" si="178"/>
        <v>0</v>
      </c>
      <c r="R642" s="129">
        <f t="shared" si="179"/>
        <v>0</v>
      </c>
      <c r="S642" s="136" t="str">
        <f t="shared" si="188"/>
        <v>A+J=</v>
      </c>
      <c r="T642" s="122">
        <f t="shared" si="189"/>
        <v>44732</v>
      </c>
      <c r="U642" s="3"/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3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  <c r="FE642" s="2"/>
      <c r="FF642" s="2"/>
      <c r="FG642" s="2"/>
      <c r="FH642" s="2"/>
      <c r="FI642" s="2"/>
      <c r="FJ642" s="2"/>
    </row>
    <row r="643" spans="1:166" x14ac:dyDescent="0.15">
      <c r="A643" s="134">
        <f t="shared" si="180"/>
        <v>44119</v>
      </c>
      <c r="B643" s="127">
        <f t="shared" ca="1" si="190"/>
        <v>2350757.3459999999</v>
      </c>
      <c r="C643" s="119">
        <f t="shared" si="181"/>
        <v>2000000</v>
      </c>
      <c r="D643" s="128">
        <f ca="1">IF(A643&lt;$B$1,VLOOKUP(A643,[1]DI!$A$4:$B$15000,2,FALSE),0)</f>
        <v>1.9000000000000006E-2</v>
      </c>
      <c r="E643" s="129">
        <f t="shared" ca="1" si="173"/>
        <v>1.0000746899999999</v>
      </c>
      <c r="F643" s="129">
        <f ca="1">(TRUNC(PRODUCT($E$12:$E642),16))</f>
        <v>1.08044095605405</v>
      </c>
      <c r="G643" s="129">
        <f t="shared" si="182"/>
        <v>1</v>
      </c>
      <c r="H643" s="129">
        <f t="shared" ca="1" si="174"/>
        <v>1.08044096</v>
      </c>
      <c r="I643" s="128">
        <f t="shared" si="183"/>
        <v>0.05</v>
      </c>
      <c r="J643" s="122">
        <f t="shared" si="184"/>
        <v>43488</v>
      </c>
      <c r="K643" s="118">
        <f t="shared" si="185"/>
        <v>435</v>
      </c>
      <c r="L643" s="130">
        <f t="shared" si="186"/>
        <v>435</v>
      </c>
      <c r="M643" s="131">
        <f t="shared" si="175"/>
        <v>1.087869413</v>
      </c>
      <c r="N643" s="131">
        <f t="shared" ca="1" si="176"/>
        <v>1.175378673</v>
      </c>
      <c r="O643" s="130">
        <f t="shared" si="187"/>
        <v>0</v>
      </c>
      <c r="P643" s="129">
        <f t="shared" ca="1" si="177"/>
        <v>350757.34600000002</v>
      </c>
      <c r="Q643" s="135">
        <f t="shared" si="178"/>
        <v>0</v>
      </c>
      <c r="R643" s="129">
        <f t="shared" si="179"/>
        <v>0</v>
      </c>
      <c r="S643" s="136" t="str">
        <f t="shared" si="188"/>
        <v>A+J=</v>
      </c>
      <c r="T643" s="122">
        <f t="shared" si="189"/>
        <v>44732</v>
      </c>
      <c r="U643" s="3"/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3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  <c r="FE643" s="2"/>
      <c r="FF643" s="2"/>
      <c r="FG643" s="2"/>
      <c r="FH643" s="2"/>
      <c r="FI643" s="2"/>
      <c r="FJ643" s="2"/>
    </row>
    <row r="644" spans="1:166" x14ac:dyDescent="0.15">
      <c r="A644" s="134">
        <f t="shared" si="180"/>
        <v>44120</v>
      </c>
      <c r="B644" s="127">
        <f t="shared" ca="1" si="190"/>
        <v>2351388.12</v>
      </c>
      <c r="C644" s="119">
        <f t="shared" si="181"/>
        <v>2000000</v>
      </c>
      <c r="D644" s="128">
        <f ca="1">IF(A644&lt;$B$1,VLOOKUP(A644,[1]DI!$A$4:$B$15000,2,FALSE),0)</f>
        <v>1.9000000000000006E-2</v>
      </c>
      <c r="E644" s="129">
        <f t="shared" ca="1" si="173"/>
        <v>1.0000746899999999</v>
      </c>
      <c r="F644" s="129">
        <f ca="1">(TRUNC(PRODUCT($E$12:$E643),16))</f>
        <v>1.0805216541890601</v>
      </c>
      <c r="G644" s="129">
        <f t="shared" si="182"/>
        <v>1</v>
      </c>
      <c r="H644" s="129">
        <f t="shared" ca="1" si="174"/>
        <v>1.0805216499999999</v>
      </c>
      <c r="I644" s="128">
        <f t="shared" si="183"/>
        <v>0.05</v>
      </c>
      <c r="J644" s="122">
        <f t="shared" si="184"/>
        <v>43488</v>
      </c>
      <c r="K644" s="118">
        <f t="shared" si="185"/>
        <v>436</v>
      </c>
      <c r="L644" s="130">
        <f t="shared" si="186"/>
        <v>436</v>
      </c>
      <c r="M644" s="131">
        <f t="shared" si="175"/>
        <v>1.0880800580000001</v>
      </c>
      <c r="N644" s="131">
        <f t="shared" ca="1" si="176"/>
        <v>1.1756940600000001</v>
      </c>
      <c r="O644" s="130">
        <f t="shared" si="187"/>
        <v>0</v>
      </c>
      <c r="P644" s="129">
        <f t="shared" ca="1" si="177"/>
        <v>351388.12</v>
      </c>
      <c r="Q644" s="135">
        <f t="shared" si="178"/>
        <v>0</v>
      </c>
      <c r="R644" s="129">
        <f t="shared" si="179"/>
        <v>0</v>
      </c>
      <c r="S644" s="136" t="str">
        <f t="shared" si="188"/>
        <v>A+J=</v>
      </c>
      <c r="T644" s="122">
        <f t="shared" si="189"/>
        <v>44732</v>
      </c>
      <c r="U644" s="3"/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3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  <c r="FE644" s="2"/>
      <c r="FF644" s="2"/>
      <c r="FG644" s="2"/>
      <c r="FH644" s="2"/>
      <c r="FI644" s="2"/>
      <c r="FJ644" s="2"/>
    </row>
    <row r="645" spans="1:166" x14ac:dyDescent="0.15">
      <c r="A645" s="134">
        <f t="shared" si="180"/>
        <v>44121</v>
      </c>
      <c r="B645" s="127">
        <f t="shared" ca="1" si="190"/>
        <v>2352019.0920000002</v>
      </c>
      <c r="C645" s="119">
        <f t="shared" si="181"/>
        <v>2000000</v>
      </c>
      <c r="D645" s="128">
        <f ca="1">IF(A645&lt;$B$1,VLOOKUP(A645,[1]DI!$A$4:$B$15000,2,FALSE),0)</f>
        <v>0</v>
      </c>
      <c r="E645" s="129">
        <f t="shared" ca="1" si="173"/>
        <v>1</v>
      </c>
      <c r="F645" s="129">
        <f ca="1">(TRUNC(PRODUCT($E$12:$E644),16))</f>
        <v>1.0806023583514099</v>
      </c>
      <c r="G645" s="129">
        <f t="shared" si="182"/>
        <v>1</v>
      </c>
      <c r="H645" s="129">
        <f t="shared" ca="1" si="174"/>
        <v>1.0806023600000001</v>
      </c>
      <c r="I645" s="128">
        <f t="shared" si="183"/>
        <v>0.05</v>
      </c>
      <c r="J645" s="122">
        <f t="shared" si="184"/>
        <v>43488</v>
      </c>
      <c r="K645" s="118">
        <f t="shared" si="185"/>
        <v>436</v>
      </c>
      <c r="L645" s="130">
        <f t="shared" si="186"/>
        <v>437</v>
      </c>
      <c r="M645" s="131">
        <f t="shared" si="175"/>
        <v>1.088290744</v>
      </c>
      <c r="N645" s="131">
        <f t="shared" ca="1" si="176"/>
        <v>1.176009546</v>
      </c>
      <c r="O645" s="130">
        <f t="shared" si="187"/>
        <v>0</v>
      </c>
      <c r="P645" s="129">
        <f t="shared" ca="1" si="177"/>
        <v>352019.092</v>
      </c>
      <c r="Q645" s="135">
        <f t="shared" si="178"/>
        <v>0</v>
      </c>
      <c r="R645" s="129">
        <f t="shared" si="179"/>
        <v>0</v>
      </c>
      <c r="S645" s="136" t="str">
        <f t="shared" si="188"/>
        <v>A+J=</v>
      </c>
      <c r="T645" s="122">
        <f t="shared" si="189"/>
        <v>44732</v>
      </c>
      <c r="U645" s="3"/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3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  <c r="FE645" s="2"/>
      <c r="FF645" s="2"/>
      <c r="FG645" s="2"/>
      <c r="FH645" s="2"/>
      <c r="FI645" s="2"/>
      <c r="FJ645" s="2"/>
    </row>
    <row r="646" spans="1:166" x14ac:dyDescent="0.15">
      <c r="A646" s="134">
        <f t="shared" si="180"/>
        <v>44122</v>
      </c>
      <c r="B646" s="127">
        <f t="shared" ca="1" si="190"/>
        <v>2352019.0920000002</v>
      </c>
      <c r="C646" s="119">
        <f t="shared" si="181"/>
        <v>2000000</v>
      </c>
      <c r="D646" s="128">
        <f ca="1">IF(A646&lt;$B$1,VLOOKUP(A646,[1]DI!$A$4:$B$15000,2,FALSE),0)</f>
        <v>0</v>
      </c>
      <c r="E646" s="129">
        <f t="shared" ca="1" si="173"/>
        <v>1</v>
      </c>
      <c r="F646" s="129">
        <f ca="1">(TRUNC(PRODUCT($E$12:$E645),16))</f>
        <v>1.0806023583514099</v>
      </c>
      <c r="G646" s="129">
        <f t="shared" si="182"/>
        <v>1</v>
      </c>
      <c r="H646" s="129">
        <f t="shared" ca="1" si="174"/>
        <v>1.0806023600000001</v>
      </c>
      <c r="I646" s="128">
        <f t="shared" si="183"/>
        <v>0.05</v>
      </c>
      <c r="J646" s="122">
        <f t="shared" si="184"/>
        <v>43488</v>
      </c>
      <c r="K646" s="118">
        <f t="shared" si="185"/>
        <v>436</v>
      </c>
      <c r="L646" s="130">
        <f t="shared" si="186"/>
        <v>437</v>
      </c>
      <c r="M646" s="131">
        <f t="shared" si="175"/>
        <v>1.088290744</v>
      </c>
      <c r="N646" s="131">
        <f t="shared" ca="1" si="176"/>
        <v>1.176009546</v>
      </c>
      <c r="O646" s="130">
        <f t="shared" si="187"/>
        <v>0</v>
      </c>
      <c r="P646" s="129">
        <f t="shared" ca="1" si="177"/>
        <v>352019.092</v>
      </c>
      <c r="Q646" s="135">
        <f t="shared" si="178"/>
        <v>0</v>
      </c>
      <c r="R646" s="129">
        <f t="shared" si="179"/>
        <v>0</v>
      </c>
      <c r="S646" s="136" t="str">
        <f t="shared" si="188"/>
        <v>A+J=</v>
      </c>
      <c r="T646" s="122">
        <f t="shared" si="189"/>
        <v>44732</v>
      </c>
      <c r="U646" s="3"/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3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  <c r="FE646" s="2"/>
      <c r="FF646" s="2"/>
      <c r="FG646" s="2"/>
      <c r="FH646" s="2"/>
      <c r="FI646" s="2"/>
      <c r="FJ646" s="2"/>
    </row>
    <row r="647" spans="1:166" x14ac:dyDescent="0.15">
      <c r="A647" s="134">
        <f t="shared" si="180"/>
        <v>44123</v>
      </c>
      <c r="B647" s="127">
        <f t="shared" ca="1" si="190"/>
        <v>2352019.0920000002</v>
      </c>
      <c r="C647" s="119">
        <f t="shared" si="181"/>
        <v>2000000</v>
      </c>
      <c r="D647" s="128">
        <f ca="1">IF(A647&lt;$B$1,VLOOKUP(A647,[1]DI!$A$4:$B$15000,2,FALSE),0)</f>
        <v>1.9000000000000006E-2</v>
      </c>
      <c r="E647" s="129">
        <f t="shared" ca="1" si="173"/>
        <v>1.0000746899999999</v>
      </c>
      <c r="F647" s="129">
        <f ca="1">(TRUNC(PRODUCT($E$12:$E646),16))</f>
        <v>1.0806023583514099</v>
      </c>
      <c r="G647" s="129">
        <f t="shared" si="182"/>
        <v>1</v>
      </c>
      <c r="H647" s="129">
        <f t="shared" ca="1" si="174"/>
        <v>1.0806023600000001</v>
      </c>
      <c r="I647" s="128">
        <f t="shared" si="183"/>
        <v>0.05</v>
      </c>
      <c r="J647" s="122">
        <f t="shared" si="184"/>
        <v>43488</v>
      </c>
      <c r="K647" s="118">
        <f t="shared" si="185"/>
        <v>437</v>
      </c>
      <c r="L647" s="130">
        <f t="shared" si="186"/>
        <v>437</v>
      </c>
      <c r="M647" s="131">
        <f t="shared" si="175"/>
        <v>1.088290744</v>
      </c>
      <c r="N647" s="131">
        <f t="shared" ca="1" si="176"/>
        <v>1.176009546</v>
      </c>
      <c r="O647" s="130">
        <f t="shared" si="187"/>
        <v>0</v>
      </c>
      <c r="P647" s="129">
        <f t="shared" ca="1" si="177"/>
        <v>352019.092</v>
      </c>
      <c r="Q647" s="135">
        <f t="shared" si="178"/>
        <v>0</v>
      </c>
      <c r="R647" s="129">
        <f t="shared" si="179"/>
        <v>0</v>
      </c>
      <c r="S647" s="136" t="str">
        <f t="shared" si="188"/>
        <v>A+J=</v>
      </c>
      <c r="T647" s="122">
        <f t="shared" si="189"/>
        <v>44732</v>
      </c>
      <c r="U647" s="3"/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3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  <c r="FE647" s="2"/>
      <c r="FF647" s="2"/>
      <c r="FG647" s="2"/>
      <c r="FH647" s="2"/>
      <c r="FI647" s="2"/>
      <c r="FJ647" s="2"/>
    </row>
    <row r="648" spans="1:166" x14ac:dyDescent="0.15">
      <c r="A648" s="134">
        <f t="shared" si="180"/>
        <v>44124</v>
      </c>
      <c r="B648" s="127">
        <f t="shared" ca="1" si="190"/>
        <v>2352650.2199999997</v>
      </c>
      <c r="C648" s="119">
        <f t="shared" si="181"/>
        <v>2000000</v>
      </c>
      <c r="D648" s="128">
        <f ca="1">IF(A648&lt;$B$1,VLOOKUP(A648,[1]DI!$A$4:$B$15000,2,FALSE),0)</f>
        <v>1.9000000000000006E-2</v>
      </c>
      <c r="E648" s="129">
        <f t="shared" ca="1" si="173"/>
        <v>1.0000746899999999</v>
      </c>
      <c r="F648" s="129">
        <f ca="1">(TRUNC(PRODUCT($E$12:$E647),16))</f>
        <v>1.0806830685415501</v>
      </c>
      <c r="G648" s="129">
        <f t="shared" si="182"/>
        <v>1</v>
      </c>
      <c r="H648" s="129">
        <f t="shared" ca="1" si="174"/>
        <v>1.0806830700000001</v>
      </c>
      <c r="I648" s="128">
        <f t="shared" si="183"/>
        <v>0.05</v>
      </c>
      <c r="J648" s="122">
        <f t="shared" si="184"/>
        <v>43488</v>
      </c>
      <c r="K648" s="118">
        <f t="shared" si="185"/>
        <v>438</v>
      </c>
      <c r="L648" s="130">
        <f t="shared" si="186"/>
        <v>438</v>
      </c>
      <c r="M648" s="131">
        <f t="shared" si="175"/>
        <v>1.08850147</v>
      </c>
      <c r="N648" s="131">
        <f t="shared" ca="1" si="176"/>
        <v>1.1763251100000001</v>
      </c>
      <c r="O648" s="130">
        <f t="shared" si="187"/>
        <v>0</v>
      </c>
      <c r="P648" s="129">
        <f t="shared" ca="1" si="177"/>
        <v>352650.22</v>
      </c>
      <c r="Q648" s="135">
        <f t="shared" si="178"/>
        <v>0</v>
      </c>
      <c r="R648" s="129">
        <f t="shared" si="179"/>
        <v>0</v>
      </c>
      <c r="S648" s="136" t="str">
        <f t="shared" si="188"/>
        <v>A+J=</v>
      </c>
      <c r="T648" s="122">
        <f t="shared" si="189"/>
        <v>44732</v>
      </c>
      <c r="U648" s="3"/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3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  <c r="FE648" s="2"/>
      <c r="FF648" s="2"/>
      <c r="FG648" s="2"/>
      <c r="FH648" s="2"/>
      <c r="FI648" s="2"/>
      <c r="FJ648" s="2"/>
    </row>
    <row r="649" spans="1:166" x14ac:dyDescent="0.15">
      <c r="A649" s="134">
        <f t="shared" si="180"/>
        <v>44125</v>
      </c>
      <c r="B649" s="127">
        <f t="shared" ca="1" si="190"/>
        <v>2353281.5060000001</v>
      </c>
      <c r="C649" s="119">
        <f t="shared" si="181"/>
        <v>2000000</v>
      </c>
      <c r="D649" s="128">
        <f ca="1">IF(A649&lt;$B$1,VLOOKUP(A649,[1]DI!$A$4:$B$15000,2,FALSE),0)</f>
        <v>1.9000000000000006E-2</v>
      </c>
      <c r="E649" s="129">
        <f t="shared" ca="1" si="173"/>
        <v>1.0000746899999999</v>
      </c>
      <c r="F649" s="129">
        <f ca="1">(TRUNC(PRODUCT($E$12:$E648),16))</f>
        <v>1.0807637847599401</v>
      </c>
      <c r="G649" s="129">
        <f t="shared" si="182"/>
        <v>1</v>
      </c>
      <c r="H649" s="129">
        <f t="shared" ca="1" si="174"/>
        <v>1.0807637800000001</v>
      </c>
      <c r="I649" s="128">
        <f t="shared" si="183"/>
        <v>0.05</v>
      </c>
      <c r="J649" s="122">
        <f t="shared" si="184"/>
        <v>43488</v>
      </c>
      <c r="K649" s="118">
        <f t="shared" si="185"/>
        <v>439</v>
      </c>
      <c r="L649" s="130">
        <f t="shared" si="186"/>
        <v>439</v>
      </c>
      <c r="M649" s="131">
        <f t="shared" si="175"/>
        <v>1.088712237</v>
      </c>
      <c r="N649" s="131">
        <f t="shared" ca="1" si="176"/>
        <v>1.176640753</v>
      </c>
      <c r="O649" s="130">
        <f t="shared" si="187"/>
        <v>0</v>
      </c>
      <c r="P649" s="129">
        <f t="shared" ca="1" si="177"/>
        <v>353281.50599999999</v>
      </c>
      <c r="Q649" s="135">
        <f t="shared" si="178"/>
        <v>0</v>
      </c>
      <c r="R649" s="129">
        <f t="shared" si="179"/>
        <v>0</v>
      </c>
      <c r="S649" s="136" t="str">
        <f t="shared" si="188"/>
        <v>A+J=</v>
      </c>
      <c r="T649" s="122">
        <f t="shared" si="189"/>
        <v>44732</v>
      </c>
      <c r="U649" s="3"/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3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  <c r="FE649" s="2"/>
      <c r="FF649" s="2"/>
      <c r="FG649" s="2"/>
      <c r="FH649" s="2"/>
      <c r="FI649" s="2"/>
      <c r="FJ649" s="2"/>
    </row>
    <row r="650" spans="1:166" x14ac:dyDescent="0.15">
      <c r="A650" s="134">
        <f t="shared" si="180"/>
        <v>44126</v>
      </c>
      <c r="B650" s="127">
        <f t="shared" ca="1" si="190"/>
        <v>2353912.9900000002</v>
      </c>
      <c r="C650" s="119">
        <f t="shared" si="181"/>
        <v>2000000</v>
      </c>
      <c r="D650" s="128">
        <f ca="1">IF(A650&lt;$B$1,VLOOKUP(A650,[1]DI!$A$4:$B$15000,2,FALSE),0)</f>
        <v>1.9000000000000006E-2</v>
      </c>
      <c r="E650" s="129">
        <f t="shared" ca="1" si="173"/>
        <v>1.0000746899999999</v>
      </c>
      <c r="F650" s="129">
        <f ca="1">(TRUNC(PRODUCT($E$12:$E649),16))</f>
        <v>1.0808445070070301</v>
      </c>
      <c r="G650" s="129">
        <f t="shared" si="182"/>
        <v>1</v>
      </c>
      <c r="H650" s="129">
        <f t="shared" ca="1" si="174"/>
        <v>1.0808445099999999</v>
      </c>
      <c r="I650" s="128">
        <f t="shared" si="183"/>
        <v>0.05</v>
      </c>
      <c r="J650" s="122">
        <f t="shared" si="184"/>
        <v>43488</v>
      </c>
      <c r="K650" s="118">
        <f t="shared" si="185"/>
        <v>440</v>
      </c>
      <c r="L650" s="130">
        <f t="shared" si="186"/>
        <v>440</v>
      </c>
      <c r="M650" s="131">
        <f t="shared" si="175"/>
        <v>1.088923045</v>
      </c>
      <c r="N650" s="131">
        <f t="shared" ca="1" si="176"/>
        <v>1.176956495</v>
      </c>
      <c r="O650" s="130">
        <f t="shared" si="187"/>
        <v>0</v>
      </c>
      <c r="P650" s="129">
        <f t="shared" ca="1" si="177"/>
        <v>353912.99</v>
      </c>
      <c r="Q650" s="135">
        <f t="shared" si="178"/>
        <v>0</v>
      </c>
      <c r="R650" s="129">
        <f t="shared" si="179"/>
        <v>0</v>
      </c>
      <c r="S650" s="136" t="str">
        <f t="shared" si="188"/>
        <v>A+J=</v>
      </c>
      <c r="T650" s="122">
        <f t="shared" si="189"/>
        <v>44732</v>
      </c>
      <c r="U650" s="3"/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3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  <c r="FE650" s="2"/>
      <c r="FF650" s="2"/>
      <c r="FG650" s="2"/>
      <c r="FH650" s="2"/>
      <c r="FI650" s="2"/>
      <c r="FJ650" s="2"/>
    </row>
    <row r="651" spans="1:166" x14ac:dyDescent="0.15">
      <c r="A651" s="134">
        <f t="shared" si="180"/>
        <v>44127</v>
      </c>
      <c r="B651" s="127">
        <f t="shared" ca="1" si="190"/>
        <v>2354544.6320000002</v>
      </c>
      <c r="C651" s="119">
        <f t="shared" si="181"/>
        <v>2000000</v>
      </c>
      <c r="D651" s="128">
        <f ca="1">IF(A651&lt;$B$1,VLOOKUP(A651,[1]DI!$A$4:$B$15000,2,FALSE),0)</f>
        <v>1.9000000000000006E-2</v>
      </c>
      <c r="E651" s="129">
        <f t="shared" ca="1" si="173"/>
        <v>1.0000746899999999</v>
      </c>
      <c r="F651" s="129">
        <f ca="1">(TRUNC(PRODUCT($E$12:$E650),16))</f>
        <v>1.0809252352832499</v>
      </c>
      <c r="G651" s="129">
        <f t="shared" si="182"/>
        <v>1</v>
      </c>
      <c r="H651" s="129">
        <f t="shared" ca="1" si="174"/>
        <v>1.08092524</v>
      </c>
      <c r="I651" s="128">
        <f t="shared" si="183"/>
        <v>0.05</v>
      </c>
      <c r="J651" s="122">
        <f t="shared" si="184"/>
        <v>43488</v>
      </c>
      <c r="K651" s="118">
        <f t="shared" si="185"/>
        <v>441</v>
      </c>
      <c r="L651" s="130">
        <f t="shared" si="186"/>
        <v>441</v>
      </c>
      <c r="M651" s="131">
        <f t="shared" si="175"/>
        <v>1.0891338939999999</v>
      </c>
      <c r="N651" s="131">
        <f t="shared" ca="1" si="176"/>
        <v>1.177272316</v>
      </c>
      <c r="O651" s="130">
        <f t="shared" si="187"/>
        <v>0</v>
      </c>
      <c r="P651" s="129">
        <f t="shared" ca="1" si="177"/>
        <v>354544.63199999998</v>
      </c>
      <c r="Q651" s="135">
        <f t="shared" si="178"/>
        <v>0</v>
      </c>
      <c r="R651" s="129">
        <f t="shared" si="179"/>
        <v>0</v>
      </c>
      <c r="S651" s="136" t="str">
        <f t="shared" si="188"/>
        <v>A+J=</v>
      </c>
      <c r="T651" s="122">
        <f t="shared" si="189"/>
        <v>44732</v>
      </c>
      <c r="U651" s="3"/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3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  <c r="FE651" s="2"/>
      <c r="FF651" s="2"/>
      <c r="FG651" s="2"/>
      <c r="FH651" s="2"/>
      <c r="FI651" s="2"/>
      <c r="FJ651" s="2"/>
    </row>
    <row r="652" spans="1:166" x14ac:dyDescent="0.15">
      <c r="A652" s="134">
        <f t="shared" si="180"/>
        <v>44128</v>
      </c>
      <c r="B652" s="127">
        <f t="shared" ca="1" si="190"/>
        <v>2355176.4279999998</v>
      </c>
      <c r="C652" s="119">
        <f t="shared" si="181"/>
        <v>2000000</v>
      </c>
      <c r="D652" s="128">
        <f ca="1">IF(A652&lt;$B$1,VLOOKUP(A652,[1]DI!$A$4:$B$15000,2,FALSE),0)</f>
        <v>0</v>
      </c>
      <c r="E652" s="129">
        <f t="shared" ref="E652:E715" ca="1" si="191">ROUND(((1+D652)^(1/252)),8)</f>
        <v>1</v>
      </c>
      <c r="F652" s="129">
        <f ca="1">(TRUNC(PRODUCT($E$12:$E651),16))</f>
        <v>1.0810059695890799</v>
      </c>
      <c r="G652" s="129">
        <f t="shared" si="182"/>
        <v>1</v>
      </c>
      <c r="H652" s="129">
        <f t="shared" ref="H652:H715" ca="1" si="192">ROUND(F652/G652,8)</f>
        <v>1.0810059700000001</v>
      </c>
      <c r="I652" s="128">
        <f t="shared" si="183"/>
        <v>0.05</v>
      </c>
      <c r="J652" s="122">
        <f t="shared" si="184"/>
        <v>43488</v>
      </c>
      <c r="K652" s="118">
        <f t="shared" si="185"/>
        <v>441</v>
      </c>
      <c r="L652" s="130">
        <f t="shared" si="186"/>
        <v>442</v>
      </c>
      <c r="M652" s="131">
        <f t="shared" ref="M652:M715" si="193">ROUND((I652+1)^(L652/252),9)</f>
        <v>1.089344783</v>
      </c>
      <c r="N652" s="131">
        <f t="shared" ref="N652:N715" ca="1" si="194">ROUND(H652*M652,9)</f>
        <v>1.177588214</v>
      </c>
      <c r="O652" s="130">
        <f t="shared" si="187"/>
        <v>0</v>
      </c>
      <c r="P652" s="129">
        <f t="shared" ref="P652:P715" ca="1" si="195">TRUNC(((N652-1)*C652),8)</f>
        <v>355176.42800000001</v>
      </c>
      <c r="Q652" s="135">
        <f t="shared" ref="Q652:Q715" si="196">IF($O652&gt;0,VLOOKUP($O652,$W$12:$AC$150,7),0)</f>
        <v>0</v>
      </c>
      <c r="R652" s="129">
        <f t="shared" ref="R652:R715" si="197">IF(Q652&gt;0,TRUNC(Q652*C$12,8),0)</f>
        <v>0</v>
      </c>
      <c r="S652" s="136" t="str">
        <f t="shared" si="188"/>
        <v>A+J=</v>
      </c>
      <c r="T652" s="122">
        <f t="shared" si="189"/>
        <v>44732</v>
      </c>
      <c r="U652" s="3"/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3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  <c r="FE652" s="2"/>
      <c r="FF652" s="2"/>
      <c r="FG652" s="2"/>
      <c r="FH652" s="2"/>
      <c r="FI652" s="2"/>
      <c r="FJ652" s="2"/>
    </row>
    <row r="653" spans="1:166" x14ac:dyDescent="0.15">
      <c r="A653" s="134">
        <f t="shared" ref="A653:A716" si="198">(A652+1)</f>
        <v>44129</v>
      </c>
      <c r="B653" s="127">
        <f t="shared" ca="1" si="190"/>
        <v>2355176.4279999998</v>
      </c>
      <c r="C653" s="119">
        <f t="shared" ref="C653:C716" si="199">(C652-R652)</f>
        <v>2000000</v>
      </c>
      <c r="D653" s="128">
        <f ca="1">IF(A653&lt;$B$1,VLOOKUP(A653,[1]DI!$A$4:$B$15000,2,FALSE),0)</f>
        <v>0</v>
      </c>
      <c r="E653" s="129">
        <f t="shared" ca="1" si="191"/>
        <v>1</v>
      </c>
      <c r="F653" s="129">
        <f ca="1">(TRUNC(PRODUCT($E$12:$E652),16))</f>
        <v>1.0810059695890799</v>
      </c>
      <c r="G653" s="129">
        <f t="shared" ref="G653:G716" si="200">IF(O652&gt;0,F652,G652)</f>
        <v>1</v>
      </c>
      <c r="H653" s="129">
        <f t="shared" ca="1" si="192"/>
        <v>1.0810059700000001</v>
      </c>
      <c r="I653" s="128">
        <f t="shared" ref="I653:I716" si="201">I652</f>
        <v>0.05</v>
      </c>
      <c r="J653" s="122">
        <f t="shared" ref="J653:J716" si="202">IF(O652&gt;0,VLOOKUP(O652,W$12:AG$150,2),J652)</f>
        <v>43488</v>
      </c>
      <c r="K653" s="118">
        <f t="shared" ref="K653:K716" si="203">IF(A653&gt;J653,IF(NETWORKDAYS(J653,A653,$W$160:$W$544)-1=0,1,NETWORKDAYS(J653,A653,$W$160:$W$544)-1),0)</f>
        <v>441</v>
      </c>
      <c r="L653" s="130">
        <f t="shared" ref="L653:L716" si="204">IF(AND(K653=1,K652=1),1,IF(K653&gt;0,IF(K653=K652,K653+1,K653),0))</f>
        <v>442</v>
      </c>
      <c r="M653" s="131">
        <f t="shared" si="193"/>
        <v>1.089344783</v>
      </c>
      <c r="N653" s="131">
        <f t="shared" ca="1" si="194"/>
        <v>1.177588214</v>
      </c>
      <c r="O653" s="130">
        <f t="shared" ref="O653:O716" si="205">IF(VLOOKUP(A653,X$12:AE$150,8)=VLOOKUP(A652,X$12:AE$150,8),0,VLOOKUP(A653,X$12:AE$150,8))</f>
        <v>0</v>
      </c>
      <c r="P653" s="129">
        <f t="shared" ca="1" si="195"/>
        <v>355176.42800000001</v>
      </c>
      <c r="Q653" s="135">
        <f t="shared" si="196"/>
        <v>0</v>
      </c>
      <c r="R653" s="129">
        <f t="shared" si="197"/>
        <v>0</v>
      </c>
      <c r="S653" s="136" t="str">
        <f t="shared" ref="S653:S716" si="206">IF(O652&gt;0,VLOOKUP(O652,W$12:AG$150,10),S652)</f>
        <v>A+J=</v>
      </c>
      <c r="T653" s="122">
        <f t="shared" ref="T653:T716" si="207">IF(O652&gt;0,VLOOKUP(O652,W$12:AG$150,11),T652)</f>
        <v>44732</v>
      </c>
      <c r="U653" s="3"/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3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  <c r="FE653" s="2"/>
      <c r="FF653" s="2"/>
      <c r="FG653" s="2"/>
      <c r="FH653" s="2"/>
      <c r="FI653" s="2"/>
      <c r="FJ653" s="2"/>
    </row>
    <row r="654" spans="1:166" x14ac:dyDescent="0.15">
      <c r="A654" s="134">
        <f t="shared" si="198"/>
        <v>44130</v>
      </c>
      <c r="B654" s="127">
        <f t="shared" ref="B654:B717" ca="1" si="208">IF(A654&lt;=TODAY(),C654+P654,IF(AND(A654&gt;TODAY(),A654&lt;=$B$1),IF(VLOOKUP(TODAY(),$A$10:$D$5000,4,FALSE)=0,"n.d",C654+P654),"n.d"))</f>
        <v>2355176.4279999998</v>
      </c>
      <c r="C654" s="119">
        <f t="shared" si="199"/>
        <v>2000000</v>
      </c>
      <c r="D654" s="128">
        <f ca="1">IF(A654&lt;$B$1,VLOOKUP(A654,[1]DI!$A$4:$B$15000,2,FALSE),0)</f>
        <v>1.9000000000000006E-2</v>
      </c>
      <c r="E654" s="129">
        <f t="shared" ca="1" si="191"/>
        <v>1.0000746899999999</v>
      </c>
      <c r="F654" s="129">
        <f ca="1">(TRUNC(PRODUCT($E$12:$E653),16))</f>
        <v>1.0810059695890799</v>
      </c>
      <c r="G654" s="129">
        <f t="shared" si="200"/>
        <v>1</v>
      </c>
      <c r="H654" s="129">
        <f t="shared" ca="1" si="192"/>
        <v>1.0810059700000001</v>
      </c>
      <c r="I654" s="128">
        <f t="shared" si="201"/>
        <v>0.05</v>
      </c>
      <c r="J654" s="122">
        <f t="shared" si="202"/>
        <v>43488</v>
      </c>
      <c r="K654" s="118">
        <f t="shared" si="203"/>
        <v>442</v>
      </c>
      <c r="L654" s="130">
        <f t="shared" si="204"/>
        <v>442</v>
      </c>
      <c r="M654" s="131">
        <f t="shared" si="193"/>
        <v>1.089344783</v>
      </c>
      <c r="N654" s="131">
        <f t="shared" ca="1" si="194"/>
        <v>1.177588214</v>
      </c>
      <c r="O654" s="130">
        <f t="shared" si="205"/>
        <v>0</v>
      </c>
      <c r="P654" s="129">
        <f t="shared" ca="1" si="195"/>
        <v>355176.42800000001</v>
      </c>
      <c r="Q654" s="135">
        <f t="shared" si="196"/>
        <v>0</v>
      </c>
      <c r="R654" s="129">
        <f t="shared" si="197"/>
        <v>0</v>
      </c>
      <c r="S654" s="136" t="str">
        <f t="shared" si="206"/>
        <v>A+J=</v>
      </c>
      <c r="T654" s="122">
        <f t="shared" si="207"/>
        <v>44732</v>
      </c>
      <c r="U654" s="3"/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3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  <c r="FE654" s="2"/>
      <c r="FF654" s="2"/>
      <c r="FG654" s="2"/>
      <c r="FH654" s="2"/>
      <c r="FI654" s="2"/>
      <c r="FJ654" s="2"/>
    </row>
    <row r="655" spans="1:166" x14ac:dyDescent="0.15">
      <c r="A655" s="134">
        <f t="shared" si="198"/>
        <v>44131</v>
      </c>
      <c r="B655" s="127">
        <f t="shared" ca="1" si="208"/>
        <v>2355808.4019999998</v>
      </c>
      <c r="C655" s="119">
        <f t="shared" si="199"/>
        <v>2000000</v>
      </c>
      <c r="D655" s="128">
        <f ca="1">IF(A655&lt;$B$1,VLOOKUP(A655,[1]DI!$A$4:$B$15000,2,FALSE),0)</f>
        <v>1.9000000000000006E-2</v>
      </c>
      <c r="E655" s="129">
        <f t="shared" ca="1" si="191"/>
        <v>1.0000746899999999</v>
      </c>
      <c r="F655" s="129">
        <f ca="1">(TRUNC(PRODUCT($E$12:$E654),16))</f>
        <v>1.0810867099249499</v>
      </c>
      <c r="G655" s="129">
        <f t="shared" si="200"/>
        <v>1</v>
      </c>
      <c r="H655" s="129">
        <f t="shared" ca="1" si="192"/>
        <v>1.0810867099999999</v>
      </c>
      <c r="I655" s="128">
        <f t="shared" si="201"/>
        <v>0.05</v>
      </c>
      <c r="J655" s="122">
        <f t="shared" si="202"/>
        <v>43488</v>
      </c>
      <c r="K655" s="118">
        <f t="shared" si="203"/>
        <v>443</v>
      </c>
      <c r="L655" s="130">
        <f t="shared" si="204"/>
        <v>443</v>
      </c>
      <c r="M655" s="131">
        <f t="shared" si="193"/>
        <v>1.089555713</v>
      </c>
      <c r="N655" s="131">
        <f t="shared" ca="1" si="194"/>
        <v>1.177904201</v>
      </c>
      <c r="O655" s="130">
        <f t="shared" si="205"/>
        <v>0</v>
      </c>
      <c r="P655" s="129">
        <f t="shared" ca="1" si="195"/>
        <v>355808.402</v>
      </c>
      <c r="Q655" s="135">
        <f t="shared" si="196"/>
        <v>0</v>
      </c>
      <c r="R655" s="129">
        <f t="shared" si="197"/>
        <v>0</v>
      </c>
      <c r="S655" s="136" t="str">
        <f t="shared" si="206"/>
        <v>A+J=</v>
      </c>
      <c r="T655" s="122">
        <f t="shared" si="207"/>
        <v>44732</v>
      </c>
      <c r="U655" s="3"/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3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  <c r="FE655" s="2"/>
      <c r="FF655" s="2"/>
      <c r="FG655" s="2"/>
      <c r="FH655" s="2"/>
      <c r="FI655" s="2"/>
      <c r="FJ655" s="2"/>
    </row>
    <row r="656" spans="1:166" x14ac:dyDescent="0.15">
      <c r="A656" s="134">
        <f t="shared" si="198"/>
        <v>44132</v>
      </c>
      <c r="B656" s="127">
        <f t="shared" ca="1" si="208"/>
        <v>2356440.5580000002</v>
      </c>
      <c r="C656" s="119">
        <f t="shared" si="199"/>
        <v>2000000</v>
      </c>
      <c r="D656" s="128">
        <f ca="1">IF(A656&lt;$B$1,VLOOKUP(A656,[1]DI!$A$4:$B$15000,2,FALSE),0)</f>
        <v>1.9000000000000006E-2</v>
      </c>
      <c r="E656" s="129">
        <f t="shared" ca="1" si="191"/>
        <v>1.0000746899999999</v>
      </c>
      <c r="F656" s="129">
        <f ca="1">(TRUNC(PRODUCT($E$12:$E655),16))</f>
        <v>1.0811674562913101</v>
      </c>
      <c r="G656" s="129">
        <f t="shared" si="200"/>
        <v>1</v>
      </c>
      <c r="H656" s="129">
        <f t="shared" ca="1" si="192"/>
        <v>1.0811674600000001</v>
      </c>
      <c r="I656" s="128">
        <f t="shared" si="201"/>
        <v>0.05</v>
      </c>
      <c r="J656" s="122">
        <f t="shared" si="202"/>
        <v>43488</v>
      </c>
      <c r="K656" s="118">
        <f t="shared" si="203"/>
        <v>444</v>
      </c>
      <c r="L656" s="130">
        <f t="shared" si="204"/>
        <v>444</v>
      </c>
      <c r="M656" s="131">
        <f t="shared" si="193"/>
        <v>1.0897666850000001</v>
      </c>
      <c r="N656" s="131">
        <f t="shared" ca="1" si="194"/>
        <v>1.178220279</v>
      </c>
      <c r="O656" s="130">
        <f t="shared" si="205"/>
        <v>0</v>
      </c>
      <c r="P656" s="129">
        <f t="shared" ca="1" si="195"/>
        <v>356440.55800000002</v>
      </c>
      <c r="Q656" s="135">
        <f t="shared" si="196"/>
        <v>0</v>
      </c>
      <c r="R656" s="129">
        <f t="shared" si="197"/>
        <v>0</v>
      </c>
      <c r="S656" s="136" t="str">
        <f t="shared" si="206"/>
        <v>A+J=</v>
      </c>
      <c r="T656" s="122">
        <f t="shared" si="207"/>
        <v>44732</v>
      </c>
      <c r="U656" s="3"/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3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  <c r="FE656" s="2"/>
      <c r="FF656" s="2"/>
      <c r="FG656" s="2"/>
      <c r="FH656" s="2"/>
      <c r="FI656" s="2"/>
      <c r="FJ656" s="2"/>
    </row>
    <row r="657" spans="1:166" x14ac:dyDescent="0.15">
      <c r="A657" s="134">
        <f t="shared" si="198"/>
        <v>44133</v>
      </c>
      <c r="B657" s="127">
        <f t="shared" ca="1" si="208"/>
        <v>2357072.8679999998</v>
      </c>
      <c r="C657" s="119">
        <f t="shared" si="199"/>
        <v>2000000</v>
      </c>
      <c r="D657" s="128">
        <f ca="1">IF(A657&lt;$B$1,VLOOKUP(A657,[1]DI!$A$4:$B$15000,2,FALSE),0)</f>
        <v>1.9000000000000006E-2</v>
      </c>
      <c r="E657" s="129">
        <f t="shared" ca="1" si="191"/>
        <v>1.0000746899999999</v>
      </c>
      <c r="F657" s="129">
        <f ca="1">(TRUNC(PRODUCT($E$12:$E656),16))</f>
        <v>1.0812482086886199</v>
      </c>
      <c r="G657" s="129">
        <f t="shared" si="200"/>
        <v>1</v>
      </c>
      <c r="H657" s="129">
        <f t="shared" ca="1" si="192"/>
        <v>1.08124821</v>
      </c>
      <c r="I657" s="128">
        <f t="shared" si="201"/>
        <v>0.05</v>
      </c>
      <c r="J657" s="122">
        <f t="shared" si="202"/>
        <v>43488</v>
      </c>
      <c r="K657" s="118">
        <f t="shared" si="203"/>
        <v>445</v>
      </c>
      <c r="L657" s="130">
        <f t="shared" si="204"/>
        <v>445</v>
      </c>
      <c r="M657" s="131">
        <f t="shared" si="193"/>
        <v>1.0899776969999999</v>
      </c>
      <c r="N657" s="131">
        <f t="shared" ca="1" si="194"/>
        <v>1.178536434</v>
      </c>
      <c r="O657" s="130">
        <f t="shared" si="205"/>
        <v>0</v>
      </c>
      <c r="P657" s="129">
        <f t="shared" ca="1" si="195"/>
        <v>357072.86800000002</v>
      </c>
      <c r="Q657" s="135">
        <f t="shared" si="196"/>
        <v>0</v>
      </c>
      <c r="R657" s="129">
        <f t="shared" si="197"/>
        <v>0</v>
      </c>
      <c r="S657" s="136" t="str">
        <f t="shared" si="206"/>
        <v>A+J=</v>
      </c>
      <c r="T657" s="122">
        <f t="shared" si="207"/>
        <v>44732</v>
      </c>
      <c r="U657" s="3"/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3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  <c r="FE657" s="2"/>
      <c r="FF657" s="2"/>
      <c r="FG657" s="2"/>
      <c r="FH657" s="2"/>
      <c r="FI657" s="2"/>
      <c r="FJ657" s="2"/>
    </row>
    <row r="658" spans="1:166" x14ac:dyDescent="0.15">
      <c r="A658" s="134">
        <f t="shared" si="198"/>
        <v>44134</v>
      </c>
      <c r="B658" s="127">
        <f t="shared" ca="1" si="208"/>
        <v>2357705.3560000001</v>
      </c>
      <c r="C658" s="119">
        <f t="shared" si="199"/>
        <v>2000000</v>
      </c>
      <c r="D658" s="128">
        <f ca="1">IF(A658&lt;$B$1,VLOOKUP(A658,[1]DI!$A$4:$B$15000,2,FALSE),0)</f>
        <v>1.9000000000000006E-2</v>
      </c>
      <c r="E658" s="129">
        <f t="shared" ca="1" si="191"/>
        <v>1.0000746899999999</v>
      </c>
      <c r="F658" s="129">
        <f ca="1">(TRUNC(PRODUCT($E$12:$E657),16))</f>
        <v>1.0813289671173301</v>
      </c>
      <c r="G658" s="129">
        <f t="shared" si="200"/>
        <v>1</v>
      </c>
      <c r="H658" s="129">
        <f t="shared" ca="1" si="192"/>
        <v>1.0813289699999999</v>
      </c>
      <c r="I658" s="128">
        <f t="shared" si="201"/>
        <v>0.05</v>
      </c>
      <c r="J658" s="122">
        <f t="shared" si="202"/>
        <v>43488</v>
      </c>
      <c r="K658" s="118">
        <f t="shared" si="203"/>
        <v>446</v>
      </c>
      <c r="L658" s="130">
        <f t="shared" si="204"/>
        <v>446</v>
      </c>
      <c r="M658" s="131">
        <f t="shared" si="193"/>
        <v>1.09018875</v>
      </c>
      <c r="N658" s="131">
        <f t="shared" ca="1" si="194"/>
        <v>1.1788526779999999</v>
      </c>
      <c r="O658" s="130">
        <f t="shared" si="205"/>
        <v>0</v>
      </c>
      <c r="P658" s="129">
        <f t="shared" ca="1" si="195"/>
        <v>357705.35600000003</v>
      </c>
      <c r="Q658" s="135">
        <f t="shared" si="196"/>
        <v>0</v>
      </c>
      <c r="R658" s="129">
        <f t="shared" si="197"/>
        <v>0</v>
      </c>
      <c r="S658" s="136" t="str">
        <f t="shared" si="206"/>
        <v>A+J=</v>
      </c>
      <c r="T658" s="122">
        <f t="shared" si="207"/>
        <v>44732</v>
      </c>
      <c r="U658" s="3"/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3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  <c r="FE658" s="2"/>
      <c r="FF658" s="2"/>
      <c r="FG658" s="2"/>
      <c r="FH658" s="2"/>
      <c r="FI658" s="2"/>
      <c r="FJ658" s="2"/>
    </row>
    <row r="659" spans="1:166" x14ac:dyDescent="0.15">
      <c r="A659" s="134">
        <f t="shared" si="198"/>
        <v>44135</v>
      </c>
      <c r="B659" s="127">
        <f t="shared" ca="1" si="208"/>
        <v>2358338</v>
      </c>
      <c r="C659" s="119">
        <f t="shared" si="199"/>
        <v>2000000</v>
      </c>
      <c r="D659" s="128">
        <f ca="1">IF(A659&lt;$B$1,VLOOKUP(A659,[1]DI!$A$4:$B$15000,2,FALSE),0)</f>
        <v>0</v>
      </c>
      <c r="E659" s="129">
        <f t="shared" ca="1" si="191"/>
        <v>1</v>
      </c>
      <c r="F659" s="129">
        <f ca="1">(TRUNC(PRODUCT($E$12:$E658),16))</f>
        <v>1.0814097315778799</v>
      </c>
      <c r="G659" s="129">
        <f t="shared" si="200"/>
        <v>1</v>
      </c>
      <c r="H659" s="129">
        <f t="shared" ca="1" si="192"/>
        <v>1.0814097300000001</v>
      </c>
      <c r="I659" s="128">
        <f t="shared" si="201"/>
        <v>0.05</v>
      </c>
      <c r="J659" s="122">
        <f t="shared" si="202"/>
        <v>43488</v>
      </c>
      <c r="K659" s="118">
        <f t="shared" si="203"/>
        <v>446</v>
      </c>
      <c r="L659" s="130">
        <f t="shared" si="204"/>
        <v>447</v>
      </c>
      <c r="M659" s="131">
        <f t="shared" si="193"/>
        <v>1.0903998429999999</v>
      </c>
      <c r="N659" s="131">
        <f t="shared" ca="1" si="194"/>
        <v>1.1791689999999999</v>
      </c>
      <c r="O659" s="130">
        <f t="shared" si="205"/>
        <v>0</v>
      </c>
      <c r="P659" s="129">
        <f t="shared" ca="1" si="195"/>
        <v>358338</v>
      </c>
      <c r="Q659" s="135">
        <f t="shared" si="196"/>
        <v>0</v>
      </c>
      <c r="R659" s="129">
        <f t="shared" si="197"/>
        <v>0</v>
      </c>
      <c r="S659" s="136" t="str">
        <f t="shared" si="206"/>
        <v>A+J=</v>
      </c>
      <c r="T659" s="122">
        <f t="shared" si="207"/>
        <v>44732</v>
      </c>
      <c r="U659" s="3"/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3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  <c r="FE659" s="2"/>
      <c r="FF659" s="2"/>
      <c r="FG659" s="2"/>
      <c r="FH659" s="2"/>
      <c r="FI659" s="2"/>
      <c r="FJ659" s="2"/>
    </row>
    <row r="660" spans="1:166" x14ac:dyDescent="0.15">
      <c r="A660" s="134">
        <f t="shared" si="198"/>
        <v>44136</v>
      </c>
      <c r="B660" s="127">
        <f t="shared" ca="1" si="208"/>
        <v>2358338</v>
      </c>
      <c r="C660" s="119">
        <f t="shared" si="199"/>
        <v>2000000</v>
      </c>
      <c r="D660" s="128">
        <f ca="1">IF(A660&lt;$B$1,VLOOKUP(A660,[1]DI!$A$4:$B$15000,2,FALSE),0)</f>
        <v>0</v>
      </c>
      <c r="E660" s="129">
        <f t="shared" ca="1" si="191"/>
        <v>1</v>
      </c>
      <c r="F660" s="129">
        <f ca="1">(TRUNC(PRODUCT($E$12:$E659),16))</f>
        <v>1.0814097315778799</v>
      </c>
      <c r="G660" s="129">
        <f t="shared" si="200"/>
        <v>1</v>
      </c>
      <c r="H660" s="129">
        <f t="shared" ca="1" si="192"/>
        <v>1.0814097300000001</v>
      </c>
      <c r="I660" s="128">
        <f t="shared" si="201"/>
        <v>0.05</v>
      </c>
      <c r="J660" s="122">
        <f t="shared" si="202"/>
        <v>43488</v>
      </c>
      <c r="K660" s="118">
        <f t="shared" si="203"/>
        <v>446</v>
      </c>
      <c r="L660" s="130">
        <f t="shared" si="204"/>
        <v>447</v>
      </c>
      <c r="M660" s="131">
        <f t="shared" si="193"/>
        <v>1.0903998429999999</v>
      </c>
      <c r="N660" s="131">
        <f t="shared" ca="1" si="194"/>
        <v>1.1791689999999999</v>
      </c>
      <c r="O660" s="130">
        <f t="shared" si="205"/>
        <v>0</v>
      </c>
      <c r="P660" s="129">
        <f t="shared" ca="1" si="195"/>
        <v>358338</v>
      </c>
      <c r="Q660" s="135">
        <f t="shared" si="196"/>
        <v>0</v>
      </c>
      <c r="R660" s="129">
        <f t="shared" si="197"/>
        <v>0</v>
      </c>
      <c r="S660" s="136" t="str">
        <f t="shared" si="206"/>
        <v>A+J=</v>
      </c>
      <c r="T660" s="122">
        <f t="shared" si="207"/>
        <v>44732</v>
      </c>
      <c r="U660" s="3"/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3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  <c r="FE660" s="2"/>
      <c r="FF660" s="2"/>
      <c r="FG660" s="2"/>
      <c r="FH660" s="2"/>
      <c r="FI660" s="2"/>
      <c r="FJ660" s="2"/>
    </row>
    <row r="661" spans="1:166" x14ac:dyDescent="0.15">
      <c r="A661" s="134">
        <f t="shared" si="198"/>
        <v>44137</v>
      </c>
      <c r="B661" s="127">
        <f t="shared" ca="1" si="208"/>
        <v>2358338</v>
      </c>
      <c r="C661" s="119">
        <f t="shared" si="199"/>
        <v>2000000</v>
      </c>
      <c r="D661" s="128">
        <f ca="1">IF(A661&lt;$B$1,VLOOKUP(A661,[1]DI!$A$4:$B$15000,2,FALSE),0)</f>
        <v>0</v>
      </c>
      <c r="E661" s="129">
        <f t="shared" ca="1" si="191"/>
        <v>1</v>
      </c>
      <c r="F661" s="129">
        <f ca="1">(TRUNC(PRODUCT($E$12:$E660),16))</f>
        <v>1.0814097315778799</v>
      </c>
      <c r="G661" s="129">
        <f t="shared" si="200"/>
        <v>1</v>
      </c>
      <c r="H661" s="129">
        <f t="shared" ca="1" si="192"/>
        <v>1.0814097300000001</v>
      </c>
      <c r="I661" s="128">
        <f t="shared" si="201"/>
        <v>0.05</v>
      </c>
      <c r="J661" s="122">
        <f t="shared" si="202"/>
        <v>43488</v>
      </c>
      <c r="K661" s="118">
        <f t="shared" si="203"/>
        <v>446</v>
      </c>
      <c r="L661" s="130">
        <f t="shared" si="204"/>
        <v>447</v>
      </c>
      <c r="M661" s="131">
        <f t="shared" si="193"/>
        <v>1.0903998429999999</v>
      </c>
      <c r="N661" s="131">
        <f t="shared" ca="1" si="194"/>
        <v>1.1791689999999999</v>
      </c>
      <c r="O661" s="130">
        <f t="shared" si="205"/>
        <v>0</v>
      </c>
      <c r="P661" s="129">
        <f t="shared" ca="1" si="195"/>
        <v>358338</v>
      </c>
      <c r="Q661" s="135">
        <f t="shared" si="196"/>
        <v>0</v>
      </c>
      <c r="R661" s="129">
        <f t="shared" si="197"/>
        <v>0</v>
      </c>
      <c r="S661" s="136" t="str">
        <f t="shared" si="206"/>
        <v>A+J=</v>
      </c>
      <c r="T661" s="122">
        <f t="shared" si="207"/>
        <v>44732</v>
      </c>
      <c r="U661" s="3"/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3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  <c r="FE661" s="2"/>
      <c r="FF661" s="2"/>
      <c r="FG661" s="2"/>
      <c r="FH661" s="2"/>
      <c r="FI661" s="2"/>
      <c r="FJ661" s="2"/>
    </row>
    <row r="662" spans="1:166" x14ac:dyDescent="0.15">
      <c r="A662" s="134">
        <f t="shared" si="198"/>
        <v>44138</v>
      </c>
      <c r="B662" s="127">
        <f t="shared" ca="1" si="208"/>
        <v>2358338</v>
      </c>
      <c r="C662" s="119">
        <f t="shared" si="199"/>
        <v>2000000</v>
      </c>
      <c r="D662" s="128">
        <f ca="1">IF(A662&lt;$B$1,VLOOKUP(A662,[1]DI!$A$4:$B$15000,2,FALSE),0)</f>
        <v>1.9000000000000006E-2</v>
      </c>
      <c r="E662" s="129">
        <f t="shared" ca="1" si="191"/>
        <v>1.0000746899999999</v>
      </c>
      <c r="F662" s="129">
        <f ca="1">(TRUNC(PRODUCT($E$12:$E661),16))</f>
        <v>1.0814097315778799</v>
      </c>
      <c r="G662" s="129">
        <f t="shared" si="200"/>
        <v>1</v>
      </c>
      <c r="H662" s="129">
        <f t="shared" ca="1" si="192"/>
        <v>1.0814097300000001</v>
      </c>
      <c r="I662" s="128">
        <f t="shared" si="201"/>
        <v>0.05</v>
      </c>
      <c r="J662" s="122">
        <f t="shared" si="202"/>
        <v>43488</v>
      </c>
      <c r="K662" s="118">
        <f t="shared" si="203"/>
        <v>447</v>
      </c>
      <c r="L662" s="130">
        <f t="shared" si="204"/>
        <v>447</v>
      </c>
      <c r="M662" s="131">
        <f t="shared" si="193"/>
        <v>1.0903998429999999</v>
      </c>
      <c r="N662" s="131">
        <f t="shared" ca="1" si="194"/>
        <v>1.1791689999999999</v>
      </c>
      <c r="O662" s="130">
        <f t="shared" si="205"/>
        <v>0</v>
      </c>
      <c r="P662" s="129">
        <f t="shared" ca="1" si="195"/>
        <v>358338</v>
      </c>
      <c r="Q662" s="135">
        <f t="shared" si="196"/>
        <v>0</v>
      </c>
      <c r="R662" s="129">
        <f t="shared" si="197"/>
        <v>0</v>
      </c>
      <c r="S662" s="136" t="str">
        <f t="shared" si="206"/>
        <v>A+J=</v>
      </c>
      <c r="T662" s="122">
        <f t="shared" si="207"/>
        <v>44732</v>
      </c>
      <c r="U662" s="3"/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3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  <c r="FE662" s="2"/>
      <c r="FF662" s="2"/>
      <c r="FG662" s="2"/>
      <c r="FH662" s="2"/>
      <c r="FI662" s="2"/>
      <c r="FJ662" s="2"/>
    </row>
    <row r="663" spans="1:166" x14ac:dyDescent="0.15">
      <c r="A663" s="134">
        <f t="shared" si="198"/>
        <v>44139</v>
      </c>
      <c r="B663" s="127">
        <f t="shared" ca="1" si="208"/>
        <v>2358970.824</v>
      </c>
      <c r="C663" s="119">
        <f t="shared" si="199"/>
        <v>2000000</v>
      </c>
      <c r="D663" s="128">
        <f ca="1">IF(A663&lt;$B$1,VLOOKUP(A663,[1]DI!$A$4:$B$15000,2,FALSE),0)</f>
        <v>1.9000000000000006E-2</v>
      </c>
      <c r="E663" s="129">
        <f t="shared" ca="1" si="191"/>
        <v>1.0000746899999999</v>
      </c>
      <c r="F663" s="129">
        <f ca="1">(TRUNC(PRODUCT($E$12:$E662),16))</f>
        <v>1.0814905020707299</v>
      </c>
      <c r="G663" s="129">
        <f t="shared" si="200"/>
        <v>1</v>
      </c>
      <c r="H663" s="129">
        <f t="shared" ca="1" si="192"/>
        <v>1.0814904999999999</v>
      </c>
      <c r="I663" s="128">
        <f t="shared" si="201"/>
        <v>0.05</v>
      </c>
      <c r="J663" s="122">
        <f t="shared" si="202"/>
        <v>43488</v>
      </c>
      <c r="K663" s="118">
        <f t="shared" si="203"/>
        <v>448</v>
      </c>
      <c r="L663" s="130">
        <f t="shared" si="204"/>
        <v>448</v>
      </c>
      <c r="M663" s="131">
        <f t="shared" si="193"/>
        <v>1.090610978</v>
      </c>
      <c r="N663" s="131">
        <f t="shared" ca="1" si="194"/>
        <v>1.179485412</v>
      </c>
      <c r="O663" s="130">
        <f t="shared" si="205"/>
        <v>0</v>
      </c>
      <c r="P663" s="129">
        <f t="shared" ca="1" si="195"/>
        <v>358970.82400000002</v>
      </c>
      <c r="Q663" s="135">
        <f t="shared" si="196"/>
        <v>0</v>
      </c>
      <c r="R663" s="129">
        <f t="shared" si="197"/>
        <v>0</v>
      </c>
      <c r="S663" s="136" t="str">
        <f t="shared" si="206"/>
        <v>A+J=</v>
      </c>
      <c r="T663" s="122">
        <f t="shared" si="207"/>
        <v>44732</v>
      </c>
      <c r="U663" s="3"/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3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  <c r="FE663" s="2"/>
      <c r="FF663" s="2"/>
      <c r="FG663" s="2"/>
      <c r="FH663" s="2"/>
      <c r="FI663" s="2"/>
      <c r="FJ663" s="2"/>
    </row>
    <row r="664" spans="1:166" x14ac:dyDescent="0.15">
      <c r="A664" s="134">
        <f t="shared" si="198"/>
        <v>44140</v>
      </c>
      <c r="B664" s="127">
        <f t="shared" ca="1" si="208"/>
        <v>2359603.8259999999</v>
      </c>
      <c r="C664" s="119">
        <f t="shared" si="199"/>
        <v>2000000</v>
      </c>
      <c r="D664" s="128">
        <f ca="1">IF(A664&lt;$B$1,VLOOKUP(A664,[1]DI!$A$4:$B$15000,2,FALSE),0)</f>
        <v>1.9000000000000006E-2</v>
      </c>
      <c r="E664" s="129">
        <f t="shared" ca="1" si="191"/>
        <v>1.0000746899999999</v>
      </c>
      <c r="F664" s="129">
        <f ca="1">(TRUNC(PRODUCT($E$12:$E663),16))</f>
        <v>1.0815712785963301</v>
      </c>
      <c r="G664" s="129">
        <f t="shared" si="200"/>
        <v>1</v>
      </c>
      <c r="H664" s="129">
        <f t="shared" ca="1" si="192"/>
        <v>1.0815712799999999</v>
      </c>
      <c r="I664" s="128">
        <f t="shared" si="201"/>
        <v>0.05</v>
      </c>
      <c r="J664" s="122">
        <f t="shared" si="202"/>
        <v>43488</v>
      </c>
      <c r="K664" s="118">
        <f t="shared" si="203"/>
        <v>449</v>
      </c>
      <c r="L664" s="130">
        <f t="shared" si="204"/>
        <v>449</v>
      </c>
      <c r="M664" s="131">
        <f t="shared" si="193"/>
        <v>1.090822154</v>
      </c>
      <c r="N664" s="131">
        <f t="shared" ca="1" si="194"/>
        <v>1.1798019129999999</v>
      </c>
      <c r="O664" s="130">
        <f t="shared" si="205"/>
        <v>0</v>
      </c>
      <c r="P664" s="129">
        <f t="shared" ca="1" si="195"/>
        <v>359603.826</v>
      </c>
      <c r="Q664" s="135">
        <f t="shared" si="196"/>
        <v>0</v>
      </c>
      <c r="R664" s="129">
        <f t="shared" si="197"/>
        <v>0</v>
      </c>
      <c r="S664" s="136" t="str">
        <f t="shared" si="206"/>
        <v>A+J=</v>
      </c>
      <c r="T664" s="122">
        <f t="shared" si="207"/>
        <v>44732</v>
      </c>
      <c r="U664" s="3"/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3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  <c r="FE664" s="2"/>
      <c r="FF664" s="2"/>
      <c r="FG664" s="2"/>
      <c r="FH664" s="2"/>
      <c r="FI664" s="2"/>
      <c r="FJ664" s="2"/>
    </row>
    <row r="665" spans="1:166" x14ac:dyDescent="0.15">
      <c r="A665" s="134">
        <f t="shared" si="198"/>
        <v>44141</v>
      </c>
      <c r="B665" s="127">
        <f t="shared" ca="1" si="208"/>
        <v>2360236.9840000002</v>
      </c>
      <c r="C665" s="119">
        <f t="shared" si="199"/>
        <v>2000000</v>
      </c>
      <c r="D665" s="128">
        <f ca="1">IF(A665&lt;$B$1,VLOOKUP(A665,[1]DI!$A$4:$B$15000,2,FALSE),0)</f>
        <v>1.9000000000000006E-2</v>
      </c>
      <c r="E665" s="129">
        <f t="shared" ca="1" si="191"/>
        <v>1.0000746899999999</v>
      </c>
      <c r="F665" s="129">
        <f ca="1">(TRUNC(PRODUCT($E$12:$E664),16))</f>
        <v>1.0816520611551299</v>
      </c>
      <c r="G665" s="129">
        <f t="shared" si="200"/>
        <v>1</v>
      </c>
      <c r="H665" s="129">
        <f t="shared" ca="1" si="192"/>
        <v>1.0816520599999999</v>
      </c>
      <c r="I665" s="128">
        <f t="shared" si="201"/>
        <v>0.05</v>
      </c>
      <c r="J665" s="122">
        <f t="shared" si="202"/>
        <v>43488</v>
      </c>
      <c r="K665" s="118">
        <f t="shared" si="203"/>
        <v>450</v>
      </c>
      <c r="L665" s="130">
        <f t="shared" si="204"/>
        <v>450</v>
      </c>
      <c r="M665" s="131">
        <f t="shared" si="193"/>
        <v>1.0910333699999999</v>
      </c>
      <c r="N665" s="131">
        <f t="shared" ca="1" si="194"/>
        <v>1.1801184920000001</v>
      </c>
      <c r="O665" s="130">
        <f t="shared" si="205"/>
        <v>0</v>
      </c>
      <c r="P665" s="129">
        <f t="shared" ca="1" si="195"/>
        <v>360236.984</v>
      </c>
      <c r="Q665" s="135">
        <f t="shared" si="196"/>
        <v>0</v>
      </c>
      <c r="R665" s="129">
        <f t="shared" si="197"/>
        <v>0</v>
      </c>
      <c r="S665" s="136" t="str">
        <f t="shared" si="206"/>
        <v>A+J=</v>
      </c>
      <c r="T665" s="122">
        <f t="shared" si="207"/>
        <v>44732</v>
      </c>
      <c r="U665" s="3"/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3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  <c r="FE665" s="2"/>
      <c r="FF665" s="2"/>
      <c r="FG665" s="2"/>
      <c r="FH665" s="2"/>
      <c r="FI665" s="2"/>
      <c r="FJ665" s="2"/>
    </row>
    <row r="666" spans="1:166" x14ac:dyDescent="0.15">
      <c r="A666" s="134">
        <f t="shared" si="198"/>
        <v>44142</v>
      </c>
      <c r="B666" s="127">
        <f t="shared" ca="1" si="208"/>
        <v>2360870.3220000002</v>
      </c>
      <c r="C666" s="119">
        <f t="shared" si="199"/>
        <v>2000000</v>
      </c>
      <c r="D666" s="128">
        <f ca="1">IF(A666&lt;$B$1,VLOOKUP(A666,[1]DI!$A$4:$B$15000,2,FALSE),0)</f>
        <v>0</v>
      </c>
      <c r="E666" s="129">
        <f t="shared" ca="1" si="191"/>
        <v>1</v>
      </c>
      <c r="F666" s="129">
        <f ca="1">(TRUNC(PRODUCT($E$12:$E665),16))</f>
        <v>1.08173284974758</v>
      </c>
      <c r="G666" s="129">
        <f t="shared" si="200"/>
        <v>1</v>
      </c>
      <c r="H666" s="129">
        <f t="shared" ca="1" si="192"/>
        <v>1.0817328500000001</v>
      </c>
      <c r="I666" s="128">
        <f t="shared" si="201"/>
        <v>0.05</v>
      </c>
      <c r="J666" s="122">
        <f t="shared" si="202"/>
        <v>43488</v>
      </c>
      <c r="K666" s="118">
        <f t="shared" si="203"/>
        <v>450</v>
      </c>
      <c r="L666" s="130">
        <f t="shared" si="204"/>
        <v>451</v>
      </c>
      <c r="M666" s="131">
        <f t="shared" si="193"/>
        <v>1.0912446280000001</v>
      </c>
      <c r="N666" s="131">
        <f t="shared" ca="1" si="194"/>
        <v>1.1804351609999999</v>
      </c>
      <c r="O666" s="130">
        <f t="shared" si="205"/>
        <v>0</v>
      </c>
      <c r="P666" s="129">
        <f t="shared" ca="1" si="195"/>
        <v>360870.32199999999</v>
      </c>
      <c r="Q666" s="135">
        <f t="shared" si="196"/>
        <v>0</v>
      </c>
      <c r="R666" s="129">
        <f t="shared" si="197"/>
        <v>0</v>
      </c>
      <c r="S666" s="136" t="str">
        <f t="shared" si="206"/>
        <v>A+J=</v>
      </c>
      <c r="T666" s="122">
        <f t="shared" si="207"/>
        <v>44732</v>
      </c>
      <c r="U666" s="3"/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3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  <c r="FE666" s="2"/>
      <c r="FF666" s="2"/>
      <c r="FG666" s="2"/>
      <c r="FH666" s="2"/>
      <c r="FI666" s="2"/>
      <c r="FJ666" s="2"/>
    </row>
    <row r="667" spans="1:166" x14ac:dyDescent="0.15">
      <c r="A667" s="134">
        <f t="shared" si="198"/>
        <v>44143</v>
      </c>
      <c r="B667" s="127">
        <f t="shared" ca="1" si="208"/>
        <v>2360870.3220000002</v>
      </c>
      <c r="C667" s="119">
        <f t="shared" si="199"/>
        <v>2000000</v>
      </c>
      <c r="D667" s="128">
        <f ca="1">IF(A667&lt;$B$1,VLOOKUP(A667,[1]DI!$A$4:$B$15000,2,FALSE),0)</f>
        <v>0</v>
      </c>
      <c r="E667" s="129">
        <f t="shared" ca="1" si="191"/>
        <v>1</v>
      </c>
      <c r="F667" s="129">
        <f ca="1">(TRUNC(PRODUCT($E$12:$E666),16))</f>
        <v>1.08173284974758</v>
      </c>
      <c r="G667" s="129">
        <f t="shared" si="200"/>
        <v>1</v>
      </c>
      <c r="H667" s="129">
        <f t="shared" ca="1" si="192"/>
        <v>1.0817328500000001</v>
      </c>
      <c r="I667" s="128">
        <f t="shared" si="201"/>
        <v>0.05</v>
      </c>
      <c r="J667" s="122">
        <f t="shared" si="202"/>
        <v>43488</v>
      </c>
      <c r="K667" s="118">
        <f t="shared" si="203"/>
        <v>450</v>
      </c>
      <c r="L667" s="130">
        <f t="shared" si="204"/>
        <v>451</v>
      </c>
      <c r="M667" s="131">
        <f t="shared" si="193"/>
        <v>1.0912446280000001</v>
      </c>
      <c r="N667" s="131">
        <f t="shared" ca="1" si="194"/>
        <v>1.1804351609999999</v>
      </c>
      <c r="O667" s="130">
        <f t="shared" si="205"/>
        <v>0</v>
      </c>
      <c r="P667" s="129">
        <f t="shared" ca="1" si="195"/>
        <v>360870.32199999999</v>
      </c>
      <c r="Q667" s="135">
        <f t="shared" si="196"/>
        <v>0</v>
      </c>
      <c r="R667" s="129">
        <f t="shared" si="197"/>
        <v>0</v>
      </c>
      <c r="S667" s="136" t="str">
        <f t="shared" si="206"/>
        <v>A+J=</v>
      </c>
      <c r="T667" s="122">
        <f t="shared" si="207"/>
        <v>44732</v>
      </c>
      <c r="U667" s="3"/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3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  <c r="FE667" s="2"/>
      <c r="FF667" s="2"/>
      <c r="FG667" s="2"/>
      <c r="FH667" s="2"/>
      <c r="FI667" s="2"/>
      <c r="FJ667" s="2"/>
    </row>
    <row r="668" spans="1:166" x14ac:dyDescent="0.15">
      <c r="A668" s="134">
        <f t="shared" si="198"/>
        <v>44144</v>
      </c>
      <c r="B668" s="127">
        <f t="shared" ca="1" si="208"/>
        <v>2360870.3220000002</v>
      </c>
      <c r="C668" s="119">
        <f t="shared" si="199"/>
        <v>2000000</v>
      </c>
      <c r="D668" s="128">
        <f ca="1">IF(A668&lt;$B$1,VLOOKUP(A668,[1]DI!$A$4:$B$15000,2,FALSE),0)</f>
        <v>1.9000000000000006E-2</v>
      </c>
      <c r="E668" s="129">
        <f t="shared" ca="1" si="191"/>
        <v>1.0000746899999999</v>
      </c>
      <c r="F668" s="129">
        <f ca="1">(TRUNC(PRODUCT($E$12:$E667),16))</f>
        <v>1.08173284974758</v>
      </c>
      <c r="G668" s="129">
        <f t="shared" si="200"/>
        <v>1</v>
      </c>
      <c r="H668" s="129">
        <f t="shared" ca="1" si="192"/>
        <v>1.0817328500000001</v>
      </c>
      <c r="I668" s="128">
        <f t="shared" si="201"/>
        <v>0.05</v>
      </c>
      <c r="J668" s="122">
        <f t="shared" si="202"/>
        <v>43488</v>
      </c>
      <c r="K668" s="118">
        <f t="shared" si="203"/>
        <v>451</v>
      </c>
      <c r="L668" s="130">
        <f t="shared" si="204"/>
        <v>451</v>
      </c>
      <c r="M668" s="131">
        <f t="shared" si="193"/>
        <v>1.0912446280000001</v>
      </c>
      <c r="N668" s="131">
        <f t="shared" ca="1" si="194"/>
        <v>1.1804351609999999</v>
      </c>
      <c r="O668" s="130">
        <f t="shared" si="205"/>
        <v>0</v>
      </c>
      <c r="P668" s="129">
        <f t="shared" ca="1" si="195"/>
        <v>360870.32199999999</v>
      </c>
      <c r="Q668" s="135">
        <f t="shared" si="196"/>
        <v>0</v>
      </c>
      <c r="R668" s="129">
        <f t="shared" si="197"/>
        <v>0</v>
      </c>
      <c r="S668" s="136" t="str">
        <f t="shared" si="206"/>
        <v>A+J=</v>
      </c>
      <c r="T668" s="122">
        <f t="shared" si="207"/>
        <v>44732</v>
      </c>
      <c r="U668" s="3"/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3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  <c r="FE668" s="2"/>
      <c r="FF668" s="2"/>
      <c r="FG668" s="2"/>
      <c r="FH668" s="2"/>
      <c r="FI668" s="2"/>
      <c r="FJ668" s="2"/>
    </row>
    <row r="669" spans="1:166" x14ac:dyDescent="0.15">
      <c r="A669" s="134">
        <f t="shared" si="198"/>
        <v>44145</v>
      </c>
      <c r="B669" s="127">
        <f t="shared" ca="1" si="208"/>
        <v>2361503.8160000001</v>
      </c>
      <c r="C669" s="119">
        <f t="shared" si="199"/>
        <v>2000000</v>
      </c>
      <c r="D669" s="128">
        <f ca="1">IF(A669&lt;$B$1,VLOOKUP(A669,[1]DI!$A$4:$B$15000,2,FALSE),0)</f>
        <v>1.9000000000000006E-2</v>
      </c>
      <c r="E669" s="129">
        <f t="shared" ca="1" si="191"/>
        <v>1.0000746899999999</v>
      </c>
      <c r="F669" s="129">
        <f ca="1">(TRUNC(PRODUCT($E$12:$E668),16))</f>
        <v>1.08181364437413</v>
      </c>
      <c r="G669" s="129">
        <f t="shared" si="200"/>
        <v>1</v>
      </c>
      <c r="H669" s="129">
        <f t="shared" ca="1" si="192"/>
        <v>1.08181364</v>
      </c>
      <c r="I669" s="128">
        <f t="shared" si="201"/>
        <v>0.05</v>
      </c>
      <c r="J669" s="122">
        <f t="shared" si="202"/>
        <v>43488</v>
      </c>
      <c r="K669" s="118">
        <f t="shared" si="203"/>
        <v>452</v>
      </c>
      <c r="L669" s="130">
        <f t="shared" si="204"/>
        <v>452</v>
      </c>
      <c r="M669" s="131">
        <f t="shared" si="193"/>
        <v>1.0914559260000001</v>
      </c>
      <c r="N669" s="131">
        <f t="shared" ca="1" si="194"/>
        <v>1.180751908</v>
      </c>
      <c r="O669" s="130">
        <f t="shared" si="205"/>
        <v>0</v>
      </c>
      <c r="P669" s="129">
        <f t="shared" ca="1" si="195"/>
        <v>361503.81599999999</v>
      </c>
      <c r="Q669" s="135">
        <f t="shared" si="196"/>
        <v>0</v>
      </c>
      <c r="R669" s="129">
        <f t="shared" si="197"/>
        <v>0</v>
      </c>
      <c r="S669" s="136" t="str">
        <f t="shared" si="206"/>
        <v>A+J=</v>
      </c>
      <c r="T669" s="122">
        <f t="shared" si="207"/>
        <v>44732</v>
      </c>
      <c r="U669" s="3"/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3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  <c r="FE669" s="2"/>
      <c r="FF669" s="2"/>
      <c r="FG669" s="2"/>
      <c r="FH669" s="2"/>
      <c r="FI669" s="2"/>
      <c r="FJ669" s="2"/>
    </row>
    <row r="670" spans="1:166" x14ac:dyDescent="0.15">
      <c r="A670" s="134">
        <f t="shared" si="198"/>
        <v>44146</v>
      </c>
      <c r="B670" s="127">
        <f t="shared" ca="1" si="208"/>
        <v>2362137.5099999998</v>
      </c>
      <c r="C670" s="119">
        <f t="shared" si="199"/>
        <v>2000000</v>
      </c>
      <c r="D670" s="128">
        <f ca="1">IF(A670&lt;$B$1,VLOOKUP(A670,[1]DI!$A$4:$B$15000,2,FALSE),0)</f>
        <v>1.9000000000000006E-2</v>
      </c>
      <c r="E670" s="129">
        <f t="shared" ca="1" si="191"/>
        <v>1.0000746899999999</v>
      </c>
      <c r="F670" s="129">
        <f ca="1">(TRUNC(PRODUCT($E$12:$E669),16))</f>
        <v>1.0818944450352199</v>
      </c>
      <c r="G670" s="129">
        <f t="shared" si="200"/>
        <v>1</v>
      </c>
      <c r="H670" s="129">
        <f t="shared" ca="1" si="192"/>
        <v>1.0818944500000001</v>
      </c>
      <c r="I670" s="128">
        <f t="shared" si="201"/>
        <v>0.05</v>
      </c>
      <c r="J670" s="122">
        <f t="shared" si="202"/>
        <v>43488</v>
      </c>
      <c r="K670" s="118">
        <f t="shared" si="203"/>
        <v>453</v>
      </c>
      <c r="L670" s="130">
        <f t="shared" si="204"/>
        <v>453</v>
      </c>
      <c r="M670" s="131">
        <f t="shared" si="193"/>
        <v>1.0916672650000001</v>
      </c>
      <c r="N670" s="131">
        <f t="shared" ca="1" si="194"/>
        <v>1.1810687550000001</v>
      </c>
      <c r="O670" s="130">
        <f t="shared" si="205"/>
        <v>0</v>
      </c>
      <c r="P670" s="129">
        <f t="shared" ca="1" si="195"/>
        <v>362137.51</v>
      </c>
      <c r="Q670" s="135">
        <f t="shared" si="196"/>
        <v>0</v>
      </c>
      <c r="R670" s="129">
        <f t="shared" si="197"/>
        <v>0</v>
      </c>
      <c r="S670" s="136" t="str">
        <f t="shared" si="206"/>
        <v>A+J=</v>
      </c>
      <c r="T670" s="122">
        <f t="shared" si="207"/>
        <v>44732</v>
      </c>
      <c r="U670" s="3"/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3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  <c r="FE670" s="2"/>
      <c r="FF670" s="2"/>
      <c r="FG670" s="2"/>
      <c r="FH670" s="2"/>
      <c r="FI670" s="2"/>
      <c r="FJ670" s="2"/>
    </row>
    <row r="671" spans="1:166" x14ac:dyDescent="0.15">
      <c r="A671" s="134">
        <f t="shared" si="198"/>
        <v>44147</v>
      </c>
      <c r="B671" s="127">
        <f t="shared" ca="1" si="208"/>
        <v>2362771.34</v>
      </c>
      <c r="C671" s="119">
        <f t="shared" si="199"/>
        <v>2000000</v>
      </c>
      <c r="D671" s="128">
        <f ca="1">IF(A671&lt;$B$1,VLOOKUP(A671,[1]DI!$A$4:$B$15000,2,FALSE),0)</f>
        <v>1.9000000000000006E-2</v>
      </c>
      <c r="E671" s="129">
        <f t="shared" ca="1" si="191"/>
        <v>1.0000746899999999</v>
      </c>
      <c r="F671" s="129">
        <f ca="1">(TRUNC(PRODUCT($E$12:$E670),16))</f>
        <v>1.0819752517313199</v>
      </c>
      <c r="G671" s="129">
        <f t="shared" si="200"/>
        <v>1</v>
      </c>
      <c r="H671" s="129">
        <f t="shared" ca="1" si="192"/>
        <v>1.0819752499999999</v>
      </c>
      <c r="I671" s="128">
        <f t="shared" si="201"/>
        <v>0.05</v>
      </c>
      <c r="J671" s="122">
        <f t="shared" si="202"/>
        <v>43488</v>
      </c>
      <c r="K671" s="118">
        <f t="shared" si="203"/>
        <v>454</v>
      </c>
      <c r="L671" s="130">
        <f t="shared" si="204"/>
        <v>454</v>
      </c>
      <c r="M671" s="131">
        <f t="shared" si="193"/>
        <v>1.091878645</v>
      </c>
      <c r="N671" s="131">
        <f t="shared" ca="1" si="194"/>
        <v>1.1813856700000001</v>
      </c>
      <c r="O671" s="130">
        <f t="shared" si="205"/>
        <v>0</v>
      </c>
      <c r="P671" s="129">
        <f t="shared" ca="1" si="195"/>
        <v>362771.34</v>
      </c>
      <c r="Q671" s="135">
        <f t="shared" si="196"/>
        <v>0</v>
      </c>
      <c r="R671" s="129">
        <f t="shared" si="197"/>
        <v>0</v>
      </c>
      <c r="S671" s="136" t="str">
        <f t="shared" si="206"/>
        <v>A+J=</v>
      </c>
      <c r="T671" s="122">
        <f t="shared" si="207"/>
        <v>44732</v>
      </c>
      <c r="U671" s="3"/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3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  <c r="FE671" s="2"/>
      <c r="FF671" s="2"/>
      <c r="FG671" s="2"/>
      <c r="FH671" s="2"/>
      <c r="FI671" s="2"/>
      <c r="FJ671" s="2"/>
    </row>
    <row r="672" spans="1:166" x14ac:dyDescent="0.15">
      <c r="A672" s="134">
        <f t="shared" si="198"/>
        <v>44148</v>
      </c>
      <c r="B672" s="127">
        <f t="shared" ca="1" si="208"/>
        <v>2363405.3480000002</v>
      </c>
      <c r="C672" s="119">
        <f t="shared" si="199"/>
        <v>2000000</v>
      </c>
      <c r="D672" s="128">
        <f ca="1">IF(A672&lt;$B$1,VLOOKUP(A672,[1]DI!$A$4:$B$15000,2,FALSE),0)</f>
        <v>1.9000000000000006E-2</v>
      </c>
      <c r="E672" s="129">
        <f t="shared" ca="1" si="191"/>
        <v>1.0000746899999999</v>
      </c>
      <c r="F672" s="129">
        <f ca="1">(TRUNC(PRODUCT($E$12:$E671),16))</f>
        <v>1.0820560644628701</v>
      </c>
      <c r="G672" s="129">
        <f t="shared" si="200"/>
        <v>1</v>
      </c>
      <c r="H672" s="129">
        <f t="shared" ca="1" si="192"/>
        <v>1.08205606</v>
      </c>
      <c r="I672" s="128">
        <f t="shared" si="201"/>
        <v>0.05</v>
      </c>
      <c r="J672" s="122">
        <f t="shared" si="202"/>
        <v>43488</v>
      </c>
      <c r="K672" s="118">
        <f t="shared" si="203"/>
        <v>455</v>
      </c>
      <c r="L672" s="130">
        <f t="shared" si="204"/>
        <v>455</v>
      </c>
      <c r="M672" s="131">
        <f t="shared" si="193"/>
        <v>1.0920900659999999</v>
      </c>
      <c r="N672" s="131">
        <f t="shared" ca="1" si="194"/>
        <v>1.1817026740000001</v>
      </c>
      <c r="O672" s="130">
        <f t="shared" si="205"/>
        <v>0</v>
      </c>
      <c r="P672" s="129">
        <f t="shared" ca="1" si="195"/>
        <v>363405.348</v>
      </c>
      <c r="Q672" s="135">
        <f t="shared" si="196"/>
        <v>0</v>
      </c>
      <c r="R672" s="129">
        <f t="shared" si="197"/>
        <v>0</v>
      </c>
      <c r="S672" s="136" t="str">
        <f t="shared" si="206"/>
        <v>A+J=</v>
      </c>
      <c r="T672" s="122">
        <f t="shared" si="207"/>
        <v>44732</v>
      </c>
      <c r="U672" s="3"/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3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  <c r="FE672" s="2"/>
      <c r="FF672" s="2"/>
      <c r="FG672" s="2"/>
      <c r="FH672" s="2"/>
      <c r="FI672" s="2"/>
      <c r="FJ672" s="2"/>
    </row>
    <row r="673" spans="1:166" x14ac:dyDescent="0.15">
      <c r="A673" s="134">
        <f t="shared" si="198"/>
        <v>44149</v>
      </c>
      <c r="B673" s="127">
        <f t="shared" ca="1" si="208"/>
        <v>2364039.5359999998</v>
      </c>
      <c r="C673" s="119">
        <f t="shared" si="199"/>
        <v>2000000</v>
      </c>
      <c r="D673" s="128">
        <f ca="1">IF(A673&lt;$B$1,VLOOKUP(A673,[1]DI!$A$4:$B$15000,2,FALSE),0)</f>
        <v>0</v>
      </c>
      <c r="E673" s="129">
        <f t="shared" ca="1" si="191"/>
        <v>1</v>
      </c>
      <c r="F673" s="129">
        <f ca="1">(TRUNC(PRODUCT($E$12:$E672),16))</f>
        <v>1.08213688323033</v>
      </c>
      <c r="G673" s="129">
        <f t="shared" si="200"/>
        <v>1</v>
      </c>
      <c r="H673" s="129">
        <f t="shared" ca="1" si="192"/>
        <v>1.08213688</v>
      </c>
      <c r="I673" s="128">
        <f t="shared" si="201"/>
        <v>0.05</v>
      </c>
      <c r="J673" s="122">
        <f t="shared" si="202"/>
        <v>43488</v>
      </c>
      <c r="K673" s="118">
        <f t="shared" si="203"/>
        <v>455</v>
      </c>
      <c r="L673" s="130">
        <f t="shared" si="204"/>
        <v>456</v>
      </c>
      <c r="M673" s="131">
        <f t="shared" si="193"/>
        <v>1.0923015279999999</v>
      </c>
      <c r="N673" s="131">
        <f t="shared" ca="1" si="194"/>
        <v>1.182019768</v>
      </c>
      <c r="O673" s="130">
        <f t="shared" si="205"/>
        <v>0</v>
      </c>
      <c r="P673" s="129">
        <f t="shared" ca="1" si="195"/>
        <v>364039.53600000002</v>
      </c>
      <c r="Q673" s="135">
        <f t="shared" si="196"/>
        <v>0</v>
      </c>
      <c r="R673" s="129">
        <f t="shared" si="197"/>
        <v>0</v>
      </c>
      <c r="S673" s="136" t="str">
        <f t="shared" si="206"/>
        <v>A+J=</v>
      </c>
      <c r="T673" s="122">
        <f t="shared" si="207"/>
        <v>44732</v>
      </c>
      <c r="U673" s="3"/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3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  <c r="FE673" s="2"/>
      <c r="FF673" s="2"/>
      <c r="FG673" s="2"/>
      <c r="FH673" s="2"/>
      <c r="FI673" s="2"/>
      <c r="FJ673" s="2"/>
    </row>
    <row r="674" spans="1:166" x14ac:dyDescent="0.15">
      <c r="A674" s="134">
        <f t="shared" si="198"/>
        <v>44150</v>
      </c>
      <c r="B674" s="127">
        <f t="shared" ca="1" si="208"/>
        <v>2364039.5359999998</v>
      </c>
      <c r="C674" s="119">
        <f t="shared" si="199"/>
        <v>2000000</v>
      </c>
      <c r="D674" s="128">
        <f ca="1">IF(A674&lt;$B$1,VLOOKUP(A674,[1]DI!$A$4:$B$15000,2,FALSE),0)</f>
        <v>0</v>
      </c>
      <c r="E674" s="129">
        <f t="shared" ca="1" si="191"/>
        <v>1</v>
      </c>
      <c r="F674" s="129">
        <f ca="1">(TRUNC(PRODUCT($E$12:$E673),16))</f>
        <v>1.08213688323033</v>
      </c>
      <c r="G674" s="129">
        <f t="shared" si="200"/>
        <v>1</v>
      </c>
      <c r="H674" s="129">
        <f t="shared" ca="1" si="192"/>
        <v>1.08213688</v>
      </c>
      <c r="I674" s="128">
        <f t="shared" si="201"/>
        <v>0.05</v>
      </c>
      <c r="J674" s="122">
        <f t="shared" si="202"/>
        <v>43488</v>
      </c>
      <c r="K674" s="118">
        <f t="shared" si="203"/>
        <v>455</v>
      </c>
      <c r="L674" s="130">
        <f t="shared" si="204"/>
        <v>456</v>
      </c>
      <c r="M674" s="131">
        <f t="shared" si="193"/>
        <v>1.0923015279999999</v>
      </c>
      <c r="N674" s="131">
        <f t="shared" ca="1" si="194"/>
        <v>1.182019768</v>
      </c>
      <c r="O674" s="130">
        <f t="shared" si="205"/>
        <v>0</v>
      </c>
      <c r="P674" s="129">
        <f t="shared" ca="1" si="195"/>
        <v>364039.53600000002</v>
      </c>
      <c r="Q674" s="135">
        <f t="shared" si="196"/>
        <v>0</v>
      </c>
      <c r="R674" s="129">
        <f t="shared" si="197"/>
        <v>0</v>
      </c>
      <c r="S674" s="136" t="str">
        <f t="shared" si="206"/>
        <v>A+J=</v>
      </c>
      <c r="T674" s="122">
        <f t="shared" si="207"/>
        <v>44732</v>
      </c>
      <c r="U674" s="3"/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3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  <c r="FE674" s="2"/>
      <c r="FF674" s="2"/>
      <c r="FG674" s="2"/>
      <c r="FH674" s="2"/>
      <c r="FI674" s="2"/>
      <c r="FJ674" s="2"/>
    </row>
    <row r="675" spans="1:166" x14ac:dyDescent="0.15">
      <c r="A675" s="134">
        <f t="shared" si="198"/>
        <v>44151</v>
      </c>
      <c r="B675" s="127">
        <f t="shared" ca="1" si="208"/>
        <v>2364039.5359999998</v>
      </c>
      <c r="C675" s="119">
        <f t="shared" si="199"/>
        <v>2000000</v>
      </c>
      <c r="D675" s="128">
        <f ca="1">IF(A675&lt;$B$1,VLOOKUP(A675,[1]DI!$A$4:$B$15000,2,FALSE),0)</f>
        <v>1.9000000000000006E-2</v>
      </c>
      <c r="E675" s="129">
        <f t="shared" ca="1" si="191"/>
        <v>1.0000746899999999</v>
      </c>
      <c r="F675" s="129">
        <f ca="1">(TRUNC(PRODUCT($E$12:$E674),16))</f>
        <v>1.08213688323033</v>
      </c>
      <c r="G675" s="129">
        <f t="shared" si="200"/>
        <v>1</v>
      </c>
      <c r="H675" s="129">
        <f t="shared" ca="1" si="192"/>
        <v>1.08213688</v>
      </c>
      <c r="I675" s="128">
        <f t="shared" si="201"/>
        <v>0.05</v>
      </c>
      <c r="J675" s="122">
        <f t="shared" si="202"/>
        <v>43488</v>
      </c>
      <c r="K675" s="118">
        <f t="shared" si="203"/>
        <v>456</v>
      </c>
      <c r="L675" s="130">
        <f t="shared" si="204"/>
        <v>456</v>
      </c>
      <c r="M675" s="131">
        <f t="shared" si="193"/>
        <v>1.0923015279999999</v>
      </c>
      <c r="N675" s="131">
        <f t="shared" ca="1" si="194"/>
        <v>1.182019768</v>
      </c>
      <c r="O675" s="130">
        <f t="shared" si="205"/>
        <v>0</v>
      </c>
      <c r="P675" s="129">
        <f t="shared" ca="1" si="195"/>
        <v>364039.53600000002</v>
      </c>
      <c r="Q675" s="135">
        <f t="shared" si="196"/>
        <v>0</v>
      </c>
      <c r="R675" s="129">
        <f t="shared" si="197"/>
        <v>0</v>
      </c>
      <c r="S675" s="136" t="str">
        <f t="shared" si="206"/>
        <v>A+J=</v>
      </c>
      <c r="T675" s="122">
        <f t="shared" si="207"/>
        <v>44732</v>
      </c>
      <c r="U675" s="3"/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3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  <c r="FE675" s="2"/>
      <c r="FF675" s="2"/>
      <c r="FG675" s="2"/>
      <c r="FH675" s="2"/>
      <c r="FI675" s="2"/>
      <c r="FJ675" s="2"/>
    </row>
    <row r="676" spans="1:166" x14ac:dyDescent="0.15">
      <c r="A676" s="134">
        <f t="shared" si="198"/>
        <v>44152</v>
      </c>
      <c r="B676" s="127">
        <f t="shared" ca="1" si="208"/>
        <v>2364673.9019999998</v>
      </c>
      <c r="C676" s="119">
        <f t="shared" si="199"/>
        <v>2000000</v>
      </c>
      <c r="D676" s="128">
        <f ca="1">IF(A676&lt;$B$1,VLOOKUP(A676,[1]DI!$A$4:$B$15000,2,FALSE),0)</f>
        <v>1.9000000000000006E-2</v>
      </c>
      <c r="E676" s="129">
        <f t="shared" ca="1" si="191"/>
        <v>1.0000746899999999</v>
      </c>
      <c r="F676" s="129">
        <f ca="1">(TRUNC(PRODUCT($E$12:$E675),16))</f>
        <v>1.08221770803414</v>
      </c>
      <c r="G676" s="129">
        <f t="shared" si="200"/>
        <v>1</v>
      </c>
      <c r="H676" s="129">
        <f t="shared" ca="1" si="192"/>
        <v>1.0822177100000001</v>
      </c>
      <c r="I676" s="128">
        <f t="shared" si="201"/>
        <v>0.05</v>
      </c>
      <c r="J676" s="122">
        <f t="shared" si="202"/>
        <v>43488</v>
      </c>
      <c r="K676" s="118">
        <f t="shared" si="203"/>
        <v>457</v>
      </c>
      <c r="L676" s="130">
        <f t="shared" si="204"/>
        <v>457</v>
      </c>
      <c r="M676" s="131">
        <f t="shared" si="193"/>
        <v>1.092513031</v>
      </c>
      <c r="N676" s="131">
        <f t="shared" ca="1" si="194"/>
        <v>1.1823369509999999</v>
      </c>
      <c r="O676" s="130">
        <f t="shared" si="205"/>
        <v>0</v>
      </c>
      <c r="P676" s="129">
        <f t="shared" ca="1" si="195"/>
        <v>364673.902</v>
      </c>
      <c r="Q676" s="135">
        <f t="shared" si="196"/>
        <v>0</v>
      </c>
      <c r="R676" s="129">
        <f t="shared" si="197"/>
        <v>0</v>
      </c>
      <c r="S676" s="136" t="str">
        <f t="shared" si="206"/>
        <v>A+J=</v>
      </c>
      <c r="T676" s="122">
        <f t="shared" si="207"/>
        <v>44732</v>
      </c>
      <c r="U676" s="3"/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3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  <c r="FE676" s="2"/>
      <c r="FF676" s="2"/>
      <c r="FG676" s="2"/>
      <c r="FH676" s="2"/>
      <c r="FI676" s="2"/>
      <c r="FJ676" s="2"/>
    </row>
    <row r="677" spans="1:166" x14ac:dyDescent="0.15">
      <c r="A677" s="134">
        <f t="shared" si="198"/>
        <v>44153</v>
      </c>
      <c r="B677" s="127">
        <f t="shared" ca="1" si="208"/>
        <v>2365308.4240000001</v>
      </c>
      <c r="C677" s="119">
        <f t="shared" si="199"/>
        <v>2000000</v>
      </c>
      <c r="D677" s="128">
        <f ca="1">IF(A677&lt;$B$1,VLOOKUP(A677,[1]DI!$A$4:$B$15000,2,FALSE),0)</f>
        <v>1.9000000000000006E-2</v>
      </c>
      <c r="E677" s="129">
        <f t="shared" ca="1" si="191"/>
        <v>1.0000746899999999</v>
      </c>
      <c r="F677" s="129">
        <f ca="1">(TRUNC(PRODUCT($E$12:$E676),16))</f>
        <v>1.0822985388747499</v>
      </c>
      <c r="G677" s="129">
        <f t="shared" si="200"/>
        <v>1</v>
      </c>
      <c r="H677" s="129">
        <f t="shared" ca="1" si="192"/>
        <v>1.08229854</v>
      </c>
      <c r="I677" s="128">
        <f t="shared" si="201"/>
        <v>0.05</v>
      </c>
      <c r="J677" s="122">
        <f t="shared" si="202"/>
        <v>43488</v>
      </c>
      <c r="K677" s="118">
        <f t="shared" si="203"/>
        <v>458</v>
      </c>
      <c r="L677" s="130">
        <f t="shared" si="204"/>
        <v>458</v>
      </c>
      <c r="M677" s="131">
        <f t="shared" si="193"/>
        <v>1.0927245750000001</v>
      </c>
      <c r="N677" s="131">
        <f t="shared" ca="1" si="194"/>
        <v>1.1826542120000001</v>
      </c>
      <c r="O677" s="130">
        <f t="shared" si="205"/>
        <v>0</v>
      </c>
      <c r="P677" s="129">
        <f t="shared" ca="1" si="195"/>
        <v>365308.424</v>
      </c>
      <c r="Q677" s="135">
        <f t="shared" si="196"/>
        <v>0</v>
      </c>
      <c r="R677" s="129">
        <f t="shared" si="197"/>
        <v>0</v>
      </c>
      <c r="S677" s="136" t="str">
        <f t="shared" si="206"/>
        <v>A+J=</v>
      </c>
      <c r="T677" s="122">
        <f t="shared" si="207"/>
        <v>44732</v>
      </c>
      <c r="U677" s="3"/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3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  <c r="FE677" s="2"/>
      <c r="FF677" s="2"/>
      <c r="FG677" s="2"/>
      <c r="FH677" s="2"/>
      <c r="FI677" s="2"/>
      <c r="FJ677" s="2"/>
    </row>
    <row r="678" spans="1:166" x14ac:dyDescent="0.15">
      <c r="A678" s="134">
        <f t="shared" si="198"/>
        <v>44154</v>
      </c>
      <c r="B678" s="127">
        <f t="shared" ca="1" si="208"/>
        <v>2365943.1260000002</v>
      </c>
      <c r="C678" s="119">
        <f t="shared" si="199"/>
        <v>2000000</v>
      </c>
      <c r="D678" s="128">
        <f ca="1">IF(A678&lt;$B$1,VLOOKUP(A678,[1]DI!$A$4:$B$15000,2,FALSE),0)</f>
        <v>1.9000000000000006E-2</v>
      </c>
      <c r="E678" s="129">
        <f t="shared" ca="1" si="191"/>
        <v>1.0000746899999999</v>
      </c>
      <c r="F678" s="129">
        <f ca="1">(TRUNC(PRODUCT($E$12:$E677),16))</f>
        <v>1.0823793757526201</v>
      </c>
      <c r="G678" s="129">
        <f t="shared" si="200"/>
        <v>1</v>
      </c>
      <c r="H678" s="129">
        <f t="shared" ca="1" si="192"/>
        <v>1.0823793799999999</v>
      </c>
      <c r="I678" s="128">
        <f t="shared" si="201"/>
        <v>0.05</v>
      </c>
      <c r="J678" s="122">
        <f t="shared" si="202"/>
        <v>43488</v>
      </c>
      <c r="K678" s="118">
        <f t="shared" si="203"/>
        <v>459</v>
      </c>
      <c r="L678" s="130">
        <f t="shared" si="204"/>
        <v>459</v>
      </c>
      <c r="M678" s="131">
        <f t="shared" si="193"/>
        <v>1.09293616</v>
      </c>
      <c r="N678" s="131">
        <f t="shared" ca="1" si="194"/>
        <v>1.1829715629999999</v>
      </c>
      <c r="O678" s="130">
        <f t="shared" si="205"/>
        <v>0</v>
      </c>
      <c r="P678" s="129">
        <f t="shared" ca="1" si="195"/>
        <v>365943.12599999999</v>
      </c>
      <c r="Q678" s="135">
        <f t="shared" si="196"/>
        <v>0</v>
      </c>
      <c r="R678" s="129">
        <f t="shared" si="197"/>
        <v>0</v>
      </c>
      <c r="S678" s="136" t="str">
        <f t="shared" si="206"/>
        <v>A+J=</v>
      </c>
      <c r="T678" s="122">
        <f t="shared" si="207"/>
        <v>44732</v>
      </c>
      <c r="U678" s="3"/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3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  <c r="FE678" s="2"/>
      <c r="FF678" s="2"/>
      <c r="FG678" s="2"/>
      <c r="FH678" s="2"/>
      <c r="FI678" s="2"/>
      <c r="FJ678" s="2"/>
    </row>
    <row r="679" spans="1:166" x14ac:dyDescent="0.15">
      <c r="A679" s="134">
        <f t="shared" si="198"/>
        <v>44155</v>
      </c>
      <c r="B679" s="127">
        <f t="shared" ca="1" si="208"/>
        <v>2366577.9840000002</v>
      </c>
      <c r="C679" s="119">
        <f t="shared" si="199"/>
        <v>2000000</v>
      </c>
      <c r="D679" s="128">
        <f ca="1">IF(A679&lt;$B$1,VLOOKUP(A679,[1]DI!$A$4:$B$15000,2,FALSE),0)</f>
        <v>1.9000000000000006E-2</v>
      </c>
      <c r="E679" s="129">
        <f t="shared" ca="1" si="191"/>
        <v>1.0000746899999999</v>
      </c>
      <c r="F679" s="129">
        <f ca="1">(TRUNC(PRODUCT($E$12:$E678),16))</f>
        <v>1.08246021866819</v>
      </c>
      <c r="G679" s="129">
        <f t="shared" si="200"/>
        <v>1</v>
      </c>
      <c r="H679" s="129">
        <f t="shared" ca="1" si="192"/>
        <v>1.08246022</v>
      </c>
      <c r="I679" s="128">
        <f t="shared" si="201"/>
        <v>0.05</v>
      </c>
      <c r="J679" s="122">
        <f t="shared" si="202"/>
        <v>43488</v>
      </c>
      <c r="K679" s="118">
        <f t="shared" si="203"/>
        <v>460</v>
      </c>
      <c r="L679" s="130">
        <f t="shared" si="204"/>
        <v>460</v>
      </c>
      <c r="M679" s="131">
        <f t="shared" si="193"/>
        <v>1.093147785</v>
      </c>
      <c r="N679" s="131">
        <f t="shared" ca="1" si="194"/>
        <v>1.183288992</v>
      </c>
      <c r="O679" s="130">
        <f t="shared" si="205"/>
        <v>0</v>
      </c>
      <c r="P679" s="129">
        <f t="shared" ca="1" si="195"/>
        <v>366577.984</v>
      </c>
      <c r="Q679" s="135">
        <f t="shared" si="196"/>
        <v>0</v>
      </c>
      <c r="R679" s="129">
        <f t="shared" si="197"/>
        <v>0</v>
      </c>
      <c r="S679" s="136" t="str">
        <f t="shared" si="206"/>
        <v>A+J=</v>
      </c>
      <c r="T679" s="122">
        <f t="shared" si="207"/>
        <v>44732</v>
      </c>
      <c r="U679" s="3"/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3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  <c r="FE679" s="2"/>
      <c r="FF679" s="2"/>
      <c r="FG679" s="2"/>
      <c r="FH679" s="2"/>
      <c r="FI679" s="2"/>
      <c r="FJ679" s="2"/>
    </row>
    <row r="680" spans="1:166" x14ac:dyDescent="0.15">
      <c r="A680" s="134">
        <f t="shared" si="198"/>
        <v>44156</v>
      </c>
      <c r="B680" s="127">
        <f t="shared" ca="1" si="208"/>
        <v>2367213.0219999999</v>
      </c>
      <c r="C680" s="119">
        <f t="shared" si="199"/>
        <v>2000000</v>
      </c>
      <c r="D680" s="128">
        <f ca="1">IF(A680&lt;$B$1,VLOOKUP(A680,[1]DI!$A$4:$B$15000,2,FALSE),0)</f>
        <v>0</v>
      </c>
      <c r="E680" s="129">
        <f t="shared" ca="1" si="191"/>
        <v>1</v>
      </c>
      <c r="F680" s="129">
        <f ca="1">(TRUNC(PRODUCT($E$12:$E679),16))</f>
        <v>1.08254106762193</v>
      </c>
      <c r="G680" s="129">
        <f t="shared" si="200"/>
        <v>1</v>
      </c>
      <c r="H680" s="129">
        <f t="shared" ca="1" si="192"/>
        <v>1.08254107</v>
      </c>
      <c r="I680" s="128">
        <f t="shared" si="201"/>
        <v>0.05</v>
      </c>
      <c r="J680" s="122">
        <f t="shared" si="202"/>
        <v>43488</v>
      </c>
      <c r="K680" s="118">
        <f t="shared" si="203"/>
        <v>460</v>
      </c>
      <c r="L680" s="130">
        <f t="shared" si="204"/>
        <v>461</v>
      </c>
      <c r="M680" s="131">
        <f t="shared" si="193"/>
        <v>1.0933594520000001</v>
      </c>
      <c r="N680" s="131">
        <f t="shared" ca="1" si="194"/>
        <v>1.183606511</v>
      </c>
      <c r="O680" s="130">
        <f t="shared" si="205"/>
        <v>0</v>
      </c>
      <c r="P680" s="129">
        <f t="shared" ca="1" si="195"/>
        <v>367213.022</v>
      </c>
      <c r="Q680" s="135">
        <f t="shared" si="196"/>
        <v>0</v>
      </c>
      <c r="R680" s="129">
        <f t="shared" si="197"/>
        <v>0</v>
      </c>
      <c r="S680" s="136" t="str">
        <f t="shared" si="206"/>
        <v>A+J=</v>
      </c>
      <c r="T680" s="122">
        <f t="shared" si="207"/>
        <v>44732</v>
      </c>
      <c r="U680" s="3"/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3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  <c r="FE680" s="2"/>
      <c r="FF680" s="2"/>
      <c r="FG680" s="2"/>
      <c r="FH680" s="2"/>
      <c r="FI680" s="2"/>
      <c r="FJ680" s="2"/>
    </row>
    <row r="681" spans="1:166" x14ac:dyDescent="0.15">
      <c r="A681" s="134">
        <f t="shared" si="198"/>
        <v>44157</v>
      </c>
      <c r="B681" s="127">
        <f t="shared" ca="1" si="208"/>
        <v>2367213.0219999999</v>
      </c>
      <c r="C681" s="119">
        <f t="shared" si="199"/>
        <v>2000000</v>
      </c>
      <c r="D681" s="128">
        <f ca="1">IF(A681&lt;$B$1,VLOOKUP(A681,[1]DI!$A$4:$B$15000,2,FALSE),0)</f>
        <v>0</v>
      </c>
      <c r="E681" s="129">
        <f t="shared" ca="1" si="191"/>
        <v>1</v>
      </c>
      <c r="F681" s="129">
        <f ca="1">(TRUNC(PRODUCT($E$12:$E680),16))</f>
        <v>1.08254106762193</v>
      </c>
      <c r="G681" s="129">
        <f t="shared" si="200"/>
        <v>1</v>
      </c>
      <c r="H681" s="129">
        <f t="shared" ca="1" si="192"/>
        <v>1.08254107</v>
      </c>
      <c r="I681" s="128">
        <f t="shared" si="201"/>
        <v>0.05</v>
      </c>
      <c r="J681" s="122">
        <f t="shared" si="202"/>
        <v>43488</v>
      </c>
      <c r="K681" s="118">
        <f t="shared" si="203"/>
        <v>460</v>
      </c>
      <c r="L681" s="130">
        <f t="shared" si="204"/>
        <v>461</v>
      </c>
      <c r="M681" s="131">
        <f t="shared" si="193"/>
        <v>1.0933594520000001</v>
      </c>
      <c r="N681" s="131">
        <f t="shared" ca="1" si="194"/>
        <v>1.183606511</v>
      </c>
      <c r="O681" s="130">
        <f t="shared" si="205"/>
        <v>0</v>
      </c>
      <c r="P681" s="129">
        <f t="shared" ca="1" si="195"/>
        <v>367213.022</v>
      </c>
      <c r="Q681" s="135">
        <f t="shared" si="196"/>
        <v>0</v>
      </c>
      <c r="R681" s="129">
        <f t="shared" si="197"/>
        <v>0</v>
      </c>
      <c r="S681" s="136" t="str">
        <f t="shared" si="206"/>
        <v>A+J=</v>
      </c>
      <c r="T681" s="122">
        <f t="shared" si="207"/>
        <v>44732</v>
      </c>
      <c r="U681" s="3"/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3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  <c r="FE681" s="2"/>
      <c r="FF681" s="2"/>
      <c r="FG681" s="2"/>
      <c r="FH681" s="2"/>
      <c r="FI681" s="2"/>
      <c r="FJ681" s="2"/>
    </row>
    <row r="682" spans="1:166" x14ac:dyDescent="0.15">
      <c r="A682" s="134">
        <f t="shared" si="198"/>
        <v>44158</v>
      </c>
      <c r="B682" s="127">
        <f t="shared" ca="1" si="208"/>
        <v>2367213.0219999999</v>
      </c>
      <c r="C682" s="119">
        <f t="shared" si="199"/>
        <v>2000000</v>
      </c>
      <c r="D682" s="128">
        <f ca="1">IF(A682&lt;$B$1,VLOOKUP(A682,[1]DI!$A$4:$B$15000,2,FALSE),0)</f>
        <v>1.9000000000000006E-2</v>
      </c>
      <c r="E682" s="129">
        <f t="shared" ca="1" si="191"/>
        <v>1.0000746899999999</v>
      </c>
      <c r="F682" s="129">
        <f ca="1">(TRUNC(PRODUCT($E$12:$E681),16))</f>
        <v>1.08254106762193</v>
      </c>
      <c r="G682" s="129">
        <f t="shared" si="200"/>
        <v>1</v>
      </c>
      <c r="H682" s="129">
        <f t="shared" ca="1" si="192"/>
        <v>1.08254107</v>
      </c>
      <c r="I682" s="128">
        <f t="shared" si="201"/>
        <v>0.05</v>
      </c>
      <c r="J682" s="122">
        <f t="shared" si="202"/>
        <v>43488</v>
      </c>
      <c r="K682" s="118">
        <f t="shared" si="203"/>
        <v>461</v>
      </c>
      <c r="L682" s="130">
        <f t="shared" si="204"/>
        <v>461</v>
      </c>
      <c r="M682" s="131">
        <f t="shared" si="193"/>
        <v>1.0933594520000001</v>
      </c>
      <c r="N682" s="131">
        <f t="shared" ca="1" si="194"/>
        <v>1.183606511</v>
      </c>
      <c r="O682" s="130">
        <f t="shared" si="205"/>
        <v>0</v>
      </c>
      <c r="P682" s="129">
        <f t="shared" ca="1" si="195"/>
        <v>367213.022</v>
      </c>
      <c r="Q682" s="135">
        <f t="shared" si="196"/>
        <v>0</v>
      </c>
      <c r="R682" s="129">
        <f t="shared" si="197"/>
        <v>0</v>
      </c>
      <c r="S682" s="136" t="str">
        <f t="shared" si="206"/>
        <v>A+J=</v>
      </c>
      <c r="T682" s="122">
        <f t="shared" si="207"/>
        <v>44732</v>
      </c>
      <c r="U682" s="3"/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3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  <c r="FE682" s="2"/>
      <c r="FF682" s="2"/>
      <c r="FG682" s="2"/>
      <c r="FH682" s="2"/>
      <c r="FI682" s="2"/>
      <c r="FJ682" s="2"/>
    </row>
    <row r="683" spans="1:166" x14ac:dyDescent="0.15">
      <c r="A683" s="134">
        <f t="shared" si="198"/>
        <v>44159</v>
      </c>
      <c r="B683" s="127">
        <f t="shared" ca="1" si="208"/>
        <v>2367848.2179999999</v>
      </c>
      <c r="C683" s="119">
        <f t="shared" si="199"/>
        <v>2000000</v>
      </c>
      <c r="D683" s="128">
        <f ca="1">IF(A683&lt;$B$1,VLOOKUP(A683,[1]DI!$A$4:$B$15000,2,FALSE),0)</f>
        <v>1.9000000000000006E-2</v>
      </c>
      <c r="E683" s="129">
        <f t="shared" ca="1" si="191"/>
        <v>1.0000746899999999</v>
      </c>
      <c r="F683" s="129">
        <f ca="1">(TRUNC(PRODUCT($E$12:$E682),16))</f>
        <v>1.0826219226142699</v>
      </c>
      <c r="G683" s="129">
        <f t="shared" si="200"/>
        <v>1</v>
      </c>
      <c r="H683" s="129">
        <f t="shared" ca="1" si="192"/>
        <v>1.08262192</v>
      </c>
      <c r="I683" s="128">
        <f t="shared" si="201"/>
        <v>0.05</v>
      </c>
      <c r="J683" s="122">
        <f t="shared" si="202"/>
        <v>43488</v>
      </c>
      <c r="K683" s="118">
        <f t="shared" si="203"/>
        <v>462</v>
      </c>
      <c r="L683" s="130">
        <f t="shared" si="204"/>
        <v>462</v>
      </c>
      <c r="M683" s="131">
        <f t="shared" si="193"/>
        <v>1.09357116</v>
      </c>
      <c r="N683" s="131">
        <f t="shared" ca="1" si="194"/>
        <v>1.1839241089999999</v>
      </c>
      <c r="O683" s="130">
        <f t="shared" si="205"/>
        <v>0</v>
      </c>
      <c r="P683" s="129">
        <f t="shared" ca="1" si="195"/>
        <v>367848.21799999999</v>
      </c>
      <c r="Q683" s="135">
        <f t="shared" si="196"/>
        <v>0</v>
      </c>
      <c r="R683" s="129">
        <f t="shared" si="197"/>
        <v>0</v>
      </c>
      <c r="S683" s="136" t="str">
        <f t="shared" si="206"/>
        <v>A+J=</v>
      </c>
      <c r="T683" s="122">
        <f t="shared" si="207"/>
        <v>44732</v>
      </c>
      <c r="U683" s="3"/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3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  <c r="FE683" s="2"/>
      <c r="FF683" s="2"/>
      <c r="FG683" s="2"/>
      <c r="FH683" s="2"/>
      <c r="FI683" s="2"/>
      <c r="FJ683" s="2"/>
    </row>
    <row r="684" spans="1:166" x14ac:dyDescent="0.15">
      <c r="A684" s="134">
        <f t="shared" si="198"/>
        <v>44160</v>
      </c>
      <c r="B684" s="127">
        <f t="shared" ca="1" si="208"/>
        <v>2368483.5920000002</v>
      </c>
      <c r="C684" s="119">
        <f t="shared" si="199"/>
        <v>2000000</v>
      </c>
      <c r="D684" s="128">
        <f ca="1">IF(A684&lt;$B$1,VLOOKUP(A684,[1]DI!$A$4:$B$15000,2,FALSE),0)</f>
        <v>1.9000000000000006E-2</v>
      </c>
      <c r="E684" s="129">
        <f t="shared" ca="1" si="191"/>
        <v>1.0000746899999999</v>
      </c>
      <c r="F684" s="129">
        <f ca="1">(TRUNC(PRODUCT($E$12:$E683),16))</f>
        <v>1.08270278364567</v>
      </c>
      <c r="G684" s="129">
        <f t="shared" si="200"/>
        <v>1</v>
      </c>
      <c r="H684" s="129">
        <f t="shared" ca="1" si="192"/>
        <v>1.08270278</v>
      </c>
      <c r="I684" s="128">
        <f t="shared" si="201"/>
        <v>0.05</v>
      </c>
      <c r="J684" s="122">
        <f t="shared" si="202"/>
        <v>43488</v>
      </c>
      <c r="K684" s="118">
        <f t="shared" si="203"/>
        <v>463</v>
      </c>
      <c r="L684" s="130">
        <f t="shared" si="204"/>
        <v>463</v>
      </c>
      <c r="M684" s="131">
        <f t="shared" si="193"/>
        <v>1.093782909</v>
      </c>
      <c r="N684" s="131">
        <f t="shared" ca="1" si="194"/>
        <v>1.184241796</v>
      </c>
      <c r="O684" s="130">
        <f t="shared" si="205"/>
        <v>0</v>
      </c>
      <c r="P684" s="129">
        <f t="shared" ca="1" si="195"/>
        <v>368483.592</v>
      </c>
      <c r="Q684" s="135">
        <f t="shared" si="196"/>
        <v>0</v>
      </c>
      <c r="R684" s="129">
        <f t="shared" si="197"/>
        <v>0</v>
      </c>
      <c r="S684" s="136" t="str">
        <f t="shared" si="206"/>
        <v>A+J=</v>
      </c>
      <c r="T684" s="122">
        <f t="shared" si="207"/>
        <v>44732</v>
      </c>
      <c r="U684" s="3"/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3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  <c r="FE684" s="2"/>
      <c r="FF684" s="2"/>
      <c r="FG684" s="2"/>
      <c r="FH684" s="2"/>
      <c r="FI684" s="2"/>
      <c r="FJ684" s="2"/>
    </row>
    <row r="685" spans="1:166" x14ac:dyDescent="0.15">
      <c r="A685" s="134">
        <f t="shared" si="198"/>
        <v>44161</v>
      </c>
      <c r="B685" s="127">
        <f t="shared" ca="1" si="208"/>
        <v>2369119.1439999999</v>
      </c>
      <c r="C685" s="119">
        <f t="shared" si="199"/>
        <v>2000000</v>
      </c>
      <c r="D685" s="128">
        <f ca="1">IF(A685&lt;$B$1,VLOOKUP(A685,[1]DI!$A$4:$B$15000,2,FALSE),0)</f>
        <v>1.9000000000000006E-2</v>
      </c>
      <c r="E685" s="129">
        <f t="shared" ca="1" si="191"/>
        <v>1.0000746899999999</v>
      </c>
      <c r="F685" s="129">
        <f ca="1">(TRUNC(PRODUCT($E$12:$E684),16))</f>
        <v>1.08278365071658</v>
      </c>
      <c r="G685" s="129">
        <f t="shared" si="200"/>
        <v>1</v>
      </c>
      <c r="H685" s="129">
        <f t="shared" ca="1" si="192"/>
        <v>1.0827836500000001</v>
      </c>
      <c r="I685" s="128">
        <f t="shared" si="201"/>
        <v>0.05</v>
      </c>
      <c r="J685" s="122">
        <f t="shared" si="202"/>
        <v>43488</v>
      </c>
      <c r="K685" s="118">
        <f t="shared" si="203"/>
        <v>464</v>
      </c>
      <c r="L685" s="130">
        <f t="shared" si="204"/>
        <v>464</v>
      </c>
      <c r="M685" s="131">
        <f t="shared" si="193"/>
        <v>1.0939946979999999</v>
      </c>
      <c r="N685" s="131">
        <f t="shared" ca="1" si="194"/>
        <v>1.1845595719999999</v>
      </c>
      <c r="O685" s="130">
        <f t="shared" si="205"/>
        <v>0</v>
      </c>
      <c r="P685" s="129">
        <f t="shared" ca="1" si="195"/>
        <v>369119.14399999997</v>
      </c>
      <c r="Q685" s="135">
        <f t="shared" si="196"/>
        <v>0</v>
      </c>
      <c r="R685" s="129">
        <f t="shared" si="197"/>
        <v>0</v>
      </c>
      <c r="S685" s="136" t="str">
        <f t="shared" si="206"/>
        <v>A+J=</v>
      </c>
      <c r="T685" s="122">
        <f t="shared" si="207"/>
        <v>44732</v>
      </c>
      <c r="U685" s="3"/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3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  <c r="FE685" s="2"/>
      <c r="FF685" s="2"/>
      <c r="FG685" s="2"/>
      <c r="FH685" s="2"/>
      <c r="FI685" s="2"/>
      <c r="FJ685" s="2"/>
    </row>
    <row r="686" spans="1:166" x14ac:dyDescent="0.15">
      <c r="A686" s="134">
        <f t="shared" si="198"/>
        <v>44162</v>
      </c>
      <c r="B686" s="127">
        <f t="shared" ca="1" si="208"/>
        <v>2369754.8560000001</v>
      </c>
      <c r="C686" s="119">
        <f t="shared" si="199"/>
        <v>2000000</v>
      </c>
      <c r="D686" s="128">
        <f ca="1">IF(A686&lt;$B$1,VLOOKUP(A686,[1]DI!$A$4:$B$15000,2,FALSE),0)</f>
        <v>1.9000000000000006E-2</v>
      </c>
      <c r="E686" s="129">
        <f t="shared" ca="1" si="191"/>
        <v>1.0000746899999999</v>
      </c>
      <c r="F686" s="129">
        <f ca="1">(TRUNC(PRODUCT($E$12:$E685),16))</f>
        <v>1.0828645238274499</v>
      </c>
      <c r="G686" s="129">
        <f t="shared" si="200"/>
        <v>1</v>
      </c>
      <c r="H686" s="129">
        <f t="shared" ca="1" si="192"/>
        <v>1.08286452</v>
      </c>
      <c r="I686" s="128">
        <f t="shared" si="201"/>
        <v>0.05</v>
      </c>
      <c r="J686" s="122">
        <f t="shared" si="202"/>
        <v>43488</v>
      </c>
      <c r="K686" s="118">
        <f t="shared" si="203"/>
        <v>465</v>
      </c>
      <c r="L686" s="130">
        <f t="shared" si="204"/>
        <v>465</v>
      </c>
      <c r="M686" s="131">
        <f t="shared" si="193"/>
        <v>1.094206529</v>
      </c>
      <c r="N686" s="131">
        <f t="shared" ca="1" si="194"/>
        <v>1.1848774280000001</v>
      </c>
      <c r="O686" s="130">
        <f t="shared" si="205"/>
        <v>0</v>
      </c>
      <c r="P686" s="129">
        <f t="shared" ca="1" si="195"/>
        <v>369754.85600000003</v>
      </c>
      <c r="Q686" s="135">
        <f t="shared" si="196"/>
        <v>0</v>
      </c>
      <c r="R686" s="129">
        <f t="shared" si="197"/>
        <v>0</v>
      </c>
      <c r="S686" s="136" t="str">
        <f t="shared" si="206"/>
        <v>A+J=</v>
      </c>
      <c r="T686" s="122">
        <f t="shared" si="207"/>
        <v>44732</v>
      </c>
      <c r="U686" s="3"/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3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  <c r="FE686" s="2"/>
      <c r="FF686" s="2"/>
      <c r="FG686" s="2"/>
      <c r="FH686" s="2"/>
      <c r="FI686" s="2"/>
      <c r="FJ686" s="2"/>
    </row>
    <row r="687" spans="1:166" x14ac:dyDescent="0.15">
      <c r="A687" s="134">
        <f t="shared" si="198"/>
        <v>44163</v>
      </c>
      <c r="B687" s="127">
        <f t="shared" ca="1" si="208"/>
        <v>2370390.7459999998</v>
      </c>
      <c r="C687" s="119">
        <f t="shared" si="199"/>
        <v>2000000</v>
      </c>
      <c r="D687" s="128">
        <f ca="1">IF(A687&lt;$B$1,VLOOKUP(A687,[1]DI!$A$4:$B$15000,2,FALSE),0)</f>
        <v>0</v>
      </c>
      <c r="E687" s="129">
        <f t="shared" ca="1" si="191"/>
        <v>1</v>
      </c>
      <c r="F687" s="129">
        <f ca="1">(TRUNC(PRODUCT($E$12:$E686),16))</f>
        <v>1.08294540297873</v>
      </c>
      <c r="G687" s="129">
        <f t="shared" si="200"/>
        <v>1</v>
      </c>
      <c r="H687" s="129">
        <f t="shared" ca="1" si="192"/>
        <v>1.0829454000000001</v>
      </c>
      <c r="I687" s="128">
        <f t="shared" si="201"/>
        <v>0.05</v>
      </c>
      <c r="J687" s="122">
        <f t="shared" si="202"/>
        <v>43488</v>
      </c>
      <c r="K687" s="118">
        <f t="shared" si="203"/>
        <v>465</v>
      </c>
      <c r="L687" s="130">
        <f t="shared" si="204"/>
        <v>466</v>
      </c>
      <c r="M687" s="131">
        <f t="shared" si="193"/>
        <v>1.094418401</v>
      </c>
      <c r="N687" s="131">
        <f t="shared" ca="1" si="194"/>
        <v>1.185195373</v>
      </c>
      <c r="O687" s="130">
        <f t="shared" si="205"/>
        <v>0</v>
      </c>
      <c r="P687" s="129">
        <f t="shared" ca="1" si="195"/>
        <v>370390.74599999998</v>
      </c>
      <c r="Q687" s="135">
        <f t="shared" si="196"/>
        <v>0</v>
      </c>
      <c r="R687" s="129">
        <f t="shared" si="197"/>
        <v>0</v>
      </c>
      <c r="S687" s="136" t="str">
        <f t="shared" si="206"/>
        <v>A+J=</v>
      </c>
      <c r="T687" s="122">
        <f t="shared" si="207"/>
        <v>44732</v>
      </c>
      <c r="U687" s="3"/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3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  <c r="FE687" s="2"/>
      <c r="FF687" s="2"/>
      <c r="FG687" s="2"/>
      <c r="FH687" s="2"/>
      <c r="FI687" s="2"/>
      <c r="FJ687" s="2"/>
    </row>
    <row r="688" spans="1:166" x14ac:dyDescent="0.15">
      <c r="A688" s="134">
        <f t="shared" si="198"/>
        <v>44164</v>
      </c>
      <c r="B688" s="127">
        <f t="shared" ca="1" si="208"/>
        <v>2370390.7459999998</v>
      </c>
      <c r="C688" s="119">
        <f t="shared" si="199"/>
        <v>2000000</v>
      </c>
      <c r="D688" s="128">
        <f ca="1">IF(A688&lt;$B$1,VLOOKUP(A688,[1]DI!$A$4:$B$15000,2,FALSE),0)</f>
        <v>0</v>
      </c>
      <c r="E688" s="129">
        <f t="shared" ca="1" si="191"/>
        <v>1</v>
      </c>
      <c r="F688" s="129">
        <f ca="1">(TRUNC(PRODUCT($E$12:$E687),16))</f>
        <v>1.08294540297873</v>
      </c>
      <c r="G688" s="129">
        <f t="shared" si="200"/>
        <v>1</v>
      </c>
      <c r="H688" s="129">
        <f t="shared" ca="1" si="192"/>
        <v>1.0829454000000001</v>
      </c>
      <c r="I688" s="128">
        <f t="shared" si="201"/>
        <v>0.05</v>
      </c>
      <c r="J688" s="122">
        <f t="shared" si="202"/>
        <v>43488</v>
      </c>
      <c r="K688" s="118">
        <f t="shared" si="203"/>
        <v>465</v>
      </c>
      <c r="L688" s="130">
        <f t="shared" si="204"/>
        <v>466</v>
      </c>
      <c r="M688" s="131">
        <f t="shared" si="193"/>
        <v>1.094418401</v>
      </c>
      <c r="N688" s="131">
        <f t="shared" ca="1" si="194"/>
        <v>1.185195373</v>
      </c>
      <c r="O688" s="130">
        <f t="shared" si="205"/>
        <v>0</v>
      </c>
      <c r="P688" s="129">
        <f t="shared" ca="1" si="195"/>
        <v>370390.74599999998</v>
      </c>
      <c r="Q688" s="135">
        <f t="shared" si="196"/>
        <v>0</v>
      </c>
      <c r="R688" s="129">
        <f t="shared" si="197"/>
        <v>0</v>
      </c>
      <c r="S688" s="136" t="str">
        <f t="shared" si="206"/>
        <v>A+J=</v>
      </c>
      <c r="T688" s="122">
        <f t="shared" si="207"/>
        <v>44732</v>
      </c>
      <c r="U688" s="3"/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3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  <c r="FE688" s="2"/>
      <c r="FF688" s="2"/>
      <c r="FG688" s="2"/>
      <c r="FH688" s="2"/>
      <c r="FI688" s="2"/>
      <c r="FJ688" s="2"/>
    </row>
    <row r="689" spans="1:166" x14ac:dyDescent="0.15">
      <c r="A689" s="134">
        <f t="shared" si="198"/>
        <v>44165</v>
      </c>
      <c r="B689" s="127">
        <f t="shared" ca="1" si="208"/>
        <v>2370390.7459999998</v>
      </c>
      <c r="C689" s="119">
        <f t="shared" si="199"/>
        <v>2000000</v>
      </c>
      <c r="D689" s="128">
        <f ca="1">IF(A689&lt;$B$1,VLOOKUP(A689,[1]DI!$A$4:$B$15000,2,FALSE),0)</f>
        <v>1.9000000000000006E-2</v>
      </c>
      <c r="E689" s="129">
        <f t="shared" ca="1" si="191"/>
        <v>1.0000746899999999</v>
      </c>
      <c r="F689" s="129">
        <f ca="1">(TRUNC(PRODUCT($E$12:$E688),16))</f>
        <v>1.08294540297873</v>
      </c>
      <c r="G689" s="129">
        <f t="shared" si="200"/>
        <v>1</v>
      </c>
      <c r="H689" s="129">
        <f t="shared" ca="1" si="192"/>
        <v>1.0829454000000001</v>
      </c>
      <c r="I689" s="128">
        <f t="shared" si="201"/>
        <v>0.05</v>
      </c>
      <c r="J689" s="122">
        <f t="shared" si="202"/>
        <v>43488</v>
      </c>
      <c r="K689" s="118">
        <f t="shared" si="203"/>
        <v>466</v>
      </c>
      <c r="L689" s="130">
        <f t="shared" si="204"/>
        <v>466</v>
      </c>
      <c r="M689" s="131">
        <f t="shared" si="193"/>
        <v>1.094418401</v>
      </c>
      <c r="N689" s="131">
        <f t="shared" ca="1" si="194"/>
        <v>1.185195373</v>
      </c>
      <c r="O689" s="130">
        <f t="shared" si="205"/>
        <v>0</v>
      </c>
      <c r="P689" s="129">
        <f t="shared" ca="1" si="195"/>
        <v>370390.74599999998</v>
      </c>
      <c r="Q689" s="135">
        <f t="shared" si="196"/>
        <v>0</v>
      </c>
      <c r="R689" s="129">
        <f t="shared" si="197"/>
        <v>0</v>
      </c>
      <c r="S689" s="136" t="str">
        <f t="shared" si="206"/>
        <v>A+J=</v>
      </c>
      <c r="T689" s="122">
        <f t="shared" si="207"/>
        <v>44732</v>
      </c>
      <c r="U689" s="3"/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3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  <c r="FE689" s="2"/>
      <c r="FF689" s="2"/>
      <c r="FG689" s="2"/>
      <c r="FH689" s="2"/>
      <c r="FI689" s="2"/>
      <c r="FJ689" s="2"/>
    </row>
    <row r="690" spans="1:166" x14ac:dyDescent="0.15">
      <c r="A690" s="134">
        <f t="shared" si="198"/>
        <v>44166</v>
      </c>
      <c r="B690" s="127">
        <f t="shared" ca="1" si="208"/>
        <v>2371026.8160000001</v>
      </c>
      <c r="C690" s="119">
        <f t="shared" si="199"/>
        <v>2000000</v>
      </c>
      <c r="D690" s="128">
        <f ca="1">IF(A690&lt;$B$1,VLOOKUP(A690,[1]DI!$A$4:$B$15000,2,FALSE),0)</f>
        <v>1.9000000000000006E-2</v>
      </c>
      <c r="E690" s="129">
        <f t="shared" ca="1" si="191"/>
        <v>1.0000746899999999</v>
      </c>
      <c r="F690" s="129">
        <f ca="1">(TRUNC(PRODUCT($E$12:$E689),16))</f>
        <v>1.0830262881708801</v>
      </c>
      <c r="G690" s="129">
        <f t="shared" si="200"/>
        <v>1</v>
      </c>
      <c r="H690" s="129">
        <f t="shared" ca="1" si="192"/>
        <v>1.0830262900000001</v>
      </c>
      <c r="I690" s="128">
        <f t="shared" si="201"/>
        <v>0.05</v>
      </c>
      <c r="J690" s="122">
        <f t="shared" si="202"/>
        <v>43488</v>
      </c>
      <c r="K690" s="118">
        <f t="shared" si="203"/>
        <v>467</v>
      </c>
      <c r="L690" s="130">
        <f t="shared" si="204"/>
        <v>467</v>
      </c>
      <c r="M690" s="131">
        <f t="shared" si="193"/>
        <v>1.094630314</v>
      </c>
      <c r="N690" s="131">
        <f t="shared" ca="1" si="194"/>
        <v>1.185513408</v>
      </c>
      <c r="O690" s="130">
        <f t="shared" si="205"/>
        <v>0</v>
      </c>
      <c r="P690" s="129">
        <f t="shared" ca="1" si="195"/>
        <v>371026.81599999999</v>
      </c>
      <c r="Q690" s="135">
        <f t="shared" si="196"/>
        <v>0</v>
      </c>
      <c r="R690" s="129">
        <f t="shared" si="197"/>
        <v>0</v>
      </c>
      <c r="S690" s="136" t="str">
        <f t="shared" si="206"/>
        <v>A+J=</v>
      </c>
      <c r="T690" s="122">
        <f t="shared" si="207"/>
        <v>44732</v>
      </c>
      <c r="U690" s="3"/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3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  <c r="FE690" s="2"/>
      <c r="FF690" s="2"/>
      <c r="FG690" s="2"/>
      <c r="FH690" s="2"/>
      <c r="FI690" s="2"/>
      <c r="FJ690" s="2"/>
    </row>
    <row r="691" spans="1:166" x14ac:dyDescent="0.15">
      <c r="A691" s="134">
        <f t="shared" si="198"/>
        <v>44167</v>
      </c>
      <c r="B691" s="127">
        <f t="shared" ca="1" si="208"/>
        <v>2371663.04</v>
      </c>
      <c r="C691" s="119">
        <f t="shared" si="199"/>
        <v>2000000</v>
      </c>
      <c r="D691" s="128">
        <f ca="1">IF(A691&lt;$B$1,VLOOKUP(A691,[1]DI!$A$4:$B$15000,2,FALSE),0)</f>
        <v>1.9000000000000006E-2</v>
      </c>
      <c r="E691" s="129">
        <f t="shared" ca="1" si="191"/>
        <v>1.0000746899999999</v>
      </c>
      <c r="F691" s="129">
        <f ca="1">(TRUNC(PRODUCT($E$12:$E690),16))</f>
        <v>1.0831071794043501</v>
      </c>
      <c r="G691" s="129">
        <f t="shared" si="200"/>
        <v>1</v>
      </c>
      <c r="H691" s="129">
        <f t="shared" ca="1" si="192"/>
        <v>1.0831071800000001</v>
      </c>
      <c r="I691" s="128">
        <f t="shared" si="201"/>
        <v>0.05</v>
      </c>
      <c r="J691" s="122">
        <f t="shared" si="202"/>
        <v>43488</v>
      </c>
      <c r="K691" s="118">
        <f t="shared" si="203"/>
        <v>468</v>
      </c>
      <c r="L691" s="130">
        <f t="shared" si="204"/>
        <v>468</v>
      </c>
      <c r="M691" s="131">
        <f t="shared" si="193"/>
        <v>1.094842267</v>
      </c>
      <c r="N691" s="131">
        <f t="shared" ca="1" si="194"/>
        <v>1.18583152</v>
      </c>
      <c r="O691" s="130">
        <f t="shared" si="205"/>
        <v>0</v>
      </c>
      <c r="P691" s="129">
        <f t="shared" ca="1" si="195"/>
        <v>371663.04</v>
      </c>
      <c r="Q691" s="135">
        <f t="shared" si="196"/>
        <v>0</v>
      </c>
      <c r="R691" s="129">
        <f t="shared" si="197"/>
        <v>0</v>
      </c>
      <c r="S691" s="136" t="str">
        <f t="shared" si="206"/>
        <v>A+J=</v>
      </c>
      <c r="T691" s="122">
        <f t="shared" si="207"/>
        <v>44732</v>
      </c>
      <c r="U691" s="3"/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3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  <c r="FE691" s="2"/>
      <c r="FF691" s="2"/>
      <c r="FG691" s="2"/>
      <c r="FH691" s="2"/>
      <c r="FI691" s="2"/>
      <c r="FJ691" s="2"/>
    </row>
    <row r="692" spans="1:166" x14ac:dyDescent="0.15">
      <c r="A692" s="134">
        <f t="shared" si="198"/>
        <v>44168</v>
      </c>
      <c r="B692" s="127">
        <f t="shared" ca="1" si="208"/>
        <v>2372299.4479999999</v>
      </c>
      <c r="C692" s="119">
        <f t="shared" si="199"/>
        <v>2000000</v>
      </c>
      <c r="D692" s="128">
        <f ca="1">IF(A692&lt;$B$1,VLOOKUP(A692,[1]DI!$A$4:$B$15000,2,FALSE),0)</f>
        <v>1.9000000000000006E-2</v>
      </c>
      <c r="E692" s="129">
        <f t="shared" ca="1" si="191"/>
        <v>1.0000746899999999</v>
      </c>
      <c r="F692" s="129">
        <f ca="1">(TRUNC(PRODUCT($E$12:$E691),16))</f>
        <v>1.0831880766795701</v>
      </c>
      <c r="G692" s="129">
        <f t="shared" si="200"/>
        <v>1</v>
      </c>
      <c r="H692" s="129">
        <f t="shared" ca="1" si="192"/>
        <v>1.08318808</v>
      </c>
      <c r="I692" s="128">
        <f t="shared" si="201"/>
        <v>0.05</v>
      </c>
      <c r="J692" s="122">
        <f t="shared" si="202"/>
        <v>43488</v>
      </c>
      <c r="K692" s="118">
        <f t="shared" si="203"/>
        <v>469</v>
      </c>
      <c r="L692" s="130">
        <f t="shared" si="204"/>
        <v>469</v>
      </c>
      <c r="M692" s="131">
        <f t="shared" si="193"/>
        <v>1.0950542619999999</v>
      </c>
      <c r="N692" s="131">
        <f t="shared" ca="1" si="194"/>
        <v>1.1861497240000001</v>
      </c>
      <c r="O692" s="130">
        <f t="shared" si="205"/>
        <v>0</v>
      </c>
      <c r="P692" s="129">
        <f t="shared" ca="1" si="195"/>
        <v>372299.44799999997</v>
      </c>
      <c r="Q692" s="135">
        <f t="shared" si="196"/>
        <v>0</v>
      </c>
      <c r="R692" s="129">
        <f t="shared" si="197"/>
        <v>0</v>
      </c>
      <c r="S692" s="136" t="str">
        <f t="shared" si="206"/>
        <v>A+J=</v>
      </c>
      <c r="T692" s="122">
        <f t="shared" si="207"/>
        <v>44732</v>
      </c>
      <c r="U692" s="3"/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3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  <c r="FE692" s="2"/>
      <c r="FF692" s="2"/>
      <c r="FG692" s="2"/>
      <c r="FH692" s="2"/>
      <c r="FI692" s="2"/>
      <c r="FJ692" s="2"/>
    </row>
    <row r="693" spans="1:166" x14ac:dyDescent="0.15">
      <c r="A693" s="134">
        <f t="shared" si="198"/>
        <v>44169</v>
      </c>
      <c r="B693" s="127">
        <f t="shared" ca="1" si="208"/>
        <v>2372936.0099999998</v>
      </c>
      <c r="C693" s="119">
        <f t="shared" si="199"/>
        <v>2000000</v>
      </c>
      <c r="D693" s="128">
        <f ca="1">IF(A693&lt;$B$1,VLOOKUP(A693,[1]DI!$A$4:$B$15000,2,FALSE),0)</f>
        <v>1.9000000000000006E-2</v>
      </c>
      <c r="E693" s="129">
        <f t="shared" ca="1" si="191"/>
        <v>1.0000746899999999</v>
      </c>
      <c r="F693" s="129">
        <f ca="1">(TRUNC(PRODUCT($E$12:$E692),16))</f>
        <v>1.0832689799970201</v>
      </c>
      <c r="G693" s="129">
        <f t="shared" si="200"/>
        <v>1</v>
      </c>
      <c r="H693" s="129">
        <f t="shared" ca="1" si="192"/>
        <v>1.0832689799999999</v>
      </c>
      <c r="I693" s="128">
        <f t="shared" si="201"/>
        <v>0.05</v>
      </c>
      <c r="J693" s="122">
        <f t="shared" si="202"/>
        <v>43488</v>
      </c>
      <c r="K693" s="118">
        <f t="shared" si="203"/>
        <v>470</v>
      </c>
      <c r="L693" s="130">
        <f t="shared" si="204"/>
        <v>470</v>
      </c>
      <c r="M693" s="131">
        <f t="shared" si="193"/>
        <v>1.0952662980000001</v>
      </c>
      <c r="N693" s="131">
        <f t="shared" ca="1" si="194"/>
        <v>1.186468005</v>
      </c>
      <c r="O693" s="130">
        <f t="shared" si="205"/>
        <v>0</v>
      </c>
      <c r="P693" s="129">
        <f t="shared" ca="1" si="195"/>
        <v>372936.01</v>
      </c>
      <c r="Q693" s="135">
        <f t="shared" si="196"/>
        <v>0</v>
      </c>
      <c r="R693" s="129">
        <f t="shared" si="197"/>
        <v>0</v>
      </c>
      <c r="S693" s="136" t="str">
        <f t="shared" si="206"/>
        <v>A+J=</v>
      </c>
      <c r="T693" s="122">
        <f t="shared" si="207"/>
        <v>44732</v>
      </c>
      <c r="U693" s="3"/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3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  <c r="FE693" s="2"/>
      <c r="FF693" s="2"/>
      <c r="FG693" s="2"/>
      <c r="FH693" s="2"/>
      <c r="FI693" s="2"/>
      <c r="FJ693" s="2"/>
    </row>
    <row r="694" spans="1:166" x14ac:dyDescent="0.15">
      <c r="A694" s="134">
        <f t="shared" si="198"/>
        <v>44170</v>
      </c>
      <c r="B694" s="127">
        <f t="shared" ca="1" si="208"/>
        <v>2373572.7540000002</v>
      </c>
      <c r="C694" s="119">
        <f t="shared" si="199"/>
        <v>2000000</v>
      </c>
      <c r="D694" s="128">
        <f ca="1">IF(A694&lt;$B$1,VLOOKUP(A694,[1]DI!$A$4:$B$15000,2,FALSE),0)</f>
        <v>0</v>
      </c>
      <c r="E694" s="129">
        <f t="shared" ca="1" si="191"/>
        <v>1</v>
      </c>
      <c r="F694" s="129">
        <f ca="1">(TRUNC(PRODUCT($E$12:$E693),16))</f>
        <v>1.0833498893571401</v>
      </c>
      <c r="G694" s="129">
        <f t="shared" si="200"/>
        <v>1</v>
      </c>
      <c r="H694" s="129">
        <f t="shared" ca="1" si="192"/>
        <v>1.08334989</v>
      </c>
      <c r="I694" s="128">
        <f t="shared" si="201"/>
        <v>0.05</v>
      </c>
      <c r="J694" s="122">
        <f t="shared" si="202"/>
        <v>43488</v>
      </c>
      <c r="K694" s="118">
        <f t="shared" si="203"/>
        <v>470</v>
      </c>
      <c r="L694" s="130">
        <f t="shared" si="204"/>
        <v>471</v>
      </c>
      <c r="M694" s="131">
        <f t="shared" si="193"/>
        <v>1.0954783749999999</v>
      </c>
      <c r="N694" s="131">
        <f t="shared" ca="1" si="194"/>
        <v>1.186786377</v>
      </c>
      <c r="O694" s="130">
        <f t="shared" si="205"/>
        <v>0</v>
      </c>
      <c r="P694" s="129">
        <f t="shared" ca="1" si="195"/>
        <v>373572.75400000002</v>
      </c>
      <c r="Q694" s="135">
        <f t="shared" si="196"/>
        <v>0</v>
      </c>
      <c r="R694" s="129">
        <f t="shared" si="197"/>
        <v>0</v>
      </c>
      <c r="S694" s="136" t="str">
        <f t="shared" si="206"/>
        <v>A+J=</v>
      </c>
      <c r="T694" s="122">
        <f t="shared" si="207"/>
        <v>44732</v>
      </c>
      <c r="U694" s="3"/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3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  <c r="FE694" s="2"/>
      <c r="FF694" s="2"/>
      <c r="FG694" s="2"/>
      <c r="FH694" s="2"/>
      <c r="FI694" s="2"/>
      <c r="FJ694" s="2"/>
    </row>
    <row r="695" spans="1:166" x14ac:dyDescent="0.15">
      <c r="A695" s="134">
        <f t="shared" si="198"/>
        <v>44171</v>
      </c>
      <c r="B695" s="127">
        <f t="shared" ca="1" si="208"/>
        <v>2373572.7540000002</v>
      </c>
      <c r="C695" s="119">
        <f t="shared" si="199"/>
        <v>2000000</v>
      </c>
      <c r="D695" s="128">
        <f ca="1">IF(A695&lt;$B$1,VLOOKUP(A695,[1]DI!$A$4:$B$15000,2,FALSE),0)</f>
        <v>0</v>
      </c>
      <c r="E695" s="129">
        <f t="shared" ca="1" si="191"/>
        <v>1</v>
      </c>
      <c r="F695" s="129">
        <f ca="1">(TRUNC(PRODUCT($E$12:$E694),16))</f>
        <v>1.0833498893571401</v>
      </c>
      <c r="G695" s="129">
        <f t="shared" si="200"/>
        <v>1</v>
      </c>
      <c r="H695" s="129">
        <f t="shared" ca="1" si="192"/>
        <v>1.08334989</v>
      </c>
      <c r="I695" s="128">
        <f t="shared" si="201"/>
        <v>0.05</v>
      </c>
      <c r="J695" s="122">
        <f t="shared" si="202"/>
        <v>43488</v>
      </c>
      <c r="K695" s="118">
        <f t="shared" si="203"/>
        <v>470</v>
      </c>
      <c r="L695" s="130">
        <f t="shared" si="204"/>
        <v>471</v>
      </c>
      <c r="M695" s="131">
        <f t="shared" si="193"/>
        <v>1.0954783749999999</v>
      </c>
      <c r="N695" s="131">
        <f t="shared" ca="1" si="194"/>
        <v>1.186786377</v>
      </c>
      <c r="O695" s="130">
        <f t="shared" si="205"/>
        <v>0</v>
      </c>
      <c r="P695" s="129">
        <f t="shared" ca="1" si="195"/>
        <v>373572.75400000002</v>
      </c>
      <c r="Q695" s="135">
        <f t="shared" si="196"/>
        <v>0</v>
      </c>
      <c r="R695" s="129">
        <f t="shared" si="197"/>
        <v>0</v>
      </c>
      <c r="S695" s="136" t="str">
        <f t="shared" si="206"/>
        <v>A+J=</v>
      </c>
      <c r="T695" s="122">
        <f t="shared" si="207"/>
        <v>44732</v>
      </c>
      <c r="U695" s="3"/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3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  <c r="FE695" s="2"/>
      <c r="FF695" s="2"/>
      <c r="FG695" s="2"/>
      <c r="FH695" s="2"/>
      <c r="FI695" s="2"/>
      <c r="FJ695" s="2"/>
    </row>
    <row r="696" spans="1:166" x14ac:dyDescent="0.15">
      <c r="A696" s="134">
        <f t="shared" si="198"/>
        <v>44172</v>
      </c>
      <c r="B696" s="127">
        <f t="shared" ca="1" si="208"/>
        <v>2373572.7540000002</v>
      </c>
      <c r="C696" s="119">
        <f t="shared" si="199"/>
        <v>2000000</v>
      </c>
      <c r="D696" s="128">
        <f ca="1">IF(A696&lt;$B$1,VLOOKUP(A696,[1]DI!$A$4:$B$15000,2,FALSE),0)</f>
        <v>1.9000000000000006E-2</v>
      </c>
      <c r="E696" s="129">
        <f t="shared" ca="1" si="191"/>
        <v>1.0000746899999999</v>
      </c>
      <c r="F696" s="129">
        <f ca="1">(TRUNC(PRODUCT($E$12:$E695),16))</f>
        <v>1.0833498893571401</v>
      </c>
      <c r="G696" s="129">
        <f t="shared" si="200"/>
        <v>1</v>
      </c>
      <c r="H696" s="129">
        <f t="shared" ca="1" si="192"/>
        <v>1.08334989</v>
      </c>
      <c r="I696" s="128">
        <f t="shared" si="201"/>
        <v>0.05</v>
      </c>
      <c r="J696" s="122">
        <f t="shared" si="202"/>
        <v>43488</v>
      </c>
      <c r="K696" s="118">
        <f t="shared" si="203"/>
        <v>471</v>
      </c>
      <c r="L696" s="130">
        <f t="shared" si="204"/>
        <v>471</v>
      </c>
      <c r="M696" s="131">
        <f t="shared" si="193"/>
        <v>1.0954783749999999</v>
      </c>
      <c r="N696" s="131">
        <f t="shared" ca="1" si="194"/>
        <v>1.186786377</v>
      </c>
      <c r="O696" s="130">
        <f t="shared" si="205"/>
        <v>0</v>
      </c>
      <c r="P696" s="129">
        <f t="shared" ca="1" si="195"/>
        <v>373572.75400000002</v>
      </c>
      <c r="Q696" s="135">
        <f t="shared" si="196"/>
        <v>0</v>
      </c>
      <c r="R696" s="129">
        <f t="shared" si="197"/>
        <v>0</v>
      </c>
      <c r="S696" s="136" t="str">
        <f t="shared" si="206"/>
        <v>A+J=</v>
      </c>
      <c r="T696" s="122">
        <f t="shared" si="207"/>
        <v>44732</v>
      </c>
      <c r="U696" s="3"/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3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  <c r="FE696" s="2"/>
      <c r="FF696" s="2"/>
      <c r="FG696" s="2"/>
      <c r="FH696" s="2"/>
      <c r="FI696" s="2"/>
      <c r="FJ696" s="2"/>
    </row>
    <row r="697" spans="1:166" x14ac:dyDescent="0.15">
      <c r="A697" s="134">
        <f t="shared" si="198"/>
        <v>44173</v>
      </c>
      <c r="B697" s="127">
        <f t="shared" ca="1" si="208"/>
        <v>2374209.6540000001</v>
      </c>
      <c r="C697" s="119">
        <f t="shared" si="199"/>
        <v>2000000</v>
      </c>
      <c r="D697" s="128">
        <f ca="1">IF(A697&lt;$B$1,VLOOKUP(A697,[1]DI!$A$4:$B$15000,2,FALSE),0)</f>
        <v>1.9000000000000006E-2</v>
      </c>
      <c r="E697" s="129">
        <f t="shared" ca="1" si="191"/>
        <v>1.0000746899999999</v>
      </c>
      <c r="F697" s="129">
        <f ca="1">(TRUNC(PRODUCT($E$12:$E696),16))</f>
        <v>1.08343080476037</v>
      </c>
      <c r="G697" s="129">
        <f t="shared" si="200"/>
        <v>1</v>
      </c>
      <c r="H697" s="129">
        <f t="shared" ca="1" si="192"/>
        <v>1.0834307999999999</v>
      </c>
      <c r="I697" s="128">
        <f t="shared" si="201"/>
        <v>0.05</v>
      </c>
      <c r="J697" s="122">
        <f t="shared" si="202"/>
        <v>43488</v>
      </c>
      <c r="K697" s="118">
        <f t="shared" si="203"/>
        <v>472</v>
      </c>
      <c r="L697" s="130">
        <f t="shared" si="204"/>
        <v>472</v>
      </c>
      <c r="M697" s="131">
        <f t="shared" si="193"/>
        <v>1.095690493</v>
      </c>
      <c r="N697" s="131">
        <f t="shared" ca="1" si="194"/>
        <v>1.187104827</v>
      </c>
      <c r="O697" s="130">
        <f t="shared" si="205"/>
        <v>0</v>
      </c>
      <c r="P697" s="129">
        <f t="shared" ca="1" si="195"/>
        <v>374209.65399999998</v>
      </c>
      <c r="Q697" s="135">
        <f t="shared" si="196"/>
        <v>0</v>
      </c>
      <c r="R697" s="129">
        <f t="shared" si="197"/>
        <v>0</v>
      </c>
      <c r="S697" s="136" t="str">
        <f t="shared" si="206"/>
        <v>A+J=</v>
      </c>
      <c r="T697" s="122">
        <f t="shared" si="207"/>
        <v>44732</v>
      </c>
      <c r="U697" s="3"/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3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  <c r="FE697" s="2"/>
      <c r="FF697" s="2"/>
      <c r="FG697" s="2"/>
      <c r="FH697" s="2"/>
      <c r="FI697" s="2"/>
      <c r="FJ697" s="2"/>
    </row>
    <row r="698" spans="1:166" x14ac:dyDescent="0.15">
      <c r="A698" s="134">
        <f t="shared" si="198"/>
        <v>44174</v>
      </c>
      <c r="B698" s="127">
        <f t="shared" ca="1" si="208"/>
        <v>2374846.7560000001</v>
      </c>
      <c r="C698" s="119">
        <f t="shared" si="199"/>
        <v>2000000</v>
      </c>
      <c r="D698" s="128">
        <f ca="1">IF(A698&lt;$B$1,VLOOKUP(A698,[1]DI!$A$4:$B$15000,2,FALSE),0)</f>
        <v>1.9000000000000006E-2</v>
      </c>
      <c r="E698" s="129">
        <f t="shared" ca="1" si="191"/>
        <v>1.0000746899999999</v>
      </c>
      <c r="F698" s="129">
        <f ca="1">(TRUNC(PRODUCT($E$12:$E697),16))</f>
        <v>1.0835117262071801</v>
      </c>
      <c r="G698" s="129">
        <f t="shared" si="200"/>
        <v>1</v>
      </c>
      <c r="H698" s="129">
        <f t="shared" ca="1" si="192"/>
        <v>1.0835117299999999</v>
      </c>
      <c r="I698" s="128">
        <f t="shared" si="201"/>
        <v>0.05</v>
      </c>
      <c r="J698" s="122">
        <f t="shared" si="202"/>
        <v>43488</v>
      </c>
      <c r="K698" s="118">
        <f t="shared" si="203"/>
        <v>473</v>
      </c>
      <c r="L698" s="130">
        <f t="shared" si="204"/>
        <v>473</v>
      </c>
      <c r="M698" s="131">
        <f t="shared" si="193"/>
        <v>1.0959026519999999</v>
      </c>
      <c r="N698" s="131">
        <f t="shared" ca="1" si="194"/>
        <v>1.1874233780000001</v>
      </c>
      <c r="O698" s="130">
        <f t="shared" si="205"/>
        <v>0</v>
      </c>
      <c r="P698" s="129">
        <f t="shared" ca="1" si="195"/>
        <v>374846.75599999999</v>
      </c>
      <c r="Q698" s="135">
        <f t="shared" si="196"/>
        <v>0</v>
      </c>
      <c r="R698" s="129">
        <f t="shared" si="197"/>
        <v>0</v>
      </c>
      <c r="S698" s="136" t="str">
        <f t="shared" si="206"/>
        <v>A+J=</v>
      </c>
      <c r="T698" s="122">
        <f t="shared" si="207"/>
        <v>44732</v>
      </c>
      <c r="U698" s="3"/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3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  <c r="FE698" s="2"/>
      <c r="FF698" s="2"/>
      <c r="FG698" s="2"/>
      <c r="FH698" s="2"/>
      <c r="FI698" s="2"/>
      <c r="FJ698" s="2"/>
    </row>
    <row r="699" spans="1:166" x14ac:dyDescent="0.15">
      <c r="A699" s="134">
        <f t="shared" si="198"/>
        <v>44175</v>
      </c>
      <c r="B699" s="127">
        <f t="shared" ca="1" si="208"/>
        <v>2375483.9939999999</v>
      </c>
      <c r="C699" s="119">
        <f t="shared" si="199"/>
        <v>2000000</v>
      </c>
      <c r="D699" s="128">
        <f ca="1">IF(A699&lt;$B$1,VLOOKUP(A699,[1]DI!$A$4:$B$15000,2,FALSE),0)</f>
        <v>1.9000000000000006E-2</v>
      </c>
      <c r="E699" s="129">
        <f t="shared" ca="1" si="191"/>
        <v>1.0000746899999999</v>
      </c>
      <c r="F699" s="129">
        <f ca="1">(TRUNC(PRODUCT($E$12:$E698),16))</f>
        <v>1.0835926536980101</v>
      </c>
      <c r="G699" s="129">
        <f t="shared" si="200"/>
        <v>1</v>
      </c>
      <c r="H699" s="129">
        <f t="shared" ca="1" si="192"/>
        <v>1.0835926499999999</v>
      </c>
      <c r="I699" s="128">
        <f t="shared" si="201"/>
        <v>0.05</v>
      </c>
      <c r="J699" s="122">
        <f t="shared" si="202"/>
        <v>43488</v>
      </c>
      <c r="K699" s="118">
        <f t="shared" si="203"/>
        <v>474</v>
      </c>
      <c r="L699" s="130">
        <f t="shared" si="204"/>
        <v>474</v>
      </c>
      <c r="M699" s="131">
        <f t="shared" si="193"/>
        <v>1.0961148519999999</v>
      </c>
      <c r="N699" s="131">
        <f t="shared" ca="1" si="194"/>
        <v>1.187741997</v>
      </c>
      <c r="O699" s="130">
        <f t="shared" si="205"/>
        <v>0</v>
      </c>
      <c r="P699" s="129">
        <f t="shared" ca="1" si="195"/>
        <v>375483.99400000001</v>
      </c>
      <c r="Q699" s="135">
        <f t="shared" si="196"/>
        <v>0</v>
      </c>
      <c r="R699" s="129">
        <f t="shared" si="197"/>
        <v>0</v>
      </c>
      <c r="S699" s="136" t="str">
        <f t="shared" si="206"/>
        <v>A+J=</v>
      </c>
      <c r="T699" s="122">
        <f t="shared" si="207"/>
        <v>44732</v>
      </c>
      <c r="U699" s="3"/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3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  <c r="FE699" s="2"/>
      <c r="FF699" s="2"/>
      <c r="FG699" s="2"/>
      <c r="FH699" s="2"/>
      <c r="FI699" s="2"/>
      <c r="FJ699" s="2"/>
    </row>
    <row r="700" spans="1:166" x14ac:dyDescent="0.15">
      <c r="A700" s="134">
        <f t="shared" si="198"/>
        <v>44176</v>
      </c>
      <c r="B700" s="127">
        <f t="shared" ca="1" si="208"/>
        <v>2376121.4359999998</v>
      </c>
      <c r="C700" s="119">
        <f t="shared" si="199"/>
        <v>2000000</v>
      </c>
      <c r="D700" s="128">
        <f ca="1">IF(A700&lt;$B$1,VLOOKUP(A700,[1]DI!$A$4:$B$15000,2,FALSE),0)</f>
        <v>1.9000000000000006E-2</v>
      </c>
      <c r="E700" s="129">
        <f t="shared" ca="1" si="191"/>
        <v>1.0000746899999999</v>
      </c>
      <c r="F700" s="129">
        <f ca="1">(TRUNC(PRODUCT($E$12:$E699),16))</f>
        <v>1.0836735872333201</v>
      </c>
      <c r="G700" s="129">
        <f t="shared" si="200"/>
        <v>1</v>
      </c>
      <c r="H700" s="129">
        <f t="shared" ca="1" si="192"/>
        <v>1.0836735900000001</v>
      </c>
      <c r="I700" s="128">
        <f t="shared" si="201"/>
        <v>0.05</v>
      </c>
      <c r="J700" s="122">
        <f t="shared" si="202"/>
        <v>43488</v>
      </c>
      <c r="K700" s="118">
        <f t="shared" si="203"/>
        <v>475</v>
      </c>
      <c r="L700" s="130">
        <f t="shared" si="204"/>
        <v>475</v>
      </c>
      <c r="M700" s="131">
        <f t="shared" si="193"/>
        <v>1.0963270940000001</v>
      </c>
      <c r="N700" s="131">
        <f t="shared" ca="1" si="194"/>
        <v>1.188060718</v>
      </c>
      <c r="O700" s="130">
        <f t="shared" si="205"/>
        <v>0</v>
      </c>
      <c r="P700" s="129">
        <f t="shared" ca="1" si="195"/>
        <v>376121.43599999999</v>
      </c>
      <c r="Q700" s="135">
        <f t="shared" si="196"/>
        <v>0</v>
      </c>
      <c r="R700" s="129">
        <f t="shared" si="197"/>
        <v>0</v>
      </c>
      <c r="S700" s="136" t="str">
        <f t="shared" si="206"/>
        <v>A+J=</v>
      </c>
      <c r="T700" s="122">
        <f t="shared" si="207"/>
        <v>44732</v>
      </c>
      <c r="U700" s="3"/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3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  <c r="FE700" s="2"/>
      <c r="FF700" s="2"/>
      <c r="FG700" s="2"/>
      <c r="FH700" s="2"/>
      <c r="FI700" s="2"/>
      <c r="FJ700" s="2"/>
    </row>
    <row r="701" spans="1:166" x14ac:dyDescent="0.15">
      <c r="A701" s="134">
        <f t="shared" si="198"/>
        <v>44177</v>
      </c>
      <c r="B701" s="127">
        <f t="shared" ca="1" si="208"/>
        <v>2376759.0320000001</v>
      </c>
      <c r="C701" s="119">
        <f t="shared" si="199"/>
        <v>2000000</v>
      </c>
      <c r="D701" s="128">
        <f ca="1">IF(A701&lt;$B$1,VLOOKUP(A701,[1]DI!$A$4:$B$15000,2,FALSE),0)</f>
        <v>0</v>
      </c>
      <c r="E701" s="129">
        <f t="shared" ca="1" si="191"/>
        <v>1</v>
      </c>
      <c r="F701" s="129">
        <f ca="1">(TRUNC(PRODUCT($E$12:$E700),16))</f>
        <v>1.08375452681355</v>
      </c>
      <c r="G701" s="129">
        <f t="shared" si="200"/>
        <v>1</v>
      </c>
      <c r="H701" s="129">
        <f t="shared" ca="1" si="192"/>
        <v>1.08375453</v>
      </c>
      <c r="I701" s="128">
        <f t="shared" si="201"/>
        <v>0.05</v>
      </c>
      <c r="J701" s="122">
        <f t="shared" si="202"/>
        <v>43488</v>
      </c>
      <c r="K701" s="118">
        <f t="shared" si="203"/>
        <v>475</v>
      </c>
      <c r="L701" s="130">
        <f t="shared" si="204"/>
        <v>476</v>
      </c>
      <c r="M701" s="131">
        <f t="shared" si="193"/>
        <v>1.096539376</v>
      </c>
      <c r="N701" s="131">
        <f t="shared" ca="1" si="194"/>
        <v>1.1883795159999999</v>
      </c>
      <c r="O701" s="130">
        <f t="shared" si="205"/>
        <v>0</v>
      </c>
      <c r="P701" s="129">
        <f t="shared" ca="1" si="195"/>
        <v>376759.03200000001</v>
      </c>
      <c r="Q701" s="135">
        <f t="shared" si="196"/>
        <v>0</v>
      </c>
      <c r="R701" s="129">
        <f t="shared" si="197"/>
        <v>0</v>
      </c>
      <c r="S701" s="136" t="str">
        <f t="shared" si="206"/>
        <v>A+J=</v>
      </c>
      <c r="T701" s="122">
        <f t="shared" si="207"/>
        <v>44732</v>
      </c>
      <c r="U701" s="3"/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3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  <c r="FE701" s="2"/>
      <c r="FF701" s="2"/>
      <c r="FG701" s="2"/>
      <c r="FH701" s="2"/>
      <c r="FI701" s="2"/>
      <c r="FJ701" s="2"/>
    </row>
    <row r="702" spans="1:166" x14ac:dyDescent="0.15">
      <c r="A702" s="134">
        <f t="shared" si="198"/>
        <v>44178</v>
      </c>
      <c r="B702" s="127">
        <f t="shared" ca="1" si="208"/>
        <v>2376759.0320000001</v>
      </c>
      <c r="C702" s="119">
        <f t="shared" si="199"/>
        <v>2000000</v>
      </c>
      <c r="D702" s="128">
        <f ca="1">IF(A702&lt;$B$1,VLOOKUP(A702,[1]DI!$A$4:$B$15000,2,FALSE),0)</f>
        <v>0</v>
      </c>
      <c r="E702" s="129">
        <f t="shared" ca="1" si="191"/>
        <v>1</v>
      </c>
      <c r="F702" s="129">
        <f ca="1">(TRUNC(PRODUCT($E$12:$E701),16))</f>
        <v>1.08375452681355</v>
      </c>
      <c r="G702" s="129">
        <f t="shared" si="200"/>
        <v>1</v>
      </c>
      <c r="H702" s="129">
        <f t="shared" ca="1" si="192"/>
        <v>1.08375453</v>
      </c>
      <c r="I702" s="128">
        <f t="shared" si="201"/>
        <v>0.05</v>
      </c>
      <c r="J702" s="122">
        <f t="shared" si="202"/>
        <v>43488</v>
      </c>
      <c r="K702" s="118">
        <f t="shared" si="203"/>
        <v>475</v>
      </c>
      <c r="L702" s="130">
        <f t="shared" si="204"/>
        <v>476</v>
      </c>
      <c r="M702" s="131">
        <f t="shared" si="193"/>
        <v>1.096539376</v>
      </c>
      <c r="N702" s="131">
        <f t="shared" ca="1" si="194"/>
        <v>1.1883795159999999</v>
      </c>
      <c r="O702" s="130">
        <f t="shared" si="205"/>
        <v>0</v>
      </c>
      <c r="P702" s="129">
        <f t="shared" ca="1" si="195"/>
        <v>376759.03200000001</v>
      </c>
      <c r="Q702" s="135">
        <f t="shared" si="196"/>
        <v>0</v>
      </c>
      <c r="R702" s="129">
        <f t="shared" si="197"/>
        <v>0</v>
      </c>
      <c r="S702" s="136" t="str">
        <f t="shared" si="206"/>
        <v>A+J=</v>
      </c>
      <c r="T702" s="122">
        <f t="shared" si="207"/>
        <v>44732</v>
      </c>
      <c r="U702" s="3"/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3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  <c r="FE702" s="2"/>
      <c r="FF702" s="2"/>
      <c r="FG702" s="2"/>
      <c r="FH702" s="2"/>
      <c r="FI702" s="2"/>
      <c r="FJ702" s="2"/>
    </row>
    <row r="703" spans="1:166" x14ac:dyDescent="0.15">
      <c r="A703" s="134">
        <f t="shared" si="198"/>
        <v>44179</v>
      </c>
      <c r="B703" s="127">
        <f t="shared" ca="1" si="208"/>
        <v>2376759.0320000001</v>
      </c>
      <c r="C703" s="119">
        <f t="shared" si="199"/>
        <v>2000000</v>
      </c>
      <c r="D703" s="128">
        <f ca="1">IF(A703&lt;$B$1,VLOOKUP(A703,[1]DI!$A$4:$B$15000,2,FALSE),0)</f>
        <v>1.9000000000000006E-2</v>
      </c>
      <c r="E703" s="129">
        <f t="shared" ca="1" si="191"/>
        <v>1.0000746899999999</v>
      </c>
      <c r="F703" s="129">
        <f ca="1">(TRUNC(PRODUCT($E$12:$E702),16))</f>
        <v>1.08375452681355</v>
      </c>
      <c r="G703" s="129">
        <f t="shared" si="200"/>
        <v>1</v>
      </c>
      <c r="H703" s="129">
        <f t="shared" ca="1" si="192"/>
        <v>1.08375453</v>
      </c>
      <c r="I703" s="128">
        <f t="shared" si="201"/>
        <v>0.05</v>
      </c>
      <c r="J703" s="122">
        <f t="shared" si="202"/>
        <v>43488</v>
      </c>
      <c r="K703" s="118">
        <f t="shared" si="203"/>
        <v>476</v>
      </c>
      <c r="L703" s="130">
        <f t="shared" si="204"/>
        <v>476</v>
      </c>
      <c r="M703" s="131">
        <f t="shared" si="193"/>
        <v>1.096539376</v>
      </c>
      <c r="N703" s="131">
        <f t="shared" ca="1" si="194"/>
        <v>1.1883795159999999</v>
      </c>
      <c r="O703" s="130">
        <f t="shared" si="205"/>
        <v>0</v>
      </c>
      <c r="P703" s="129">
        <f t="shared" ca="1" si="195"/>
        <v>376759.03200000001</v>
      </c>
      <c r="Q703" s="135">
        <f t="shared" si="196"/>
        <v>0</v>
      </c>
      <c r="R703" s="129">
        <f t="shared" si="197"/>
        <v>0</v>
      </c>
      <c r="S703" s="136" t="str">
        <f t="shared" si="206"/>
        <v>A+J=</v>
      </c>
      <c r="T703" s="122">
        <f t="shared" si="207"/>
        <v>44732</v>
      </c>
      <c r="U703" s="3"/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3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  <c r="FE703" s="2"/>
      <c r="FF703" s="2"/>
      <c r="FG703" s="2"/>
      <c r="FH703" s="2"/>
      <c r="FI703" s="2"/>
      <c r="FJ703" s="2"/>
    </row>
    <row r="704" spans="1:166" x14ac:dyDescent="0.15">
      <c r="A704" s="134">
        <f t="shared" si="198"/>
        <v>44180</v>
      </c>
      <c r="B704" s="127">
        <f t="shared" ca="1" si="208"/>
        <v>2377396.7880000002</v>
      </c>
      <c r="C704" s="119">
        <f t="shared" si="199"/>
        <v>2000000</v>
      </c>
      <c r="D704" s="128">
        <f ca="1">IF(A704&lt;$B$1,VLOOKUP(A704,[1]DI!$A$4:$B$15000,2,FALSE),0)</f>
        <v>1.9000000000000006E-2</v>
      </c>
      <c r="E704" s="129">
        <f t="shared" ca="1" si="191"/>
        <v>1.0000746899999999</v>
      </c>
      <c r="F704" s="129">
        <f ca="1">(TRUNC(PRODUCT($E$12:$E703),16))</f>
        <v>1.0838354724391499</v>
      </c>
      <c r="G704" s="129">
        <f t="shared" si="200"/>
        <v>1</v>
      </c>
      <c r="H704" s="129">
        <f t="shared" ca="1" si="192"/>
        <v>1.0838354699999999</v>
      </c>
      <c r="I704" s="128">
        <f t="shared" si="201"/>
        <v>0.05</v>
      </c>
      <c r="J704" s="122">
        <f t="shared" si="202"/>
        <v>43488</v>
      </c>
      <c r="K704" s="118">
        <f t="shared" si="203"/>
        <v>477</v>
      </c>
      <c r="L704" s="130">
        <f t="shared" si="204"/>
        <v>477</v>
      </c>
      <c r="M704" s="131">
        <f t="shared" si="193"/>
        <v>1.0967517</v>
      </c>
      <c r="N704" s="131">
        <f t="shared" ca="1" si="194"/>
        <v>1.188698394</v>
      </c>
      <c r="O704" s="130">
        <f t="shared" si="205"/>
        <v>0</v>
      </c>
      <c r="P704" s="129">
        <f t="shared" ca="1" si="195"/>
        <v>377396.788</v>
      </c>
      <c r="Q704" s="135">
        <f t="shared" si="196"/>
        <v>0</v>
      </c>
      <c r="R704" s="129">
        <f t="shared" si="197"/>
        <v>0</v>
      </c>
      <c r="S704" s="136" t="str">
        <f t="shared" si="206"/>
        <v>A+J=</v>
      </c>
      <c r="T704" s="122">
        <f t="shared" si="207"/>
        <v>44732</v>
      </c>
      <c r="U704" s="3"/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3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  <c r="FE704" s="2"/>
      <c r="FF704" s="2"/>
      <c r="FG704" s="2"/>
      <c r="FH704" s="2"/>
      <c r="FI704" s="2"/>
      <c r="FJ704" s="2"/>
    </row>
    <row r="705" spans="1:166" x14ac:dyDescent="0.15">
      <c r="A705" s="134">
        <f t="shared" si="198"/>
        <v>44181</v>
      </c>
      <c r="B705" s="127">
        <f t="shared" ca="1" si="208"/>
        <v>2378034.7220000001</v>
      </c>
      <c r="C705" s="119">
        <f t="shared" si="199"/>
        <v>2000000</v>
      </c>
      <c r="D705" s="128">
        <f ca="1">IF(A705&lt;$B$1,VLOOKUP(A705,[1]DI!$A$4:$B$15000,2,FALSE),0)</f>
        <v>1.9000000000000006E-2</v>
      </c>
      <c r="E705" s="129">
        <f t="shared" ca="1" si="191"/>
        <v>1.0000746899999999</v>
      </c>
      <c r="F705" s="129">
        <f ca="1">(TRUNC(PRODUCT($E$12:$E704),16))</f>
        <v>1.0839164241105901</v>
      </c>
      <c r="G705" s="129">
        <f t="shared" si="200"/>
        <v>1</v>
      </c>
      <c r="H705" s="129">
        <f t="shared" ca="1" si="192"/>
        <v>1.08391642</v>
      </c>
      <c r="I705" s="128">
        <f t="shared" si="201"/>
        <v>0.05</v>
      </c>
      <c r="J705" s="122">
        <f t="shared" si="202"/>
        <v>43488</v>
      </c>
      <c r="K705" s="118">
        <f t="shared" si="203"/>
        <v>478</v>
      </c>
      <c r="L705" s="130">
        <f t="shared" si="204"/>
        <v>478</v>
      </c>
      <c r="M705" s="131">
        <f t="shared" si="193"/>
        <v>1.096964064</v>
      </c>
      <c r="N705" s="131">
        <f t="shared" ca="1" si="194"/>
        <v>1.1890173610000001</v>
      </c>
      <c r="O705" s="130">
        <f t="shared" si="205"/>
        <v>0</v>
      </c>
      <c r="P705" s="129">
        <f t="shared" ca="1" si="195"/>
        <v>378034.72200000001</v>
      </c>
      <c r="Q705" s="135">
        <f t="shared" si="196"/>
        <v>0</v>
      </c>
      <c r="R705" s="129">
        <f t="shared" si="197"/>
        <v>0</v>
      </c>
      <c r="S705" s="136" t="str">
        <f t="shared" si="206"/>
        <v>A+J=</v>
      </c>
      <c r="T705" s="122">
        <f t="shared" si="207"/>
        <v>44732</v>
      </c>
      <c r="U705" s="3"/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3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  <c r="FE705" s="2"/>
      <c r="FF705" s="2"/>
      <c r="FG705" s="2"/>
      <c r="FH705" s="2"/>
      <c r="FI705" s="2"/>
      <c r="FJ705" s="2"/>
    </row>
    <row r="706" spans="1:166" x14ac:dyDescent="0.15">
      <c r="A706" s="134">
        <f t="shared" si="198"/>
        <v>44182</v>
      </c>
      <c r="B706" s="127">
        <f t="shared" ca="1" si="208"/>
        <v>2378672.838</v>
      </c>
      <c r="C706" s="119">
        <f t="shared" si="199"/>
        <v>2000000</v>
      </c>
      <c r="D706" s="128">
        <f ca="1">IF(A706&lt;$B$1,VLOOKUP(A706,[1]DI!$A$4:$B$15000,2,FALSE),0)</f>
        <v>1.9000000000000006E-2</v>
      </c>
      <c r="E706" s="129">
        <f t="shared" ca="1" si="191"/>
        <v>1.0000746899999999</v>
      </c>
      <c r="F706" s="129">
        <f ca="1">(TRUNC(PRODUCT($E$12:$E705),16))</f>
        <v>1.08399738182831</v>
      </c>
      <c r="G706" s="129">
        <f t="shared" si="200"/>
        <v>1</v>
      </c>
      <c r="H706" s="129">
        <f t="shared" ca="1" si="192"/>
        <v>1.08399738</v>
      </c>
      <c r="I706" s="128">
        <f t="shared" si="201"/>
        <v>0.05</v>
      </c>
      <c r="J706" s="122">
        <f t="shared" si="202"/>
        <v>43488</v>
      </c>
      <c r="K706" s="118">
        <f t="shared" si="203"/>
        <v>479</v>
      </c>
      <c r="L706" s="130">
        <f t="shared" si="204"/>
        <v>479</v>
      </c>
      <c r="M706" s="131">
        <f t="shared" si="193"/>
        <v>1.09717647</v>
      </c>
      <c r="N706" s="131">
        <f t="shared" ca="1" si="194"/>
        <v>1.189336419</v>
      </c>
      <c r="O706" s="130">
        <f t="shared" si="205"/>
        <v>0</v>
      </c>
      <c r="P706" s="129">
        <f t="shared" ca="1" si="195"/>
        <v>378672.83799999999</v>
      </c>
      <c r="Q706" s="135">
        <f t="shared" si="196"/>
        <v>0</v>
      </c>
      <c r="R706" s="129">
        <f t="shared" si="197"/>
        <v>0</v>
      </c>
      <c r="S706" s="136" t="str">
        <f t="shared" si="206"/>
        <v>A+J=</v>
      </c>
      <c r="T706" s="122">
        <f t="shared" si="207"/>
        <v>44732</v>
      </c>
      <c r="U706" s="3"/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3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  <c r="FE706" s="2"/>
      <c r="FF706" s="2"/>
      <c r="FG706" s="2"/>
      <c r="FH706" s="2"/>
      <c r="FI706" s="2"/>
      <c r="FJ706" s="2"/>
    </row>
    <row r="707" spans="1:166" x14ac:dyDescent="0.15">
      <c r="A707" s="134">
        <f t="shared" si="198"/>
        <v>44183</v>
      </c>
      <c r="B707" s="127">
        <f t="shared" ca="1" si="208"/>
        <v>2379311.1320000002</v>
      </c>
      <c r="C707" s="119">
        <f t="shared" si="199"/>
        <v>2000000</v>
      </c>
      <c r="D707" s="128">
        <f ca="1">IF(A707&lt;$B$1,VLOOKUP(A707,[1]DI!$A$4:$B$15000,2,FALSE),0)</f>
        <v>1.9000000000000006E-2</v>
      </c>
      <c r="E707" s="129">
        <f t="shared" ca="1" si="191"/>
        <v>1.0000746899999999</v>
      </c>
      <c r="F707" s="129">
        <f ca="1">(TRUNC(PRODUCT($E$12:$E706),16))</f>
        <v>1.0840783455927601</v>
      </c>
      <c r="G707" s="129">
        <f t="shared" si="200"/>
        <v>1</v>
      </c>
      <c r="H707" s="129">
        <f t="shared" ca="1" si="192"/>
        <v>1.08407835</v>
      </c>
      <c r="I707" s="128">
        <f t="shared" si="201"/>
        <v>0.05</v>
      </c>
      <c r="J707" s="122">
        <f t="shared" si="202"/>
        <v>43488</v>
      </c>
      <c r="K707" s="118">
        <f t="shared" si="203"/>
        <v>480</v>
      </c>
      <c r="L707" s="130">
        <f t="shared" si="204"/>
        <v>480</v>
      </c>
      <c r="M707" s="131">
        <f t="shared" si="193"/>
        <v>1.097388917</v>
      </c>
      <c r="N707" s="131">
        <f t="shared" ca="1" si="194"/>
        <v>1.1896555660000001</v>
      </c>
      <c r="O707" s="130">
        <f t="shared" si="205"/>
        <v>0</v>
      </c>
      <c r="P707" s="129">
        <f t="shared" ca="1" si="195"/>
        <v>379311.13199999998</v>
      </c>
      <c r="Q707" s="135">
        <f t="shared" si="196"/>
        <v>0</v>
      </c>
      <c r="R707" s="129">
        <f t="shared" si="197"/>
        <v>0</v>
      </c>
      <c r="S707" s="136" t="str">
        <f t="shared" si="206"/>
        <v>A+J=</v>
      </c>
      <c r="T707" s="122">
        <f t="shared" si="207"/>
        <v>44732</v>
      </c>
      <c r="U707" s="3"/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3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  <c r="FE707" s="2"/>
      <c r="FF707" s="2"/>
      <c r="FG707" s="2"/>
      <c r="FH707" s="2"/>
      <c r="FI707" s="2"/>
      <c r="FJ707" s="2"/>
    </row>
    <row r="708" spans="1:166" x14ac:dyDescent="0.15">
      <c r="A708" s="134">
        <f t="shared" si="198"/>
        <v>44184</v>
      </c>
      <c r="B708" s="127">
        <f t="shared" ca="1" si="208"/>
        <v>2379949.5860000001</v>
      </c>
      <c r="C708" s="119">
        <f t="shared" si="199"/>
        <v>2000000</v>
      </c>
      <c r="D708" s="128">
        <f ca="1">IF(A708&lt;$B$1,VLOOKUP(A708,[1]DI!$A$4:$B$15000,2,FALSE),0)</f>
        <v>0</v>
      </c>
      <c r="E708" s="129">
        <f t="shared" ca="1" si="191"/>
        <v>1</v>
      </c>
      <c r="F708" s="129">
        <f ca="1">(TRUNC(PRODUCT($E$12:$E707),16))</f>
        <v>1.08415931540439</v>
      </c>
      <c r="G708" s="129">
        <f t="shared" si="200"/>
        <v>1</v>
      </c>
      <c r="H708" s="129">
        <f t="shared" ca="1" si="192"/>
        <v>1.0841593199999999</v>
      </c>
      <c r="I708" s="128">
        <f t="shared" si="201"/>
        <v>0.05</v>
      </c>
      <c r="J708" s="122">
        <f t="shared" si="202"/>
        <v>43488</v>
      </c>
      <c r="K708" s="118">
        <f t="shared" si="203"/>
        <v>480</v>
      </c>
      <c r="L708" s="130">
        <f t="shared" si="204"/>
        <v>481</v>
      </c>
      <c r="M708" s="131">
        <f t="shared" si="193"/>
        <v>1.097601405</v>
      </c>
      <c r="N708" s="131">
        <f t="shared" ca="1" si="194"/>
        <v>1.189974793</v>
      </c>
      <c r="O708" s="130">
        <f t="shared" si="205"/>
        <v>0</v>
      </c>
      <c r="P708" s="129">
        <f t="shared" ca="1" si="195"/>
        <v>379949.58600000001</v>
      </c>
      <c r="Q708" s="135">
        <f t="shared" si="196"/>
        <v>0</v>
      </c>
      <c r="R708" s="129">
        <f t="shared" si="197"/>
        <v>0</v>
      </c>
      <c r="S708" s="136" t="str">
        <f t="shared" si="206"/>
        <v>A+J=</v>
      </c>
      <c r="T708" s="122">
        <f t="shared" si="207"/>
        <v>44732</v>
      </c>
      <c r="U708" s="3"/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3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  <c r="FE708" s="2"/>
      <c r="FF708" s="2"/>
      <c r="FG708" s="2"/>
      <c r="FH708" s="2"/>
      <c r="FI708" s="2"/>
      <c r="FJ708" s="2"/>
    </row>
    <row r="709" spans="1:166" x14ac:dyDescent="0.15">
      <c r="A709" s="134">
        <f t="shared" si="198"/>
        <v>44185</v>
      </c>
      <c r="B709" s="127">
        <f t="shared" ca="1" si="208"/>
        <v>2379949.5860000001</v>
      </c>
      <c r="C709" s="119">
        <f t="shared" si="199"/>
        <v>2000000</v>
      </c>
      <c r="D709" s="128">
        <f ca="1">IF(A709&lt;$B$1,VLOOKUP(A709,[1]DI!$A$4:$B$15000,2,FALSE),0)</f>
        <v>0</v>
      </c>
      <c r="E709" s="129">
        <f t="shared" ca="1" si="191"/>
        <v>1</v>
      </c>
      <c r="F709" s="129">
        <f ca="1">(TRUNC(PRODUCT($E$12:$E708),16))</f>
        <v>1.08415931540439</v>
      </c>
      <c r="G709" s="129">
        <f t="shared" si="200"/>
        <v>1</v>
      </c>
      <c r="H709" s="129">
        <f t="shared" ca="1" si="192"/>
        <v>1.0841593199999999</v>
      </c>
      <c r="I709" s="128">
        <f t="shared" si="201"/>
        <v>0.05</v>
      </c>
      <c r="J709" s="122">
        <f t="shared" si="202"/>
        <v>43488</v>
      </c>
      <c r="K709" s="118">
        <f t="shared" si="203"/>
        <v>480</v>
      </c>
      <c r="L709" s="130">
        <f t="shared" si="204"/>
        <v>481</v>
      </c>
      <c r="M709" s="131">
        <f t="shared" si="193"/>
        <v>1.097601405</v>
      </c>
      <c r="N709" s="131">
        <f t="shared" ca="1" si="194"/>
        <v>1.189974793</v>
      </c>
      <c r="O709" s="130">
        <f t="shared" si="205"/>
        <v>0</v>
      </c>
      <c r="P709" s="129">
        <f t="shared" ca="1" si="195"/>
        <v>379949.58600000001</v>
      </c>
      <c r="Q709" s="135">
        <f t="shared" si="196"/>
        <v>0</v>
      </c>
      <c r="R709" s="129">
        <f t="shared" si="197"/>
        <v>0</v>
      </c>
      <c r="S709" s="136" t="str">
        <f t="shared" si="206"/>
        <v>A+J=</v>
      </c>
      <c r="T709" s="122">
        <f t="shared" si="207"/>
        <v>44732</v>
      </c>
      <c r="U709" s="3"/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3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  <c r="FE709" s="2"/>
      <c r="FF709" s="2"/>
      <c r="FG709" s="2"/>
      <c r="FH709" s="2"/>
      <c r="FI709" s="2"/>
      <c r="FJ709" s="2"/>
    </row>
    <row r="710" spans="1:166" x14ac:dyDescent="0.15">
      <c r="A710" s="134">
        <f t="shared" si="198"/>
        <v>44186</v>
      </c>
      <c r="B710" s="127">
        <f t="shared" ca="1" si="208"/>
        <v>2379949.5860000001</v>
      </c>
      <c r="C710" s="119">
        <f t="shared" si="199"/>
        <v>2000000</v>
      </c>
      <c r="D710" s="128">
        <f ca="1">IF(A710&lt;$B$1,VLOOKUP(A710,[1]DI!$A$4:$B$15000,2,FALSE),0)</f>
        <v>1.9000000000000006E-2</v>
      </c>
      <c r="E710" s="129">
        <f t="shared" ca="1" si="191"/>
        <v>1.0000746899999999</v>
      </c>
      <c r="F710" s="129">
        <f ca="1">(TRUNC(PRODUCT($E$12:$E709),16))</f>
        <v>1.08415931540439</v>
      </c>
      <c r="G710" s="129">
        <f t="shared" si="200"/>
        <v>1</v>
      </c>
      <c r="H710" s="129">
        <f t="shared" ca="1" si="192"/>
        <v>1.0841593199999999</v>
      </c>
      <c r="I710" s="128">
        <f t="shared" si="201"/>
        <v>0.05</v>
      </c>
      <c r="J710" s="122">
        <f t="shared" si="202"/>
        <v>43488</v>
      </c>
      <c r="K710" s="118">
        <f t="shared" si="203"/>
        <v>481</v>
      </c>
      <c r="L710" s="130">
        <f t="shared" si="204"/>
        <v>481</v>
      </c>
      <c r="M710" s="131">
        <f t="shared" si="193"/>
        <v>1.097601405</v>
      </c>
      <c r="N710" s="131">
        <f t="shared" ca="1" si="194"/>
        <v>1.189974793</v>
      </c>
      <c r="O710" s="130">
        <f t="shared" si="205"/>
        <v>0</v>
      </c>
      <c r="P710" s="129">
        <f t="shared" ca="1" si="195"/>
        <v>379949.58600000001</v>
      </c>
      <c r="Q710" s="135">
        <f t="shared" si="196"/>
        <v>0</v>
      </c>
      <c r="R710" s="129">
        <f t="shared" si="197"/>
        <v>0</v>
      </c>
      <c r="S710" s="136" t="str">
        <f t="shared" si="206"/>
        <v>A+J=</v>
      </c>
      <c r="T710" s="122">
        <f t="shared" si="207"/>
        <v>44732</v>
      </c>
      <c r="U710" s="3"/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3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  <c r="FE710" s="2"/>
      <c r="FF710" s="2"/>
      <c r="FG710" s="2"/>
      <c r="FH710" s="2"/>
      <c r="FI710" s="2"/>
      <c r="FJ710" s="2"/>
    </row>
    <row r="711" spans="1:166" x14ac:dyDescent="0.15">
      <c r="A711" s="134">
        <f t="shared" si="198"/>
        <v>44187</v>
      </c>
      <c r="B711" s="127">
        <f t="shared" ca="1" si="208"/>
        <v>2380588.196</v>
      </c>
      <c r="C711" s="119">
        <f t="shared" si="199"/>
        <v>2000000</v>
      </c>
      <c r="D711" s="128">
        <f ca="1">IF(A711&lt;$B$1,VLOOKUP(A711,[1]DI!$A$4:$B$15000,2,FALSE),0)</f>
        <v>1.9000000000000006E-2</v>
      </c>
      <c r="E711" s="129">
        <f t="shared" ca="1" si="191"/>
        <v>1.0000746899999999</v>
      </c>
      <c r="F711" s="129">
        <f ca="1">(TRUNC(PRODUCT($E$12:$E710),16))</f>
        <v>1.0842402912636599</v>
      </c>
      <c r="G711" s="129">
        <f t="shared" si="200"/>
        <v>1</v>
      </c>
      <c r="H711" s="129">
        <f t="shared" ca="1" si="192"/>
        <v>1.0842402900000001</v>
      </c>
      <c r="I711" s="128">
        <f t="shared" si="201"/>
        <v>0.05</v>
      </c>
      <c r="J711" s="122">
        <f t="shared" si="202"/>
        <v>43488</v>
      </c>
      <c r="K711" s="118">
        <f t="shared" si="203"/>
        <v>482</v>
      </c>
      <c r="L711" s="130">
        <f t="shared" si="204"/>
        <v>482</v>
      </c>
      <c r="M711" s="131">
        <f t="shared" si="193"/>
        <v>1.0978139339999999</v>
      </c>
      <c r="N711" s="131">
        <f t="shared" ca="1" si="194"/>
        <v>1.1902940980000001</v>
      </c>
      <c r="O711" s="130">
        <f t="shared" si="205"/>
        <v>0</v>
      </c>
      <c r="P711" s="129">
        <f t="shared" ca="1" si="195"/>
        <v>380588.196</v>
      </c>
      <c r="Q711" s="135">
        <f t="shared" si="196"/>
        <v>0</v>
      </c>
      <c r="R711" s="129">
        <f t="shared" si="197"/>
        <v>0</v>
      </c>
      <c r="S711" s="136" t="str">
        <f t="shared" si="206"/>
        <v>A+J=</v>
      </c>
      <c r="T711" s="122">
        <f t="shared" si="207"/>
        <v>44732</v>
      </c>
      <c r="U711" s="3"/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3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  <c r="FE711" s="2"/>
      <c r="FF711" s="2"/>
      <c r="FG711" s="2"/>
      <c r="FH711" s="2"/>
      <c r="FI711" s="2"/>
      <c r="FJ711" s="2"/>
    </row>
    <row r="712" spans="1:166" x14ac:dyDescent="0.15">
      <c r="A712" s="134">
        <f t="shared" si="198"/>
        <v>44188</v>
      </c>
      <c r="B712" s="127">
        <f t="shared" ca="1" si="208"/>
        <v>2381226.986</v>
      </c>
      <c r="C712" s="119">
        <f t="shared" si="199"/>
        <v>2000000</v>
      </c>
      <c r="D712" s="128">
        <f ca="1">IF(A712&lt;$B$1,VLOOKUP(A712,[1]DI!$A$4:$B$15000,2,FALSE),0)</f>
        <v>1.9000000000000006E-2</v>
      </c>
      <c r="E712" s="129">
        <f t="shared" ca="1" si="191"/>
        <v>1.0000746899999999</v>
      </c>
      <c r="F712" s="129">
        <f ca="1">(TRUNC(PRODUCT($E$12:$E711),16))</f>
        <v>1.0843212731710099</v>
      </c>
      <c r="G712" s="129">
        <f t="shared" si="200"/>
        <v>1</v>
      </c>
      <c r="H712" s="129">
        <f t="shared" ca="1" si="192"/>
        <v>1.08432127</v>
      </c>
      <c r="I712" s="128">
        <f t="shared" si="201"/>
        <v>0.05</v>
      </c>
      <c r="J712" s="122">
        <f t="shared" si="202"/>
        <v>43488</v>
      </c>
      <c r="K712" s="118">
        <f t="shared" si="203"/>
        <v>483</v>
      </c>
      <c r="L712" s="130">
        <f t="shared" si="204"/>
        <v>483</v>
      </c>
      <c r="M712" s="131">
        <f t="shared" si="193"/>
        <v>1.0980265039999999</v>
      </c>
      <c r="N712" s="131">
        <f t="shared" ca="1" si="194"/>
        <v>1.1906134930000001</v>
      </c>
      <c r="O712" s="130">
        <f t="shared" si="205"/>
        <v>0</v>
      </c>
      <c r="P712" s="129">
        <f t="shared" ca="1" si="195"/>
        <v>381226.98599999998</v>
      </c>
      <c r="Q712" s="135">
        <f t="shared" si="196"/>
        <v>0</v>
      </c>
      <c r="R712" s="129">
        <f t="shared" si="197"/>
        <v>0</v>
      </c>
      <c r="S712" s="136" t="str">
        <f t="shared" si="206"/>
        <v>A+J=</v>
      </c>
      <c r="T712" s="122">
        <f t="shared" si="207"/>
        <v>44732</v>
      </c>
      <c r="U712" s="3"/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3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  <c r="FE712" s="2"/>
      <c r="FF712" s="2"/>
      <c r="FG712" s="2"/>
      <c r="FH712" s="2"/>
      <c r="FI712" s="2"/>
      <c r="FJ712" s="2"/>
    </row>
    <row r="713" spans="1:166" x14ac:dyDescent="0.15">
      <c r="A713" s="134">
        <f t="shared" si="198"/>
        <v>44189</v>
      </c>
      <c r="B713" s="127">
        <f t="shared" ca="1" si="208"/>
        <v>2381865.9580000001</v>
      </c>
      <c r="C713" s="119">
        <f t="shared" si="199"/>
        <v>2000000</v>
      </c>
      <c r="D713" s="128">
        <f ca="1">IF(A713&lt;$B$1,VLOOKUP(A713,[1]DI!$A$4:$B$15000,2,FALSE),0)</f>
        <v>1.9000000000000006E-2</v>
      </c>
      <c r="E713" s="129">
        <f t="shared" ca="1" si="191"/>
        <v>1.0000746899999999</v>
      </c>
      <c r="F713" s="129">
        <f ca="1">(TRUNC(PRODUCT($E$12:$E712),16))</f>
        <v>1.0844022611269</v>
      </c>
      <c r="G713" s="129">
        <f t="shared" si="200"/>
        <v>1</v>
      </c>
      <c r="H713" s="129">
        <f t="shared" ca="1" si="192"/>
        <v>1.0844022600000001</v>
      </c>
      <c r="I713" s="128">
        <f t="shared" si="201"/>
        <v>0.05</v>
      </c>
      <c r="J713" s="122">
        <f t="shared" si="202"/>
        <v>43488</v>
      </c>
      <c r="K713" s="118">
        <f t="shared" si="203"/>
        <v>484</v>
      </c>
      <c r="L713" s="130">
        <f t="shared" si="204"/>
        <v>484</v>
      </c>
      <c r="M713" s="131">
        <f t="shared" si="193"/>
        <v>1.098239116</v>
      </c>
      <c r="N713" s="131">
        <f t="shared" ca="1" si="194"/>
        <v>1.1909329790000001</v>
      </c>
      <c r="O713" s="130">
        <f t="shared" si="205"/>
        <v>0</v>
      </c>
      <c r="P713" s="129">
        <f t="shared" ca="1" si="195"/>
        <v>381865.95799999998</v>
      </c>
      <c r="Q713" s="135">
        <f t="shared" si="196"/>
        <v>0</v>
      </c>
      <c r="R713" s="129">
        <f t="shared" si="197"/>
        <v>0</v>
      </c>
      <c r="S713" s="136" t="str">
        <f t="shared" si="206"/>
        <v>A+J=</v>
      </c>
      <c r="T713" s="122">
        <f t="shared" si="207"/>
        <v>44732</v>
      </c>
      <c r="U713" s="3"/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3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  <c r="FE713" s="2"/>
      <c r="FF713" s="2"/>
      <c r="FG713" s="2"/>
      <c r="FH713" s="2"/>
      <c r="FI713" s="2"/>
      <c r="FJ713" s="2"/>
    </row>
    <row r="714" spans="1:166" x14ac:dyDescent="0.15">
      <c r="A714" s="134">
        <f t="shared" si="198"/>
        <v>44190</v>
      </c>
      <c r="B714" s="127">
        <f t="shared" ca="1" si="208"/>
        <v>2382505.108</v>
      </c>
      <c r="C714" s="119">
        <f t="shared" si="199"/>
        <v>2000000</v>
      </c>
      <c r="D714" s="128">
        <f ca="1">IF(A714&lt;$B$1,VLOOKUP(A714,[1]DI!$A$4:$B$15000,2,FALSE),0)</f>
        <v>0</v>
      </c>
      <c r="E714" s="129">
        <f t="shared" ca="1" si="191"/>
        <v>1</v>
      </c>
      <c r="F714" s="129">
        <f ca="1">(TRUNC(PRODUCT($E$12:$E713),16))</f>
        <v>1.08448325513179</v>
      </c>
      <c r="G714" s="129">
        <f t="shared" si="200"/>
        <v>1</v>
      </c>
      <c r="H714" s="129">
        <f t="shared" ca="1" si="192"/>
        <v>1.0844832600000001</v>
      </c>
      <c r="I714" s="128">
        <f t="shared" si="201"/>
        <v>0.05</v>
      </c>
      <c r="J714" s="122">
        <f t="shared" si="202"/>
        <v>43488</v>
      </c>
      <c r="K714" s="118">
        <f t="shared" si="203"/>
        <v>484</v>
      </c>
      <c r="L714" s="130">
        <f t="shared" si="204"/>
        <v>485</v>
      </c>
      <c r="M714" s="131">
        <f t="shared" si="193"/>
        <v>1.0984517680000001</v>
      </c>
      <c r="N714" s="131">
        <f t="shared" ca="1" si="194"/>
        <v>1.1912525540000001</v>
      </c>
      <c r="O714" s="130">
        <f t="shared" si="205"/>
        <v>0</v>
      </c>
      <c r="P714" s="129">
        <f t="shared" ca="1" si="195"/>
        <v>382505.10800000001</v>
      </c>
      <c r="Q714" s="135">
        <f t="shared" si="196"/>
        <v>0</v>
      </c>
      <c r="R714" s="129">
        <f t="shared" si="197"/>
        <v>0</v>
      </c>
      <c r="S714" s="136" t="str">
        <f t="shared" si="206"/>
        <v>A+J=</v>
      </c>
      <c r="T714" s="122">
        <f t="shared" si="207"/>
        <v>44732</v>
      </c>
      <c r="U714" s="3"/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3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  <c r="FE714" s="2"/>
      <c r="FF714" s="2"/>
      <c r="FG714" s="2"/>
      <c r="FH714" s="2"/>
      <c r="FI714" s="2"/>
      <c r="FJ714" s="2"/>
    </row>
    <row r="715" spans="1:166" x14ac:dyDescent="0.15">
      <c r="A715" s="134">
        <f t="shared" si="198"/>
        <v>44191</v>
      </c>
      <c r="B715" s="127">
        <f t="shared" ca="1" si="208"/>
        <v>2382505.108</v>
      </c>
      <c r="C715" s="119">
        <f t="shared" si="199"/>
        <v>2000000</v>
      </c>
      <c r="D715" s="128">
        <f ca="1">IF(A715&lt;$B$1,VLOOKUP(A715,[1]DI!$A$4:$B$15000,2,FALSE),0)</f>
        <v>0</v>
      </c>
      <c r="E715" s="129">
        <f t="shared" ca="1" si="191"/>
        <v>1</v>
      </c>
      <c r="F715" s="129">
        <f ca="1">(TRUNC(PRODUCT($E$12:$E714),16))</f>
        <v>1.08448325513179</v>
      </c>
      <c r="G715" s="129">
        <f t="shared" si="200"/>
        <v>1</v>
      </c>
      <c r="H715" s="129">
        <f t="shared" ca="1" si="192"/>
        <v>1.0844832600000001</v>
      </c>
      <c r="I715" s="128">
        <f t="shared" si="201"/>
        <v>0.05</v>
      </c>
      <c r="J715" s="122">
        <f t="shared" si="202"/>
        <v>43488</v>
      </c>
      <c r="K715" s="118">
        <f t="shared" si="203"/>
        <v>484</v>
      </c>
      <c r="L715" s="130">
        <f t="shared" si="204"/>
        <v>485</v>
      </c>
      <c r="M715" s="131">
        <f t="shared" si="193"/>
        <v>1.0984517680000001</v>
      </c>
      <c r="N715" s="131">
        <f t="shared" ca="1" si="194"/>
        <v>1.1912525540000001</v>
      </c>
      <c r="O715" s="130">
        <f t="shared" si="205"/>
        <v>0</v>
      </c>
      <c r="P715" s="129">
        <f t="shared" ca="1" si="195"/>
        <v>382505.10800000001</v>
      </c>
      <c r="Q715" s="135">
        <f t="shared" si="196"/>
        <v>0</v>
      </c>
      <c r="R715" s="129">
        <f t="shared" si="197"/>
        <v>0</v>
      </c>
      <c r="S715" s="136" t="str">
        <f t="shared" si="206"/>
        <v>A+J=</v>
      </c>
      <c r="T715" s="122">
        <f t="shared" si="207"/>
        <v>44732</v>
      </c>
      <c r="U715" s="3"/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3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  <c r="FE715" s="2"/>
      <c r="FF715" s="2"/>
      <c r="FG715" s="2"/>
      <c r="FH715" s="2"/>
      <c r="FI715" s="2"/>
      <c r="FJ715" s="2"/>
    </row>
    <row r="716" spans="1:166" x14ac:dyDescent="0.15">
      <c r="A716" s="134">
        <f t="shared" si="198"/>
        <v>44192</v>
      </c>
      <c r="B716" s="127">
        <f t="shared" ca="1" si="208"/>
        <v>2382505.108</v>
      </c>
      <c r="C716" s="119">
        <f t="shared" si="199"/>
        <v>2000000</v>
      </c>
      <c r="D716" s="128">
        <f ca="1">IF(A716&lt;$B$1,VLOOKUP(A716,[1]DI!$A$4:$B$15000,2,FALSE),0)</f>
        <v>0</v>
      </c>
      <c r="E716" s="129">
        <f t="shared" ref="E716:E779" ca="1" si="209">ROUND(((1+D716)^(1/252)),8)</f>
        <v>1</v>
      </c>
      <c r="F716" s="129">
        <f ca="1">(TRUNC(PRODUCT($E$12:$E715),16))</f>
        <v>1.08448325513179</v>
      </c>
      <c r="G716" s="129">
        <f t="shared" si="200"/>
        <v>1</v>
      </c>
      <c r="H716" s="129">
        <f t="shared" ref="H716:H779" ca="1" si="210">ROUND(F716/G716,8)</f>
        <v>1.0844832600000001</v>
      </c>
      <c r="I716" s="128">
        <f t="shared" si="201"/>
        <v>0.05</v>
      </c>
      <c r="J716" s="122">
        <f t="shared" si="202"/>
        <v>43488</v>
      </c>
      <c r="K716" s="118">
        <f t="shared" si="203"/>
        <v>484</v>
      </c>
      <c r="L716" s="130">
        <f t="shared" si="204"/>
        <v>485</v>
      </c>
      <c r="M716" s="131">
        <f t="shared" ref="M716:M779" si="211">ROUND((I716+1)^(L716/252),9)</f>
        <v>1.0984517680000001</v>
      </c>
      <c r="N716" s="131">
        <f t="shared" ref="N716:N779" ca="1" si="212">ROUND(H716*M716,9)</f>
        <v>1.1912525540000001</v>
      </c>
      <c r="O716" s="130">
        <f t="shared" si="205"/>
        <v>0</v>
      </c>
      <c r="P716" s="129">
        <f t="shared" ref="P716:P779" ca="1" si="213">TRUNC(((N716-1)*C716),8)</f>
        <v>382505.10800000001</v>
      </c>
      <c r="Q716" s="135">
        <f t="shared" ref="Q716:Q779" si="214">IF($O716&gt;0,VLOOKUP($O716,$W$12:$AC$150,7),0)</f>
        <v>0</v>
      </c>
      <c r="R716" s="129">
        <f t="shared" ref="R716:R779" si="215">IF(Q716&gt;0,TRUNC(Q716*C$12,8),0)</f>
        <v>0</v>
      </c>
      <c r="S716" s="136" t="str">
        <f t="shared" si="206"/>
        <v>A+J=</v>
      </c>
      <c r="T716" s="122">
        <f t="shared" si="207"/>
        <v>44732</v>
      </c>
      <c r="U716" s="3"/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3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  <c r="FE716" s="2"/>
      <c r="FF716" s="2"/>
      <c r="FG716" s="2"/>
      <c r="FH716" s="2"/>
      <c r="FI716" s="2"/>
      <c r="FJ716" s="2"/>
    </row>
    <row r="717" spans="1:166" x14ac:dyDescent="0.15">
      <c r="A717" s="134">
        <f t="shared" ref="A717:A780" si="216">(A716+1)</f>
        <v>44193</v>
      </c>
      <c r="B717" s="127">
        <f t="shared" ca="1" si="208"/>
        <v>2382505.108</v>
      </c>
      <c r="C717" s="119">
        <f t="shared" ref="C717:C780" si="217">(C716-R716)</f>
        <v>2000000</v>
      </c>
      <c r="D717" s="128">
        <f ca="1">IF(A717&lt;$B$1,VLOOKUP(A717,[1]DI!$A$4:$B$15000,2,FALSE),0)</f>
        <v>1.9000000000000006E-2</v>
      </c>
      <c r="E717" s="129">
        <f t="shared" ca="1" si="209"/>
        <v>1.0000746899999999</v>
      </c>
      <c r="F717" s="129">
        <f ca="1">(TRUNC(PRODUCT($E$12:$E716),16))</f>
        <v>1.08448325513179</v>
      </c>
      <c r="G717" s="129">
        <f t="shared" ref="G717:G780" si="218">IF(O716&gt;0,F716,G716)</f>
        <v>1</v>
      </c>
      <c r="H717" s="129">
        <f t="shared" ca="1" si="210"/>
        <v>1.0844832600000001</v>
      </c>
      <c r="I717" s="128">
        <f t="shared" ref="I717:I780" si="219">I716</f>
        <v>0.05</v>
      </c>
      <c r="J717" s="122">
        <f t="shared" ref="J717:J780" si="220">IF(O716&gt;0,VLOOKUP(O716,W$12:AG$150,2),J716)</f>
        <v>43488</v>
      </c>
      <c r="K717" s="118">
        <f t="shared" ref="K717:K780" si="221">IF(A717&gt;J717,IF(NETWORKDAYS(J717,A717,$W$160:$W$544)-1=0,1,NETWORKDAYS(J717,A717,$W$160:$W$544)-1),0)</f>
        <v>485</v>
      </c>
      <c r="L717" s="130">
        <f t="shared" ref="L717:L780" si="222">IF(AND(K717=1,K716=1),1,IF(K717&gt;0,IF(K717=K716,K717+1,K717),0))</f>
        <v>485</v>
      </c>
      <c r="M717" s="131">
        <f t="shared" si="211"/>
        <v>1.0984517680000001</v>
      </c>
      <c r="N717" s="131">
        <f t="shared" ca="1" si="212"/>
        <v>1.1912525540000001</v>
      </c>
      <c r="O717" s="130">
        <f t="shared" ref="O717:O780" si="223">IF(VLOOKUP(A717,X$12:AE$150,8)=VLOOKUP(A716,X$12:AE$150,8),0,VLOOKUP(A717,X$12:AE$150,8))</f>
        <v>0</v>
      </c>
      <c r="P717" s="129">
        <f t="shared" ca="1" si="213"/>
        <v>382505.10800000001</v>
      </c>
      <c r="Q717" s="135">
        <f t="shared" si="214"/>
        <v>0</v>
      </c>
      <c r="R717" s="129">
        <f t="shared" si="215"/>
        <v>0</v>
      </c>
      <c r="S717" s="136" t="str">
        <f t="shared" ref="S717:S780" si="224">IF(O716&gt;0,VLOOKUP(O716,W$12:AG$150,10),S716)</f>
        <v>A+J=</v>
      </c>
      <c r="T717" s="122">
        <f t="shared" ref="T717:T780" si="225">IF(O716&gt;0,VLOOKUP(O716,W$12:AG$150,11),T716)</f>
        <v>44732</v>
      </c>
      <c r="U717" s="3"/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3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  <c r="FE717" s="2"/>
      <c r="FF717" s="2"/>
      <c r="FG717" s="2"/>
      <c r="FH717" s="2"/>
      <c r="FI717" s="2"/>
      <c r="FJ717" s="2"/>
    </row>
    <row r="718" spans="1:166" x14ac:dyDescent="0.15">
      <c r="A718" s="134">
        <f t="shared" si="216"/>
        <v>44194</v>
      </c>
      <c r="B718" s="127">
        <f t="shared" ref="B718:B781" ca="1" si="226">IF(A718&lt;=TODAY(),C718+P718,IF(AND(A718&gt;TODAY(),A718&lt;=$B$1),IF(VLOOKUP(TODAY(),$A$10:$D$5000,4,FALSE)=0,"n.d",C718+P718),"n.d"))</f>
        <v>2383144.4180000001</v>
      </c>
      <c r="C718" s="119">
        <f t="shared" si="217"/>
        <v>2000000</v>
      </c>
      <c r="D718" s="128">
        <f ca="1">IF(A718&lt;$B$1,VLOOKUP(A718,[1]DI!$A$4:$B$15000,2,FALSE),0)</f>
        <v>1.9000000000000006E-2</v>
      </c>
      <c r="E718" s="129">
        <f t="shared" ca="1" si="209"/>
        <v>1.0000746899999999</v>
      </c>
      <c r="F718" s="129">
        <f ca="1">(TRUNC(PRODUCT($E$12:$E717),16))</f>
        <v>1.0845642551861101</v>
      </c>
      <c r="G718" s="129">
        <f t="shared" si="218"/>
        <v>1</v>
      </c>
      <c r="H718" s="129">
        <f t="shared" ca="1" si="210"/>
        <v>1.0845642600000001</v>
      </c>
      <c r="I718" s="128">
        <f t="shared" si="219"/>
        <v>0.05</v>
      </c>
      <c r="J718" s="122">
        <f t="shared" si="220"/>
        <v>43488</v>
      </c>
      <c r="K718" s="118">
        <f t="shared" si="221"/>
        <v>486</v>
      </c>
      <c r="L718" s="130">
        <f t="shared" si="222"/>
        <v>486</v>
      </c>
      <c r="M718" s="131">
        <f t="shared" si="211"/>
        <v>1.0986644619999999</v>
      </c>
      <c r="N718" s="131">
        <f t="shared" ca="1" si="212"/>
        <v>1.191572209</v>
      </c>
      <c r="O718" s="130">
        <f t="shared" si="223"/>
        <v>0</v>
      </c>
      <c r="P718" s="129">
        <f t="shared" ca="1" si="213"/>
        <v>383144.41800000001</v>
      </c>
      <c r="Q718" s="135">
        <f t="shared" si="214"/>
        <v>0</v>
      </c>
      <c r="R718" s="129">
        <f t="shared" si="215"/>
        <v>0</v>
      </c>
      <c r="S718" s="136" t="str">
        <f t="shared" si="224"/>
        <v>A+J=</v>
      </c>
      <c r="T718" s="122">
        <f t="shared" si="225"/>
        <v>44732</v>
      </c>
      <c r="U718" s="3"/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3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  <c r="FE718" s="2"/>
      <c r="FF718" s="2"/>
      <c r="FG718" s="2"/>
      <c r="FH718" s="2"/>
      <c r="FI718" s="2"/>
      <c r="FJ718" s="2"/>
    </row>
    <row r="719" spans="1:166" x14ac:dyDescent="0.15">
      <c r="A719" s="134">
        <f t="shared" si="216"/>
        <v>44195</v>
      </c>
      <c r="B719" s="127">
        <f t="shared" ca="1" si="226"/>
        <v>2383783.8859999999</v>
      </c>
      <c r="C719" s="119">
        <f t="shared" si="217"/>
        <v>2000000</v>
      </c>
      <c r="D719" s="128">
        <f ca="1">IF(A719&lt;$B$1,VLOOKUP(A719,[1]DI!$A$4:$B$15000,2,FALSE),0)</f>
        <v>1.9000000000000006E-2</v>
      </c>
      <c r="E719" s="129">
        <f t="shared" ca="1" si="209"/>
        <v>1.0000746899999999</v>
      </c>
      <c r="F719" s="129">
        <f ca="1">(TRUNC(PRODUCT($E$12:$E718),16))</f>
        <v>1.0846452612903299</v>
      </c>
      <c r="G719" s="129">
        <f t="shared" si="218"/>
        <v>1</v>
      </c>
      <c r="H719" s="129">
        <f t="shared" ca="1" si="210"/>
        <v>1.0846452600000001</v>
      </c>
      <c r="I719" s="128">
        <f t="shared" si="219"/>
        <v>0.05</v>
      </c>
      <c r="J719" s="122">
        <f t="shared" si="220"/>
        <v>43488</v>
      </c>
      <c r="K719" s="118">
        <f t="shared" si="221"/>
        <v>487</v>
      </c>
      <c r="L719" s="130">
        <f t="shared" si="222"/>
        <v>487</v>
      </c>
      <c r="M719" s="131">
        <f t="shared" si="211"/>
        <v>1.098877197</v>
      </c>
      <c r="N719" s="131">
        <f t="shared" ca="1" si="212"/>
        <v>1.1918919429999999</v>
      </c>
      <c r="O719" s="130">
        <f t="shared" si="223"/>
        <v>0</v>
      </c>
      <c r="P719" s="129">
        <f t="shared" ca="1" si="213"/>
        <v>383783.886</v>
      </c>
      <c r="Q719" s="135">
        <f t="shared" si="214"/>
        <v>0</v>
      </c>
      <c r="R719" s="129">
        <f t="shared" si="215"/>
        <v>0</v>
      </c>
      <c r="S719" s="136" t="str">
        <f t="shared" si="224"/>
        <v>A+J=</v>
      </c>
      <c r="T719" s="122">
        <f t="shared" si="225"/>
        <v>44732</v>
      </c>
      <c r="U719" s="3"/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3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  <c r="FE719" s="2"/>
      <c r="FF719" s="2"/>
      <c r="FG719" s="2"/>
      <c r="FH719" s="2"/>
      <c r="FI719" s="2"/>
      <c r="FJ719" s="2"/>
    </row>
    <row r="720" spans="1:166" x14ac:dyDescent="0.15">
      <c r="A720" s="134">
        <f t="shared" si="216"/>
        <v>44196</v>
      </c>
      <c r="B720" s="127">
        <f t="shared" ca="1" si="226"/>
        <v>2384423.534</v>
      </c>
      <c r="C720" s="119">
        <f t="shared" si="217"/>
        <v>2000000</v>
      </c>
      <c r="D720" s="128">
        <f ca="1">IF(A720&lt;$B$1,VLOOKUP(A720,[1]DI!$A$4:$B$15000,2,FALSE),0)</f>
        <v>1.9000000000000006E-2</v>
      </c>
      <c r="E720" s="129">
        <f t="shared" ca="1" si="209"/>
        <v>1.0000746899999999</v>
      </c>
      <c r="F720" s="129">
        <f ca="1">(TRUNC(PRODUCT($E$12:$E719),16))</f>
        <v>1.0847262734448999</v>
      </c>
      <c r="G720" s="129">
        <f t="shared" si="218"/>
        <v>1</v>
      </c>
      <c r="H720" s="129">
        <f t="shared" ca="1" si="210"/>
        <v>1.08472627</v>
      </c>
      <c r="I720" s="128">
        <f t="shared" si="219"/>
        <v>0.05</v>
      </c>
      <c r="J720" s="122">
        <f t="shared" si="220"/>
        <v>43488</v>
      </c>
      <c r="K720" s="118">
        <f t="shared" si="221"/>
        <v>488</v>
      </c>
      <c r="L720" s="130">
        <f t="shared" si="222"/>
        <v>488</v>
      </c>
      <c r="M720" s="131">
        <f t="shared" si="211"/>
        <v>1.0990899730000001</v>
      </c>
      <c r="N720" s="131">
        <f t="shared" ca="1" si="212"/>
        <v>1.1922117670000001</v>
      </c>
      <c r="O720" s="130">
        <f t="shared" si="223"/>
        <v>0</v>
      </c>
      <c r="P720" s="129">
        <f t="shared" ca="1" si="213"/>
        <v>384423.53399999999</v>
      </c>
      <c r="Q720" s="135">
        <f t="shared" si="214"/>
        <v>0</v>
      </c>
      <c r="R720" s="129">
        <f t="shared" si="215"/>
        <v>0</v>
      </c>
      <c r="S720" s="136" t="str">
        <f t="shared" si="224"/>
        <v>A+J=</v>
      </c>
      <c r="T720" s="122">
        <f t="shared" si="225"/>
        <v>44732</v>
      </c>
      <c r="U720" s="3"/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3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  <c r="FE720" s="2"/>
      <c r="FF720" s="2"/>
      <c r="FG720" s="2"/>
      <c r="FH720" s="2"/>
      <c r="FI720" s="2"/>
      <c r="FJ720" s="2"/>
    </row>
    <row r="721" spans="1:166" x14ac:dyDescent="0.15">
      <c r="A721" s="134">
        <f t="shared" si="216"/>
        <v>44197</v>
      </c>
      <c r="B721" s="127">
        <f t="shared" ca="1" si="226"/>
        <v>2385063.3620000002</v>
      </c>
      <c r="C721" s="119">
        <f t="shared" si="217"/>
        <v>2000000</v>
      </c>
      <c r="D721" s="128">
        <f ca="1">IF(A721&lt;$B$1,VLOOKUP(A721,[1]DI!$A$4:$B$15000,2,FALSE),0)</f>
        <v>0</v>
      </c>
      <c r="E721" s="129">
        <f t="shared" ca="1" si="209"/>
        <v>1</v>
      </c>
      <c r="F721" s="129">
        <f ca="1">(TRUNC(PRODUCT($E$12:$E720),16))</f>
        <v>1.08480729165026</v>
      </c>
      <c r="G721" s="129">
        <f t="shared" si="218"/>
        <v>1</v>
      </c>
      <c r="H721" s="129">
        <f t="shared" ca="1" si="210"/>
        <v>1.0848072900000001</v>
      </c>
      <c r="I721" s="128">
        <f t="shared" si="219"/>
        <v>0.05</v>
      </c>
      <c r="J721" s="122">
        <f t="shared" si="220"/>
        <v>43488</v>
      </c>
      <c r="K721" s="118">
        <f t="shared" si="221"/>
        <v>488</v>
      </c>
      <c r="L721" s="130">
        <f t="shared" si="222"/>
        <v>489</v>
      </c>
      <c r="M721" s="131">
        <f t="shared" si="211"/>
        <v>1.0993027900000001</v>
      </c>
      <c r="N721" s="131">
        <f t="shared" ca="1" si="212"/>
        <v>1.192531681</v>
      </c>
      <c r="O721" s="130">
        <f t="shared" si="223"/>
        <v>0</v>
      </c>
      <c r="P721" s="129">
        <f t="shared" ca="1" si="213"/>
        <v>385063.36200000002</v>
      </c>
      <c r="Q721" s="135">
        <f t="shared" si="214"/>
        <v>0</v>
      </c>
      <c r="R721" s="129">
        <f t="shared" si="215"/>
        <v>0</v>
      </c>
      <c r="S721" s="136" t="str">
        <f t="shared" si="224"/>
        <v>A+J=</v>
      </c>
      <c r="T721" s="122">
        <f t="shared" si="225"/>
        <v>44732</v>
      </c>
      <c r="U721" s="3"/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3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  <c r="FE721" s="2"/>
      <c r="FF721" s="2"/>
      <c r="FG721" s="2"/>
      <c r="FH721" s="2"/>
      <c r="FI721" s="2"/>
      <c r="FJ721" s="2"/>
    </row>
    <row r="722" spans="1:166" x14ac:dyDescent="0.15">
      <c r="A722" s="134">
        <f t="shared" si="216"/>
        <v>44198</v>
      </c>
      <c r="B722" s="127">
        <f t="shared" ca="1" si="226"/>
        <v>2385063.3620000002</v>
      </c>
      <c r="C722" s="119">
        <f t="shared" si="217"/>
        <v>2000000</v>
      </c>
      <c r="D722" s="128">
        <f ca="1">IF(A722&lt;$B$1,VLOOKUP(A722,[1]DI!$A$4:$B$15000,2,FALSE),0)</f>
        <v>0</v>
      </c>
      <c r="E722" s="129">
        <f t="shared" ca="1" si="209"/>
        <v>1</v>
      </c>
      <c r="F722" s="129">
        <f ca="1">(TRUNC(PRODUCT($E$12:$E721),16))</f>
        <v>1.08480729165026</v>
      </c>
      <c r="G722" s="129">
        <f t="shared" si="218"/>
        <v>1</v>
      </c>
      <c r="H722" s="129">
        <f t="shared" ca="1" si="210"/>
        <v>1.0848072900000001</v>
      </c>
      <c r="I722" s="128">
        <f t="shared" si="219"/>
        <v>0.05</v>
      </c>
      <c r="J722" s="122">
        <f t="shared" si="220"/>
        <v>43488</v>
      </c>
      <c r="K722" s="118">
        <f t="shared" si="221"/>
        <v>488</v>
      </c>
      <c r="L722" s="130">
        <f t="shared" si="222"/>
        <v>489</v>
      </c>
      <c r="M722" s="131">
        <f t="shared" si="211"/>
        <v>1.0993027900000001</v>
      </c>
      <c r="N722" s="131">
        <f t="shared" ca="1" si="212"/>
        <v>1.192531681</v>
      </c>
      <c r="O722" s="130">
        <f t="shared" si="223"/>
        <v>0</v>
      </c>
      <c r="P722" s="129">
        <f t="shared" ca="1" si="213"/>
        <v>385063.36200000002</v>
      </c>
      <c r="Q722" s="135">
        <f t="shared" si="214"/>
        <v>0</v>
      </c>
      <c r="R722" s="129">
        <f t="shared" si="215"/>
        <v>0</v>
      </c>
      <c r="S722" s="136" t="str">
        <f t="shared" si="224"/>
        <v>A+J=</v>
      </c>
      <c r="T722" s="122">
        <f t="shared" si="225"/>
        <v>44732</v>
      </c>
      <c r="U722" s="3"/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3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  <c r="FE722" s="2"/>
      <c r="FF722" s="2"/>
      <c r="FG722" s="2"/>
      <c r="FH722" s="2"/>
      <c r="FI722" s="2"/>
      <c r="FJ722" s="2"/>
    </row>
    <row r="723" spans="1:166" x14ac:dyDescent="0.15">
      <c r="A723" s="134">
        <f t="shared" si="216"/>
        <v>44199</v>
      </c>
      <c r="B723" s="127">
        <f t="shared" ca="1" si="226"/>
        <v>2385063.3620000002</v>
      </c>
      <c r="C723" s="119">
        <f t="shared" si="217"/>
        <v>2000000</v>
      </c>
      <c r="D723" s="128">
        <f ca="1">IF(A723&lt;$B$1,VLOOKUP(A723,[1]DI!$A$4:$B$15000,2,FALSE),0)</f>
        <v>0</v>
      </c>
      <c r="E723" s="129">
        <f t="shared" ca="1" si="209"/>
        <v>1</v>
      </c>
      <c r="F723" s="129">
        <f ca="1">(TRUNC(PRODUCT($E$12:$E722),16))</f>
        <v>1.08480729165026</v>
      </c>
      <c r="G723" s="129">
        <f t="shared" si="218"/>
        <v>1</v>
      </c>
      <c r="H723" s="129">
        <f t="shared" ca="1" si="210"/>
        <v>1.0848072900000001</v>
      </c>
      <c r="I723" s="128">
        <f t="shared" si="219"/>
        <v>0.05</v>
      </c>
      <c r="J723" s="122">
        <f t="shared" si="220"/>
        <v>43488</v>
      </c>
      <c r="K723" s="118">
        <f t="shared" si="221"/>
        <v>488</v>
      </c>
      <c r="L723" s="130">
        <f t="shared" si="222"/>
        <v>489</v>
      </c>
      <c r="M723" s="131">
        <f t="shared" si="211"/>
        <v>1.0993027900000001</v>
      </c>
      <c r="N723" s="131">
        <f t="shared" ca="1" si="212"/>
        <v>1.192531681</v>
      </c>
      <c r="O723" s="130">
        <f t="shared" si="223"/>
        <v>0</v>
      </c>
      <c r="P723" s="129">
        <f t="shared" ca="1" si="213"/>
        <v>385063.36200000002</v>
      </c>
      <c r="Q723" s="135">
        <f t="shared" si="214"/>
        <v>0</v>
      </c>
      <c r="R723" s="129">
        <f t="shared" si="215"/>
        <v>0</v>
      </c>
      <c r="S723" s="136" t="str">
        <f t="shared" si="224"/>
        <v>A+J=</v>
      </c>
      <c r="T723" s="122">
        <f t="shared" si="225"/>
        <v>44732</v>
      </c>
      <c r="U723" s="3"/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3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  <c r="FE723" s="2"/>
      <c r="FF723" s="2"/>
      <c r="FG723" s="2"/>
      <c r="FH723" s="2"/>
      <c r="FI723" s="2"/>
      <c r="FJ723" s="2"/>
    </row>
    <row r="724" spans="1:166" x14ac:dyDescent="0.15">
      <c r="A724" s="134">
        <f t="shared" si="216"/>
        <v>44200</v>
      </c>
      <c r="B724" s="127">
        <f t="shared" ca="1" si="226"/>
        <v>2385063.3620000002</v>
      </c>
      <c r="C724" s="119">
        <f t="shared" si="217"/>
        <v>2000000</v>
      </c>
      <c r="D724" s="128">
        <f ca="1">IF(A724&lt;$B$1,VLOOKUP(A724,[1]DI!$A$4:$B$15000,2,FALSE),0)</f>
        <v>1.9000000000000006E-2</v>
      </c>
      <c r="E724" s="129">
        <f t="shared" ca="1" si="209"/>
        <v>1.0000746899999999</v>
      </c>
      <c r="F724" s="129">
        <f ca="1">(TRUNC(PRODUCT($E$12:$E723),16))</f>
        <v>1.08480729165026</v>
      </c>
      <c r="G724" s="129">
        <f t="shared" si="218"/>
        <v>1</v>
      </c>
      <c r="H724" s="129">
        <f t="shared" ca="1" si="210"/>
        <v>1.0848072900000001</v>
      </c>
      <c r="I724" s="128">
        <f t="shared" si="219"/>
        <v>0.05</v>
      </c>
      <c r="J724" s="122">
        <f t="shared" si="220"/>
        <v>43488</v>
      </c>
      <c r="K724" s="118">
        <f t="shared" si="221"/>
        <v>489</v>
      </c>
      <c r="L724" s="130">
        <f t="shared" si="222"/>
        <v>489</v>
      </c>
      <c r="M724" s="131">
        <f t="shared" si="211"/>
        <v>1.0993027900000001</v>
      </c>
      <c r="N724" s="131">
        <f t="shared" ca="1" si="212"/>
        <v>1.192531681</v>
      </c>
      <c r="O724" s="130">
        <f t="shared" si="223"/>
        <v>0</v>
      </c>
      <c r="P724" s="129">
        <f t="shared" ca="1" si="213"/>
        <v>385063.36200000002</v>
      </c>
      <c r="Q724" s="135">
        <f t="shared" si="214"/>
        <v>0</v>
      </c>
      <c r="R724" s="129">
        <f t="shared" si="215"/>
        <v>0</v>
      </c>
      <c r="S724" s="136" t="str">
        <f t="shared" si="224"/>
        <v>A+J=</v>
      </c>
      <c r="T724" s="122">
        <f t="shared" si="225"/>
        <v>44732</v>
      </c>
      <c r="U724" s="3"/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3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  <c r="FE724" s="2"/>
      <c r="FF724" s="2"/>
      <c r="FG724" s="2"/>
      <c r="FH724" s="2"/>
      <c r="FI724" s="2"/>
      <c r="FJ724" s="2"/>
    </row>
    <row r="725" spans="1:166" x14ac:dyDescent="0.15">
      <c r="A725" s="134">
        <f t="shared" si="216"/>
        <v>44201</v>
      </c>
      <c r="B725" s="127">
        <f t="shared" ca="1" si="226"/>
        <v>2385703.37</v>
      </c>
      <c r="C725" s="119">
        <f t="shared" si="217"/>
        <v>2000000</v>
      </c>
      <c r="D725" s="128">
        <f ca="1">IF(A725&lt;$B$1,VLOOKUP(A725,[1]DI!$A$4:$B$15000,2,FALSE),0)</f>
        <v>1.9000000000000006E-2</v>
      </c>
      <c r="E725" s="129">
        <f t="shared" ca="1" si="209"/>
        <v>1.0000746899999999</v>
      </c>
      <c r="F725" s="129">
        <f ca="1">(TRUNC(PRODUCT($E$12:$E724),16))</f>
        <v>1.0848883159068801</v>
      </c>
      <c r="G725" s="129">
        <f t="shared" si="218"/>
        <v>1</v>
      </c>
      <c r="H725" s="129">
        <f t="shared" ca="1" si="210"/>
        <v>1.0848883199999999</v>
      </c>
      <c r="I725" s="128">
        <f t="shared" si="219"/>
        <v>0.05</v>
      </c>
      <c r="J725" s="122">
        <f t="shared" si="220"/>
        <v>43488</v>
      </c>
      <c r="K725" s="118">
        <f t="shared" si="221"/>
        <v>490</v>
      </c>
      <c r="L725" s="130">
        <f t="shared" si="222"/>
        <v>490</v>
      </c>
      <c r="M725" s="131">
        <f t="shared" si="211"/>
        <v>1.099515649</v>
      </c>
      <c r="N725" s="131">
        <f t="shared" ca="1" si="212"/>
        <v>1.1928516849999999</v>
      </c>
      <c r="O725" s="130">
        <f t="shared" si="223"/>
        <v>0</v>
      </c>
      <c r="P725" s="129">
        <f t="shared" ca="1" si="213"/>
        <v>385703.37</v>
      </c>
      <c r="Q725" s="135">
        <f t="shared" si="214"/>
        <v>0</v>
      </c>
      <c r="R725" s="129">
        <f t="shared" si="215"/>
        <v>0</v>
      </c>
      <c r="S725" s="136" t="str">
        <f t="shared" si="224"/>
        <v>A+J=</v>
      </c>
      <c r="T725" s="122">
        <f t="shared" si="225"/>
        <v>44732</v>
      </c>
      <c r="U725" s="3"/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3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  <c r="FE725" s="2"/>
      <c r="FF725" s="2"/>
      <c r="FG725" s="2"/>
      <c r="FH725" s="2"/>
      <c r="FI725" s="2"/>
      <c r="FJ725" s="2"/>
    </row>
    <row r="726" spans="1:166" x14ac:dyDescent="0.15">
      <c r="A726" s="134">
        <f t="shared" si="216"/>
        <v>44202</v>
      </c>
      <c r="B726" s="127">
        <f t="shared" ca="1" si="226"/>
        <v>2386343.5380000002</v>
      </c>
      <c r="C726" s="119">
        <f t="shared" si="217"/>
        <v>2000000</v>
      </c>
      <c r="D726" s="128">
        <f ca="1">IF(A726&lt;$B$1,VLOOKUP(A726,[1]DI!$A$4:$B$15000,2,FALSE),0)</f>
        <v>1.9000000000000006E-2</v>
      </c>
      <c r="E726" s="129">
        <f t="shared" ca="1" si="209"/>
        <v>1.0000746899999999</v>
      </c>
      <c r="F726" s="129">
        <f ca="1">(TRUNC(PRODUCT($E$12:$E725),16))</f>
        <v>1.0849693462151899</v>
      </c>
      <c r="G726" s="129">
        <f t="shared" si="218"/>
        <v>1</v>
      </c>
      <c r="H726" s="129">
        <f t="shared" ca="1" si="210"/>
        <v>1.0849693499999999</v>
      </c>
      <c r="I726" s="128">
        <f t="shared" si="219"/>
        <v>0.05</v>
      </c>
      <c r="J726" s="122">
        <f t="shared" si="220"/>
        <v>43488</v>
      </c>
      <c r="K726" s="118">
        <f t="shared" si="221"/>
        <v>491</v>
      </c>
      <c r="L726" s="130">
        <f t="shared" si="222"/>
        <v>491</v>
      </c>
      <c r="M726" s="131">
        <f t="shared" si="211"/>
        <v>1.0997285489999999</v>
      </c>
      <c r="N726" s="131">
        <f t="shared" ca="1" si="212"/>
        <v>1.1931717690000001</v>
      </c>
      <c r="O726" s="130">
        <f t="shared" si="223"/>
        <v>0</v>
      </c>
      <c r="P726" s="129">
        <f t="shared" ca="1" si="213"/>
        <v>386343.538</v>
      </c>
      <c r="Q726" s="135">
        <f t="shared" si="214"/>
        <v>0</v>
      </c>
      <c r="R726" s="129">
        <f t="shared" si="215"/>
        <v>0</v>
      </c>
      <c r="S726" s="136" t="str">
        <f t="shared" si="224"/>
        <v>A+J=</v>
      </c>
      <c r="T726" s="122">
        <f t="shared" si="225"/>
        <v>44732</v>
      </c>
      <c r="U726" s="3"/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3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  <c r="FE726" s="2"/>
      <c r="FF726" s="2"/>
      <c r="FG726" s="2"/>
      <c r="FH726" s="2"/>
      <c r="FI726" s="2"/>
      <c r="FJ726" s="2"/>
    </row>
    <row r="727" spans="1:166" x14ac:dyDescent="0.15">
      <c r="A727" s="134">
        <f t="shared" si="216"/>
        <v>44203</v>
      </c>
      <c r="B727" s="127">
        <f t="shared" ca="1" si="226"/>
        <v>2386983.8640000001</v>
      </c>
      <c r="C727" s="119">
        <f t="shared" si="217"/>
        <v>2000000</v>
      </c>
      <c r="D727" s="128">
        <f ca="1">IF(A727&lt;$B$1,VLOOKUP(A727,[1]DI!$A$4:$B$15000,2,FALSE),0)</f>
        <v>1.9000000000000006E-2</v>
      </c>
      <c r="E727" s="129">
        <f t="shared" ca="1" si="209"/>
        <v>1.0000746899999999</v>
      </c>
      <c r="F727" s="129">
        <f ca="1">(TRUNC(PRODUCT($E$12:$E726),16))</f>
        <v>1.0850503825756601</v>
      </c>
      <c r="G727" s="129">
        <f t="shared" si="218"/>
        <v>1</v>
      </c>
      <c r="H727" s="129">
        <f t="shared" ca="1" si="210"/>
        <v>1.08505038</v>
      </c>
      <c r="I727" s="128">
        <f t="shared" si="219"/>
        <v>0.05</v>
      </c>
      <c r="J727" s="122">
        <f t="shared" si="220"/>
        <v>43488</v>
      </c>
      <c r="K727" s="118">
        <f t="shared" si="221"/>
        <v>492</v>
      </c>
      <c r="L727" s="130">
        <f t="shared" si="222"/>
        <v>492</v>
      </c>
      <c r="M727" s="131">
        <f t="shared" si="211"/>
        <v>1.09994149</v>
      </c>
      <c r="N727" s="131">
        <f t="shared" ca="1" si="212"/>
        <v>1.1934919319999999</v>
      </c>
      <c r="O727" s="130">
        <f t="shared" si="223"/>
        <v>0</v>
      </c>
      <c r="P727" s="129">
        <f t="shared" ca="1" si="213"/>
        <v>386983.864</v>
      </c>
      <c r="Q727" s="135">
        <f t="shared" si="214"/>
        <v>0</v>
      </c>
      <c r="R727" s="129">
        <f t="shared" si="215"/>
        <v>0</v>
      </c>
      <c r="S727" s="136" t="str">
        <f t="shared" si="224"/>
        <v>A+J=</v>
      </c>
      <c r="T727" s="122">
        <f t="shared" si="225"/>
        <v>44732</v>
      </c>
      <c r="U727" s="3"/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3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  <c r="FE727" s="2"/>
      <c r="FF727" s="2"/>
      <c r="FG727" s="2"/>
      <c r="FH727" s="2"/>
      <c r="FI727" s="2"/>
      <c r="FJ727" s="2"/>
    </row>
    <row r="728" spans="1:166" x14ac:dyDescent="0.15">
      <c r="A728" s="134">
        <f t="shared" si="216"/>
        <v>44204</v>
      </c>
      <c r="B728" s="127">
        <f t="shared" ca="1" si="226"/>
        <v>2387624.3679999998</v>
      </c>
      <c r="C728" s="119">
        <f t="shared" si="217"/>
        <v>2000000</v>
      </c>
      <c r="D728" s="128">
        <f ca="1">IF(A728&lt;$B$1,VLOOKUP(A728,[1]DI!$A$4:$B$15000,2,FALSE),0)</f>
        <v>1.9000000000000006E-2</v>
      </c>
      <c r="E728" s="129">
        <f t="shared" ca="1" si="209"/>
        <v>1.0000746899999999</v>
      </c>
      <c r="F728" s="129">
        <f ca="1">(TRUNC(PRODUCT($E$12:$E727),16))</f>
        <v>1.0851314249887301</v>
      </c>
      <c r="G728" s="129">
        <f t="shared" si="218"/>
        <v>1</v>
      </c>
      <c r="H728" s="129">
        <f t="shared" ca="1" si="210"/>
        <v>1.08513142</v>
      </c>
      <c r="I728" s="128">
        <f t="shared" si="219"/>
        <v>0.05</v>
      </c>
      <c r="J728" s="122">
        <f t="shared" si="220"/>
        <v>43488</v>
      </c>
      <c r="K728" s="118">
        <f t="shared" si="221"/>
        <v>493</v>
      </c>
      <c r="L728" s="130">
        <f t="shared" si="222"/>
        <v>493</v>
      </c>
      <c r="M728" s="131">
        <f t="shared" si="211"/>
        <v>1.100154472</v>
      </c>
      <c r="N728" s="131">
        <f t="shared" ca="1" si="212"/>
        <v>1.193812184</v>
      </c>
      <c r="O728" s="130">
        <f t="shared" si="223"/>
        <v>0</v>
      </c>
      <c r="P728" s="129">
        <f t="shared" ca="1" si="213"/>
        <v>387624.36800000002</v>
      </c>
      <c r="Q728" s="135">
        <f t="shared" si="214"/>
        <v>0</v>
      </c>
      <c r="R728" s="129">
        <f t="shared" si="215"/>
        <v>0</v>
      </c>
      <c r="S728" s="136" t="str">
        <f t="shared" si="224"/>
        <v>A+J=</v>
      </c>
      <c r="T728" s="122">
        <f t="shared" si="225"/>
        <v>44732</v>
      </c>
      <c r="U728" s="3"/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3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  <c r="FE728" s="2"/>
      <c r="FF728" s="2"/>
      <c r="FG728" s="2"/>
      <c r="FH728" s="2"/>
      <c r="FI728" s="2"/>
      <c r="FJ728" s="2"/>
    </row>
    <row r="729" spans="1:166" x14ac:dyDescent="0.15">
      <c r="A729" s="134">
        <f t="shared" si="216"/>
        <v>44205</v>
      </c>
      <c r="B729" s="127">
        <f t="shared" ca="1" si="226"/>
        <v>2388265.054</v>
      </c>
      <c r="C729" s="119">
        <f t="shared" si="217"/>
        <v>2000000</v>
      </c>
      <c r="D729" s="128">
        <f ca="1">IF(A729&lt;$B$1,VLOOKUP(A729,[1]DI!$A$4:$B$15000,2,FALSE),0)</f>
        <v>0</v>
      </c>
      <c r="E729" s="129">
        <f t="shared" ca="1" si="209"/>
        <v>1</v>
      </c>
      <c r="F729" s="129">
        <f ca="1">(TRUNC(PRODUCT($E$12:$E728),16))</f>
        <v>1.08521247345487</v>
      </c>
      <c r="G729" s="129">
        <f t="shared" si="218"/>
        <v>1</v>
      </c>
      <c r="H729" s="129">
        <f t="shared" ca="1" si="210"/>
        <v>1.0852124700000001</v>
      </c>
      <c r="I729" s="128">
        <f t="shared" si="219"/>
        <v>0.05</v>
      </c>
      <c r="J729" s="122">
        <f t="shared" si="220"/>
        <v>43488</v>
      </c>
      <c r="K729" s="118">
        <f t="shared" si="221"/>
        <v>493</v>
      </c>
      <c r="L729" s="130">
        <f t="shared" si="222"/>
        <v>494</v>
      </c>
      <c r="M729" s="131">
        <f t="shared" si="211"/>
        <v>1.100367495</v>
      </c>
      <c r="N729" s="131">
        <f t="shared" ca="1" si="212"/>
        <v>1.1941325270000001</v>
      </c>
      <c r="O729" s="130">
        <f t="shared" si="223"/>
        <v>0</v>
      </c>
      <c r="P729" s="129">
        <f t="shared" ca="1" si="213"/>
        <v>388265.054</v>
      </c>
      <c r="Q729" s="135">
        <f t="shared" si="214"/>
        <v>0</v>
      </c>
      <c r="R729" s="129">
        <f t="shared" si="215"/>
        <v>0</v>
      </c>
      <c r="S729" s="136" t="str">
        <f t="shared" si="224"/>
        <v>A+J=</v>
      </c>
      <c r="T729" s="122">
        <f t="shared" si="225"/>
        <v>44732</v>
      </c>
      <c r="U729" s="3"/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3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  <c r="FE729" s="2"/>
      <c r="FF729" s="2"/>
      <c r="FG729" s="2"/>
      <c r="FH729" s="2"/>
      <c r="FI729" s="2"/>
      <c r="FJ729" s="2"/>
    </row>
    <row r="730" spans="1:166" x14ac:dyDescent="0.15">
      <c r="A730" s="134">
        <f t="shared" si="216"/>
        <v>44206</v>
      </c>
      <c r="B730" s="127">
        <f t="shared" ca="1" si="226"/>
        <v>2388265.054</v>
      </c>
      <c r="C730" s="119">
        <f t="shared" si="217"/>
        <v>2000000</v>
      </c>
      <c r="D730" s="128">
        <f ca="1">IF(A730&lt;$B$1,VLOOKUP(A730,[1]DI!$A$4:$B$15000,2,FALSE),0)</f>
        <v>0</v>
      </c>
      <c r="E730" s="129">
        <f t="shared" ca="1" si="209"/>
        <v>1</v>
      </c>
      <c r="F730" s="129">
        <f ca="1">(TRUNC(PRODUCT($E$12:$E729),16))</f>
        <v>1.08521247345487</v>
      </c>
      <c r="G730" s="129">
        <f t="shared" si="218"/>
        <v>1</v>
      </c>
      <c r="H730" s="129">
        <f t="shared" ca="1" si="210"/>
        <v>1.0852124700000001</v>
      </c>
      <c r="I730" s="128">
        <f t="shared" si="219"/>
        <v>0.05</v>
      </c>
      <c r="J730" s="122">
        <f t="shared" si="220"/>
        <v>43488</v>
      </c>
      <c r="K730" s="118">
        <f t="shared" si="221"/>
        <v>493</v>
      </c>
      <c r="L730" s="130">
        <f t="shared" si="222"/>
        <v>494</v>
      </c>
      <c r="M730" s="131">
        <f t="shared" si="211"/>
        <v>1.100367495</v>
      </c>
      <c r="N730" s="131">
        <f t="shared" ca="1" si="212"/>
        <v>1.1941325270000001</v>
      </c>
      <c r="O730" s="130">
        <f t="shared" si="223"/>
        <v>0</v>
      </c>
      <c r="P730" s="129">
        <f t="shared" ca="1" si="213"/>
        <v>388265.054</v>
      </c>
      <c r="Q730" s="135">
        <f t="shared" si="214"/>
        <v>0</v>
      </c>
      <c r="R730" s="129">
        <f t="shared" si="215"/>
        <v>0</v>
      </c>
      <c r="S730" s="136" t="str">
        <f t="shared" si="224"/>
        <v>A+J=</v>
      </c>
      <c r="T730" s="122">
        <f t="shared" si="225"/>
        <v>44732</v>
      </c>
      <c r="U730" s="3"/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3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  <c r="FE730" s="2"/>
      <c r="FF730" s="2"/>
      <c r="FG730" s="2"/>
      <c r="FH730" s="2"/>
      <c r="FI730" s="2"/>
      <c r="FJ730" s="2"/>
    </row>
    <row r="731" spans="1:166" x14ac:dyDescent="0.15">
      <c r="A731" s="134">
        <f t="shared" si="216"/>
        <v>44207</v>
      </c>
      <c r="B731" s="127">
        <f t="shared" ca="1" si="226"/>
        <v>2388265.054</v>
      </c>
      <c r="C731" s="119">
        <f t="shared" si="217"/>
        <v>2000000</v>
      </c>
      <c r="D731" s="128">
        <f ca="1">IF(A731&lt;$B$1,VLOOKUP(A731,[1]DI!$A$4:$B$15000,2,FALSE),0)</f>
        <v>1.9000000000000006E-2</v>
      </c>
      <c r="E731" s="129">
        <f t="shared" ca="1" si="209"/>
        <v>1.0000746899999999</v>
      </c>
      <c r="F731" s="129">
        <f ca="1">(TRUNC(PRODUCT($E$12:$E730),16))</f>
        <v>1.08521247345487</v>
      </c>
      <c r="G731" s="129">
        <f t="shared" si="218"/>
        <v>1</v>
      </c>
      <c r="H731" s="129">
        <f t="shared" ca="1" si="210"/>
        <v>1.0852124700000001</v>
      </c>
      <c r="I731" s="128">
        <f t="shared" si="219"/>
        <v>0.05</v>
      </c>
      <c r="J731" s="122">
        <f t="shared" si="220"/>
        <v>43488</v>
      </c>
      <c r="K731" s="118">
        <f t="shared" si="221"/>
        <v>494</v>
      </c>
      <c r="L731" s="130">
        <f t="shared" si="222"/>
        <v>494</v>
      </c>
      <c r="M731" s="131">
        <f t="shared" si="211"/>
        <v>1.100367495</v>
      </c>
      <c r="N731" s="131">
        <f t="shared" ca="1" si="212"/>
        <v>1.1941325270000001</v>
      </c>
      <c r="O731" s="130">
        <f t="shared" si="223"/>
        <v>0</v>
      </c>
      <c r="P731" s="129">
        <f t="shared" ca="1" si="213"/>
        <v>388265.054</v>
      </c>
      <c r="Q731" s="135">
        <f t="shared" si="214"/>
        <v>0</v>
      </c>
      <c r="R731" s="129">
        <f t="shared" si="215"/>
        <v>0</v>
      </c>
      <c r="S731" s="136" t="str">
        <f t="shared" si="224"/>
        <v>A+J=</v>
      </c>
      <c r="T731" s="122">
        <f t="shared" si="225"/>
        <v>44732</v>
      </c>
      <c r="U731" s="3"/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3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  <c r="FE731" s="2"/>
      <c r="FF731" s="2"/>
      <c r="FG731" s="2"/>
      <c r="FH731" s="2"/>
      <c r="FI731" s="2"/>
      <c r="FJ731" s="2"/>
    </row>
    <row r="732" spans="1:166" x14ac:dyDescent="0.15">
      <c r="A732" s="134">
        <f t="shared" si="216"/>
        <v>44208</v>
      </c>
      <c r="B732" s="127">
        <f t="shared" ca="1" si="226"/>
        <v>2388905.9220000003</v>
      </c>
      <c r="C732" s="119">
        <f t="shared" si="217"/>
        <v>2000000</v>
      </c>
      <c r="D732" s="128">
        <f ca="1">IF(A732&lt;$B$1,VLOOKUP(A732,[1]DI!$A$4:$B$15000,2,FALSE),0)</f>
        <v>1.9000000000000006E-2</v>
      </c>
      <c r="E732" s="129">
        <f t="shared" ca="1" si="209"/>
        <v>1.0000746899999999</v>
      </c>
      <c r="F732" s="129">
        <f ca="1">(TRUNC(PRODUCT($E$12:$E731),16))</f>
        <v>1.08529352797451</v>
      </c>
      <c r="G732" s="129">
        <f t="shared" si="218"/>
        <v>1</v>
      </c>
      <c r="H732" s="129">
        <f t="shared" ca="1" si="210"/>
        <v>1.08529353</v>
      </c>
      <c r="I732" s="128">
        <f t="shared" si="219"/>
        <v>0.05</v>
      </c>
      <c r="J732" s="122">
        <f t="shared" si="220"/>
        <v>43488</v>
      </c>
      <c r="K732" s="118">
        <f t="shared" si="221"/>
        <v>495</v>
      </c>
      <c r="L732" s="130">
        <f t="shared" si="222"/>
        <v>495</v>
      </c>
      <c r="M732" s="131">
        <f t="shared" si="211"/>
        <v>1.10058056</v>
      </c>
      <c r="N732" s="131">
        <f t="shared" ca="1" si="212"/>
        <v>1.1944529610000001</v>
      </c>
      <c r="O732" s="130">
        <f t="shared" si="223"/>
        <v>0</v>
      </c>
      <c r="P732" s="129">
        <f t="shared" ca="1" si="213"/>
        <v>388905.92200000002</v>
      </c>
      <c r="Q732" s="135">
        <f t="shared" si="214"/>
        <v>0</v>
      </c>
      <c r="R732" s="129">
        <f t="shared" si="215"/>
        <v>0</v>
      </c>
      <c r="S732" s="136" t="str">
        <f t="shared" si="224"/>
        <v>A+J=</v>
      </c>
      <c r="T732" s="122">
        <f t="shared" si="225"/>
        <v>44732</v>
      </c>
      <c r="U732" s="3"/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3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  <c r="FE732" s="2"/>
      <c r="FF732" s="2"/>
      <c r="FG732" s="2"/>
      <c r="FH732" s="2"/>
      <c r="FI732" s="2"/>
      <c r="FJ732" s="2"/>
    </row>
    <row r="733" spans="1:166" x14ac:dyDescent="0.15">
      <c r="A733" s="134">
        <f t="shared" si="216"/>
        <v>44209</v>
      </c>
      <c r="B733" s="127">
        <f t="shared" ca="1" si="226"/>
        <v>2389546.9479999999</v>
      </c>
      <c r="C733" s="119">
        <f t="shared" si="217"/>
        <v>2000000</v>
      </c>
      <c r="D733" s="128">
        <f ca="1">IF(A733&lt;$B$1,VLOOKUP(A733,[1]DI!$A$4:$B$15000,2,FALSE),0)</f>
        <v>1.9000000000000006E-2</v>
      </c>
      <c r="E733" s="129">
        <f t="shared" ca="1" si="209"/>
        <v>1.0000746899999999</v>
      </c>
      <c r="F733" s="129">
        <f ca="1">(TRUNC(PRODUCT($E$12:$E732),16))</f>
        <v>1.0853745885481101</v>
      </c>
      <c r="G733" s="129">
        <f t="shared" si="218"/>
        <v>1</v>
      </c>
      <c r="H733" s="129">
        <f t="shared" ca="1" si="210"/>
        <v>1.08537459</v>
      </c>
      <c r="I733" s="128">
        <f t="shared" si="219"/>
        <v>0.05</v>
      </c>
      <c r="J733" s="122">
        <f t="shared" si="220"/>
        <v>43488</v>
      </c>
      <c r="K733" s="118">
        <f t="shared" si="221"/>
        <v>496</v>
      </c>
      <c r="L733" s="130">
        <f t="shared" si="222"/>
        <v>496</v>
      </c>
      <c r="M733" s="131">
        <f t="shared" si="211"/>
        <v>1.1007936659999999</v>
      </c>
      <c r="N733" s="131">
        <f t="shared" ca="1" si="212"/>
        <v>1.194773474</v>
      </c>
      <c r="O733" s="130">
        <f t="shared" si="223"/>
        <v>0</v>
      </c>
      <c r="P733" s="129">
        <f t="shared" ca="1" si="213"/>
        <v>389546.94799999997</v>
      </c>
      <c r="Q733" s="135">
        <f t="shared" si="214"/>
        <v>0</v>
      </c>
      <c r="R733" s="129">
        <f t="shared" si="215"/>
        <v>0</v>
      </c>
      <c r="S733" s="136" t="str">
        <f t="shared" si="224"/>
        <v>A+J=</v>
      </c>
      <c r="T733" s="122">
        <f t="shared" si="225"/>
        <v>44732</v>
      </c>
      <c r="U733" s="3"/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3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  <c r="FE733" s="2"/>
      <c r="FF733" s="2"/>
      <c r="FG733" s="2"/>
      <c r="FH733" s="2"/>
      <c r="FI733" s="2"/>
      <c r="FJ733" s="2"/>
    </row>
    <row r="734" spans="1:166" x14ac:dyDescent="0.15">
      <c r="A734" s="134">
        <f t="shared" si="216"/>
        <v>44210</v>
      </c>
      <c r="B734" s="127">
        <f t="shared" ca="1" si="226"/>
        <v>2390188.1540000001</v>
      </c>
      <c r="C734" s="119">
        <f t="shared" si="217"/>
        <v>2000000</v>
      </c>
      <c r="D734" s="128">
        <f ca="1">IF(A734&lt;$B$1,VLOOKUP(A734,[1]DI!$A$4:$B$15000,2,FALSE),0)</f>
        <v>1.9000000000000006E-2</v>
      </c>
      <c r="E734" s="129">
        <f t="shared" ca="1" si="209"/>
        <v>1.0000746899999999</v>
      </c>
      <c r="F734" s="129">
        <f ca="1">(TRUNC(PRODUCT($E$12:$E733),16))</f>
        <v>1.0854556551761301</v>
      </c>
      <c r="G734" s="129">
        <f t="shared" si="218"/>
        <v>1</v>
      </c>
      <c r="H734" s="129">
        <f t="shared" ca="1" si="210"/>
        <v>1.08545566</v>
      </c>
      <c r="I734" s="128">
        <f t="shared" si="219"/>
        <v>0.05</v>
      </c>
      <c r="J734" s="122">
        <f t="shared" si="220"/>
        <v>43488</v>
      </c>
      <c r="K734" s="118">
        <f t="shared" si="221"/>
        <v>497</v>
      </c>
      <c r="L734" s="130">
        <f t="shared" si="222"/>
        <v>497</v>
      </c>
      <c r="M734" s="131">
        <f t="shared" si="211"/>
        <v>1.1010068129999999</v>
      </c>
      <c r="N734" s="131">
        <f t="shared" ca="1" si="212"/>
        <v>1.195094077</v>
      </c>
      <c r="O734" s="130">
        <f t="shared" si="223"/>
        <v>0</v>
      </c>
      <c r="P734" s="129">
        <f t="shared" ca="1" si="213"/>
        <v>390188.15399999998</v>
      </c>
      <c r="Q734" s="135">
        <f t="shared" si="214"/>
        <v>0</v>
      </c>
      <c r="R734" s="129">
        <f t="shared" si="215"/>
        <v>0</v>
      </c>
      <c r="S734" s="136" t="str">
        <f t="shared" si="224"/>
        <v>A+J=</v>
      </c>
      <c r="T734" s="122">
        <f t="shared" si="225"/>
        <v>44732</v>
      </c>
      <c r="U734" s="3"/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3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  <c r="FE734" s="2"/>
      <c r="FF734" s="2"/>
      <c r="FG734" s="2"/>
      <c r="FH734" s="2"/>
      <c r="FI734" s="2"/>
      <c r="FJ734" s="2"/>
    </row>
    <row r="735" spans="1:166" x14ac:dyDescent="0.15">
      <c r="A735" s="134">
        <f t="shared" si="216"/>
        <v>44211</v>
      </c>
      <c r="B735" s="127">
        <f t="shared" ca="1" si="226"/>
        <v>2390829.52</v>
      </c>
      <c r="C735" s="119">
        <f t="shared" si="217"/>
        <v>2000000</v>
      </c>
      <c r="D735" s="128">
        <f ca="1">IF(A735&lt;$B$1,VLOOKUP(A735,[1]DI!$A$4:$B$15000,2,FALSE),0)</f>
        <v>1.9000000000000006E-2</v>
      </c>
      <c r="E735" s="129">
        <f t="shared" ca="1" si="209"/>
        <v>1.0000746899999999</v>
      </c>
      <c r="F735" s="129">
        <f ca="1">(TRUNC(PRODUCT($E$12:$E734),16))</f>
        <v>1.08553672785902</v>
      </c>
      <c r="G735" s="129">
        <f t="shared" si="218"/>
        <v>1</v>
      </c>
      <c r="H735" s="129">
        <f t="shared" ca="1" si="210"/>
        <v>1.0855367300000001</v>
      </c>
      <c r="I735" s="128">
        <f t="shared" si="219"/>
        <v>0.05</v>
      </c>
      <c r="J735" s="122">
        <f t="shared" si="220"/>
        <v>43488</v>
      </c>
      <c r="K735" s="118">
        <f t="shared" si="221"/>
        <v>498</v>
      </c>
      <c r="L735" s="130">
        <f t="shared" si="222"/>
        <v>498</v>
      </c>
      <c r="M735" s="131">
        <f t="shared" si="211"/>
        <v>1.101220002</v>
      </c>
      <c r="N735" s="131">
        <f t="shared" ca="1" si="212"/>
        <v>1.19541476</v>
      </c>
      <c r="O735" s="130">
        <f t="shared" si="223"/>
        <v>0</v>
      </c>
      <c r="P735" s="129">
        <f t="shared" ca="1" si="213"/>
        <v>390829.52</v>
      </c>
      <c r="Q735" s="135">
        <f t="shared" si="214"/>
        <v>0</v>
      </c>
      <c r="R735" s="129">
        <f t="shared" si="215"/>
        <v>0</v>
      </c>
      <c r="S735" s="136" t="str">
        <f t="shared" si="224"/>
        <v>A+J=</v>
      </c>
      <c r="T735" s="122">
        <f t="shared" si="225"/>
        <v>44732</v>
      </c>
      <c r="U735" s="3"/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3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  <c r="FE735" s="2"/>
      <c r="FF735" s="2"/>
      <c r="FG735" s="2"/>
      <c r="FH735" s="2"/>
      <c r="FI735" s="2"/>
      <c r="FJ735" s="2"/>
    </row>
    <row r="736" spans="1:166" x14ac:dyDescent="0.15">
      <c r="A736" s="134">
        <f t="shared" si="216"/>
        <v>44212</v>
      </c>
      <c r="B736" s="127">
        <f t="shared" ca="1" si="226"/>
        <v>2391471.0660000001</v>
      </c>
      <c r="C736" s="119">
        <f t="shared" si="217"/>
        <v>2000000</v>
      </c>
      <c r="D736" s="128">
        <f ca="1">IF(A736&lt;$B$1,VLOOKUP(A736,[1]DI!$A$4:$B$15000,2,FALSE),0)</f>
        <v>0</v>
      </c>
      <c r="E736" s="129">
        <f t="shared" ca="1" si="209"/>
        <v>1</v>
      </c>
      <c r="F736" s="129">
        <f ca="1">(TRUNC(PRODUCT($E$12:$E735),16))</f>
        <v>1.08561780659722</v>
      </c>
      <c r="G736" s="129">
        <f t="shared" si="218"/>
        <v>1</v>
      </c>
      <c r="H736" s="129">
        <f t="shared" ca="1" si="210"/>
        <v>1.08561781</v>
      </c>
      <c r="I736" s="128">
        <f t="shared" si="219"/>
        <v>0.05</v>
      </c>
      <c r="J736" s="122">
        <f t="shared" si="220"/>
        <v>43488</v>
      </c>
      <c r="K736" s="118">
        <f t="shared" si="221"/>
        <v>498</v>
      </c>
      <c r="L736" s="130">
        <f t="shared" si="222"/>
        <v>499</v>
      </c>
      <c r="M736" s="131">
        <f t="shared" si="211"/>
        <v>1.101433232</v>
      </c>
      <c r="N736" s="131">
        <f t="shared" ca="1" si="212"/>
        <v>1.1957355329999999</v>
      </c>
      <c r="O736" s="130">
        <f t="shared" si="223"/>
        <v>0</v>
      </c>
      <c r="P736" s="129">
        <f t="shared" ca="1" si="213"/>
        <v>391471.06599999999</v>
      </c>
      <c r="Q736" s="135">
        <f t="shared" si="214"/>
        <v>0</v>
      </c>
      <c r="R736" s="129">
        <f t="shared" si="215"/>
        <v>0</v>
      </c>
      <c r="S736" s="136" t="str">
        <f t="shared" si="224"/>
        <v>A+J=</v>
      </c>
      <c r="T736" s="122">
        <f t="shared" si="225"/>
        <v>44732</v>
      </c>
      <c r="U736" s="3"/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3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  <c r="FE736" s="2"/>
      <c r="FF736" s="2"/>
      <c r="FG736" s="2"/>
      <c r="FH736" s="2"/>
      <c r="FI736" s="2"/>
      <c r="FJ736" s="2"/>
    </row>
    <row r="737" spans="1:166" x14ac:dyDescent="0.15">
      <c r="A737" s="134">
        <f t="shared" si="216"/>
        <v>44213</v>
      </c>
      <c r="B737" s="127">
        <f t="shared" ca="1" si="226"/>
        <v>2391471.0660000001</v>
      </c>
      <c r="C737" s="119">
        <f t="shared" si="217"/>
        <v>2000000</v>
      </c>
      <c r="D737" s="128">
        <f ca="1">IF(A737&lt;$B$1,VLOOKUP(A737,[1]DI!$A$4:$B$15000,2,FALSE),0)</f>
        <v>0</v>
      </c>
      <c r="E737" s="129">
        <f t="shared" ca="1" si="209"/>
        <v>1</v>
      </c>
      <c r="F737" s="129">
        <f ca="1">(TRUNC(PRODUCT($E$12:$E736),16))</f>
        <v>1.08561780659722</v>
      </c>
      <c r="G737" s="129">
        <f t="shared" si="218"/>
        <v>1</v>
      </c>
      <c r="H737" s="129">
        <f t="shared" ca="1" si="210"/>
        <v>1.08561781</v>
      </c>
      <c r="I737" s="128">
        <f t="shared" si="219"/>
        <v>0.05</v>
      </c>
      <c r="J737" s="122">
        <f t="shared" si="220"/>
        <v>43488</v>
      </c>
      <c r="K737" s="118">
        <f t="shared" si="221"/>
        <v>498</v>
      </c>
      <c r="L737" s="130">
        <f t="shared" si="222"/>
        <v>499</v>
      </c>
      <c r="M737" s="131">
        <f t="shared" si="211"/>
        <v>1.101433232</v>
      </c>
      <c r="N737" s="131">
        <f t="shared" ca="1" si="212"/>
        <v>1.1957355329999999</v>
      </c>
      <c r="O737" s="130">
        <f t="shared" si="223"/>
        <v>0</v>
      </c>
      <c r="P737" s="129">
        <f t="shared" ca="1" si="213"/>
        <v>391471.06599999999</v>
      </c>
      <c r="Q737" s="135">
        <f t="shared" si="214"/>
        <v>0</v>
      </c>
      <c r="R737" s="129">
        <f t="shared" si="215"/>
        <v>0</v>
      </c>
      <c r="S737" s="136" t="str">
        <f t="shared" si="224"/>
        <v>A+J=</v>
      </c>
      <c r="T737" s="122">
        <f t="shared" si="225"/>
        <v>44732</v>
      </c>
      <c r="U737" s="3"/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3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  <c r="FE737" s="2"/>
      <c r="FF737" s="2"/>
      <c r="FG737" s="2"/>
      <c r="FH737" s="2"/>
      <c r="FI737" s="2"/>
      <c r="FJ737" s="2"/>
    </row>
    <row r="738" spans="1:166" x14ac:dyDescent="0.15">
      <c r="A738" s="134">
        <f t="shared" si="216"/>
        <v>44214</v>
      </c>
      <c r="B738" s="127">
        <f t="shared" ca="1" si="226"/>
        <v>2391471.0660000001</v>
      </c>
      <c r="C738" s="119">
        <f t="shared" si="217"/>
        <v>2000000</v>
      </c>
      <c r="D738" s="128">
        <f ca="1">IF(A738&lt;$B$1,VLOOKUP(A738,[1]DI!$A$4:$B$15000,2,FALSE),0)</f>
        <v>1.9000000000000006E-2</v>
      </c>
      <c r="E738" s="129">
        <f t="shared" ca="1" si="209"/>
        <v>1.0000746899999999</v>
      </c>
      <c r="F738" s="129">
        <f ca="1">(TRUNC(PRODUCT($E$12:$E737),16))</f>
        <v>1.08561780659722</v>
      </c>
      <c r="G738" s="129">
        <f t="shared" si="218"/>
        <v>1</v>
      </c>
      <c r="H738" s="129">
        <f t="shared" ca="1" si="210"/>
        <v>1.08561781</v>
      </c>
      <c r="I738" s="128">
        <f t="shared" si="219"/>
        <v>0.05</v>
      </c>
      <c r="J738" s="122">
        <f t="shared" si="220"/>
        <v>43488</v>
      </c>
      <c r="K738" s="118">
        <f t="shared" si="221"/>
        <v>499</v>
      </c>
      <c r="L738" s="130">
        <f t="shared" si="222"/>
        <v>499</v>
      </c>
      <c r="M738" s="131">
        <f t="shared" si="211"/>
        <v>1.101433232</v>
      </c>
      <c r="N738" s="131">
        <f t="shared" ca="1" si="212"/>
        <v>1.1957355329999999</v>
      </c>
      <c r="O738" s="130">
        <f t="shared" si="223"/>
        <v>0</v>
      </c>
      <c r="P738" s="129">
        <f t="shared" ca="1" si="213"/>
        <v>391471.06599999999</v>
      </c>
      <c r="Q738" s="135">
        <f t="shared" si="214"/>
        <v>0</v>
      </c>
      <c r="R738" s="129">
        <f t="shared" si="215"/>
        <v>0</v>
      </c>
      <c r="S738" s="136" t="str">
        <f t="shared" si="224"/>
        <v>A+J=</v>
      </c>
      <c r="T738" s="122">
        <f t="shared" si="225"/>
        <v>44732</v>
      </c>
      <c r="U738" s="3"/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3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  <c r="FE738" s="2"/>
      <c r="FF738" s="2"/>
      <c r="FG738" s="2"/>
      <c r="FH738" s="2"/>
      <c r="FI738" s="2"/>
      <c r="FJ738" s="2"/>
    </row>
    <row r="739" spans="1:166" x14ac:dyDescent="0.15">
      <c r="A739" s="134">
        <f t="shared" si="216"/>
        <v>44215</v>
      </c>
      <c r="B739" s="127">
        <f t="shared" ca="1" si="226"/>
        <v>2392112.77</v>
      </c>
      <c r="C739" s="119">
        <f t="shared" si="217"/>
        <v>2000000</v>
      </c>
      <c r="D739" s="128">
        <f ca="1">IF(A739&lt;$B$1,VLOOKUP(A739,[1]DI!$A$4:$B$15000,2,FALSE),0)</f>
        <v>1.9000000000000006E-2</v>
      </c>
      <c r="E739" s="129">
        <f t="shared" ca="1" si="209"/>
        <v>1.0000746899999999</v>
      </c>
      <c r="F739" s="129">
        <f ca="1">(TRUNC(PRODUCT($E$12:$E738),16))</f>
        <v>1.08569889139119</v>
      </c>
      <c r="G739" s="129">
        <f t="shared" si="218"/>
        <v>1</v>
      </c>
      <c r="H739" s="129">
        <f t="shared" ca="1" si="210"/>
        <v>1.08569889</v>
      </c>
      <c r="I739" s="128">
        <f t="shared" si="219"/>
        <v>0.05</v>
      </c>
      <c r="J739" s="122">
        <f t="shared" si="220"/>
        <v>43488</v>
      </c>
      <c r="K739" s="118">
        <f t="shared" si="221"/>
        <v>500</v>
      </c>
      <c r="L739" s="130">
        <f t="shared" si="222"/>
        <v>500</v>
      </c>
      <c r="M739" s="131">
        <f t="shared" si="211"/>
        <v>1.101646503</v>
      </c>
      <c r="N739" s="131">
        <f t="shared" ca="1" si="212"/>
        <v>1.1960563850000001</v>
      </c>
      <c r="O739" s="130">
        <f t="shared" si="223"/>
        <v>0</v>
      </c>
      <c r="P739" s="129">
        <f t="shared" ca="1" si="213"/>
        <v>392112.77</v>
      </c>
      <c r="Q739" s="135">
        <f t="shared" si="214"/>
        <v>0</v>
      </c>
      <c r="R739" s="129">
        <f t="shared" si="215"/>
        <v>0</v>
      </c>
      <c r="S739" s="136" t="str">
        <f t="shared" si="224"/>
        <v>A+J=</v>
      </c>
      <c r="T739" s="122">
        <f t="shared" si="225"/>
        <v>44732</v>
      </c>
      <c r="U739" s="3"/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3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  <c r="FE739" s="2"/>
      <c r="FF739" s="2"/>
      <c r="FG739" s="2"/>
      <c r="FH739" s="2"/>
      <c r="FI739" s="2"/>
      <c r="FJ739" s="2"/>
    </row>
    <row r="740" spans="1:166" x14ac:dyDescent="0.15">
      <c r="A740" s="134">
        <f t="shared" si="216"/>
        <v>44216</v>
      </c>
      <c r="B740" s="127">
        <f t="shared" ca="1" si="226"/>
        <v>2392754.656</v>
      </c>
      <c r="C740" s="119">
        <f t="shared" si="217"/>
        <v>2000000</v>
      </c>
      <c r="D740" s="128">
        <f ca="1">IF(A740&lt;$B$1,VLOOKUP(A740,[1]DI!$A$4:$B$15000,2,FALSE),0)</f>
        <v>1.9000000000000006E-2</v>
      </c>
      <c r="E740" s="129">
        <f t="shared" ca="1" si="209"/>
        <v>1.0000746899999999</v>
      </c>
      <c r="F740" s="129">
        <f ca="1">(TRUNC(PRODUCT($E$12:$E739),16))</f>
        <v>1.0857799822413901</v>
      </c>
      <c r="G740" s="129">
        <f t="shared" si="218"/>
        <v>1</v>
      </c>
      <c r="H740" s="129">
        <f t="shared" ca="1" si="210"/>
        <v>1.0857799800000001</v>
      </c>
      <c r="I740" s="128">
        <f t="shared" si="219"/>
        <v>0.05</v>
      </c>
      <c r="J740" s="122">
        <f t="shared" si="220"/>
        <v>43488</v>
      </c>
      <c r="K740" s="118">
        <f t="shared" si="221"/>
        <v>501</v>
      </c>
      <c r="L740" s="130">
        <f t="shared" si="222"/>
        <v>501</v>
      </c>
      <c r="M740" s="131">
        <f t="shared" si="211"/>
        <v>1.1018598150000001</v>
      </c>
      <c r="N740" s="131">
        <f t="shared" ca="1" si="212"/>
        <v>1.1963773280000001</v>
      </c>
      <c r="O740" s="130">
        <f t="shared" si="223"/>
        <v>0</v>
      </c>
      <c r="P740" s="129">
        <f t="shared" ca="1" si="213"/>
        <v>392754.65600000002</v>
      </c>
      <c r="Q740" s="135">
        <f t="shared" si="214"/>
        <v>0</v>
      </c>
      <c r="R740" s="129">
        <f t="shared" si="215"/>
        <v>0</v>
      </c>
      <c r="S740" s="136" t="str">
        <f t="shared" si="224"/>
        <v>A+J=</v>
      </c>
      <c r="T740" s="122">
        <f t="shared" si="225"/>
        <v>44732</v>
      </c>
      <c r="U740" s="3"/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3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  <c r="FE740" s="2"/>
      <c r="FF740" s="2"/>
      <c r="FG740" s="2"/>
      <c r="FH740" s="2"/>
      <c r="FI740" s="2"/>
      <c r="FJ740" s="2"/>
    </row>
    <row r="741" spans="1:166" x14ac:dyDescent="0.15">
      <c r="A741" s="134">
        <f t="shared" si="216"/>
        <v>44217</v>
      </c>
      <c r="B741" s="127">
        <f t="shared" ca="1" si="226"/>
        <v>2393396.7239999999</v>
      </c>
      <c r="C741" s="119">
        <f t="shared" si="217"/>
        <v>2000000</v>
      </c>
      <c r="D741" s="128">
        <f ca="1">IF(A741&lt;$B$1,VLOOKUP(A741,[1]DI!$A$4:$B$15000,2,FALSE),0)</f>
        <v>1.9000000000000006E-2</v>
      </c>
      <c r="E741" s="129">
        <f t="shared" ca="1" si="209"/>
        <v>1.0000746899999999</v>
      </c>
      <c r="F741" s="129">
        <f ca="1">(TRUNC(PRODUCT($E$12:$E740),16))</f>
        <v>1.0858610791482699</v>
      </c>
      <c r="G741" s="129">
        <f t="shared" si="218"/>
        <v>1</v>
      </c>
      <c r="H741" s="129">
        <f t="shared" ca="1" si="210"/>
        <v>1.0858610799999999</v>
      </c>
      <c r="I741" s="128">
        <f t="shared" si="219"/>
        <v>0.05</v>
      </c>
      <c r="J741" s="122">
        <f t="shared" si="220"/>
        <v>43488</v>
      </c>
      <c r="K741" s="118">
        <f t="shared" si="221"/>
        <v>502</v>
      </c>
      <c r="L741" s="130">
        <f t="shared" si="222"/>
        <v>502</v>
      </c>
      <c r="M741" s="131">
        <f t="shared" si="211"/>
        <v>1.1020731690000001</v>
      </c>
      <c r="N741" s="131">
        <f t="shared" ca="1" si="212"/>
        <v>1.196698362</v>
      </c>
      <c r="O741" s="130">
        <f t="shared" si="223"/>
        <v>0</v>
      </c>
      <c r="P741" s="129">
        <f t="shared" ca="1" si="213"/>
        <v>393396.72399999999</v>
      </c>
      <c r="Q741" s="135">
        <f t="shared" si="214"/>
        <v>0</v>
      </c>
      <c r="R741" s="129">
        <f t="shared" si="215"/>
        <v>0</v>
      </c>
      <c r="S741" s="136" t="str">
        <f t="shared" si="224"/>
        <v>A+J=</v>
      </c>
      <c r="T741" s="122">
        <f t="shared" si="225"/>
        <v>44732</v>
      </c>
      <c r="U741" s="3"/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3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  <c r="FE741" s="2"/>
      <c r="FF741" s="2"/>
      <c r="FG741" s="2"/>
      <c r="FH741" s="2"/>
      <c r="FI741" s="2"/>
      <c r="FJ741" s="2"/>
    </row>
    <row r="742" spans="1:166" x14ac:dyDescent="0.15">
      <c r="A742" s="134">
        <f t="shared" si="216"/>
        <v>44218</v>
      </c>
      <c r="B742" s="127">
        <f t="shared" ca="1" si="226"/>
        <v>2394038.9479999999</v>
      </c>
      <c r="C742" s="119">
        <f t="shared" si="217"/>
        <v>2000000</v>
      </c>
      <c r="D742" s="128">
        <f ca="1">IF(A742&lt;$B$1,VLOOKUP(A742,[1]DI!$A$4:$B$15000,2,FALSE),0)</f>
        <v>1.9000000000000006E-2</v>
      </c>
      <c r="E742" s="129">
        <f t="shared" ca="1" si="209"/>
        <v>1.0000746899999999</v>
      </c>
      <c r="F742" s="129">
        <f ca="1">(TRUNC(PRODUCT($E$12:$E741),16))</f>
        <v>1.0859421821122699</v>
      </c>
      <c r="G742" s="129">
        <f t="shared" si="218"/>
        <v>1</v>
      </c>
      <c r="H742" s="129">
        <f t="shared" ca="1" si="210"/>
        <v>1.08594218</v>
      </c>
      <c r="I742" s="128">
        <f t="shared" si="219"/>
        <v>0.05</v>
      </c>
      <c r="J742" s="122">
        <f t="shared" si="220"/>
        <v>43488</v>
      </c>
      <c r="K742" s="118">
        <f t="shared" si="221"/>
        <v>503</v>
      </c>
      <c r="L742" s="130">
        <f t="shared" si="222"/>
        <v>503</v>
      </c>
      <c r="M742" s="131">
        <f t="shared" si="211"/>
        <v>1.1022865639999999</v>
      </c>
      <c r="N742" s="131">
        <f t="shared" ca="1" si="212"/>
        <v>1.197019474</v>
      </c>
      <c r="O742" s="130">
        <f t="shared" si="223"/>
        <v>0</v>
      </c>
      <c r="P742" s="129">
        <f t="shared" ca="1" si="213"/>
        <v>394038.94799999997</v>
      </c>
      <c r="Q742" s="135">
        <f t="shared" si="214"/>
        <v>0</v>
      </c>
      <c r="R742" s="129">
        <f t="shared" si="215"/>
        <v>0</v>
      </c>
      <c r="S742" s="136" t="str">
        <f t="shared" si="224"/>
        <v>A+J=</v>
      </c>
      <c r="T742" s="122">
        <f t="shared" si="225"/>
        <v>44732</v>
      </c>
      <c r="U742" s="3"/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3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  <c r="FE742" s="2"/>
      <c r="FF742" s="2"/>
      <c r="FG742" s="2"/>
      <c r="FH742" s="2"/>
      <c r="FI742" s="2"/>
      <c r="FJ742" s="2"/>
    </row>
    <row r="743" spans="1:166" x14ac:dyDescent="0.15">
      <c r="A743" s="134">
        <f t="shared" si="216"/>
        <v>44219</v>
      </c>
      <c r="B743" s="127">
        <f t="shared" ca="1" si="226"/>
        <v>2394681.3539999998</v>
      </c>
      <c r="C743" s="119">
        <f t="shared" si="217"/>
        <v>2000000</v>
      </c>
      <c r="D743" s="128">
        <f ca="1">IF(A743&lt;$B$1,VLOOKUP(A743,[1]DI!$A$4:$B$15000,2,FALSE),0)</f>
        <v>0</v>
      </c>
      <c r="E743" s="129">
        <f t="shared" ca="1" si="209"/>
        <v>1</v>
      </c>
      <c r="F743" s="129">
        <f ca="1">(TRUNC(PRODUCT($E$12:$E742),16))</f>
        <v>1.0860232911338501</v>
      </c>
      <c r="G743" s="129">
        <f t="shared" si="218"/>
        <v>1</v>
      </c>
      <c r="H743" s="129">
        <f t="shared" ca="1" si="210"/>
        <v>1.08602329</v>
      </c>
      <c r="I743" s="128">
        <f t="shared" si="219"/>
        <v>0.05</v>
      </c>
      <c r="J743" s="122">
        <f t="shared" si="220"/>
        <v>43488</v>
      </c>
      <c r="K743" s="118">
        <f t="shared" si="221"/>
        <v>503</v>
      </c>
      <c r="L743" s="130">
        <f t="shared" si="222"/>
        <v>504</v>
      </c>
      <c r="M743" s="131">
        <f t="shared" si="211"/>
        <v>1.1025</v>
      </c>
      <c r="N743" s="131">
        <f t="shared" ca="1" si="212"/>
        <v>1.1973406769999999</v>
      </c>
      <c r="O743" s="130">
        <f t="shared" si="223"/>
        <v>0</v>
      </c>
      <c r="P743" s="129">
        <f t="shared" ca="1" si="213"/>
        <v>394681.35399999999</v>
      </c>
      <c r="Q743" s="135">
        <f t="shared" si="214"/>
        <v>0</v>
      </c>
      <c r="R743" s="129">
        <f t="shared" si="215"/>
        <v>0</v>
      </c>
      <c r="S743" s="136" t="str">
        <f t="shared" si="224"/>
        <v>A+J=</v>
      </c>
      <c r="T743" s="122">
        <f t="shared" si="225"/>
        <v>44732</v>
      </c>
      <c r="U743" s="34"/>
      <c r="V743" s="34"/>
      <c r="W743" s="34"/>
      <c r="Y743" s="34"/>
      <c r="Z743" s="39"/>
      <c r="AA743" s="34"/>
      <c r="AB743" s="34"/>
      <c r="AC743" s="34"/>
      <c r="AD743" s="34"/>
      <c r="AE743" s="34"/>
      <c r="AF743" s="35"/>
      <c r="AG743" s="34"/>
      <c r="AH743" s="34"/>
      <c r="AI743" s="37"/>
      <c r="AJ743" s="37"/>
      <c r="AK743" s="37"/>
      <c r="AL743" s="37"/>
      <c r="AM743" s="37"/>
      <c r="AN743" s="37"/>
      <c r="AO743" s="37"/>
      <c r="AP743" s="37"/>
      <c r="AQ743" s="37"/>
      <c r="AR743" s="37"/>
      <c r="AS743" s="37"/>
      <c r="AT743" s="37"/>
      <c r="AU743" s="37"/>
      <c r="AV743" s="37"/>
      <c r="AW743" s="37"/>
      <c r="AX743" s="37"/>
      <c r="AY743" s="37"/>
      <c r="AZ743" s="37"/>
      <c r="BA743" s="37"/>
      <c r="BB743" s="37"/>
      <c r="BC743" s="37"/>
      <c r="BD743" s="37"/>
      <c r="BE743" s="37"/>
      <c r="BF743" s="37"/>
      <c r="BG743" s="37"/>
      <c r="BH743" s="37"/>
      <c r="BI743" s="37"/>
      <c r="BJ743" s="37"/>
      <c r="BK743" s="37"/>
      <c r="BL743" s="37"/>
      <c r="BM743" s="37"/>
      <c r="BN743" s="37"/>
      <c r="BO743" s="37"/>
      <c r="BP743" s="37"/>
      <c r="BQ743" s="37"/>
      <c r="BR743" s="37"/>
      <c r="BS743" s="37"/>
      <c r="BT743" s="37"/>
      <c r="BU743" s="37"/>
      <c r="BV743" s="37"/>
      <c r="BW743" s="37"/>
      <c r="BX743" s="37"/>
      <c r="BY743" s="37"/>
      <c r="BZ743" s="37"/>
      <c r="CA743" s="37"/>
      <c r="CB743" s="37"/>
      <c r="CC743" s="37"/>
      <c r="CD743" s="37"/>
      <c r="CE743" s="37"/>
      <c r="CF743" s="37"/>
      <c r="CG743" s="37"/>
      <c r="CH743" s="37"/>
      <c r="CI743" s="37"/>
      <c r="CJ743" s="37"/>
      <c r="CK743" s="37"/>
      <c r="CL743" s="37"/>
      <c r="CM743" s="37"/>
      <c r="CN743" s="37"/>
      <c r="CO743" s="37"/>
      <c r="CP743" s="37"/>
      <c r="CQ743" s="37"/>
      <c r="CR743" s="37"/>
      <c r="CS743" s="37"/>
      <c r="CT743" s="37"/>
      <c r="CU743" s="37"/>
      <c r="CV743" s="37"/>
      <c r="CW743" s="37"/>
      <c r="CX743" s="37"/>
      <c r="CY743" s="37"/>
      <c r="CZ743" s="37"/>
      <c r="DA743" s="37"/>
      <c r="DB743" s="37"/>
      <c r="DC743" s="37"/>
      <c r="DD743" s="37"/>
      <c r="DE743" s="37"/>
      <c r="DF743" s="37"/>
      <c r="DG743" s="37"/>
      <c r="DH743" s="37"/>
      <c r="DI743" s="37"/>
      <c r="DJ743" s="37"/>
      <c r="DK743" s="37"/>
      <c r="DL743" s="37"/>
      <c r="DM743" s="37"/>
      <c r="DN743" s="37"/>
      <c r="DO743" s="37"/>
      <c r="DP743" s="37"/>
      <c r="DQ743" s="37"/>
      <c r="DR743" s="37"/>
      <c r="DS743" s="37"/>
      <c r="DT743" s="37"/>
      <c r="DU743" s="37"/>
      <c r="DV743" s="37"/>
      <c r="DW743" s="37"/>
      <c r="DX743" s="37"/>
      <c r="DY743" s="37"/>
      <c r="DZ743" s="37"/>
      <c r="EA743" s="37"/>
      <c r="EB743" s="37"/>
      <c r="EC743" s="37"/>
      <c r="ED743" s="37"/>
      <c r="EE743" s="37"/>
      <c r="EF743" s="37"/>
      <c r="EG743" s="37"/>
      <c r="EH743" s="37"/>
      <c r="EI743" s="37"/>
      <c r="EJ743" s="37"/>
      <c r="EK743" s="37"/>
      <c r="EL743" s="37"/>
      <c r="EM743" s="37"/>
      <c r="EN743" s="37"/>
      <c r="EO743" s="37"/>
      <c r="EP743" s="37"/>
      <c r="EQ743" s="37"/>
      <c r="ER743" s="37"/>
      <c r="ES743" s="37"/>
      <c r="ET743" s="37"/>
      <c r="EU743" s="37"/>
      <c r="EV743" s="37"/>
      <c r="EW743" s="37"/>
      <c r="EX743" s="37"/>
      <c r="EY743" s="37"/>
      <c r="EZ743" s="37"/>
      <c r="FA743" s="37"/>
      <c r="FB743" s="37"/>
      <c r="FC743" s="37"/>
      <c r="FD743" s="37"/>
      <c r="FE743" s="37"/>
      <c r="FF743" s="37"/>
      <c r="FG743" s="37"/>
      <c r="FH743" s="37"/>
      <c r="FI743" s="37"/>
      <c r="FJ743" s="37"/>
    </row>
    <row r="744" spans="1:166" x14ac:dyDescent="0.15">
      <c r="A744" s="134">
        <f t="shared" si="216"/>
        <v>44220</v>
      </c>
      <c r="B744" s="127">
        <f t="shared" ca="1" si="226"/>
        <v>2394681.3539999998</v>
      </c>
      <c r="C744" s="119">
        <f t="shared" si="217"/>
        <v>2000000</v>
      </c>
      <c r="D744" s="128">
        <f ca="1">IF(A744&lt;$B$1,VLOOKUP(A744,[1]DI!$A$4:$B$15000,2,FALSE),0)</f>
        <v>0</v>
      </c>
      <c r="E744" s="129">
        <f t="shared" ca="1" si="209"/>
        <v>1</v>
      </c>
      <c r="F744" s="129">
        <f ca="1">(TRUNC(PRODUCT($E$12:$E743),16))</f>
        <v>1.0860232911338501</v>
      </c>
      <c r="G744" s="129">
        <f t="shared" si="218"/>
        <v>1</v>
      </c>
      <c r="H744" s="129">
        <f t="shared" ca="1" si="210"/>
        <v>1.08602329</v>
      </c>
      <c r="I744" s="128">
        <f t="shared" si="219"/>
        <v>0.05</v>
      </c>
      <c r="J744" s="122">
        <f t="shared" si="220"/>
        <v>43488</v>
      </c>
      <c r="K744" s="118">
        <f t="shared" si="221"/>
        <v>503</v>
      </c>
      <c r="L744" s="130">
        <f t="shared" si="222"/>
        <v>504</v>
      </c>
      <c r="M744" s="131">
        <f t="shared" si="211"/>
        <v>1.1025</v>
      </c>
      <c r="N744" s="131">
        <f t="shared" ca="1" si="212"/>
        <v>1.1973406769999999</v>
      </c>
      <c r="O744" s="130">
        <f t="shared" si="223"/>
        <v>0</v>
      </c>
      <c r="P744" s="129">
        <f t="shared" ca="1" si="213"/>
        <v>394681.35399999999</v>
      </c>
      <c r="Q744" s="135">
        <f t="shared" si="214"/>
        <v>0</v>
      </c>
      <c r="R744" s="129">
        <f t="shared" si="215"/>
        <v>0</v>
      </c>
      <c r="S744" s="136" t="str">
        <f t="shared" si="224"/>
        <v>A+J=</v>
      </c>
      <c r="T744" s="122">
        <f t="shared" si="225"/>
        <v>44732</v>
      </c>
      <c r="U744" s="3"/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3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  <c r="FE744" s="2"/>
      <c r="FF744" s="2"/>
      <c r="FG744" s="2"/>
      <c r="FH744" s="2"/>
      <c r="FI744" s="2"/>
      <c r="FJ744" s="2"/>
    </row>
    <row r="745" spans="1:166" x14ac:dyDescent="0.15">
      <c r="A745" s="134">
        <f t="shared" si="216"/>
        <v>44221</v>
      </c>
      <c r="B745" s="127">
        <f t="shared" ca="1" si="226"/>
        <v>2394681.3539999998</v>
      </c>
      <c r="C745" s="119">
        <f t="shared" si="217"/>
        <v>2000000</v>
      </c>
      <c r="D745" s="128">
        <f ca="1">IF(A745&lt;$B$1,VLOOKUP(A745,[1]DI!$A$4:$B$15000,2,FALSE),0)</f>
        <v>1.9000000000000006E-2</v>
      </c>
      <c r="E745" s="129">
        <f t="shared" ca="1" si="209"/>
        <v>1.0000746899999999</v>
      </c>
      <c r="F745" s="129">
        <f ca="1">(TRUNC(PRODUCT($E$12:$E744),16))</f>
        <v>1.0860232911338501</v>
      </c>
      <c r="G745" s="129">
        <f t="shared" si="218"/>
        <v>1</v>
      </c>
      <c r="H745" s="129">
        <f t="shared" ca="1" si="210"/>
        <v>1.08602329</v>
      </c>
      <c r="I745" s="128">
        <f t="shared" si="219"/>
        <v>0.05</v>
      </c>
      <c r="J745" s="122">
        <f t="shared" si="220"/>
        <v>43488</v>
      </c>
      <c r="K745" s="118">
        <f t="shared" si="221"/>
        <v>504</v>
      </c>
      <c r="L745" s="130">
        <f t="shared" si="222"/>
        <v>504</v>
      </c>
      <c r="M745" s="131">
        <f t="shared" si="211"/>
        <v>1.1025</v>
      </c>
      <c r="N745" s="131">
        <f t="shared" ca="1" si="212"/>
        <v>1.1973406769999999</v>
      </c>
      <c r="O745" s="130">
        <f t="shared" si="223"/>
        <v>0</v>
      </c>
      <c r="P745" s="129">
        <f t="shared" ca="1" si="213"/>
        <v>394681.35399999999</v>
      </c>
      <c r="Q745" s="135">
        <f t="shared" si="214"/>
        <v>0</v>
      </c>
      <c r="R745" s="129">
        <f t="shared" si="215"/>
        <v>0</v>
      </c>
      <c r="S745" s="136" t="str">
        <f t="shared" si="224"/>
        <v>A+J=</v>
      </c>
      <c r="T745" s="122">
        <f t="shared" si="225"/>
        <v>44732</v>
      </c>
      <c r="U745" s="3"/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3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  <c r="FE745" s="2"/>
      <c r="FF745" s="2"/>
      <c r="FG745" s="2"/>
      <c r="FH745" s="2"/>
      <c r="FI745" s="2"/>
      <c r="FJ745" s="2"/>
    </row>
    <row r="746" spans="1:166" x14ac:dyDescent="0.15">
      <c r="A746" s="134">
        <f t="shared" si="216"/>
        <v>44222</v>
      </c>
      <c r="B746" s="127">
        <f t="shared" ca="1" si="226"/>
        <v>2395323.9419999998</v>
      </c>
      <c r="C746" s="119">
        <f t="shared" si="217"/>
        <v>2000000</v>
      </c>
      <c r="D746" s="128">
        <f ca="1">IF(A746&lt;$B$1,VLOOKUP(A746,[1]DI!$A$4:$B$15000,2,FALSE),0)</f>
        <v>1.9000000000000006E-2</v>
      </c>
      <c r="E746" s="129">
        <f t="shared" ca="1" si="209"/>
        <v>1.0000746899999999</v>
      </c>
      <c r="F746" s="129">
        <f ca="1">(TRUNC(PRODUCT($E$12:$E745),16))</f>
        <v>1.0861044062134599</v>
      </c>
      <c r="G746" s="129">
        <f t="shared" si="218"/>
        <v>1</v>
      </c>
      <c r="H746" s="129">
        <f t="shared" ca="1" si="210"/>
        <v>1.0861044099999999</v>
      </c>
      <c r="I746" s="128">
        <f t="shared" si="219"/>
        <v>0.05</v>
      </c>
      <c r="J746" s="122">
        <f t="shared" si="220"/>
        <v>43488</v>
      </c>
      <c r="K746" s="118">
        <f t="shared" si="221"/>
        <v>505</v>
      </c>
      <c r="L746" s="130">
        <f t="shared" si="222"/>
        <v>505</v>
      </c>
      <c r="M746" s="131">
        <f t="shared" si="211"/>
        <v>1.1027134780000001</v>
      </c>
      <c r="N746" s="131">
        <f t="shared" ca="1" si="212"/>
        <v>1.197661971</v>
      </c>
      <c r="O746" s="130">
        <f t="shared" si="223"/>
        <v>0</v>
      </c>
      <c r="P746" s="129">
        <f t="shared" ca="1" si="213"/>
        <v>395323.94199999998</v>
      </c>
      <c r="Q746" s="135">
        <f t="shared" si="214"/>
        <v>0</v>
      </c>
      <c r="R746" s="129">
        <f t="shared" si="215"/>
        <v>0</v>
      </c>
      <c r="S746" s="136" t="str">
        <f t="shared" si="224"/>
        <v>A+J=</v>
      </c>
      <c r="T746" s="122">
        <f t="shared" si="225"/>
        <v>44732</v>
      </c>
      <c r="U746" s="3"/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3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  <c r="FE746" s="2"/>
      <c r="FF746" s="2"/>
      <c r="FG746" s="2"/>
      <c r="FH746" s="2"/>
      <c r="FI746" s="2"/>
      <c r="FJ746" s="2"/>
    </row>
    <row r="747" spans="1:166" x14ac:dyDescent="0.15">
      <c r="A747" s="134">
        <f t="shared" si="216"/>
        <v>44223</v>
      </c>
      <c r="B747" s="127">
        <f t="shared" ca="1" si="226"/>
        <v>2395966.69</v>
      </c>
      <c r="C747" s="119">
        <f t="shared" si="217"/>
        <v>2000000</v>
      </c>
      <c r="D747" s="128">
        <f ca="1">IF(A747&lt;$B$1,VLOOKUP(A747,[1]DI!$A$4:$B$15000,2,FALSE),0)</f>
        <v>1.9000000000000006E-2</v>
      </c>
      <c r="E747" s="129">
        <f t="shared" ca="1" si="209"/>
        <v>1.0000746899999999</v>
      </c>
      <c r="F747" s="129">
        <f ca="1">(TRUNC(PRODUCT($E$12:$E746),16))</f>
        <v>1.0861855273515599</v>
      </c>
      <c r="G747" s="129">
        <f t="shared" si="218"/>
        <v>1</v>
      </c>
      <c r="H747" s="129">
        <f t="shared" ca="1" si="210"/>
        <v>1.0861855300000001</v>
      </c>
      <c r="I747" s="128">
        <f t="shared" si="219"/>
        <v>0.05</v>
      </c>
      <c r="J747" s="122">
        <f t="shared" si="220"/>
        <v>43488</v>
      </c>
      <c r="K747" s="118">
        <f t="shared" si="221"/>
        <v>506</v>
      </c>
      <c r="L747" s="130">
        <f t="shared" si="222"/>
        <v>506</v>
      </c>
      <c r="M747" s="131">
        <f t="shared" si="211"/>
        <v>1.102926997</v>
      </c>
      <c r="N747" s="131">
        <f t="shared" ca="1" si="212"/>
        <v>1.1979833449999999</v>
      </c>
      <c r="O747" s="130">
        <f t="shared" si="223"/>
        <v>0</v>
      </c>
      <c r="P747" s="129">
        <f t="shared" ca="1" si="213"/>
        <v>395966.69</v>
      </c>
      <c r="Q747" s="135">
        <f t="shared" si="214"/>
        <v>0</v>
      </c>
      <c r="R747" s="129">
        <f t="shared" si="215"/>
        <v>0</v>
      </c>
      <c r="S747" s="136" t="str">
        <f t="shared" si="224"/>
        <v>A+J=</v>
      </c>
      <c r="T747" s="122">
        <f t="shared" si="225"/>
        <v>44732</v>
      </c>
      <c r="U747" s="3"/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3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  <c r="FE747" s="2"/>
      <c r="FF747" s="2"/>
      <c r="FG747" s="2"/>
      <c r="FH747" s="2"/>
      <c r="FI747" s="2"/>
      <c r="FJ747" s="2"/>
    </row>
    <row r="748" spans="1:166" x14ac:dyDescent="0.15">
      <c r="A748" s="134">
        <f t="shared" si="216"/>
        <v>44224</v>
      </c>
      <c r="B748" s="127">
        <f t="shared" ca="1" si="226"/>
        <v>2396609.594</v>
      </c>
      <c r="C748" s="119">
        <f t="shared" si="217"/>
        <v>2000000</v>
      </c>
      <c r="D748" s="128">
        <f ca="1">IF(A748&lt;$B$1,VLOOKUP(A748,[1]DI!$A$4:$B$15000,2,FALSE),0)</f>
        <v>1.9000000000000006E-2</v>
      </c>
      <c r="E748" s="129">
        <f t="shared" ca="1" si="209"/>
        <v>1.0000746899999999</v>
      </c>
      <c r="F748" s="129">
        <f ca="1">(TRUNC(PRODUCT($E$12:$E747),16))</f>
        <v>1.0862666545485999</v>
      </c>
      <c r="G748" s="129">
        <f t="shared" si="218"/>
        <v>1</v>
      </c>
      <c r="H748" s="129">
        <f t="shared" ca="1" si="210"/>
        <v>1.08626665</v>
      </c>
      <c r="I748" s="128">
        <f t="shared" si="219"/>
        <v>0.05</v>
      </c>
      <c r="J748" s="122">
        <f t="shared" si="220"/>
        <v>43488</v>
      </c>
      <c r="K748" s="118">
        <f t="shared" si="221"/>
        <v>507</v>
      </c>
      <c r="L748" s="130">
        <f t="shared" si="222"/>
        <v>507</v>
      </c>
      <c r="M748" s="131">
        <f t="shared" si="211"/>
        <v>1.1031405569999999</v>
      </c>
      <c r="N748" s="131">
        <f t="shared" ca="1" si="212"/>
        <v>1.198304797</v>
      </c>
      <c r="O748" s="130">
        <f t="shared" si="223"/>
        <v>0</v>
      </c>
      <c r="P748" s="129">
        <f t="shared" ca="1" si="213"/>
        <v>396609.59399999998</v>
      </c>
      <c r="Q748" s="135">
        <f t="shared" si="214"/>
        <v>0</v>
      </c>
      <c r="R748" s="129">
        <f t="shared" si="215"/>
        <v>0</v>
      </c>
      <c r="S748" s="136" t="str">
        <f t="shared" si="224"/>
        <v>A+J=</v>
      </c>
      <c r="T748" s="122">
        <f t="shared" si="225"/>
        <v>44732</v>
      </c>
      <c r="U748" s="3"/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3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  <c r="FE748" s="2"/>
      <c r="FF748" s="2"/>
      <c r="FG748" s="2"/>
      <c r="FH748" s="2"/>
      <c r="FI748" s="2"/>
      <c r="FJ748" s="2"/>
    </row>
    <row r="749" spans="1:166" x14ac:dyDescent="0.15">
      <c r="A749" s="134">
        <f t="shared" si="216"/>
        <v>44225</v>
      </c>
      <c r="B749" s="127">
        <f t="shared" ca="1" si="226"/>
        <v>2397252.7039999999</v>
      </c>
      <c r="C749" s="119">
        <f t="shared" si="217"/>
        <v>2000000</v>
      </c>
      <c r="D749" s="128">
        <f ca="1">IF(A749&lt;$B$1,VLOOKUP(A749,[1]DI!$A$4:$B$15000,2,FALSE),0)</f>
        <v>1.9000000000000006E-2</v>
      </c>
      <c r="E749" s="129">
        <f t="shared" ca="1" si="209"/>
        <v>1.0000746899999999</v>
      </c>
      <c r="F749" s="129">
        <f ca="1">(TRUNC(PRODUCT($E$12:$E748),16))</f>
        <v>1.0863477878050301</v>
      </c>
      <c r="G749" s="129">
        <f t="shared" si="218"/>
        <v>1</v>
      </c>
      <c r="H749" s="129">
        <f t="shared" ca="1" si="210"/>
        <v>1.08634779</v>
      </c>
      <c r="I749" s="128">
        <f t="shared" si="219"/>
        <v>0.05</v>
      </c>
      <c r="J749" s="122">
        <f t="shared" si="220"/>
        <v>43488</v>
      </c>
      <c r="K749" s="118">
        <f t="shared" si="221"/>
        <v>508</v>
      </c>
      <c r="L749" s="130">
        <f t="shared" si="222"/>
        <v>508</v>
      </c>
      <c r="M749" s="131">
        <f t="shared" si="211"/>
        <v>1.103354159</v>
      </c>
      <c r="N749" s="131">
        <f t="shared" ca="1" si="212"/>
        <v>1.198626352</v>
      </c>
      <c r="O749" s="130">
        <f t="shared" si="223"/>
        <v>0</v>
      </c>
      <c r="P749" s="129">
        <f t="shared" ca="1" si="213"/>
        <v>397252.70400000003</v>
      </c>
      <c r="Q749" s="135">
        <f t="shared" si="214"/>
        <v>0</v>
      </c>
      <c r="R749" s="129">
        <f t="shared" si="215"/>
        <v>0</v>
      </c>
      <c r="S749" s="136" t="str">
        <f t="shared" si="224"/>
        <v>A+J=</v>
      </c>
      <c r="T749" s="122">
        <f t="shared" si="225"/>
        <v>44732</v>
      </c>
      <c r="U749" s="3"/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3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  <c r="FE749" s="2"/>
      <c r="FF749" s="2"/>
      <c r="FG749" s="2"/>
      <c r="FH749" s="2"/>
      <c r="FI749" s="2"/>
      <c r="FJ749" s="2"/>
    </row>
    <row r="750" spans="1:166" x14ac:dyDescent="0.15">
      <c r="A750" s="134">
        <f t="shared" si="216"/>
        <v>44226</v>
      </c>
      <c r="B750" s="127">
        <f t="shared" ca="1" si="226"/>
        <v>2397895.9720000001</v>
      </c>
      <c r="C750" s="119">
        <f t="shared" si="217"/>
        <v>2000000</v>
      </c>
      <c r="D750" s="128">
        <f ca="1">IF(A750&lt;$B$1,VLOOKUP(A750,[1]DI!$A$4:$B$15000,2,FALSE),0)</f>
        <v>0</v>
      </c>
      <c r="E750" s="129">
        <f t="shared" ca="1" si="209"/>
        <v>1</v>
      </c>
      <c r="F750" s="129">
        <f ca="1">(TRUNC(PRODUCT($E$12:$E749),16))</f>
        <v>1.0864289271212999</v>
      </c>
      <c r="G750" s="129">
        <f t="shared" si="218"/>
        <v>1</v>
      </c>
      <c r="H750" s="129">
        <f t="shared" ca="1" si="210"/>
        <v>1.0864289300000001</v>
      </c>
      <c r="I750" s="128">
        <f t="shared" si="219"/>
        <v>0.05</v>
      </c>
      <c r="J750" s="122">
        <f t="shared" si="220"/>
        <v>43488</v>
      </c>
      <c r="K750" s="118">
        <f t="shared" si="221"/>
        <v>508</v>
      </c>
      <c r="L750" s="130">
        <f t="shared" si="222"/>
        <v>509</v>
      </c>
      <c r="M750" s="131">
        <f t="shared" si="211"/>
        <v>1.1035678019999999</v>
      </c>
      <c r="N750" s="131">
        <f t="shared" ca="1" si="212"/>
        <v>1.1989479860000001</v>
      </c>
      <c r="O750" s="130">
        <f t="shared" si="223"/>
        <v>0</v>
      </c>
      <c r="P750" s="129">
        <f t="shared" ca="1" si="213"/>
        <v>397895.97200000001</v>
      </c>
      <c r="Q750" s="135">
        <f t="shared" si="214"/>
        <v>0</v>
      </c>
      <c r="R750" s="129">
        <f t="shared" si="215"/>
        <v>0</v>
      </c>
      <c r="S750" s="136" t="str">
        <f t="shared" si="224"/>
        <v>A+J=</v>
      </c>
      <c r="T750" s="122">
        <f t="shared" si="225"/>
        <v>44732</v>
      </c>
      <c r="U750" s="3"/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3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  <c r="FE750" s="2"/>
      <c r="FF750" s="2"/>
      <c r="FG750" s="2"/>
      <c r="FH750" s="2"/>
      <c r="FI750" s="2"/>
      <c r="FJ750" s="2"/>
    </row>
    <row r="751" spans="1:166" x14ac:dyDescent="0.15">
      <c r="A751" s="134">
        <f t="shared" si="216"/>
        <v>44227</v>
      </c>
      <c r="B751" s="127">
        <f t="shared" ca="1" si="226"/>
        <v>2397895.9720000001</v>
      </c>
      <c r="C751" s="119">
        <f t="shared" si="217"/>
        <v>2000000</v>
      </c>
      <c r="D751" s="128">
        <f ca="1">IF(A751&lt;$B$1,VLOOKUP(A751,[1]DI!$A$4:$B$15000,2,FALSE),0)</f>
        <v>0</v>
      </c>
      <c r="E751" s="129">
        <f t="shared" ca="1" si="209"/>
        <v>1</v>
      </c>
      <c r="F751" s="129">
        <f ca="1">(TRUNC(PRODUCT($E$12:$E750),16))</f>
        <v>1.0864289271212999</v>
      </c>
      <c r="G751" s="129">
        <f t="shared" si="218"/>
        <v>1</v>
      </c>
      <c r="H751" s="129">
        <f t="shared" ca="1" si="210"/>
        <v>1.0864289300000001</v>
      </c>
      <c r="I751" s="128">
        <f t="shared" si="219"/>
        <v>0.05</v>
      </c>
      <c r="J751" s="122">
        <f t="shared" si="220"/>
        <v>43488</v>
      </c>
      <c r="K751" s="118">
        <f t="shared" si="221"/>
        <v>508</v>
      </c>
      <c r="L751" s="130">
        <f t="shared" si="222"/>
        <v>509</v>
      </c>
      <c r="M751" s="131">
        <f t="shared" si="211"/>
        <v>1.1035678019999999</v>
      </c>
      <c r="N751" s="131">
        <f t="shared" ca="1" si="212"/>
        <v>1.1989479860000001</v>
      </c>
      <c r="O751" s="130">
        <f t="shared" si="223"/>
        <v>0</v>
      </c>
      <c r="P751" s="129">
        <f t="shared" ca="1" si="213"/>
        <v>397895.97200000001</v>
      </c>
      <c r="Q751" s="135">
        <f t="shared" si="214"/>
        <v>0</v>
      </c>
      <c r="R751" s="129">
        <f t="shared" si="215"/>
        <v>0</v>
      </c>
      <c r="S751" s="136" t="str">
        <f t="shared" si="224"/>
        <v>A+J=</v>
      </c>
      <c r="T751" s="122">
        <f t="shared" si="225"/>
        <v>44732</v>
      </c>
      <c r="U751" s="3"/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3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  <c r="FE751" s="2"/>
      <c r="FF751" s="2"/>
      <c r="FG751" s="2"/>
      <c r="FH751" s="2"/>
      <c r="FI751" s="2"/>
      <c r="FJ751" s="2"/>
    </row>
    <row r="752" spans="1:166" x14ac:dyDescent="0.15">
      <c r="A752" s="134">
        <f t="shared" si="216"/>
        <v>44228</v>
      </c>
      <c r="B752" s="127">
        <f t="shared" ca="1" si="226"/>
        <v>2397895.9720000001</v>
      </c>
      <c r="C752" s="119">
        <f t="shared" si="217"/>
        <v>2000000</v>
      </c>
      <c r="D752" s="128">
        <f ca="1">IF(A752&lt;$B$1,VLOOKUP(A752,[1]DI!$A$4:$B$15000,2,FALSE),0)</f>
        <v>1.9000000000000006E-2</v>
      </c>
      <c r="E752" s="129">
        <f t="shared" ca="1" si="209"/>
        <v>1.0000746899999999</v>
      </c>
      <c r="F752" s="129">
        <f ca="1">(TRUNC(PRODUCT($E$12:$E751),16))</f>
        <v>1.0864289271212999</v>
      </c>
      <c r="G752" s="129">
        <f t="shared" si="218"/>
        <v>1</v>
      </c>
      <c r="H752" s="129">
        <f t="shared" ca="1" si="210"/>
        <v>1.0864289300000001</v>
      </c>
      <c r="I752" s="128">
        <f t="shared" si="219"/>
        <v>0.05</v>
      </c>
      <c r="J752" s="122">
        <f t="shared" si="220"/>
        <v>43488</v>
      </c>
      <c r="K752" s="118">
        <f t="shared" si="221"/>
        <v>509</v>
      </c>
      <c r="L752" s="130">
        <f t="shared" si="222"/>
        <v>509</v>
      </c>
      <c r="M752" s="131">
        <f t="shared" si="211"/>
        <v>1.1035678019999999</v>
      </c>
      <c r="N752" s="131">
        <f t="shared" ca="1" si="212"/>
        <v>1.1989479860000001</v>
      </c>
      <c r="O752" s="130">
        <f t="shared" si="223"/>
        <v>0</v>
      </c>
      <c r="P752" s="129">
        <f t="shared" ca="1" si="213"/>
        <v>397895.97200000001</v>
      </c>
      <c r="Q752" s="135">
        <f t="shared" si="214"/>
        <v>0</v>
      </c>
      <c r="R752" s="129">
        <f t="shared" si="215"/>
        <v>0</v>
      </c>
      <c r="S752" s="136" t="str">
        <f t="shared" si="224"/>
        <v>A+J=</v>
      </c>
      <c r="T752" s="122">
        <f t="shared" si="225"/>
        <v>44732</v>
      </c>
      <c r="U752" s="3"/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3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  <c r="FE752" s="2"/>
      <c r="FF752" s="2"/>
      <c r="FG752" s="2"/>
      <c r="FH752" s="2"/>
      <c r="FI752" s="2"/>
      <c r="FJ752" s="2"/>
    </row>
    <row r="753" spans="1:166" x14ac:dyDescent="0.15">
      <c r="A753" s="134">
        <f t="shared" si="216"/>
        <v>44229</v>
      </c>
      <c r="B753" s="127">
        <f t="shared" ca="1" si="226"/>
        <v>2398539.4</v>
      </c>
      <c r="C753" s="119">
        <f t="shared" si="217"/>
        <v>2000000</v>
      </c>
      <c r="D753" s="128">
        <f ca="1">IF(A753&lt;$B$1,VLOOKUP(A753,[1]DI!$A$4:$B$15000,2,FALSE),0)</f>
        <v>1.9000000000000006E-2</v>
      </c>
      <c r="E753" s="129">
        <f t="shared" ca="1" si="209"/>
        <v>1.0000746899999999</v>
      </c>
      <c r="F753" s="129">
        <f ca="1">(TRUNC(PRODUCT($E$12:$E752),16))</f>
        <v>1.08651007249787</v>
      </c>
      <c r="G753" s="129">
        <f t="shared" si="218"/>
        <v>1</v>
      </c>
      <c r="H753" s="129">
        <f t="shared" ca="1" si="210"/>
        <v>1.0865100700000001</v>
      </c>
      <c r="I753" s="128">
        <f t="shared" si="219"/>
        <v>0.05</v>
      </c>
      <c r="J753" s="122">
        <f t="shared" si="220"/>
        <v>43488</v>
      </c>
      <c r="K753" s="118">
        <f t="shared" si="221"/>
        <v>510</v>
      </c>
      <c r="L753" s="130">
        <f t="shared" si="222"/>
        <v>510</v>
      </c>
      <c r="M753" s="131">
        <f t="shared" si="211"/>
        <v>1.1037814859999999</v>
      </c>
      <c r="N753" s="131">
        <f t="shared" ca="1" si="212"/>
        <v>1.1992697000000001</v>
      </c>
      <c r="O753" s="130">
        <f t="shared" si="223"/>
        <v>0</v>
      </c>
      <c r="P753" s="129">
        <f t="shared" ca="1" si="213"/>
        <v>398539.4</v>
      </c>
      <c r="Q753" s="135">
        <f t="shared" si="214"/>
        <v>0</v>
      </c>
      <c r="R753" s="129">
        <f t="shared" si="215"/>
        <v>0</v>
      </c>
      <c r="S753" s="136" t="str">
        <f t="shared" si="224"/>
        <v>A+J=</v>
      </c>
      <c r="T753" s="122">
        <f t="shared" si="225"/>
        <v>44732</v>
      </c>
      <c r="U753" s="3"/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3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  <c r="FE753" s="2"/>
      <c r="FF753" s="2"/>
      <c r="FG753" s="2"/>
      <c r="FH753" s="2"/>
      <c r="FI753" s="2"/>
      <c r="FJ753" s="2"/>
    </row>
    <row r="754" spans="1:166" x14ac:dyDescent="0.15">
      <c r="A754" s="134">
        <f t="shared" si="216"/>
        <v>44230</v>
      </c>
      <c r="B754" s="127">
        <f t="shared" ca="1" si="226"/>
        <v>2399183.0079999999</v>
      </c>
      <c r="C754" s="119">
        <f t="shared" si="217"/>
        <v>2000000</v>
      </c>
      <c r="D754" s="128">
        <f ca="1">IF(A754&lt;$B$1,VLOOKUP(A754,[1]DI!$A$4:$B$15000,2,FALSE),0)</f>
        <v>1.9000000000000006E-2</v>
      </c>
      <c r="E754" s="129">
        <f t="shared" ca="1" si="209"/>
        <v>1.0000746899999999</v>
      </c>
      <c r="F754" s="129">
        <f ca="1">(TRUNC(PRODUCT($E$12:$E753),16))</f>
        <v>1.08659122393518</v>
      </c>
      <c r="G754" s="129">
        <f t="shared" si="218"/>
        <v>1</v>
      </c>
      <c r="H754" s="129">
        <f t="shared" ca="1" si="210"/>
        <v>1.0865912200000001</v>
      </c>
      <c r="I754" s="128">
        <f t="shared" si="219"/>
        <v>0.05</v>
      </c>
      <c r="J754" s="122">
        <f t="shared" si="220"/>
        <v>43488</v>
      </c>
      <c r="K754" s="118">
        <f t="shared" si="221"/>
        <v>511</v>
      </c>
      <c r="L754" s="130">
        <f t="shared" si="222"/>
        <v>511</v>
      </c>
      <c r="M754" s="131">
        <f t="shared" si="211"/>
        <v>1.1039952120000001</v>
      </c>
      <c r="N754" s="131">
        <f t="shared" ca="1" si="212"/>
        <v>1.199591504</v>
      </c>
      <c r="O754" s="130">
        <f t="shared" si="223"/>
        <v>0</v>
      </c>
      <c r="P754" s="129">
        <f t="shared" ca="1" si="213"/>
        <v>399183.00799999997</v>
      </c>
      <c r="Q754" s="135">
        <f t="shared" si="214"/>
        <v>0</v>
      </c>
      <c r="R754" s="129">
        <f t="shared" si="215"/>
        <v>0</v>
      </c>
      <c r="S754" s="136" t="str">
        <f t="shared" si="224"/>
        <v>A+J=</v>
      </c>
      <c r="T754" s="122">
        <f t="shared" si="225"/>
        <v>44732</v>
      </c>
      <c r="U754" s="3"/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3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  <c r="FE754" s="2"/>
      <c r="FF754" s="2"/>
      <c r="FG754" s="2"/>
      <c r="FH754" s="2"/>
      <c r="FI754" s="2"/>
      <c r="FJ754" s="2"/>
    </row>
    <row r="755" spans="1:166" x14ac:dyDescent="0.15">
      <c r="A755" s="134">
        <f t="shared" si="216"/>
        <v>44231</v>
      </c>
      <c r="B755" s="127">
        <f t="shared" ca="1" si="226"/>
        <v>2399826.798</v>
      </c>
      <c r="C755" s="119">
        <f t="shared" si="217"/>
        <v>2000000</v>
      </c>
      <c r="D755" s="128">
        <f ca="1">IF(A755&lt;$B$1,VLOOKUP(A755,[1]DI!$A$4:$B$15000,2,FALSE),0)</f>
        <v>1.9000000000000006E-2</v>
      </c>
      <c r="E755" s="129">
        <f t="shared" ca="1" si="209"/>
        <v>1.0000746899999999</v>
      </c>
      <c r="F755" s="129">
        <f ca="1">(TRUNC(PRODUCT($E$12:$E754),16))</f>
        <v>1.0866723814337</v>
      </c>
      <c r="G755" s="129">
        <f t="shared" si="218"/>
        <v>1</v>
      </c>
      <c r="H755" s="129">
        <f t="shared" ca="1" si="210"/>
        <v>1.08667238</v>
      </c>
      <c r="I755" s="128">
        <f t="shared" si="219"/>
        <v>0.05</v>
      </c>
      <c r="J755" s="122">
        <f t="shared" si="220"/>
        <v>43488</v>
      </c>
      <c r="K755" s="118">
        <f t="shared" si="221"/>
        <v>512</v>
      </c>
      <c r="L755" s="130">
        <f t="shared" si="222"/>
        <v>512</v>
      </c>
      <c r="M755" s="131">
        <f t="shared" si="211"/>
        <v>1.104208979</v>
      </c>
      <c r="N755" s="131">
        <f t="shared" ca="1" si="212"/>
        <v>1.1999133989999999</v>
      </c>
      <c r="O755" s="130">
        <f t="shared" si="223"/>
        <v>0</v>
      </c>
      <c r="P755" s="129">
        <f t="shared" ca="1" si="213"/>
        <v>399826.79800000001</v>
      </c>
      <c r="Q755" s="135">
        <f t="shared" si="214"/>
        <v>0</v>
      </c>
      <c r="R755" s="129">
        <f t="shared" si="215"/>
        <v>0</v>
      </c>
      <c r="S755" s="136" t="str">
        <f t="shared" si="224"/>
        <v>A+J=</v>
      </c>
      <c r="T755" s="122">
        <f t="shared" si="225"/>
        <v>44732</v>
      </c>
      <c r="U755" s="3"/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3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  <c r="FE755" s="2"/>
      <c r="FF755" s="2"/>
      <c r="FG755" s="2"/>
      <c r="FH755" s="2"/>
      <c r="FI755" s="2"/>
      <c r="FJ755" s="2"/>
    </row>
    <row r="756" spans="1:166" x14ac:dyDescent="0.15">
      <c r="A756" s="134">
        <f t="shared" si="216"/>
        <v>44232</v>
      </c>
      <c r="B756" s="127">
        <f t="shared" ca="1" si="226"/>
        <v>2400470.7459999998</v>
      </c>
      <c r="C756" s="119">
        <f t="shared" si="217"/>
        <v>2000000</v>
      </c>
      <c r="D756" s="128">
        <f ca="1">IF(A756&lt;$B$1,VLOOKUP(A756,[1]DI!$A$4:$B$15000,2,FALSE),0)</f>
        <v>1.9000000000000006E-2</v>
      </c>
      <c r="E756" s="129">
        <f t="shared" ca="1" si="209"/>
        <v>1.0000746899999999</v>
      </c>
      <c r="F756" s="129">
        <f ca="1">(TRUNC(PRODUCT($E$12:$E755),16))</f>
        <v>1.0867535449938699</v>
      </c>
      <c r="G756" s="129">
        <f t="shared" si="218"/>
        <v>1</v>
      </c>
      <c r="H756" s="129">
        <f t="shared" ca="1" si="210"/>
        <v>1.0867535399999999</v>
      </c>
      <c r="I756" s="128">
        <f t="shared" si="219"/>
        <v>0.05</v>
      </c>
      <c r="J756" s="122">
        <f t="shared" si="220"/>
        <v>43488</v>
      </c>
      <c r="K756" s="118">
        <f t="shared" si="221"/>
        <v>513</v>
      </c>
      <c r="L756" s="130">
        <f t="shared" si="222"/>
        <v>513</v>
      </c>
      <c r="M756" s="131">
        <f t="shared" si="211"/>
        <v>1.1044227870000001</v>
      </c>
      <c r="N756" s="131">
        <f t="shared" ca="1" si="212"/>
        <v>1.2002353729999999</v>
      </c>
      <c r="O756" s="130">
        <f t="shared" si="223"/>
        <v>0</v>
      </c>
      <c r="P756" s="129">
        <f t="shared" ca="1" si="213"/>
        <v>400470.74599999998</v>
      </c>
      <c r="Q756" s="135">
        <f t="shared" si="214"/>
        <v>0</v>
      </c>
      <c r="R756" s="129">
        <f t="shared" si="215"/>
        <v>0</v>
      </c>
      <c r="S756" s="136" t="str">
        <f t="shared" si="224"/>
        <v>A+J=</v>
      </c>
      <c r="T756" s="122">
        <f t="shared" si="225"/>
        <v>44732</v>
      </c>
      <c r="U756" s="3"/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3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  <c r="FE756" s="2"/>
      <c r="FF756" s="2"/>
      <c r="FG756" s="2"/>
      <c r="FH756" s="2"/>
      <c r="FI756" s="2"/>
      <c r="FJ756" s="2"/>
    </row>
    <row r="757" spans="1:166" x14ac:dyDescent="0.15">
      <c r="A757" s="134">
        <f t="shared" si="216"/>
        <v>44233</v>
      </c>
      <c r="B757" s="127">
        <f t="shared" ca="1" si="226"/>
        <v>2401114.878</v>
      </c>
      <c r="C757" s="119">
        <f t="shared" si="217"/>
        <v>2000000</v>
      </c>
      <c r="D757" s="128">
        <f ca="1">IF(A757&lt;$B$1,VLOOKUP(A757,[1]DI!$A$4:$B$15000,2,FALSE),0)</f>
        <v>0</v>
      </c>
      <c r="E757" s="129">
        <f t="shared" ca="1" si="209"/>
        <v>1</v>
      </c>
      <c r="F757" s="129">
        <f ca="1">(TRUNC(PRODUCT($E$12:$E756),16))</f>
        <v>1.0868347146161399</v>
      </c>
      <c r="G757" s="129">
        <f t="shared" si="218"/>
        <v>1</v>
      </c>
      <c r="H757" s="129">
        <f t="shared" ca="1" si="210"/>
        <v>1.08683471</v>
      </c>
      <c r="I757" s="128">
        <f t="shared" si="219"/>
        <v>0.05</v>
      </c>
      <c r="J757" s="122">
        <f t="shared" si="220"/>
        <v>43488</v>
      </c>
      <c r="K757" s="118">
        <f t="shared" si="221"/>
        <v>513</v>
      </c>
      <c r="L757" s="130">
        <f t="shared" si="222"/>
        <v>514</v>
      </c>
      <c r="M757" s="131">
        <f t="shared" si="211"/>
        <v>1.104636637</v>
      </c>
      <c r="N757" s="131">
        <f t="shared" ca="1" si="212"/>
        <v>1.200557439</v>
      </c>
      <c r="O757" s="130">
        <f t="shared" si="223"/>
        <v>0</v>
      </c>
      <c r="P757" s="129">
        <f t="shared" ca="1" si="213"/>
        <v>401114.87800000003</v>
      </c>
      <c r="Q757" s="135">
        <f t="shared" si="214"/>
        <v>0</v>
      </c>
      <c r="R757" s="129">
        <f t="shared" si="215"/>
        <v>0</v>
      </c>
      <c r="S757" s="136" t="str">
        <f t="shared" si="224"/>
        <v>A+J=</v>
      </c>
      <c r="T757" s="122">
        <f t="shared" si="225"/>
        <v>44732</v>
      </c>
      <c r="U757" s="3"/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3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  <c r="FE757" s="2"/>
      <c r="FF757" s="2"/>
      <c r="FG757" s="2"/>
      <c r="FH757" s="2"/>
      <c r="FI757" s="2"/>
      <c r="FJ757" s="2"/>
    </row>
    <row r="758" spans="1:166" x14ac:dyDescent="0.15">
      <c r="A758" s="134">
        <f t="shared" si="216"/>
        <v>44234</v>
      </c>
      <c r="B758" s="127">
        <f t="shared" ca="1" si="226"/>
        <v>2401114.878</v>
      </c>
      <c r="C758" s="119">
        <f t="shared" si="217"/>
        <v>2000000</v>
      </c>
      <c r="D758" s="128">
        <f ca="1">IF(A758&lt;$B$1,VLOOKUP(A758,[1]DI!$A$4:$B$15000,2,FALSE),0)</f>
        <v>0</v>
      </c>
      <c r="E758" s="129">
        <f t="shared" ca="1" si="209"/>
        <v>1</v>
      </c>
      <c r="F758" s="129">
        <f ca="1">(TRUNC(PRODUCT($E$12:$E757),16))</f>
        <v>1.0868347146161399</v>
      </c>
      <c r="G758" s="129">
        <f t="shared" si="218"/>
        <v>1</v>
      </c>
      <c r="H758" s="129">
        <f t="shared" ca="1" si="210"/>
        <v>1.08683471</v>
      </c>
      <c r="I758" s="128">
        <f t="shared" si="219"/>
        <v>0.05</v>
      </c>
      <c r="J758" s="122">
        <f t="shared" si="220"/>
        <v>43488</v>
      </c>
      <c r="K758" s="118">
        <f t="shared" si="221"/>
        <v>513</v>
      </c>
      <c r="L758" s="130">
        <f t="shared" si="222"/>
        <v>514</v>
      </c>
      <c r="M758" s="131">
        <f t="shared" si="211"/>
        <v>1.104636637</v>
      </c>
      <c r="N758" s="131">
        <f t="shared" ca="1" si="212"/>
        <v>1.200557439</v>
      </c>
      <c r="O758" s="130">
        <f t="shared" si="223"/>
        <v>0</v>
      </c>
      <c r="P758" s="129">
        <f t="shared" ca="1" si="213"/>
        <v>401114.87800000003</v>
      </c>
      <c r="Q758" s="135">
        <f t="shared" si="214"/>
        <v>0</v>
      </c>
      <c r="R758" s="129">
        <f t="shared" si="215"/>
        <v>0</v>
      </c>
      <c r="S758" s="136" t="str">
        <f t="shared" si="224"/>
        <v>A+J=</v>
      </c>
      <c r="T758" s="122">
        <f t="shared" si="225"/>
        <v>44732</v>
      </c>
      <c r="U758" s="3"/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3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  <c r="FE758" s="2"/>
      <c r="FF758" s="2"/>
      <c r="FG758" s="2"/>
      <c r="FH758" s="2"/>
      <c r="FI758" s="2"/>
      <c r="FJ758" s="2"/>
    </row>
    <row r="759" spans="1:166" x14ac:dyDescent="0.15">
      <c r="A759" s="134">
        <f t="shared" si="216"/>
        <v>44235</v>
      </c>
      <c r="B759" s="127">
        <f t="shared" ca="1" si="226"/>
        <v>2401114.878</v>
      </c>
      <c r="C759" s="119">
        <f t="shared" si="217"/>
        <v>2000000</v>
      </c>
      <c r="D759" s="128">
        <f ca="1">IF(A759&lt;$B$1,VLOOKUP(A759,[1]DI!$A$4:$B$15000,2,FALSE),0)</f>
        <v>1.9000000000000006E-2</v>
      </c>
      <c r="E759" s="129">
        <f t="shared" ca="1" si="209"/>
        <v>1.0000746899999999</v>
      </c>
      <c r="F759" s="129">
        <f ca="1">(TRUNC(PRODUCT($E$12:$E758),16))</f>
        <v>1.0868347146161399</v>
      </c>
      <c r="G759" s="129">
        <f t="shared" si="218"/>
        <v>1</v>
      </c>
      <c r="H759" s="129">
        <f t="shared" ca="1" si="210"/>
        <v>1.08683471</v>
      </c>
      <c r="I759" s="128">
        <f t="shared" si="219"/>
        <v>0.05</v>
      </c>
      <c r="J759" s="122">
        <f t="shared" si="220"/>
        <v>43488</v>
      </c>
      <c r="K759" s="118">
        <f t="shared" si="221"/>
        <v>514</v>
      </c>
      <c r="L759" s="130">
        <f t="shared" si="222"/>
        <v>514</v>
      </c>
      <c r="M759" s="131">
        <f t="shared" si="211"/>
        <v>1.104636637</v>
      </c>
      <c r="N759" s="131">
        <f t="shared" ca="1" si="212"/>
        <v>1.200557439</v>
      </c>
      <c r="O759" s="130">
        <f t="shared" si="223"/>
        <v>0</v>
      </c>
      <c r="P759" s="129">
        <f t="shared" ca="1" si="213"/>
        <v>401114.87800000003</v>
      </c>
      <c r="Q759" s="135">
        <f t="shared" si="214"/>
        <v>0</v>
      </c>
      <c r="R759" s="129">
        <f t="shared" si="215"/>
        <v>0</v>
      </c>
      <c r="S759" s="136" t="str">
        <f t="shared" si="224"/>
        <v>A+J=</v>
      </c>
      <c r="T759" s="122">
        <f t="shared" si="225"/>
        <v>44732</v>
      </c>
      <c r="U759" s="3"/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3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  <c r="FE759" s="2"/>
      <c r="FF759" s="2"/>
      <c r="FG759" s="2"/>
      <c r="FH759" s="2"/>
      <c r="FI759" s="2"/>
      <c r="FJ759" s="2"/>
    </row>
    <row r="760" spans="1:166" x14ac:dyDescent="0.15">
      <c r="A760" s="134">
        <f t="shared" si="216"/>
        <v>44236</v>
      </c>
      <c r="B760" s="127">
        <f t="shared" ca="1" si="226"/>
        <v>2401759.1919999998</v>
      </c>
      <c r="C760" s="119">
        <f t="shared" si="217"/>
        <v>2000000</v>
      </c>
      <c r="D760" s="128">
        <f ca="1">IF(A760&lt;$B$1,VLOOKUP(A760,[1]DI!$A$4:$B$15000,2,FALSE),0)</f>
        <v>1.9000000000000006E-2</v>
      </c>
      <c r="E760" s="129">
        <f t="shared" ca="1" si="209"/>
        <v>1.0000746899999999</v>
      </c>
      <c r="F760" s="129">
        <f ca="1">(TRUNC(PRODUCT($E$12:$E759),16))</f>
        <v>1.0869158903009799</v>
      </c>
      <c r="G760" s="129">
        <f t="shared" si="218"/>
        <v>1</v>
      </c>
      <c r="H760" s="129">
        <f t="shared" ca="1" si="210"/>
        <v>1.08691589</v>
      </c>
      <c r="I760" s="128">
        <f t="shared" si="219"/>
        <v>0.05</v>
      </c>
      <c r="J760" s="122">
        <f t="shared" si="220"/>
        <v>43488</v>
      </c>
      <c r="K760" s="118">
        <f t="shared" si="221"/>
        <v>515</v>
      </c>
      <c r="L760" s="130">
        <f t="shared" si="222"/>
        <v>515</v>
      </c>
      <c r="M760" s="131">
        <f t="shared" si="211"/>
        <v>1.1048505289999999</v>
      </c>
      <c r="N760" s="131">
        <f t="shared" ca="1" si="212"/>
        <v>1.200879596</v>
      </c>
      <c r="O760" s="130">
        <f t="shared" si="223"/>
        <v>0</v>
      </c>
      <c r="P760" s="129">
        <f t="shared" ca="1" si="213"/>
        <v>401759.19199999998</v>
      </c>
      <c r="Q760" s="135">
        <f t="shared" si="214"/>
        <v>0</v>
      </c>
      <c r="R760" s="129">
        <f t="shared" si="215"/>
        <v>0</v>
      </c>
      <c r="S760" s="136" t="str">
        <f t="shared" si="224"/>
        <v>A+J=</v>
      </c>
      <c r="T760" s="122">
        <f t="shared" si="225"/>
        <v>44732</v>
      </c>
      <c r="U760" s="3"/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3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  <c r="FE760" s="2"/>
      <c r="FF760" s="2"/>
      <c r="FG760" s="2"/>
      <c r="FH760" s="2"/>
      <c r="FI760" s="2"/>
      <c r="FJ760" s="2"/>
    </row>
    <row r="761" spans="1:166" x14ac:dyDescent="0.15">
      <c r="A761" s="134">
        <f t="shared" si="216"/>
        <v>44237</v>
      </c>
      <c r="B761" s="127">
        <f t="shared" ca="1" si="226"/>
        <v>2402403.6639999999</v>
      </c>
      <c r="C761" s="119">
        <f t="shared" si="217"/>
        <v>2000000</v>
      </c>
      <c r="D761" s="128">
        <f ca="1">IF(A761&lt;$B$1,VLOOKUP(A761,[1]DI!$A$4:$B$15000,2,FALSE),0)</f>
        <v>1.9000000000000006E-2</v>
      </c>
      <c r="E761" s="129">
        <f t="shared" ca="1" si="209"/>
        <v>1.0000746899999999</v>
      </c>
      <c r="F761" s="129">
        <f ca="1">(TRUNC(PRODUCT($E$12:$E760),16))</f>
        <v>1.08699707204882</v>
      </c>
      <c r="G761" s="129">
        <f t="shared" si="218"/>
        <v>1</v>
      </c>
      <c r="H761" s="129">
        <f t="shared" ca="1" si="210"/>
        <v>1.08699707</v>
      </c>
      <c r="I761" s="128">
        <f t="shared" si="219"/>
        <v>0.05</v>
      </c>
      <c r="J761" s="122">
        <f t="shared" si="220"/>
        <v>43488</v>
      </c>
      <c r="K761" s="118">
        <f t="shared" si="221"/>
        <v>516</v>
      </c>
      <c r="L761" s="130">
        <f t="shared" si="222"/>
        <v>516</v>
      </c>
      <c r="M761" s="131">
        <f t="shared" si="211"/>
        <v>1.1050644620000001</v>
      </c>
      <c r="N761" s="131">
        <f t="shared" ca="1" si="212"/>
        <v>1.201201832</v>
      </c>
      <c r="O761" s="130">
        <f t="shared" si="223"/>
        <v>0</v>
      </c>
      <c r="P761" s="129">
        <f t="shared" ca="1" si="213"/>
        <v>402403.66399999999</v>
      </c>
      <c r="Q761" s="135">
        <f t="shared" si="214"/>
        <v>0</v>
      </c>
      <c r="R761" s="129">
        <f t="shared" si="215"/>
        <v>0</v>
      </c>
      <c r="S761" s="136" t="str">
        <f t="shared" si="224"/>
        <v>A+J=</v>
      </c>
      <c r="T761" s="122">
        <f t="shared" si="225"/>
        <v>44732</v>
      </c>
      <c r="U761" s="3"/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3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  <c r="FE761" s="2"/>
      <c r="FF761" s="2"/>
      <c r="FG761" s="2"/>
      <c r="FH761" s="2"/>
      <c r="FI761" s="2"/>
      <c r="FJ761" s="2"/>
    </row>
    <row r="762" spans="1:166" x14ac:dyDescent="0.15">
      <c r="A762" s="134">
        <f t="shared" si="216"/>
        <v>44238</v>
      </c>
      <c r="B762" s="127">
        <f t="shared" ca="1" si="226"/>
        <v>2403048.318</v>
      </c>
      <c r="C762" s="119">
        <f t="shared" si="217"/>
        <v>2000000</v>
      </c>
      <c r="D762" s="128">
        <f ca="1">IF(A762&lt;$B$1,VLOOKUP(A762,[1]DI!$A$4:$B$15000,2,FALSE),0)</f>
        <v>1.9000000000000006E-2</v>
      </c>
      <c r="E762" s="129">
        <f t="shared" ca="1" si="209"/>
        <v>1.0000746899999999</v>
      </c>
      <c r="F762" s="129">
        <f ca="1">(TRUNC(PRODUCT($E$12:$E761),16))</f>
        <v>1.0870782598601401</v>
      </c>
      <c r="G762" s="129">
        <f t="shared" si="218"/>
        <v>1</v>
      </c>
      <c r="H762" s="129">
        <f t="shared" ca="1" si="210"/>
        <v>1.08707826</v>
      </c>
      <c r="I762" s="128">
        <f t="shared" si="219"/>
        <v>0.05</v>
      </c>
      <c r="J762" s="122">
        <f t="shared" si="220"/>
        <v>43488</v>
      </c>
      <c r="K762" s="118">
        <f t="shared" si="221"/>
        <v>517</v>
      </c>
      <c r="L762" s="130">
        <f t="shared" si="222"/>
        <v>517</v>
      </c>
      <c r="M762" s="131">
        <f t="shared" si="211"/>
        <v>1.1052784360000001</v>
      </c>
      <c r="N762" s="131">
        <f t="shared" ca="1" si="212"/>
        <v>1.2015241590000001</v>
      </c>
      <c r="O762" s="130">
        <f t="shared" si="223"/>
        <v>0</v>
      </c>
      <c r="P762" s="129">
        <f t="shared" ca="1" si="213"/>
        <v>403048.31800000003</v>
      </c>
      <c r="Q762" s="135">
        <f t="shared" si="214"/>
        <v>0</v>
      </c>
      <c r="R762" s="129">
        <f t="shared" si="215"/>
        <v>0</v>
      </c>
      <c r="S762" s="136" t="str">
        <f t="shared" si="224"/>
        <v>A+J=</v>
      </c>
      <c r="T762" s="122">
        <f t="shared" si="225"/>
        <v>44732</v>
      </c>
      <c r="U762" s="3"/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3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  <c r="FE762" s="2"/>
      <c r="FF762" s="2"/>
      <c r="FG762" s="2"/>
      <c r="FH762" s="2"/>
      <c r="FI762" s="2"/>
      <c r="FJ762" s="2"/>
    </row>
    <row r="763" spans="1:166" x14ac:dyDescent="0.15">
      <c r="A763" s="134">
        <f t="shared" si="216"/>
        <v>44239</v>
      </c>
      <c r="B763" s="127">
        <f t="shared" ca="1" si="226"/>
        <v>2403693.13</v>
      </c>
      <c r="C763" s="119">
        <f t="shared" si="217"/>
        <v>2000000</v>
      </c>
      <c r="D763" s="128">
        <f ca="1">IF(A763&lt;$B$1,VLOOKUP(A763,[1]DI!$A$4:$B$15000,2,FALSE),0)</f>
        <v>1.9000000000000006E-2</v>
      </c>
      <c r="E763" s="129">
        <f t="shared" ca="1" si="209"/>
        <v>1.0000746899999999</v>
      </c>
      <c r="F763" s="129">
        <f ca="1">(TRUNC(PRODUCT($E$12:$E762),16))</f>
        <v>1.0871594537353599</v>
      </c>
      <c r="G763" s="129">
        <f t="shared" si="218"/>
        <v>1</v>
      </c>
      <c r="H763" s="129">
        <f t="shared" ca="1" si="210"/>
        <v>1.0871594499999999</v>
      </c>
      <c r="I763" s="128">
        <f t="shared" si="219"/>
        <v>0.05</v>
      </c>
      <c r="J763" s="122">
        <f t="shared" si="220"/>
        <v>43488</v>
      </c>
      <c r="K763" s="118">
        <f t="shared" si="221"/>
        <v>518</v>
      </c>
      <c r="L763" s="130">
        <f t="shared" si="222"/>
        <v>518</v>
      </c>
      <c r="M763" s="131">
        <f t="shared" si="211"/>
        <v>1.1054924509999999</v>
      </c>
      <c r="N763" s="131">
        <f t="shared" ca="1" si="212"/>
        <v>1.2018465650000001</v>
      </c>
      <c r="O763" s="130">
        <f t="shared" si="223"/>
        <v>0</v>
      </c>
      <c r="P763" s="129">
        <f t="shared" ca="1" si="213"/>
        <v>403693.13</v>
      </c>
      <c r="Q763" s="135">
        <f t="shared" si="214"/>
        <v>0</v>
      </c>
      <c r="R763" s="129">
        <f t="shared" si="215"/>
        <v>0</v>
      </c>
      <c r="S763" s="136" t="str">
        <f t="shared" si="224"/>
        <v>A+J=</v>
      </c>
      <c r="T763" s="122">
        <f t="shared" si="225"/>
        <v>44732</v>
      </c>
      <c r="U763" s="3"/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3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  <c r="FE763" s="2"/>
      <c r="FF763" s="2"/>
      <c r="FG763" s="2"/>
      <c r="FH763" s="2"/>
      <c r="FI763" s="2"/>
      <c r="FJ763" s="2"/>
    </row>
    <row r="764" spans="1:166" x14ac:dyDescent="0.15">
      <c r="A764" s="134">
        <f t="shared" si="216"/>
        <v>44240</v>
      </c>
      <c r="B764" s="127">
        <f t="shared" ca="1" si="226"/>
        <v>2404338.1239999998</v>
      </c>
      <c r="C764" s="119">
        <f t="shared" si="217"/>
        <v>2000000</v>
      </c>
      <c r="D764" s="128">
        <f ca="1">IF(A764&lt;$B$1,VLOOKUP(A764,[1]DI!$A$4:$B$15000,2,FALSE),0)</f>
        <v>0</v>
      </c>
      <c r="E764" s="129">
        <f t="shared" ca="1" si="209"/>
        <v>1</v>
      </c>
      <c r="F764" s="129">
        <f ca="1">(TRUNC(PRODUCT($E$12:$E763),16))</f>
        <v>1.0872406536749599</v>
      </c>
      <c r="G764" s="129">
        <f t="shared" si="218"/>
        <v>1</v>
      </c>
      <c r="H764" s="129">
        <f t="shared" ca="1" si="210"/>
        <v>1.08724065</v>
      </c>
      <c r="I764" s="128">
        <f t="shared" si="219"/>
        <v>0.05</v>
      </c>
      <c r="J764" s="122">
        <f t="shared" si="220"/>
        <v>43488</v>
      </c>
      <c r="K764" s="118">
        <f t="shared" si="221"/>
        <v>518</v>
      </c>
      <c r="L764" s="130">
        <f t="shared" si="222"/>
        <v>519</v>
      </c>
      <c r="M764" s="131">
        <f t="shared" si="211"/>
        <v>1.1057065079999999</v>
      </c>
      <c r="N764" s="131">
        <f t="shared" ca="1" si="212"/>
        <v>1.2021690620000001</v>
      </c>
      <c r="O764" s="130">
        <f t="shared" si="223"/>
        <v>0</v>
      </c>
      <c r="P764" s="129">
        <f t="shared" ca="1" si="213"/>
        <v>404338.12400000001</v>
      </c>
      <c r="Q764" s="135">
        <f t="shared" si="214"/>
        <v>0</v>
      </c>
      <c r="R764" s="129">
        <f t="shared" si="215"/>
        <v>0</v>
      </c>
      <c r="S764" s="136" t="str">
        <f t="shared" si="224"/>
        <v>A+J=</v>
      </c>
      <c r="T764" s="122">
        <f t="shared" si="225"/>
        <v>44732</v>
      </c>
      <c r="U764" s="3"/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3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  <c r="FE764" s="2"/>
      <c r="FF764" s="2"/>
      <c r="FG764" s="2"/>
      <c r="FH764" s="2"/>
      <c r="FI764" s="2"/>
      <c r="FJ764" s="2"/>
    </row>
    <row r="765" spans="1:166" x14ac:dyDescent="0.15">
      <c r="A765" s="134">
        <f t="shared" si="216"/>
        <v>44241</v>
      </c>
      <c r="B765" s="127">
        <f t="shared" ca="1" si="226"/>
        <v>2404338.1239999998</v>
      </c>
      <c r="C765" s="119">
        <f t="shared" si="217"/>
        <v>2000000</v>
      </c>
      <c r="D765" s="128">
        <f ca="1">IF(A765&lt;$B$1,VLOOKUP(A765,[1]DI!$A$4:$B$15000,2,FALSE),0)</f>
        <v>0</v>
      </c>
      <c r="E765" s="129">
        <f t="shared" ca="1" si="209"/>
        <v>1</v>
      </c>
      <c r="F765" s="129">
        <f ca="1">(TRUNC(PRODUCT($E$12:$E764),16))</f>
        <v>1.0872406536749599</v>
      </c>
      <c r="G765" s="129">
        <f t="shared" si="218"/>
        <v>1</v>
      </c>
      <c r="H765" s="129">
        <f t="shared" ca="1" si="210"/>
        <v>1.08724065</v>
      </c>
      <c r="I765" s="128">
        <f t="shared" si="219"/>
        <v>0.05</v>
      </c>
      <c r="J765" s="122">
        <f t="shared" si="220"/>
        <v>43488</v>
      </c>
      <c r="K765" s="118">
        <f t="shared" si="221"/>
        <v>518</v>
      </c>
      <c r="L765" s="130">
        <f t="shared" si="222"/>
        <v>519</v>
      </c>
      <c r="M765" s="131">
        <f t="shared" si="211"/>
        <v>1.1057065079999999</v>
      </c>
      <c r="N765" s="131">
        <f t="shared" ca="1" si="212"/>
        <v>1.2021690620000001</v>
      </c>
      <c r="O765" s="130">
        <f t="shared" si="223"/>
        <v>0</v>
      </c>
      <c r="P765" s="129">
        <f t="shared" ca="1" si="213"/>
        <v>404338.12400000001</v>
      </c>
      <c r="Q765" s="135">
        <f t="shared" si="214"/>
        <v>0</v>
      </c>
      <c r="R765" s="129">
        <f t="shared" si="215"/>
        <v>0</v>
      </c>
      <c r="S765" s="136" t="str">
        <f t="shared" si="224"/>
        <v>A+J=</v>
      </c>
      <c r="T765" s="122">
        <f t="shared" si="225"/>
        <v>44732</v>
      </c>
      <c r="U765" s="3"/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3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  <c r="FE765" s="2"/>
      <c r="FF765" s="2"/>
      <c r="FG765" s="2"/>
      <c r="FH765" s="2"/>
      <c r="FI765" s="2"/>
      <c r="FJ765" s="2"/>
    </row>
    <row r="766" spans="1:166" x14ac:dyDescent="0.15">
      <c r="A766" s="134">
        <f t="shared" si="216"/>
        <v>44242</v>
      </c>
      <c r="B766" s="127">
        <f t="shared" ca="1" si="226"/>
        <v>2404338.1239999998</v>
      </c>
      <c r="C766" s="119">
        <f t="shared" si="217"/>
        <v>2000000</v>
      </c>
      <c r="D766" s="128">
        <f ca="1">IF(A766&lt;$B$1,VLOOKUP(A766,[1]DI!$A$4:$B$15000,2,FALSE),0)</f>
        <v>0</v>
      </c>
      <c r="E766" s="129">
        <f t="shared" ca="1" si="209"/>
        <v>1</v>
      </c>
      <c r="F766" s="129">
        <f ca="1">(TRUNC(PRODUCT($E$12:$E765),16))</f>
        <v>1.0872406536749599</v>
      </c>
      <c r="G766" s="129">
        <f t="shared" si="218"/>
        <v>1</v>
      </c>
      <c r="H766" s="129">
        <f t="shared" ca="1" si="210"/>
        <v>1.08724065</v>
      </c>
      <c r="I766" s="128">
        <f t="shared" si="219"/>
        <v>0.05</v>
      </c>
      <c r="J766" s="122">
        <f t="shared" si="220"/>
        <v>43488</v>
      </c>
      <c r="K766" s="118">
        <f t="shared" si="221"/>
        <v>518</v>
      </c>
      <c r="L766" s="130">
        <f t="shared" si="222"/>
        <v>519</v>
      </c>
      <c r="M766" s="131">
        <f t="shared" si="211"/>
        <v>1.1057065079999999</v>
      </c>
      <c r="N766" s="131">
        <f t="shared" ca="1" si="212"/>
        <v>1.2021690620000001</v>
      </c>
      <c r="O766" s="130">
        <f t="shared" si="223"/>
        <v>0</v>
      </c>
      <c r="P766" s="129">
        <f t="shared" ca="1" si="213"/>
        <v>404338.12400000001</v>
      </c>
      <c r="Q766" s="135">
        <f t="shared" si="214"/>
        <v>0</v>
      </c>
      <c r="R766" s="129">
        <f t="shared" si="215"/>
        <v>0</v>
      </c>
      <c r="S766" s="136" t="str">
        <f t="shared" si="224"/>
        <v>A+J=</v>
      </c>
      <c r="T766" s="122">
        <f t="shared" si="225"/>
        <v>44732</v>
      </c>
      <c r="U766" s="3"/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3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  <c r="FE766" s="2"/>
      <c r="FF766" s="2"/>
      <c r="FG766" s="2"/>
      <c r="FH766" s="2"/>
      <c r="FI766" s="2"/>
      <c r="FJ766" s="2"/>
    </row>
    <row r="767" spans="1:166" x14ac:dyDescent="0.15">
      <c r="A767" s="134">
        <f t="shared" si="216"/>
        <v>44243</v>
      </c>
      <c r="B767" s="127">
        <f t="shared" ca="1" si="226"/>
        <v>2404338.1239999998</v>
      </c>
      <c r="C767" s="119">
        <f t="shared" si="217"/>
        <v>2000000</v>
      </c>
      <c r="D767" s="128">
        <f ca="1">IF(A767&lt;$B$1,VLOOKUP(A767,[1]DI!$A$4:$B$15000,2,FALSE),0)</f>
        <v>0</v>
      </c>
      <c r="E767" s="129">
        <f t="shared" ca="1" si="209"/>
        <v>1</v>
      </c>
      <c r="F767" s="129">
        <f ca="1">(TRUNC(PRODUCT($E$12:$E766),16))</f>
        <v>1.0872406536749599</v>
      </c>
      <c r="G767" s="129">
        <f t="shared" si="218"/>
        <v>1</v>
      </c>
      <c r="H767" s="129">
        <f t="shared" ca="1" si="210"/>
        <v>1.08724065</v>
      </c>
      <c r="I767" s="128">
        <f t="shared" si="219"/>
        <v>0.05</v>
      </c>
      <c r="J767" s="122">
        <f t="shared" si="220"/>
        <v>43488</v>
      </c>
      <c r="K767" s="118">
        <f t="shared" si="221"/>
        <v>518</v>
      </c>
      <c r="L767" s="130">
        <f t="shared" si="222"/>
        <v>519</v>
      </c>
      <c r="M767" s="131">
        <f t="shared" si="211"/>
        <v>1.1057065079999999</v>
      </c>
      <c r="N767" s="131">
        <f t="shared" ca="1" si="212"/>
        <v>1.2021690620000001</v>
      </c>
      <c r="O767" s="130">
        <f t="shared" si="223"/>
        <v>0</v>
      </c>
      <c r="P767" s="129">
        <f t="shared" ca="1" si="213"/>
        <v>404338.12400000001</v>
      </c>
      <c r="Q767" s="135">
        <f t="shared" si="214"/>
        <v>0</v>
      </c>
      <c r="R767" s="129">
        <f t="shared" si="215"/>
        <v>0</v>
      </c>
      <c r="S767" s="136" t="str">
        <f t="shared" si="224"/>
        <v>A+J=</v>
      </c>
      <c r="T767" s="122">
        <f t="shared" si="225"/>
        <v>44732</v>
      </c>
      <c r="U767" s="3"/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3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  <c r="FE767" s="2"/>
      <c r="FF767" s="2"/>
      <c r="FG767" s="2"/>
      <c r="FH767" s="2"/>
      <c r="FI767" s="2"/>
      <c r="FJ767" s="2"/>
    </row>
    <row r="768" spans="1:166" x14ac:dyDescent="0.15">
      <c r="A768" s="134">
        <f t="shared" si="216"/>
        <v>44244</v>
      </c>
      <c r="B768" s="127">
        <f t="shared" ca="1" si="226"/>
        <v>2404338.1239999998</v>
      </c>
      <c r="C768" s="119">
        <f t="shared" si="217"/>
        <v>2000000</v>
      </c>
      <c r="D768" s="128">
        <f ca="1">IF(A768&lt;$B$1,VLOOKUP(A768,[1]DI!$A$4:$B$15000,2,FALSE),0)</f>
        <v>1.9000000000000006E-2</v>
      </c>
      <c r="E768" s="129">
        <f t="shared" ca="1" si="209"/>
        <v>1.0000746899999999</v>
      </c>
      <c r="F768" s="129">
        <f ca="1">(TRUNC(PRODUCT($E$12:$E767),16))</f>
        <v>1.0872406536749599</v>
      </c>
      <c r="G768" s="129">
        <f t="shared" si="218"/>
        <v>1</v>
      </c>
      <c r="H768" s="129">
        <f t="shared" ca="1" si="210"/>
        <v>1.08724065</v>
      </c>
      <c r="I768" s="128">
        <f t="shared" si="219"/>
        <v>0.05</v>
      </c>
      <c r="J768" s="122">
        <f t="shared" si="220"/>
        <v>43488</v>
      </c>
      <c r="K768" s="118">
        <f t="shared" si="221"/>
        <v>519</v>
      </c>
      <c r="L768" s="130">
        <f t="shared" si="222"/>
        <v>519</v>
      </c>
      <c r="M768" s="131">
        <f t="shared" si="211"/>
        <v>1.1057065079999999</v>
      </c>
      <c r="N768" s="131">
        <f t="shared" ca="1" si="212"/>
        <v>1.2021690620000001</v>
      </c>
      <c r="O768" s="130">
        <f t="shared" si="223"/>
        <v>0</v>
      </c>
      <c r="P768" s="129">
        <f t="shared" ca="1" si="213"/>
        <v>404338.12400000001</v>
      </c>
      <c r="Q768" s="135">
        <f t="shared" si="214"/>
        <v>0</v>
      </c>
      <c r="R768" s="129">
        <f t="shared" si="215"/>
        <v>0</v>
      </c>
      <c r="S768" s="136" t="str">
        <f t="shared" si="224"/>
        <v>A+J=</v>
      </c>
      <c r="T768" s="122">
        <f t="shared" si="225"/>
        <v>44732</v>
      </c>
      <c r="U768" s="3"/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3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  <c r="FE768" s="2"/>
      <c r="FF768" s="2"/>
      <c r="FG768" s="2"/>
      <c r="FH768" s="2"/>
      <c r="FI768" s="2"/>
      <c r="FJ768" s="2"/>
    </row>
    <row r="769" spans="1:166" x14ac:dyDescent="0.15">
      <c r="A769" s="134">
        <f t="shared" si="216"/>
        <v>44245</v>
      </c>
      <c r="B769" s="127">
        <f t="shared" ca="1" si="226"/>
        <v>2404983.3020000001</v>
      </c>
      <c r="C769" s="119">
        <f t="shared" si="217"/>
        <v>2000000</v>
      </c>
      <c r="D769" s="128">
        <f ca="1">IF(A769&lt;$B$1,VLOOKUP(A769,[1]DI!$A$4:$B$15000,2,FALSE),0)</f>
        <v>1.9000000000000006E-2</v>
      </c>
      <c r="E769" s="129">
        <f t="shared" ca="1" si="209"/>
        <v>1.0000746899999999</v>
      </c>
      <c r="F769" s="129">
        <f ca="1">(TRUNC(PRODUCT($E$12:$E768),16))</f>
        <v>1.0873218596793901</v>
      </c>
      <c r="G769" s="129">
        <f t="shared" si="218"/>
        <v>1</v>
      </c>
      <c r="H769" s="129">
        <f t="shared" ca="1" si="210"/>
        <v>1.0873218600000001</v>
      </c>
      <c r="I769" s="128">
        <f t="shared" si="219"/>
        <v>0.05</v>
      </c>
      <c r="J769" s="122">
        <f t="shared" si="220"/>
        <v>43488</v>
      </c>
      <c r="K769" s="118">
        <f t="shared" si="221"/>
        <v>520</v>
      </c>
      <c r="L769" s="130">
        <f t="shared" si="222"/>
        <v>520</v>
      </c>
      <c r="M769" s="131">
        <f t="shared" si="211"/>
        <v>1.1059206070000001</v>
      </c>
      <c r="N769" s="131">
        <f t="shared" ca="1" si="212"/>
        <v>1.2024916510000001</v>
      </c>
      <c r="O769" s="130">
        <f t="shared" si="223"/>
        <v>0</v>
      </c>
      <c r="P769" s="129">
        <f t="shared" ca="1" si="213"/>
        <v>404983.30200000003</v>
      </c>
      <c r="Q769" s="135">
        <f t="shared" si="214"/>
        <v>0</v>
      </c>
      <c r="R769" s="129">
        <f t="shared" si="215"/>
        <v>0</v>
      </c>
      <c r="S769" s="136" t="str">
        <f t="shared" si="224"/>
        <v>A+J=</v>
      </c>
      <c r="T769" s="122">
        <f t="shared" si="225"/>
        <v>44732</v>
      </c>
      <c r="U769" s="3"/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3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  <c r="FE769" s="2"/>
      <c r="FF769" s="2"/>
      <c r="FG769" s="2"/>
      <c r="FH769" s="2"/>
      <c r="FI769" s="2"/>
      <c r="FJ769" s="2"/>
    </row>
    <row r="770" spans="1:166" x14ac:dyDescent="0.15">
      <c r="A770" s="134">
        <f t="shared" si="216"/>
        <v>44246</v>
      </c>
      <c r="B770" s="127">
        <f t="shared" ca="1" si="226"/>
        <v>2405628.64</v>
      </c>
      <c r="C770" s="119">
        <f t="shared" si="217"/>
        <v>2000000</v>
      </c>
      <c r="D770" s="128">
        <f ca="1">IF(A770&lt;$B$1,VLOOKUP(A770,[1]DI!$A$4:$B$15000,2,FALSE),0)</f>
        <v>1.9000000000000006E-2</v>
      </c>
      <c r="E770" s="129">
        <f t="shared" ca="1" si="209"/>
        <v>1.0000746899999999</v>
      </c>
      <c r="F770" s="129">
        <f ca="1">(TRUNC(PRODUCT($E$12:$E769),16))</f>
        <v>1.0874030717490899</v>
      </c>
      <c r="G770" s="129">
        <f t="shared" si="218"/>
        <v>1</v>
      </c>
      <c r="H770" s="129">
        <f t="shared" ca="1" si="210"/>
        <v>1.0874030699999999</v>
      </c>
      <c r="I770" s="128">
        <f t="shared" si="219"/>
        <v>0.05</v>
      </c>
      <c r="J770" s="122">
        <f t="shared" si="220"/>
        <v>43488</v>
      </c>
      <c r="K770" s="118">
        <f t="shared" si="221"/>
        <v>521</v>
      </c>
      <c r="L770" s="130">
        <f t="shared" si="222"/>
        <v>521</v>
      </c>
      <c r="M770" s="131">
        <f t="shared" si="211"/>
        <v>1.106134747</v>
      </c>
      <c r="N770" s="131">
        <f t="shared" ca="1" si="212"/>
        <v>1.2028143200000001</v>
      </c>
      <c r="O770" s="130">
        <f t="shared" si="223"/>
        <v>0</v>
      </c>
      <c r="P770" s="129">
        <f t="shared" ca="1" si="213"/>
        <v>405628.64</v>
      </c>
      <c r="Q770" s="135">
        <f t="shared" si="214"/>
        <v>0</v>
      </c>
      <c r="R770" s="129">
        <f t="shared" si="215"/>
        <v>0</v>
      </c>
      <c r="S770" s="136" t="str">
        <f t="shared" si="224"/>
        <v>A+J=</v>
      </c>
      <c r="T770" s="122">
        <f t="shared" si="225"/>
        <v>44732</v>
      </c>
      <c r="U770" s="3"/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3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  <c r="FE770" s="2"/>
      <c r="FF770" s="2"/>
      <c r="FG770" s="2"/>
      <c r="FH770" s="2"/>
      <c r="FI770" s="2"/>
      <c r="FJ770" s="2"/>
    </row>
    <row r="771" spans="1:166" x14ac:dyDescent="0.15">
      <c r="A771" s="134">
        <f t="shared" si="216"/>
        <v>44247</v>
      </c>
      <c r="B771" s="127">
        <f t="shared" ca="1" si="226"/>
        <v>2406274.156</v>
      </c>
      <c r="C771" s="119">
        <f t="shared" si="217"/>
        <v>2000000</v>
      </c>
      <c r="D771" s="128">
        <f ca="1">IF(A771&lt;$B$1,VLOOKUP(A771,[1]DI!$A$4:$B$15000,2,FALSE),0)</f>
        <v>0</v>
      </c>
      <c r="E771" s="129">
        <f t="shared" ca="1" si="209"/>
        <v>1</v>
      </c>
      <c r="F771" s="129">
        <f ca="1">(TRUNC(PRODUCT($E$12:$E770),16))</f>
        <v>1.0874842898845201</v>
      </c>
      <c r="G771" s="129">
        <f t="shared" si="218"/>
        <v>1</v>
      </c>
      <c r="H771" s="129">
        <f t="shared" ca="1" si="210"/>
        <v>1.0874842899999999</v>
      </c>
      <c r="I771" s="128">
        <f t="shared" si="219"/>
        <v>0.05</v>
      </c>
      <c r="J771" s="122">
        <f t="shared" si="220"/>
        <v>43488</v>
      </c>
      <c r="K771" s="118">
        <f t="shared" si="221"/>
        <v>521</v>
      </c>
      <c r="L771" s="130">
        <f t="shared" si="222"/>
        <v>522</v>
      </c>
      <c r="M771" s="131">
        <f t="shared" si="211"/>
        <v>1.1063489280000001</v>
      </c>
      <c r="N771" s="131">
        <f t="shared" ca="1" si="212"/>
        <v>1.2031370779999999</v>
      </c>
      <c r="O771" s="130">
        <f t="shared" si="223"/>
        <v>0</v>
      </c>
      <c r="P771" s="129">
        <f t="shared" ca="1" si="213"/>
        <v>406274.15600000002</v>
      </c>
      <c r="Q771" s="135">
        <f t="shared" si="214"/>
        <v>0</v>
      </c>
      <c r="R771" s="129">
        <f t="shared" si="215"/>
        <v>0</v>
      </c>
      <c r="S771" s="136" t="str">
        <f t="shared" si="224"/>
        <v>A+J=</v>
      </c>
      <c r="T771" s="122">
        <f t="shared" si="225"/>
        <v>44732</v>
      </c>
      <c r="U771" s="3"/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3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  <c r="FE771" s="2"/>
      <c r="FF771" s="2"/>
      <c r="FG771" s="2"/>
      <c r="FH771" s="2"/>
      <c r="FI771" s="2"/>
      <c r="FJ771" s="2"/>
    </row>
    <row r="772" spans="1:166" x14ac:dyDescent="0.15">
      <c r="A772" s="134">
        <f t="shared" si="216"/>
        <v>44248</v>
      </c>
      <c r="B772" s="127">
        <f t="shared" ca="1" si="226"/>
        <v>2406274.156</v>
      </c>
      <c r="C772" s="119">
        <f t="shared" si="217"/>
        <v>2000000</v>
      </c>
      <c r="D772" s="128">
        <f ca="1">IF(A772&lt;$B$1,VLOOKUP(A772,[1]DI!$A$4:$B$15000,2,FALSE),0)</f>
        <v>0</v>
      </c>
      <c r="E772" s="129">
        <f t="shared" ca="1" si="209"/>
        <v>1</v>
      </c>
      <c r="F772" s="129">
        <f ca="1">(TRUNC(PRODUCT($E$12:$E771),16))</f>
        <v>1.0874842898845201</v>
      </c>
      <c r="G772" s="129">
        <f t="shared" si="218"/>
        <v>1</v>
      </c>
      <c r="H772" s="129">
        <f t="shared" ca="1" si="210"/>
        <v>1.0874842899999999</v>
      </c>
      <c r="I772" s="128">
        <f t="shared" si="219"/>
        <v>0.05</v>
      </c>
      <c r="J772" s="122">
        <f t="shared" si="220"/>
        <v>43488</v>
      </c>
      <c r="K772" s="118">
        <f t="shared" si="221"/>
        <v>521</v>
      </c>
      <c r="L772" s="130">
        <f t="shared" si="222"/>
        <v>522</v>
      </c>
      <c r="M772" s="131">
        <f t="shared" si="211"/>
        <v>1.1063489280000001</v>
      </c>
      <c r="N772" s="131">
        <f t="shared" ca="1" si="212"/>
        <v>1.2031370779999999</v>
      </c>
      <c r="O772" s="130">
        <f t="shared" si="223"/>
        <v>0</v>
      </c>
      <c r="P772" s="129">
        <f t="shared" ca="1" si="213"/>
        <v>406274.15600000002</v>
      </c>
      <c r="Q772" s="135">
        <f t="shared" si="214"/>
        <v>0</v>
      </c>
      <c r="R772" s="129">
        <f t="shared" si="215"/>
        <v>0</v>
      </c>
      <c r="S772" s="136" t="str">
        <f t="shared" si="224"/>
        <v>A+J=</v>
      </c>
      <c r="T772" s="122">
        <f t="shared" si="225"/>
        <v>44732</v>
      </c>
      <c r="U772" s="3"/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3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  <c r="FE772" s="2"/>
      <c r="FF772" s="2"/>
      <c r="FG772" s="2"/>
      <c r="FH772" s="2"/>
      <c r="FI772" s="2"/>
      <c r="FJ772" s="2"/>
    </row>
    <row r="773" spans="1:166" x14ac:dyDescent="0.15">
      <c r="A773" s="134">
        <f t="shared" si="216"/>
        <v>44249</v>
      </c>
      <c r="B773" s="127">
        <f t="shared" ca="1" si="226"/>
        <v>2406274.156</v>
      </c>
      <c r="C773" s="119">
        <f t="shared" si="217"/>
        <v>2000000</v>
      </c>
      <c r="D773" s="128">
        <f ca="1">IF(A773&lt;$B$1,VLOOKUP(A773,[1]DI!$A$4:$B$15000,2,FALSE),0)</f>
        <v>1.9000000000000006E-2</v>
      </c>
      <c r="E773" s="129">
        <f t="shared" ca="1" si="209"/>
        <v>1.0000746899999999</v>
      </c>
      <c r="F773" s="129">
        <f ca="1">(TRUNC(PRODUCT($E$12:$E772),16))</f>
        <v>1.0874842898845201</v>
      </c>
      <c r="G773" s="129">
        <f t="shared" si="218"/>
        <v>1</v>
      </c>
      <c r="H773" s="129">
        <f t="shared" ca="1" si="210"/>
        <v>1.0874842899999999</v>
      </c>
      <c r="I773" s="128">
        <f t="shared" si="219"/>
        <v>0.05</v>
      </c>
      <c r="J773" s="122">
        <f t="shared" si="220"/>
        <v>43488</v>
      </c>
      <c r="K773" s="118">
        <f t="shared" si="221"/>
        <v>522</v>
      </c>
      <c r="L773" s="130">
        <f t="shared" si="222"/>
        <v>522</v>
      </c>
      <c r="M773" s="131">
        <f t="shared" si="211"/>
        <v>1.1063489280000001</v>
      </c>
      <c r="N773" s="131">
        <f t="shared" ca="1" si="212"/>
        <v>1.2031370779999999</v>
      </c>
      <c r="O773" s="130">
        <f t="shared" si="223"/>
        <v>0</v>
      </c>
      <c r="P773" s="129">
        <f t="shared" ca="1" si="213"/>
        <v>406274.15600000002</v>
      </c>
      <c r="Q773" s="135">
        <f t="shared" si="214"/>
        <v>0</v>
      </c>
      <c r="R773" s="129">
        <f t="shared" si="215"/>
        <v>0</v>
      </c>
      <c r="S773" s="136" t="str">
        <f t="shared" si="224"/>
        <v>A+J=</v>
      </c>
      <c r="T773" s="122">
        <f t="shared" si="225"/>
        <v>44732</v>
      </c>
      <c r="U773" s="3"/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3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  <c r="FE773" s="2"/>
      <c r="FF773" s="2"/>
      <c r="FG773" s="2"/>
      <c r="FH773" s="2"/>
      <c r="FI773" s="2"/>
      <c r="FJ773" s="2"/>
    </row>
    <row r="774" spans="1:166" x14ac:dyDescent="0.15">
      <c r="A774" s="134">
        <f t="shared" si="216"/>
        <v>44250</v>
      </c>
      <c r="B774" s="127">
        <f t="shared" ca="1" si="226"/>
        <v>2406919.8360000001</v>
      </c>
      <c r="C774" s="119">
        <f t="shared" si="217"/>
        <v>2000000</v>
      </c>
      <c r="D774" s="128">
        <f ca="1">IF(A774&lt;$B$1,VLOOKUP(A774,[1]DI!$A$4:$B$15000,2,FALSE),0)</f>
        <v>1.9000000000000006E-2</v>
      </c>
      <c r="E774" s="129">
        <f t="shared" ca="1" si="209"/>
        <v>1.0000746899999999</v>
      </c>
      <c r="F774" s="129">
        <f ca="1">(TRUNC(PRODUCT($E$12:$E773),16))</f>
        <v>1.08756551408613</v>
      </c>
      <c r="G774" s="129">
        <f t="shared" si="218"/>
        <v>1</v>
      </c>
      <c r="H774" s="129">
        <f t="shared" ca="1" si="210"/>
        <v>1.0875655099999999</v>
      </c>
      <c r="I774" s="128">
        <f t="shared" si="219"/>
        <v>0.05</v>
      </c>
      <c r="J774" s="122">
        <f t="shared" si="220"/>
        <v>43488</v>
      </c>
      <c r="K774" s="118">
        <f t="shared" si="221"/>
        <v>523</v>
      </c>
      <c r="L774" s="130">
        <f t="shared" si="222"/>
        <v>523</v>
      </c>
      <c r="M774" s="131">
        <f t="shared" si="211"/>
        <v>1.106563151</v>
      </c>
      <c r="N774" s="131">
        <f t="shared" ca="1" si="212"/>
        <v>1.2034599180000001</v>
      </c>
      <c r="O774" s="130">
        <f t="shared" si="223"/>
        <v>0</v>
      </c>
      <c r="P774" s="129">
        <f t="shared" ca="1" si="213"/>
        <v>406919.83600000001</v>
      </c>
      <c r="Q774" s="135">
        <f t="shared" si="214"/>
        <v>0</v>
      </c>
      <c r="R774" s="129">
        <f t="shared" si="215"/>
        <v>0</v>
      </c>
      <c r="S774" s="136" t="str">
        <f t="shared" si="224"/>
        <v>A+J=</v>
      </c>
      <c r="T774" s="122">
        <f t="shared" si="225"/>
        <v>44732</v>
      </c>
      <c r="U774" s="3"/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3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  <c r="FE774" s="2"/>
      <c r="FF774" s="2"/>
      <c r="FG774" s="2"/>
      <c r="FH774" s="2"/>
      <c r="FI774" s="2"/>
      <c r="FJ774" s="2"/>
    </row>
    <row r="775" spans="1:166" x14ac:dyDescent="0.15">
      <c r="A775" s="134">
        <f t="shared" si="216"/>
        <v>44251</v>
      </c>
      <c r="B775" s="127">
        <f t="shared" ca="1" si="226"/>
        <v>2407565.696</v>
      </c>
      <c r="C775" s="119">
        <f t="shared" si="217"/>
        <v>2000000</v>
      </c>
      <c r="D775" s="128">
        <f ca="1">IF(A775&lt;$B$1,VLOOKUP(A775,[1]DI!$A$4:$B$15000,2,FALSE),0)</f>
        <v>1.9000000000000006E-2</v>
      </c>
      <c r="E775" s="129">
        <f t="shared" ca="1" si="209"/>
        <v>1.0000746899999999</v>
      </c>
      <c r="F775" s="129">
        <f ca="1">(TRUNC(PRODUCT($E$12:$E774),16))</f>
        <v>1.08764674435437</v>
      </c>
      <c r="G775" s="129">
        <f t="shared" si="218"/>
        <v>1</v>
      </c>
      <c r="H775" s="129">
        <f t="shared" ca="1" si="210"/>
        <v>1.0876467400000001</v>
      </c>
      <c r="I775" s="128">
        <f t="shared" si="219"/>
        <v>0.05</v>
      </c>
      <c r="J775" s="122">
        <f t="shared" si="220"/>
        <v>43488</v>
      </c>
      <c r="K775" s="118">
        <f t="shared" si="221"/>
        <v>524</v>
      </c>
      <c r="L775" s="130">
        <f t="shared" si="222"/>
        <v>524</v>
      </c>
      <c r="M775" s="131">
        <f t="shared" si="211"/>
        <v>1.1067774159999999</v>
      </c>
      <c r="N775" s="131">
        <f t="shared" ca="1" si="212"/>
        <v>1.2037828479999999</v>
      </c>
      <c r="O775" s="130">
        <f t="shared" si="223"/>
        <v>0</v>
      </c>
      <c r="P775" s="129">
        <f t="shared" ca="1" si="213"/>
        <v>407565.696</v>
      </c>
      <c r="Q775" s="135">
        <f t="shared" si="214"/>
        <v>0</v>
      </c>
      <c r="R775" s="129">
        <f t="shared" si="215"/>
        <v>0</v>
      </c>
      <c r="S775" s="136" t="str">
        <f t="shared" si="224"/>
        <v>A+J=</v>
      </c>
      <c r="T775" s="122">
        <f t="shared" si="225"/>
        <v>44732</v>
      </c>
      <c r="U775" s="3"/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3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  <c r="FE775" s="2"/>
      <c r="FF775" s="2"/>
      <c r="FG775" s="2"/>
      <c r="FH775" s="2"/>
      <c r="FI775" s="2"/>
      <c r="FJ775" s="2"/>
    </row>
    <row r="776" spans="1:166" x14ac:dyDescent="0.15">
      <c r="A776" s="134">
        <f t="shared" si="216"/>
        <v>44252</v>
      </c>
      <c r="B776" s="127">
        <f t="shared" ca="1" si="226"/>
        <v>2408211.7379999999</v>
      </c>
      <c r="C776" s="119">
        <f t="shared" si="217"/>
        <v>2000000</v>
      </c>
      <c r="D776" s="128">
        <f ca="1">IF(A776&lt;$B$1,VLOOKUP(A776,[1]DI!$A$4:$B$15000,2,FALSE),0)</f>
        <v>1.9000000000000006E-2</v>
      </c>
      <c r="E776" s="129">
        <f t="shared" ca="1" si="209"/>
        <v>1.0000746899999999</v>
      </c>
      <c r="F776" s="129">
        <f ca="1">(TRUNC(PRODUCT($E$12:$E775),16))</f>
        <v>1.08772798068971</v>
      </c>
      <c r="G776" s="129">
        <f t="shared" si="218"/>
        <v>1</v>
      </c>
      <c r="H776" s="129">
        <f t="shared" ca="1" si="210"/>
        <v>1.0877279799999999</v>
      </c>
      <c r="I776" s="128">
        <f t="shared" si="219"/>
        <v>0.05</v>
      </c>
      <c r="J776" s="122">
        <f t="shared" si="220"/>
        <v>43488</v>
      </c>
      <c r="K776" s="118">
        <f t="shared" si="221"/>
        <v>525</v>
      </c>
      <c r="L776" s="130">
        <f t="shared" si="222"/>
        <v>525</v>
      </c>
      <c r="M776" s="131">
        <f t="shared" si="211"/>
        <v>1.106991721</v>
      </c>
      <c r="N776" s="131">
        <f t="shared" ca="1" si="212"/>
        <v>1.2041058689999999</v>
      </c>
      <c r="O776" s="130">
        <f t="shared" si="223"/>
        <v>0</v>
      </c>
      <c r="P776" s="129">
        <f t="shared" ca="1" si="213"/>
        <v>408211.73800000001</v>
      </c>
      <c r="Q776" s="135">
        <f t="shared" si="214"/>
        <v>0</v>
      </c>
      <c r="R776" s="129">
        <f t="shared" si="215"/>
        <v>0</v>
      </c>
      <c r="S776" s="136" t="str">
        <f t="shared" si="224"/>
        <v>A+J=</v>
      </c>
      <c r="T776" s="122">
        <f t="shared" si="225"/>
        <v>44732</v>
      </c>
      <c r="U776" s="3"/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3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  <c r="FE776" s="2"/>
      <c r="FF776" s="2"/>
      <c r="FG776" s="2"/>
      <c r="FH776" s="2"/>
      <c r="FI776" s="2"/>
      <c r="FJ776" s="2"/>
    </row>
    <row r="777" spans="1:166" x14ac:dyDescent="0.15">
      <c r="A777" s="134">
        <f t="shared" si="216"/>
        <v>44253</v>
      </c>
      <c r="B777" s="127">
        <f t="shared" ca="1" si="226"/>
        <v>2408857.94</v>
      </c>
      <c r="C777" s="119">
        <f t="shared" si="217"/>
        <v>2000000</v>
      </c>
      <c r="D777" s="128">
        <f ca="1">IF(A777&lt;$B$1,VLOOKUP(A777,[1]DI!$A$4:$B$15000,2,FALSE),0)</f>
        <v>1.9000000000000006E-2</v>
      </c>
      <c r="E777" s="129">
        <f t="shared" ca="1" si="209"/>
        <v>1.0000746899999999</v>
      </c>
      <c r="F777" s="129">
        <f ca="1">(TRUNC(PRODUCT($E$12:$E776),16))</f>
        <v>1.08780922309259</v>
      </c>
      <c r="G777" s="129">
        <f t="shared" si="218"/>
        <v>1</v>
      </c>
      <c r="H777" s="129">
        <f t="shared" ca="1" si="210"/>
        <v>1.08780922</v>
      </c>
      <c r="I777" s="128">
        <f t="shared" si="219"/>
        <v>0.05</v>
      </c>
      <c r="J777" s="122">
        <f t="shared" si="220"/>
        <v>43488</v>
      </c>
      <c r="K777" s="118">
        <f t="shared" si="221"/>
        <v>526</v>
      </c>
      <c r="L777" s="130">
        <f t="shared" si="222"/>
        <v>526</v>
      </c>
      <c r="M777" s="131">
        <f t="shared" si="211"/>
        <v>1.1072060690000001</v>
      </c>
      <c r="N777" s="131">
        <f t="shared" ca="1" si="212"/>
        <v>1.2044289699999999</v>
      </c>
      <c r="O777" s="130">
        <f t="shared" si="223"/>
        <v>0</v>
      </c>
      <c r="P777" s="129">
        <f t="shared" ca="1" si="213"/>
        <v>408857.94</v>
      </c>
      <c r="Q777" s="135">
        <f t="shared" si="214"/>
        <v>0</v>
      </c>
      <c r="R777" s="129">
        <f t="shared" si="215"/>
        <v>0</v>
      </c>
      <c r="S777" s="136" t="str">
        <f t="shared" si="224"/>
        <v>A+J=</v>
      </c>
      <c r="T777" s="122">
        <f t="shared" si="225"/>
        <v>44732</v>
      </c>
      <c r="U777" s="3"/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3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  <c r="FE777" s="2"/>
      <c r="FF777" s="2"/>
      <c r="FG777" s="2"/>
      <c r="FH777" s="2"/>
      <c r="FI777" s="2"/>
      <c r="FJ777" s="2"/>
    </row>
    <row r="778" spans="1:166" x14ac:dyDescent="0.15">
      <c r="A778" s="134">
        <f t="shared" si="216"/>
        <v>44254</v>
      </c>
      <c r="B778" s="127">
        <f t="shared" ca="1" si="226"/>
        <v>2409504.3259999999</v>
      </c>
      <c r="C778" s="119">
        <f t="shared" si="217"/>
        <v>2000000</v>
      </c>
      <c r="D778" s="128">
        <f ca="1">IF(A778&lt;$B$1,VLOOKUP(A778,[1]DI!$A$4:$B$15000,2,FALSE),0)</f>
        <v>0</v>
      </c>
      <c r="E778" s="129">
        <f t="shared" ca="1" si="209"/>
        <v>1</v>
      </c>
      <c r="F778" s="129">
        <f ca="1">(TRUNC(PRODUCT($E$12:$E777),16))</f>
        <v>1.0878904715634601</v>
      </c>
      <c r="G778" s="129">
        <f t="shared" si="218"/>
        <v>1</v>
      </c>
      <c r="H778" s="129">
        <f t="shared" ca="1" si="210"/>
        <v>1.0878904700000001</v>
      </c>
      <c r="I778" s="128">
        <f t="shared" si="219"/>
        <v>0.05</v>
      </c>
      <c r="J778" s="122">
        <f t="shared" si="220"/>
        <v>43488</v>
      </c>
      <c r="K778" s="118">
        <f t="shared" si="221"/>
        <v>526</v>
      </c>
      <c r="L778" s="130">
        <f t="shared" si="222"/>
        <v>527</v>
      </c>
      <c r="M778" s="131">
        <f t="shared" si="211"/>
        <v>1.107420458</v>
      </c>
      <c r="N778" s="131">
        <f t="shared" ca="1" si="212"/>
        <v>1.204752163</v>
      </c>
      <c r="O778" s="130">
        <f t="shared" si="223"/>
        <v>0</v>
      </c>
      <c r="P778" s="129">
        <f t="shared" ca="1" si="213"/>
        <v>409504.326</v>
      </c>
      <c r="Q778" s="135">
        <f t="shared" si="214"/>
        <v>0</v>
      </c>
      <c r="R778" s="129">
        <f t="shared" si="215"/>
        <v>0</v>
      </c>
      <c r="S778" s="136" t="str">
        <f t="shared" si="224"/>
        <v>A+J=</v>
      </c>
      <c r="T778" s="122">
        <f t="shared" si="225"/>
        <v>44732</v>
      </c>
      <c r="U778" s="3"/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3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  <c r="FE778" s="2"/>
      <c r="FF778" s="2"/>
      <c r="FG778" s="2"/>
      <c r="FH778" s="2"/>
      <c r="FI778" s="2"/>
      <c r="FJ778" s="2"/>
    </row>
    <row r="779" spans="1:166" x14ac:dyDescent="0.15">
      <c r="A779" s="134">
        <f t="shared" si="216"/>
        <v>44255</v>
      </c>
      <c r="B779" s="127">
        <f t="shared" ca="1" si="226"/>
        <v>2409504.3259999999</v>
      </c>
      <c r="C779" s="119">
        <f t="shared" si="217"/>
        <v>2000000</v>
      </c>
      <c r="D779" s="128">
        <f ca="1">IF(A779&lt;$B$1,VLOOKUP(A779,[1]DI!$A$4:$B$15000,2,FALSE),0)</f>
        <v>0</v>
      </c>
      <c r="E779" s="129">
        <f t="shared" ca="1" si="209"/>
        <v>1</v>
      </c>
      <c r="F779" s="129">
        <f ca="1">(TRUNC(PRODUCT($E$12:$E778),16))</f>
        <v>1.0878904715634601</v>
      </c>
      <c r="G779" s="129">
        <f t="shared" si="218"/>
        <v>1</v>
      </c>
      <c r="H779" s="129">
        <f t="shared" ca="1" si="210"/>
        <v>1.0878904700000001</v>
      </c>
      <c r="I779" s="128">
        <f t="shared" si="219"/>
        <v>0.05</v>
      </c>
      <c r="J779" s="122">
        <f t="shared" si="220"/>
        <v>43488</v>
      </c>
      <c r="K779" s="118">
        <f t="shared" si="221"/>
        <v>526</v>
      </c>
      <c r="L779" s="130">
        <f t="shared" si="222"/>
        <v>527</v>
      </c>
      <c r="M779" s="131">
        <f t="shared" si="211"/>
        <v>1.107420458</v>
      </c>
      <c r="N779" s="131">
        <f t="shared" ca="1" si="212"/>
        <v>1.204752163</v>
      </c>
      <c r="O779" s="130">
        <f t="shared" si="223"/>
        <v>0</v>
      </c>
      <c r="P779" s="129">
        <f t="shared" ca="1" si="213"/>
        <v>409504.326</v>
      </c>
      <c r="Q779" s="135">
        <f t="shared" si="214"/>
        <v>0</v>
      </c>
      <c r="R779" s="129">
        <f t="shared" si="215"/>
        <v>0</v>
      </c>
      <c r="S779" s="136" t="str">
        <f t="shared" si="224"/>
        <v>A+J=</v>
      </c>
      <c r="T779" s="122">
        <f t="shared" si="225"/>
        <v>44732</v>
      </c>
      <c r="U779" s="3"/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3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  <c r="FE779" s="2"/>
      <c r="FF779" s="2"/>
      <c r="FG779" s="2"/>
      <c r="FH779" s="2"/>
      <c r="FI779" s="2"/>
      <c r="FJ779" s="2"/>
    </row>
    <row r="780" spans="1:166" x14ac:dyDescent="0.15">
      <c r="A780" s="134">
        <f t="shared" si="216"/>
        <v>44256</v>
      </c>
      <c r="B780" s="127">
        <f t="shared" ca="1" si="226"/>
        <v>2409504.3259999999</v>
      </c>
      <c r="C780" s="119">
        <f t="shared" si="217"/>
        <v>2000000</v>
      </c>
      <c r="D780" s="128">
        <f ca="1">IF(A780&lt;$B$1,VLOOKUP(A780,[1]DI!$A$4:$B$15000,2,FALSE),0)</f>
        <v>1.9000000000000006E-2</v>
      </c>
      <c r="E780" s="129">
        <f t="shared" ref="E780:E843" ca="1" si="227">ROUND(((1+D780)^(1/252)),8)</f>
        <v>1.0000746899999999</v>
      </c>
      <c r="F780" s="129">
        <f ca="1">(TRUNC(PRODUCT($E$12:$E779),16))</f>
        <v>1.0878904715634601</v>
      </c>
      <c r="G780" s="129">
        <f t="shared" si="218"/>
        <v>1</v>
      </c>
      <c r="H780" s="129">
        <f t="shared" ref="H780:H843" ca="1" si="228">ROUND(F780/G780,8)</f>
        <v>1.0878904700000001</v>
      </c>
      <c r="I780" s="128">
        <f t="shared" si="219"/>
        <v>0.05</v>
      </c>
      <c r="J780" s="122">
        <f t="shared" si="220"/>
        <v>43488</v>
      </c>
      <c r="K780" s="118">
        <f t="shared" si="221"/>
        <v>527</v>
      </c>
      <c r="L780" s="130">
        <f t="shared" si="222"/>
        <v>527</v>
      </c>
      <c r="M780" s="131">
        <f t="shared" ref="M780:M843" si="229">ROUND((I780+1)^(L780/252),9)</f>
        <v>1.107420458</v>
      </c>
      <c r="N780" s="131">
        <f t="shared" ref="N780:N843" ca="1" si="230">ROUND(H780*M780,9)</f>
        <v>1.204752163</v>
      </c>
      <c r="O780" s="130">
        <f t="shared" si="223"/>
        <v>0</v>
      </c>
      <c r="P780" s="129">
        <f t="shared" ref="P780:P843" ca="1" si="231">TRUNC(((N780-1)*C780),8)</f>
        <v>409504.326</v>
      </c>
      <c r="Q780" s="135">
        <f t="shared" ref="Q780:Q843" si="232">IF($O780&gt;0,VLOOKUP($O780,$W$12:$AC$150,7),0)</f>
        <v>0</v>
      </c>
      <c r="R780" s="129">
        <f t="shared" ref="R780:R843" si="233">IF(Q780&gt;0,TRUNC(Q780*C$12,8),0)</f>
        <v>0</v>
      </c>
      <c r="S780" s="136" t="str">
        <f t="shared" si="224"/>
        <v>A+J=</v>
      </c>
      <c r="T780" s="122">
        <f t="shared" si="225"/>
        <v>44732</v>
      </c>
      <c r="U780" s="3"/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3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  <c r="FE780" s="2"/>
      <c r="FF780" s="2"/>
      <c r="FG780" s="2"/>
      <c r="FH780" s="2"/>
      <c r="FI780" s="2"/>
      <c r="FJ780" s="2"/>
    </row>
    <row r="781" spans="1:166" x14ac:dyDescent="0.15">
      <c r="A781" s="134">
        <f t="shared" ref="A781:A844" si="234">(A780+1)</f>
        <v>44257</v>
      </c>
      <c r="B781" s="127">
        <f t="shared" ca="1" si="226"/>
        <v>2410150.89</v>
      </c>
      <c r="C781" s="119">
        <f t="shared" ref="C781:C844" si="235">(C780-R780)</f>
        <v>2000000</v>
      </c>
      <c r="D781" s="128">
        <f ca="1">IF(A781&lt;$B$1,VLOOKUP(A781,[1]DI!$A$4:$B$15000,2,FALSE),0)</f>
        <v>1.9000000000000006E-2</v>
      </c>
      <c r="E781" s="129">
        <f t="shared" ca="1" si="227"/>
        <v>1.0000746899999999</v>
      </c>
      <c r="F781" s="129">
        <f ca="1">(TRUNC(PRODUCT($E$12:$E780),16))</f>
        <v>1.0879717261027799</v>
      </c>
      <c r="G781" s="129">
        <f t="shared" ref="G781:G844" si="236">IF(O780&gt;0,F780,G780)</f>
        <v>1</v>
      </c>
      <c r="H781" s="129">
        <f t="shared" ca="1" si="228"/>
        <v>1.08797173</v>
      </c>
      <c r="I781" s="128">
        <f t="shared" ref="I781:I844" si="237">I780</f>
        <v>0.05</v>
      </c>
      <c r="J781" s="122">
        <f t="shared" ref="J781:J844" si="238">IF(O780&gt;0,VLOOKUP(O780,W$12:AG$150,2),J780)</f>
        <v>43488</v>
      </c>
      <c r="K781" s="118">
        <f t="shared" ref="K781:K844" si="239">IF(A781&gt;J781,IF(NETWORKDAYS(J781,A781,$W$160:$W$544)-1=0,1,NETWORKDAYS(J781,A781,$W$160:$W$544)-1),0)</f>
        <v>528</v>
      </c>
      <c r="L781" s="130">
        <f t="shared" ref="L781:L844" si="240">IF(AND(K781=1,K780=1),1,IF(K781&gt;0,IF(K781=K780,K781+1,K781),0))</f>
        <v>528</v>
      </c>
      <c r="M781" s="131">
        <f t="shared" si="229"/>
        <v>1.107634888</v>
      </c>
      <c r="N781" s="131">
        <f t="shared" ca="1" si="230"/>
        <v>1.2050754450000001</v>
      </c>
      <c r="O781" s="130">
        <f t="shared" ref="O781:O844" si="241">IF(VLOOKUP(A781,X$12:AE$150,8)=VLOOKUP(A780,X$12:AE$150,8),0,VLOOKUP(A781,X$12:AE$150,8))</f>
        <v>0</v>
      </c>
      <c r="P781" s="129">
        <f t="shared" ca="1" si="231"/>
        <v>410150.89</v>
      </c>
      <c r="Q781" s="135">
        <f t="shared" si="232"/>
        <v>0</v>
      </c>
      <c r="R781" s="129">
        <f t="shared" si="233"/>
        <v>0</v>
      </c>
      <c r="S781" s="136" t="str">
        <f t="shared" ref="S781:S844" si="242">IF(O780&gt;0,VLOOKUP(O780,W$12:AG$150,10),S780)</f>
        <v>A+J=</v>
      </c>
      <c r="T781" s="122">
        <f t="shared" ref="T781:T844" si="243">IF(O780&gt;0,VLOOKUP(O780,W$12:AG$150,11),T780)</f>
        <v>44732</v>
      </c>
      <c r="U781" s="3"/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3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  <c r="FE781" s="2"/>
      <c r="FF781" s="2"/>
      <c r="FG781" s="2"/>
      <c r="FH781" s="2"/>
      <c r="FI781" s="2"/>
      <c r="FJ781" s="2"/>
    </row>
    <row r="782" spans="1:166" x14ac:dyDescent="0.15">
      <c r="A782" s="134">
        <f t="shared" si="234"/>
        <v>44258</v>
      </c>
      <c r="B782" s="127">
        <f t="shared" ref="B782:B845" ca="1" si="244">IF(A782&lt;=TODAY(),C782+P782,IF(AND(A782&gt;TODAY(),A782&lt;=$B$1),IF(VLOOKUP(TODAY(),$A$10:$D$5000,4,FALSE)=0,"n.d",C782+P782),"n.d"))</f>
        <v>2410797.6179999998</v>
      </c>
      <c r="C782" s="119">
        <f t="shared" si="235"/>
        <v>2000000</v>
      </c>
      <c r="D782" s="128">
        <f ca="1">IF(A782&lt;$B$1,VLOOKUP(A782,[1]DI!$A$4:$B$15000,2,FALSE),0)</f>
        <v>1.9000000000000006E-2</v>
      </c>
      <c r="E782" s="129">
        <f t="shared" ca="1" si="227"/>
        <v>1.0000746899999999</v>
      </c>
      <c r="F782" s="129">
        <f ca="1">(TRUNC(PRODUCT($E$12:$E781),16))</f>
        <v>1.088052986711</v>
      </c>
      <c r="G782" s="129">
        <f t="shared" si="236"/>
        <v>1</v>
      </c>
      <c r="H782" s="129">
        <f t="shared" ca="1" si="228"/>
        <v>1.08805299</v>
      </c>
      <c r="I782" s="128">
        <f t="shared" si="237"/>
        <v>0.05</v>
      </c>
      <c r="J782" s="122">
        <f t="shared" si="238"/>
        <v>43488</v>
      </c>
      <c r="K782" s="118">
        <f t="shared" si="239"/>
        <v>529</v>
      </c>
      <c r="L782" s="130">
        <f t="shared" si="240"/>
        <v>529</v>
      </c>
      <c r="M782" s="131">
        <f t="shared" si="229"/>
        <v>1.1078493599999999</v>
      </c>
      <c r="N782" s="131">
        <f t="shared" ca="1" si="230"/>
        <v>1.2053988090000001</v>
      </c>
      <c r="O782" s="130">
        <f t="shared" si="241"/>
        <v>0</v>
      </c>
      <c r="P782" s="129">
        <f t="shared" ca="1" si="231"/>
        <v>410797.61800000002</v>
      </c>
      <c r="Q782" s="135">
        <f t="shared" si="232"/>
        <v>0</v>
      </c>
      <c r="R782" s="129">
        <f t="shared" si="233"/>
        <v>0</v>
      </c>
      <c r="S782" s="136" t="str">
        <f t="shared" si="242"/>
        <v>A+J=</v>
      </c>
      <c r="T782" s="122">
        <f t="shared" si="243"/>
        <v>44732</v>
      </c>
      <c r="U782" s="3"/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3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  <c r="FE782" s="2"/>
      <c r="FF782" s="2"/>
      <c r="FG782" s="2"/>
      <c r="FH782" s="2"/>
      <c r="FI782" s="2"/>
      <c r="FJ782" s="2"/>
    </row>
    <row r="783" spans="1:166" x14ac:dyDescent="0.15">
      <c r="A783" s="134">
        <f t="shared" si="234"/>
        <v>44259</v>
      </c>
      <c r="B783" s="127">
        <f t="shared" ca="1" si="244"/>
        <v>2411444.5019999999</v>
      </c>
      <c r="C783" s="119">
        <f t="shared" si="235"/>
        <v>2000000</v>
      </c>
      <c r="D783" s="128">
        <f ca="1">IF(A783&lt;$B$1,VLOOKUP(A783,[1]DI!$A$4:$B$15000,2,FALSE),0)</f>
        <v>1.9000000000000006E-2</v>
      </c>
      <c r="E783" s="129">
        <f t="shared" ca="1" si="227"/>
        <v>1.0000746899999999</v>
      </c>
      <c r="F783" s="129">
        <f ca="1">(TRUNC(PRODUCT($E$12:$E782),16))</f>
        <v>1.0881342533885801</v>
      </c>
      <c r="G783" s="129">
        <f t="shared" si="236"/>
        <v>1</v>
      </c>
      <c r="H783" s="129">
        <f t="shared" ca="1" si="228"/>
        <v>1.08813425</v>
      </c>
      <c r="I783" s="128">
        <f t="shared" si="237"/>
        <v>0.05</v>
      </c>
      <c r="J783" s="122">
        <f t="shared" si="238"/>
        <v>43488</v>
      </c>
      <c r="K783" s="118">
        <f t="shared" si="239"/>
        <v>530</v>
      </c>
      <c r="L783" s="130">
        <f t="shared" si="240"/>
        <v>530</v>
      </c>
      <c r="M783" s="131">
        <f t="shared" si="229"/>
        <v>1.1080638730000001</v>
      </c>
      <c r="N783" s="131">
        <f t="shared" ca="1" si="230"/>
        <v>1.2057222510000001</v>
      </c>
      <c r="O783" s="130">
        <f t="shared" si="241"/>
        <v>0</v>
      </c>
      <c r="P783" s="129">
        <f t="shared" ca="1" si="231"/>
        <v>411444.50199999998</v>
      </c>
      <c r="Q783" s="135">
        <f t="shared" si="232"/>
        <v>0</v>
      </c>
      <c r="R783" s="129">
        <f t="shared" si="233"/>
        <v>0</v>
      </c>
      <c r="S783" s="136" t="str">
        <f t="shared" si="242"/>
        <v>A+J=</v>
      </c>
      <c r="T783" s="122">
        <f t="shared" si="243"/>
        <v>44732</v>
      </c>
      <c r="U783" s="3"/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3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  <c r="FE783" s="2"/>
      <c r="FF783" s="2"/>
      <c r="FG783" s="2"/>
      <c r="FH783" s="2"/>
      <c r="FI783" s="2"/>
      <c r="FJ783" s="2"/>
    </row>
    <row r="784" spans="1:166" x14ac:dyDescent="0.15">
      <c r="A784" s="134">
        <f t="shared" si="234"/>
        <v>44260</v>
      </c>
      <c r="B784" s="127">
        <f t="shared" ca="1" si="244"/>
        <v>2412091.594</v>
      </c>
      <c r="C784" s="119">
        <f t="shared" si="235"/>
        <v>2000000</v>
      </c>
      <c r="D784" s="128">
        <f ca="1">IF(A784&lt;$B$1,VLOOKUP(A784,[1]DI!$A$4:$B$15000,2,FALSE),0)</f>
        <v>1.9000000000000006E-2</v>
      </c>
      <c r="E784" s="129">
        <f t="shared" ca="1" si="227"/>
        <v>1.0000746899999999</v>
      </c>
      <c r="F784" s="129">
        <f ca="1">(TRUNC(PRODUCT($E$12:$E783),16))</f>
        <v>1.0882155261359701</v>
      </c>
      <c r="G784" s="129">
        <f t="shared" si="236"/>
        <v>1</v>
      </c>
      <c r="H784" s="129">
        <f t="shared" ca="1" si="228"/>
        <v>1.08821553</v>
      </c>
      <c r="I784" s="128">
        <f t="shared" si="237"/>
        <v>0.05</v>
      </c>
      <c r="J784" s="122">
        <f t="shared" si="238"/>
        <v>43488</v>
      </c>
      <c r="K784" s="118">
        <f t="shared" si="239"/>
        <v>531</v>
      </c>
      <c r="L784" s="130">
        <f t="shared" si="240"/>
        <v>531</v>
      </c>
      <c r="M784" s="131">
        <f t="shared" si="229"/>
        <v>1.108278428</v>
      </c>
      <c r="N784" s="131">
        <f t="shared" ca="1" si="230"/>
        <v>1.206045797</v>
      </c>
      <c r="O784" s="130">
        <f t="shared" si="241"/>
        <v>0</v>
      </c>
      <c r="P784" s="129">
        <f t="shared" ca="1" si="231"/>
        <v>412091.59399999998</v>
      </c>
      <c r="Q784" s="135">
        <f t="shared" si="232"/>
        <v>0</v>
      </c>
      <c r="R784" s="129">
        <f t="shared" si="233"/>
        <v>0</v>
      </c>
      <c r="S784" s="136" t="str">
        <f t="shared" si="242"/>
        <v>A+J=</v>
      </c>
      <c r="T784" s="122">
        <f t="shared" si="243"/>
        <v>44732</v>
      </c>
      <c r="U784" s="3"/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3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  <c r="FE784" s="2"/>
      <c r="FF784" s="2"/>
      <c r="FG784" s="2"/>
      <c r="FH784" s="2"/>
      <c r="FI784" s="2"/>
      <c r="FJ784" s="2"/>
    </row>
    <row r="785" spans="1:166" x14ac:dyDescent="0.15">
      <c r="A785" s="134">
        <f t="shared" si="234"/>
        <v>44261</v>
      </c>
      <c r="B785" s="127">
        <f t="shared" ca="1" si="244"/>
        <v>2412738.824</v>
      </c>
      <c r="C785" s="119">
        <f t="shared" si="235"/>
        <v>2000000</v>
      </c>
      <c r="D785" s="128">
        <f ca="1">IF(A785&lt;$B$1,VLOOKUP(A785,[1]DI!$A$4:$B$15000,2,FALSE),0)</f>
        <v>0</v>
      </c>
      <c r="E785" s="129">
        <f t="shared" ca="1" si="227"/>
        <v>1</v>
      </c>
      <c r="F785" s="129">
        <f ca="1">(TRUNC(PRODUCT($E$12:$E784),16))</f>
        <v>1.0882968049536099</v>
      </c>
      <c r="G785" s="129">
        <f t="shared" si="236"/>
        <v>1</v>
      </c>
      <c r="H785" s="129">
        <f t="shared" ca="1" si="228"/>
        <v>1.0882968</v>
      </c>
      <c r="I785" s="128">
        <f t="shared" si="237"/>
        <v>0.05</v>
      </c>
      <c r="J785" s="122">
        <f t="shared" si="238"/>
        <v>43488</v>
      </c>
      <c r="K785" s="118">
        <f t="shared" si="239"/>
        <v>531</v>
      </c>
      <c r="L785" s="130">
        <f t="shared" si="240"/>
        <v>532</v>
      </c>
      <c r="M785" s="131">
        <f t="shared" si="229"/>
        <v>1.108493025</v>
      </c>
      <c r="N785" s="131">
        <f t="shared" ca="1" si="230"/>
        <v>1.2063694119999999</v>
      </c>
      <c r="O785" s="130">
        <f t="shared" si="241"/>
        <v>0</v>
      </c>
      <c r="P785" s="129">
        <f t="shared" ca="1" si="231"/>
        <v>412738.82400000002</v>
      </c>
      <c r="Q785" s="135">
        <f t="shared" si="232"/>
        <v>0</v>
      </c>
      <c r="R785" s="129">
        <f t="shared" si="233"/>
        <v>0</v>
      </c>
      <c r="S785" s="136" t="str">
        <f t="shared" si="242"/>
        <v>A+J=</v>
      </c>
      <c r="T785" s="122">
        <f t="shared" si="243"/>
        <v>44732</v>
      </c>
      <c r="U785" s="3"/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3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  <c r="FE785" s="2"/>
      <c r="FF785" s="2"/>
      <c r="FG785" s="2"/>
      <c r="FH785" s="2"/>
      <c r="FI785" s="2"/>
      <c r="FJ785" s="2"/>
    </row>
    <row r="786" spans="1:166" x14ac:dyDescent="0.15">
      <c r="A786" s="134">
        <f t="shared" si="234"/>
        <v>44262</v>
      </c>
      <c r="B786" s="127">
        <f t="shared" ca="1" si="244"/>
        <v>2412738.824</v>
      </c>
      <c r="C786" s="119">
        <f t="shared" si="235"/>
        <v>2000000</v>
      </c>
      <c r="D786" s="128">
        <f ca="1">IF(A786&lt;$B$1,VLOOKUP(A786,[1]DI!$A$4:$B$15000,2,FALSE),0)</f>
        <v>0</v>
      </c>
      <c r="E786" s="129">
        <f t="shared" ca="1" si="227"/>
        <v>1</v>
      </c>
      <c r="F786" s="129">
        <f ca="1">(TRUNC(PRODUCT($E$12:$E785),16))</f>
        <v>1.0882968049536099</v>
      </c>
      <c r="G786" s="129">
        <f t="shared" si="236"/>
        <v>1</v>
      </c>
      <c r="H786" s="129">
        <f t="shared" ca="1" si="228"/>
        <v>1.0882968</v>
      </c>
      <c r="I786" s="128">
        <f t="shared" si="237"/>
        <v>0.05</v>
      </c>
      <c r="J786" s="122">
        <f t="shared" si="238"/>
        <v>43488</v>
      </c>
      <c r="K786" s="118">
        <f t="shared" si="239"/>
        <v>531</v>
      </c>
      <c r="L786" s="130">
        <f t="shared" si="240"/>
        <v>532</v>
      </c>
      <c r="M786" s="131">
        <f t="shared" si="229"/>
        <v>1.108493025</v>
      </c>
      <c r="N786" s="131">
        <f t="shared" ca="1" si="230"/>
        <v>1.2063694119999999</v>
      </c>
      <c r="O786" s="130">
        <f t="shared" si="241"/>
        <v>0</v>
      </c>
      <c r="P786" s="129">
        <f t="shared" ca="1" si="231"/>
        <v>412738.82400000002</v>
      </c>
      <c r="Q786" s="135">
        <f t="shared" si="232"/>
        <v>0</v>
      </c>
      <c r="R786" s="129">
        <f t="shared" si="233"/>
        <v>0</v>
      </c>
      <c r="S786" s="136" t="str">
        <f t="shared" si="242"/>
        <v>A+J=</v>
      </c>
      <c r="T786" s="122">
        <f t="shared" si="243"/>
        <v>44732</v>
      </c>
      <c r="U786" s="3"/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3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  <c r="FE786" s="2"/>
      <c r="FF786" s="2"/>
      <c r="FG786" s="2"/>
      <c r="FH786" s="2"/>
      <c r="FI786" s="2"/>
      <c r="FJ786" s="2"/>
    </row>
    <row r="787" spans="1:166" x14ac:dyDescent="0.15">
      <c r="A787" s="134">
        <f t="shared" si="234"/>
        <v>44263</v>
      </c>
      <c r="B787" s="127">
        <f t="shared" ca="1" si="244"/>
        <v>2412738.824</v>
      </c>
      <c r="C787" s="119">
        <f t="shared" si="235"/>
        <v>2000000</v>
      </c>
      <c r="D787" s="128">
        <f ca="1">IF(A787&lt;$B$1,VLOOKUP(A787,[1]DI!$A$4:$B$15000,2,FALSE),0)</f>
        <v>1.9000000000000006E-2</v>
      </c>
      <c r="E787" s="129">
        <f t="shared" ca="1" si="227"/>
        <v>1.0000746899999999</v>
      </c>
      <c r="F787" s="129">
        <f ca="1">(TRUNC(PRODUCT($E$12:$E786),16))</f>
        <v>1.0882968049536099</v>
      </c>
      <c r="G787" s="129">
        <f t="shared" si="236"/>
        <v>1</v>
      </c>
      <c r="H787" s="129">
        <f t="shared" ca="1" si="228"/>
        <v>1.0882968</v>
      </c>
      <c r="I787" s="128">
        <f t="shared" si="237"/>
        <v>0.05</v>
      </c>
      <c r="J787" s="122">
        <f t="shared" si="238"/>
        <v>43488</v>
      </c>
      <c r="K787" s="118">
        <f t="shared" si="239"/>
        <v>532</v>
      </c>
      <c r="L787" s="130">
        <f t="shared" si="240"/>
        <v>532</v>
      </c>
      <c r="M787" s="131">
        <f t="shared" si="229"/>
        <v>1.108493025</v>
      </c>
      <c r="N787" s="131">
        <f t="shared" ca="1" si="230"/>
        <v>1.2063694119999999</v>
      </c>
      <c r="O787" s="130">
        <f t="shared" si="241"/>
        <v>0</v>
      </c>
      <c r="P787" s="129">
        <f t="shared" ca="1" si="231"/>
        <v>412738.82400000002</v>
      </c>
      <c r="Q787" s="135">
        <f t="shared" si="232"/>
        <v>0</v>
      </c>
      <c r="R787" s="129">
        <f t="shared" si="233"/>
        <v>0</v>
      </c>
      <c r="S787" s="136" t="str">
        <f t="shared" si="242"/>
        <v>A+J=</v>
      </c>
      <c r="T787" s="122">
        <f t="shared" si="243"/>
        <v>44732</v>
      </c>
      <c r="U787" s="3"/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3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  <c r="FE787" s="2"/>
      <c r="FF787" s="2"/>
      <c r="FG787" s="2"/>
      <c r="FH787" s="2"/>
      <c r="FI787" s="2"/>
      <c r="FJ787" s="2"/>
    </row>
    <row r="788" spans="1:166" x14ac:dyDescent="0.15">
      <c r="A788" s="134">
        <f t="shared" si="234"/>
        <v>44264</v>
      </c>
      <c r="B788" s="127">
        <f t="shared" ca="1" si="244"/>
        <v>2413386.2579999999</v>
      </c>
      <c r="C788" s="119">
        <f t="shared" si="235"/>
        <v>2000000</v>
      </c>
      <c r="D788" s="128">
        <f ca="1">IF(A788&lt;$B$1,VLOOKUP(A788,[1]DI!$A$4:$B$15000,2,FALSE),0)</f>
        <v>1.9000000000000006E-2</v>
      </c>
      <c r="E788" s="129">
        <f t="shared" ca="1" si="227"/>
        <v>1.0000746899999999</v>
      </c>
      <c r="F788" s="129">
        <f ca="1">(TRUNC(PRODUCT($E$12:$E787),16))</f>
        <v>1.0883780898419799</v>
      </c>
      <c r="G788" s="129">
        <f t="shared" si="236"/>
        <v>1</v>
      </c>
      <c r="H788" s="129">
        <f t="shared" ca="1" si="228"/>
        <v>1.08837809</v>
      </c>
      <c r="I788" s="128">
        <f t="shared" si="237"/>
        <v>0.05</v>
      </c>
      <c r="J788" s="122">
        <f t="shared" si="238"/>
        <v>43488</v>
      </c>
      <c r="K788" s="118">
        <f t="shared" si="239"/>
        <v>533</v>
      </c>
      <c r="L788" s="130">
        <f t="shared" si="240"/>
        <v>533</v>
      </c>
      <c r="M788" s="131">
        <f t="shared" si="229"/>
        <v>1.1087076629999999</v>
      </c>
      <c r="N788" s="131">
        <f t="shared" ca="1" si="230"/>
        <v>1.206693129</v>
      </c>
      <c r="O788" s="130">
        <f t="shared" si="241"/>
        <v>0</v>
      </c>
      <c r="P788" s="129">
        <f t="shared" ca="1" si="231"/>
        <v>413386.25799999997</v>
      </c>
      <c r="Q788" s="135">
        <f t="shared" si="232"/>
        <v>0</v>
      </c>
      <c r="R788" s="129">
        <f t="shared" si="233"/>
        <v>0</v>
      </c>
      <c r="S788" s="136" t="str">
        <f t="shared" si="242"/>
        <v>A+J=</v>
      </c>
      <c r="T788" s="122">
        <f t="shared" si="243"/>
        <v>44732</v>
      </c>
      <c r="U788" s="3"/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3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  <c r="FE788" s="2"/>
      <c r="FF788" s="2"/>
      <c r="FG788" s="2"/>
      <c r="FH788" s="2"/>
      <c r="FI788" s="2"/>
      <c r="FJ788" s="2"/>
    </row>
    <row r="789" spans="1:166" x14ac:dyDescent="0.15">
      <c r="A789" s="134">
        <f t="shared" si="234"/>
        <v>44265</v>
      </c>
      <c r="B789" s="127">
        <f t="shared" ca="1" si="244"/>
        <v>2414033.852</v>
      </c>
      <c r="C789" s="119">
        <f t="shared" si="235"/>
        <v>2000000</v>
      </c>
      <c r="D789" s="128">
        <f ca="1">IF(A789&lt;$B$1,VLOOKUP(A789,[1]DI!$A$4:$B$15000,2,FALSE),0)</f>
        <v>1.9000000000000006E-2</v>
      </c>
      <c r="E789" s="129">
        <f t="shared" ca="1" si="227"/>
        <v>1.0000746899999999</v>
      </c>
      <c r="F789" s="129">
        <f ca="1">(TRUNC(PRODUCT($E$12:$E788),16))</f>
        <v>1.0884593808015099</v>
      </c>
      <c r="G789" s="129">
        <f t="shared" si="236"/>
        <v>1</v>
      </c>
      <c r="H789" s="129">
        <f t="shared" ca="1" si="228"/>
        <v>1.08845938</v>
      </c>
      <c r="I789" s="128">
        <f t="shared" si="237"/>
        <v>0.05</v>
      </c>
      <c r="J789" s="122">
        <f t="shared" si="238"/>
        <v>43488</v>
      </c>
      <c r="K789" s="118">
        <f t="shared" si="239"/>
        <v>534</v>
      </c>
      <c r="L789" s="130">
        <f t="shared" si="240"/>
        <v>534</v>
      </c>
      <c r="M789" s="131">
        <f t="shared" si="229"/>
        <v>1.1089223429999999</v>
      </c>
      <c r="N789" s="131">
        <f t="shared" ca="1" si="230"/>
        <v>1.2070169260000001</v>
      </c>
      <c r="O789" s="130">
        <f t="shared" si="241"/>
        <v>0</v>
      </c>
      <c r="P789" s="129">
        <f t="shared" ca="1" si="231"/>
        <v>414033.85200000001</v>
      </c>
      <c r="Q789" s="135">
        <f t="shared" si="232"/>
        <v>0</v>
      </c>
      <c r="R789" s="129">
        <f t="shared" si="233"/>
        <v>0</v>
      </c>
      <c r="S789" s="136" t="str">
        <f t="shared" si="242"/>
        <v>A+J=</v>
      </c>
      <c r="T789" s="122">
        <f t="shared" si="243"/>
        <v>44732</v>
      </c>
      <c r="U789" s="3"/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3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  <c r="FE789" s="2"/>
      <c r="FF789" s="2"/>
      <c r="FG789" s="2"/>
      <c r="FH789" s="2"/>
      <c r="FI789" s="2"/>
      <c r="FJ789" s="2"/>
    </row>
    <row r="790" spans="1:166" x14ac:dyDescent="0.15">
      <c r="A790" s="134">
        <f t="shared" si="234"/>
        <v>44266</v>
      </c>
      <c r="B790" s="127">
        <f t="shared" ca="1" si="244"/>
        <v>2414681.628</v>
      </c>
      <c r="C790" s="119">
        <f t="shared" si="235"/>
        <v>2000000</v>
      </c>
      <c r="D790" s="128">
        <f ca="1">IF(A790&lt;$B$1,VLOOKUP(A790,[1]DI!$A$4:$B$15000,2,FALSE),0)</f>
        <v>1.9000000000000006E-2</v>
      </c>
      <c r="E790" s="129">
        <f t="shared" ca="1" si="227"/>
        <v>1.0000746899999999</v>
      </c>
      <c r="F790" s="129">
        <f ca="1">(TRUNC(PRODUCT($E$12:$E789),16))</f>
        <v>1.0885406778326601</v>
      </c>
      <c r="G790" s="129">
        <f t="shared" si="236"/>
        <v>1</v>
      </c>
      <c r="H790" s="129">
        <f t="shared" ca="1" si="228"/>
        <v>1.0885406799999999</v>
      </c>
      <c r="I790" s="128">
        <f t="shared" si="237"/>
        <v>0.05</v>
      </c>
      <c r="J790" s="122">
        <f t="shared" si="238"/>
        <v>43488</v>
      </c>
      <c r="K790" s="118">
        <f t="shared" si="239"/>
        <v>535</v>
      </c>
      <c r="L790" s="130">
        <f t="shared" si="240"/>
        <v>535</v>
      </c>
      <c r="M790" s="131">
        <f t="shared" si="229"/>
        <v>1.109137064</v>
      </c>
      <c r="N790" s="131">
        <f t="shared" ca="1" si="230"/>
        <v>1.2073408139999999</v>
      </c>
      <c r="O790" s="130">
        <f t="shared" si="241"/>
        <v>0</v>
      </c>
      <c r="P790" s="129">
        <f t="shared" ca="1" si="231"/>
        <v>414681.62800000003</v>
      </c>
      <c r="Q790" s="135">
        <f t="shared" si="232"/>
        <v>0</v>
      </c>
      <c r="R790" s="129">
        <f t="shared" si="233"/>
        <v>0</v>
      </c>
      <c r="S790" s="136" t="str">
        <f t="shared" si="242"/>
        <v>A+J=</v>
      </c>
      <c r="T790" s="122">
        <f t="shared" si="243"/>
        <v>44732</v>
      </c>
      <c r="U790" s="3"/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3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  <c r="FE790" s="2"/>
      <c r="FF790" s="2"/>
      <c r="FG790" s="2"/>
      <c r="FH790" s="2"/>
      <c r="FI790" s="2"/>
      <c r="FJ790" s="2"/>
    </row>
    <row r="791" spans="1:166" x14ac:dyDescent="0.15">
      <c r="A791" s="134">
        <f t="shared" si="234"/>
        <v>44267</v>
      </c>
      <c r="B791" s="127">
        <f t="shared" ca="1" si="244"/>
        <v>2415329.5640000002</v>
      </c>
      <c r="C791" s="119">
        <f t="shared" si="235"/>
        <v>2000000</v>
      </c>
      <c r="D791" s="128">
        <f ca="1">IF(A791&lt;$B$1,VLOOKUP(A791,[1]DI!$A$4:$B$15000,2,FALSE),0)</f>
        <v>1.9000000000000006E-2</v>
      </c>
      <c r="E791" s="129">
        <f t="shared" ca="1" si="227"/>
        <v>1.0000746899999999</v>
      </c>
      <c r="F791" s="129">
        <f ca="1">(TRUNC(PRODUCT($E$12:$E790),16))</f>
        <v>1.0886219809358799</v>
      </c>
      <c r="G791" s="129">
        <f t="shared" si="236"/>
        <v>1</v>
      </c>
      <c r="H791" s="129">
        <f t="shared" ca="1" si="228"/>
        <v>1.0886219800000001</v>
      </c>
      <c r="I791" s="128">
        <f t="shared" si="237"/>
        <v>0.05</v>
      </c>
      <c r="J791" s="122">
        <f t="shared" si="238"/>
        <v>43488</v>
      </c>
      <c r="K791" s="118">
        <f t="shared" si="239"/>
        <v>536</v>
      </c>
      <c r="L791" s="130">
        <f t="shared" si="240"/>
        <v>536</v>
      </c>
      <c r="M791" s="131">
        <f t="shared" si="229"/>
        <v>1.109351827</v>
      </c>
      <c r="N791" s="131">
        <f t="shared" ca="1" si="230"/>
        <v>1.2076647819999999</v>
      </c>
      <c r="O791" s="130">
        <f t="shared" si="241"/>
        <v>0</v>
      </c>
      <c r="P791" s="129">
        <f t="shared" ca="1" si="231"/>
        <v>415329.56400000001</v>
      </c>
      <c r="Q791" s="135">
        <f t="shared" si="232"/>
        <v>0</v>
      </c>
      <c r="R791" s="129">
        <f t="shared" si="233"/>
        <v>0</v>
      </c>
      <c r="S791" s="136" t="str">
        <f t="shared" si="242"/>
        <v>A+J=</v>
      </c>
      <c r="T791" s="122">
        <f t="shared" si="243"/>
        <v>44732</v>
      </c>
      <c r="U791" s="3"/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3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  <c r="FE791" s="2"/>
      <c r="FF791" s="2"/>
      <c r="FG791" s="2"/>
      <c r="FH791" s="2"/>
      <c r="FI791" s="2"/>
      <c r="FJ791" s="2"/>
    </row>
    <row r="792" spans="1:166" x14ac:dyDescent="0.15">
      <c r="A792" s="134">
        <f t="shared" si="234"/>
        <v>44268</v>
      </c>
      <c r="B792" s="127">
        <f t="shared" ca="1" si="244"/>
        <v>2415977.6839999999</v>
      </c>
      <c r="C792" s="119">
        <f t="shared" si="235"/>
        <v>2000000</v>
      </c>
      <c r="D792" s="128">
        <f ca="1">IF(A792&lt;$B$1,VLOOKUP(A792,[1]DI!$A$4:$B$15000,2,FALSE),0)</f>
        <v>0</v>
      </c>
      <c r="E792" s="129">
        <f t="shared" ca="1" si="227"/>
        <v>1</v>
      </c>
      <c r="F792" s="129">
        <f ca="1">(TRUNC(PRODUCT($E$12:$E791),16))</f>
        <v>1.08870329011164</v>
      </c>
      <c r="G792" s="129">
        <f t="shared" si="236"/>
        <v>1</v>
      </c>
      <c r="H792" s="129">
        <f t="shared" ca="1" si="228"/>
        <v>1.08870329</v>
      </c>
      <c r="I792" s="128">
        <f t="shared" si="237"/>
        <v>0.05</v>
      </c>
      <c r="J792" s="122">
        <f t="shared" si="238"/>
        <v>43488</v>
      </c>
      <c r="K792" s="118">
        <f t="shared" si="239"/>
        <v>536</v>
      </c>
      <c r="L792" s="130">
        <f t="shared" si="240"/>
        <v>537</v>
      </c>
      <c r="M792" s="131">
        <f t="shared" si="229"/>
        <v>1.1095666310000001</v>
      </c>
      <c r="N792" s="131">
        <f t="shared" ca="1" si="230"/>
        <v>1.207988842</v>
      </c>
      <c r="O792" s="130">
        <f t="shared" si="241"/>
        <v>0</v>
      </c>
      <c r="P792" s="129">
        <f t="shared" ca="1" si="231"/>
        <v>415977.68400000001</v>
      </c>
      <c r="Q792" s="135">
        <f t="shared" si="232"/>
        <v>0</v>
      </c>
      <c r="R792" s="129">
        <f t="shared" si="233"/>
        <v>0</v>
      </c>
      <c r="S792" s="136" t="str">
        <f t="shared" si="242"/>
        <v>A+J=</v>
      </c>
      <c r="T792" s="122">
        <f t="shared" si="243"/>
        <v>44732</v>
      </c>
      <c r="U792" s="3"/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3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  <c r="FE792" s="2"/>
      <c r="FF792" s="2"/>
      <c r="FG792" s="2"/>
      <c r="FH792" s="2"/>
      <c r="FI792" s="2"/>
      <c r="FJ792" s="2"/>
    </row>
    <row r="793" spans="1:166" x14ac:dyDescent="0.15">
      <c r="A793" s="134">
        <f t="shared" si="234"/>
        <v>44269</v>
      </c>
      <c r="B793" s="127">
        <f t="shared" ca="1" si="244"/>
        <v>2415977.6839999999</v>
      </c>
      <c r="C793" s="119">
        <f t="shared" si="235"/>
        <v>2000000</v>
      </c>
      <c r="D793" s="128">
        <f ca="1">IF(A793&lt;$B$1,VLOOKUP(A793,[1]DI!$A$4:$B$15000,2,FALSE),0)</f>
        <v>0</v>
      </c>
      <c r="E793" s="129">
        <f t="shared" ca="1" si="227"/>
        <v>1</v>
      </c>
      <c r="F793" s="129">
        <f ca="1">(TRUNC(PRODUCT($E$12:$E792),16))</f>
        <v>1.08870329011164</v>
      </c>
      <c r="G793" s="129">
        <f t="shared" si="236"/>
        <v>1</v>
      </c>
      <c r="H793" s="129">
        <f t="shared" ca="1" si="228"/>
        <v>1.08870329</v>
      </c>
      <c r="I793" s="128">
        <f t="shared" si="237"/>
        <v>0.05</v>
      </c>
      <c r="J793" s="122">
        <f t="shared" si="238"/>
        <v>43488</v>
      </c>
      <c r="K793" s="118">
        <f t="shared" si="239"/>
        <v>536</v>
      </c>
      <c r="L793" s="130">
        <f t="shared" si="240"/>
        <v>537</v>
      </c>
      <c r="M793" s="131">
        <f t="shared" si="229"/>
        <v>1.1095666310000001</v>
      </c>
      <c r="N793" s="131">
        <f t="shared" ca="1" si="230"/>
        <v>1.207988842</v>
      </c>
      <c r="O793" s="130">
        <f t="shared" si="241"/>
        <v>0</v>
      </c>
      <c r="P793" s="129">
        <f t="shared" ca="1" si="231"/>
        <v>415977.68400000001</v>
      </c>
      <c r="Q793" s="135">
        <f t="shared" si="232"/>
        <v>0</v>
      </c>
      <c r="R793" s="129">
        <f t="shared" si="233"/>
        <v>0</v>
      </c>
      <c r="S793" s="136" t="str">
        <f t="shared" si="242"/>
        <v>A+J=</v>
      </c>
      <c r="T793" s="122">
        <f t="shared" si="243"/>
        <v>44732</v>
      </c>
      <c r="U793" s="3"/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3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  <c r="FE793" s="2"/>
      <c r="FF793" s="2"/>
      <c r="FG793" s="2"/>
      <c r="FH793" s="2"/>
      <c r="FI793" s="2"/>
      <c r="FJ793" s="2"/>
    </row>
    <row r="794" spans="1:166" x14ac:dyDescent="0.15">
      <c r="A794" s="134">
        <f t="shared" si="234"/>
        <v>44270</v>
      </c>
      <c r="B794" s="127">
        <f t="shared" ca="1" si="244"/>
        <v>2415977.6839999999</v>
      </c>
      <c r="C794" s="119">
        <f t="shared" si="235"/>
        <v>2000000</v>
      </c>
      <c r="D794" s="128">
        <f ca="1">IF(A794&lt;$B$1,VLOOKUP(A794,[1]DI!$A$4:$B$15000,2,FALSE),0)</f>
        <v>1.9000000000000006E-2</v>
      </c>
      <c r="E794" s="129">
        <f t="shared" ca="1" si="227"/>
        <v>1.0000746899999999</v>
      </c>
      <c r="F794" s="129">
        <f ca="1">(TRUNC(PRODUCT($E$12:$E793),16))</f>
        <v>1.08870329011164</v>
      </c>
      <c r="G794" s="129">
        <f t="shared" si="236"/>
        <v>1</v>
      </c>
      <c r="H794" s="129">
        <f t="shared" ca="1" si="228"/>
        <v>1.08870329</v>
      </c>
      <c r="I794" s="128">
        <f t="shared" si="237"/>
        <v>0.05</v>
      </c>
      <c r="J794" s="122">
        <f t="shared" si="238"/>
        <v>43488</v>
      </c>
      <c r="K794" s="118">
        <f t="shared" si="239"/>
        <v>537</v>
      </c>
      <c r="L794" s="130">
        <f t="shared" si="240"/>
        <v>537</v>
      </c>
      <c r="M794" s="131">
        <f t="shared" si="229"/>
        <v>1.1095666310000001</v>
      </c>
      <c r="N794" s="131">
        <f t="shared" ca="1" si="230"/>
        <v>1.207988842</v>
      </c>
      <c r="O794" s="130">
        <f t="shared" si="241"/>
        <v>0</v>
      </c>
      <c r="P794" s="129">
        <f t="shared" ca="1" si="231"/>
        <v>415977.68400000001</v>
      </c>
      <c r="Q794" s="135">
        <f t="shared" si="232"/>
        <v>0</v>
      </c>
      <c r="R794" s="129">
        <f t="shared" si="233"/>
        <v>0</v>
      </c>
      <c r="S794" s="136" t="str">
        <f t="shared" si="242"/>
        <v>A+J=</v>
      </c>
      <c r="T794" s="122">
        <f t="shared" si="243"/>
        <v>44732</v>
      </c>
      <c r="U794" s="3"/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3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  <c r="FE794" s="2"/>
      <c r="FF794" s="2"/>
      <c r="FG794" s="2"/>
      <c r="FH794" s="2"/>
      <c r="FI794" s="2"/>
      <c r="FJ794" s="2"/>
    </row>
    <row r="795" spans="1:166" x14ac:dyDescent="0.15">
      <c r="A795" s="134">
        <f t="shared" si="234"/>
        <v>44271</v>
      </c>
      <c r="B795" s="127">
        <f t="shared" ca="1" si="244"/>
        <v>2416625.986</v>
      </c>
      <c r="C795" s="119">
        <f t="shared" si="235"/>
        <v>2000000</v>
      </c>
      <c r="D795" s="128">
        <f ca="1">IF(A795&lt;$B$1,VLOOKUP(A795,[1]DI!$A$4:$B$15000,2,FALSE),0)</f>
        <v>1.9000000000000006E-2</v>
      </c>
      <c r="E795" s="129">
        <f t="shared" ca="1" si="227"/>
        <v>1.0000746899999999</v>
      </c>
      <c r="F795" s="129">
        <f ca="1">(TRUNC(PRODUCT($E$12:$E794),16))</f>
        <v>1.08878460536038</v>
      </c>
      <c r="G795" s="129">
        <f t="shared" si="236"/>
        <v>1</v>
      </c>
      <c r="H795" s="129">
        <f t="shared" ca="1" si="228"/>
        <v>1.08878461</v>
      </c>
      <c r="I795" s="128">
        <f t="shared" si="237"/>
        <v>0.05</v>
      </c>
      <c r="J795" s="122">
        <f t="shared" si="238"/>
        <v>43488</v>
      </c>
      <c r="K795" s="118">
        <f t="shared" si="239"/>
        <v>538</v>
      </c>
      <c r="L795" s="130">
        <f t="shared" si="240"/>
        <v>538</v>
      </c>
      <c r="M795" s="131">
        <f t="shared" si="229"/>
        <v>1.1097814770000001</v>
      </c>
      <c r="N795" s="131">
        <f t="shared" ca="1" si="230"/>
        <v>1.2083129930000001</v>
      </c>
      <c r="O795" s="130">
        <f t="shared" si="241"/>
        <v>0</v>
      </c>
      <c r="P795" s="129">
        <f t="shared" ca="1" si="231"/>
        <v>416625.98599999998</v>
      </c>
      <c r="Q795" s="135">
        <f t="shared" si="232"/>
        <v>0</v>
      </c>
      <c r="R795" s="129">
        <f t="shared" si="233"/>
        <v>0</v>
      </c>
      <c r="S795" s="136" t="str">
        <f t="shared" si="242"/>
        <v>A+J=</v>
      </c>
      <c r="T795" s="122">
        <f t="shared" si="243"/>
        <v>44732</v>
      </c>
      <c r="U795" s="3"/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3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  <c r="FE795" s="2"/>
      <c r="FF795" s="2"/>
      <c r="FG795" s="2"/>
      <c r="FH795" s="2"/>
      <c r="FI795" s="2"/>
      <c r="FJ795" s="2"/>
    </row>
    <row r="796" spans="1:166" x14ac:dyDescent="0.15">
      <c r="A796" s="134">
        <f t="shared" si="234"/>
        <v>44272</v>
      </c>
      <c r="B796" s="127">
        <f t="shared" ca="1" si="244"/>
        <v>2417274.446</v>
      </c>
      <c r="C796" s="119">
        <f t="shared" si="235"/>
        <v>2000000</v>
      </c>
      <c r="D796" s="128">
        <f ca="1">IF(A796&lt;$B$1,VLOOKUP(A796,[1]DI!$A$4:$B$15000,2,FALSE),0)</f>
        <v>1.9000000000000006E-2</v>
      </c>
      <c r="E796" s="129">
        <f t="shared" ca="1" si="227"/>
        <v>1.0000746899999999</v>
      </c>
      <c r="F796" s="129">
        <f ca="1">(TRUNC(PRODUCT($E$12:$E795),16))</f>
        <v>1.08886592668255</v>
      </c>
      <c r="G796" s="129">
        <f t="shared" si="236"/>
        <v>1</v>
      </c>
      <c r="H796" s="129">
        <f t="shared" ca="1" si="228"/>
        <v>1.0888659300000001</v>
      </c>
      <c r="I796" s="128">
        <f t="shared" si="237"/>
        <v>0.05</v>
      </c>
      <c r="J796" s="122">
        <f t="shared" si="238"/>
        <v>43488</v>
      </c>
      <c r="K796" s="118">
        <f t="shared" si="239"/>
        <v>539</v>
      </c>
      <c r="L796" s="130">
        <f t="shared" si="240"/>
        <v>539</v>
      </c>
      <c r="M796" s="131">
        <f t="shared" si="229"/>
        <v>1.1099963639999999</v>
      </c>
      <c r="N796" s="131">
        <f t="shared" ca="1" si="230"/>
        <v>1.208637223</v>
      </c>
      <c r="O796" s="130">
        <f t="shared" si="241"/>
        <v>0</v>
      </c>
      <c r="P796" s="129">
        <f t="shared" ca="1" si="231"/>
        <v>417274.446</v>
      </c>
      <c r="Q796" s="135">
        <f t="shared" si="232"/>
        <v>0</v>
      </c>
      <c r="R796" s="129">
        <f t="shared" si="233"/>
        <v>0</v>
      </c>
      <c r="S796" s="136" t="str">
        <f t="shared" si="242"/>
        <v>A+J=</v>
      </c>
      <c r="T796" s="122">
        <f t="shared" si="243"/>
        <v>44732</v>
      </c>
      <c r="U796" s="3"/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3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  <c r="FE796" s="2"/>
      <c r="FF796" s="2"/>
      <c r="FG796" s="2"/>
      <c r="FH796" s="2"/>
      <c r="FI796" s="2"/>
      <c r="FJ796" s="2"/>
    </row>
    <row r="797" spans="1:166" x14ac:dyDescent="0.15">
      <c r="A797" s="134">
        <f t="shared" si="234"/>
        <v>44273</v>
      </c>
      <c r="B797" s="127">
        <f t="shared" ca="1" si="244"/>
        <v>2417923.0720000002</v>
      </c>
      <c r="C797" s="119">
        <f t="shared" si="235"/>
        <v>2000000</v>
      </c>
      <c r="D797" s="128">
        <f ca="1">IF(A797&lt;$B$1,VLOOKUP(A797,[1]DI!$A$4:$B$15000,2,FALSE),0)</f>
        <v>2.6499999999999999E-2</v>
      </c>
      <c r="E797" s="129">
        <f t="shared" ca="1" si="227"/>
        <v>1.00010379</v>
      </c>
      <c r="F797" s="129">
        <f ca="1">(TRUNC(PRODUCT($E$12:$E796),16))</f>
        <v>1.08894725407862</v>
      </c>
      <c r="G797" s="129">
        <f t="shared" si="236"/>
        <v>1</v>
      </c>
      <c r="H797" s="129">
        <f t="shared" ca="1" si="228"/>
        <v>1.0889472499999999</v>
      </c>
      <c r="I797" s="128">
        <f t="shared" si="237"/>
        <v>0.05</v>
      </c>
      <c r="J797" s="122">
        <f t="shared" si="238"/>
        <v>43488</v>
      </c>
      <c r="K797" s="118">
        <f t="shared" si="239"/>
        <v>540</v>
      </c>
      <c r="L797" s="130">
        <f t="shared" si="240"/>
        <v>540</v>
      </c>
      <c r="M797" s="131">
        <f t="shared" si="229"/>
        <v>1.110211294</v>
      </c>
      <c r="N797" s="131">
        <f t="shared" ca="1" si="230"/>
        <v>1.2089615359999999</v>
      </c>
      <c r="O797" s="130">
        <f t="shared" si="241"/>
        <v>0</v>
      </c>
      <c r="P797" s="129">
        <f t="shared" ca="1" si="231"/>
        <v>417923.07199999999</v>
      </c>
      <c r="Q797" s="135">
        <f t="shared" si="232"/>
        <v>0</v>
      </c>
      <c r="R797" s="129">
        <f t="shared" si="233"/>
        <v>0</v>
      </c>
      <c r="S797" s="136" t="str">
        <f t="shared" si="242"/>
        <v>A+J=</v>
      </c>
      <c r="T797" s="122">
        <f t="shared" si="243"/>
        <v>44732</v>
      </c>
      <c r="U797" s="3"/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3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  <c r="FE797" s="2"/>
      <c r="FF797" s="2"/>
      <c r="FG797" s="2"/>
      <c r="FH797" s="2"/>
      <c r="FI797" s="2"/>
      <c r="FJ797" s="2"/>
    </row>
    <row r="798" spans="1:166" x14ac:dyDescent="0.15">
      <c r="A798" s="134">
        <f t="shared" si="234"/>
        <v>44274</v>
      </c>
      <c r="B798" s="127">
        <f t="shared" ca="1" si="244"/>
        <v>2418642.2760000001</v>
      </c>
      <c r="C798" s="119">
        <f t="shared" si="235"/>
        <v>2000000</v>
      </c>
      <c r="D798" s="128">
        <f ca="1">IF(A798&lt;$B$1,VLOOKUP(A798,[1]DI!$A$4:$B$15000,2,FALSE),0)</f>
        <v>2.6499999999999999E-2</v>
      </c>
      <c r="E798" s="129">
        <f t="shared" ca="1" si="227"/>
        <v>1.00010379</v>
      </c>
      <c r="F798" s="129">
        <f ca="1">(TRUNC(PRODUCT($E$12:$E797),16))</f>
        <v>1.0890602759141199</v>
      </c>
      <c r="G798" s="129">
        <f t="shared" si="236"/>
        <v>1</v>
      </c>
      <c r="H798" s="129">
        <f t="shared" ca="1" si="228"/>
        <v>1.08906028</v>
      </c>
      <c r="I798" s="128">
        <f t="shared" si="237"/>
        <v>0.05</v>
      </c>
      <c r="J798" s="122">
        <f t="shared" si="238"/>
        <v>43488</v>
      </c>
      <c r="K798" s="118">
        <f t="shared" si="239"/>
        <v>541</v>
      </c>
      <c r="L798" s="130">
        <f t="shared" si="240"/>
        <v>541</v>
      </c>
      <c r="M798" s="131">
        <f t="shared" si="229"/>
        <v>1.110426264</v>
      </c>
      <c r="N798" s="131">
        <f t="shared" ca="1" si="230"/>
        <v>1.209321138</v>
      </c>
      <c r="O798" s="130">
        <f t="shared" si="241"/>
        <v>0</v>
      </c>
      <c r="P798" s="129">
        <f t="shared" ca="1" si="231"/>
        <v>418642.27600000001</v>
      </c>
      <c r="Q798" s="135">
        <f t="shared" si="232"/>
        <v>0</v>
      </c>
      <c r="R798" s="129">
        <f t="shared" si="233"/>
        <v>0</v>
      </c>
      <c r="S798" s="136" t="str">
        <f t="shared" si="242"/>
        <v>A+J=</v>
      </c>
      <c r="T798" s="122">
        <f t="shared" si="243"/>
        <v>44732</v>
      </c>
      <c r="U798" s="3"/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3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  <c r="FE798" s="2"/>
      <c r="FF798" s="2"/>
      <c r="FG798" s="2"/>
      <c r="FH798" s="2"/>
      <c r="FI798" s="2"/>
      <c r="FJ798" s="2"/>
    </row>
    <row r="799" spans="1:166" x14ac:dyDescent="0.15">
      <c r="A799" s="134">
        <f t="shared" si="234"/>
        <v>44275</v>
      </c>
      <c r="B799" s="127">
        <f t="shared" ca="1" si="244"/>
        <v>2419361.6720000003</v>
      </c>
      <c r="C799" s="119">
        <f t="shared" si="235"/>
        <v>2000000</v>
      </c>
      <c r="D799" s="128">
        <f ca="1">IF(A799&lt;$B$1,VLOOKUP(A799,[1]DI!$A$4:$B$15000,2,FALSE),0)</f>
        <v>0</v>
      </c>
      <c r="E799" s="129">
        <f t="shared" ca="1" si="227"/>
        <v>1</v>
      </c>
      <c r="F799" s="129">
        <f ca="1">(TRUNC(PRODUCT($E$12:$E798),16))</f>
        <v>1.0891733094801499</v>
      </c>
      <c r="G799" s="129">
        <f t="shared" si="236"/>
        <v>1</v>
      </c>
      <c r="H799" s="129">
        <f t="shared" ca="1" si="228"/>
        <v>1.0891733100000001</v>
      </c>
      <c r="I799" s="128">
        <f t="shared" si="237"/>
        <v>0.05</v>
      </c>
      <c r="J799" s="122">
        <f t="shared" si="238"/>
        <v>43488</v>
      </c>
      <c r="K799" s="118">
        <f t="shared" si="239"/>
        <v>541</v>
      </c>
      <c r="L799" s="130">
        <f t="shared" si="240"/>
        <v>542</v>
      </c>
      <c r="M799" s="131">
        <f t="shared" si="229"/>
        <v>1.110641277</v>
      </c>
      <c r="N799" s="131">
        <f t="shared" ca="1" si="230"/>
        <v>1.209680836</v>
      </c>
      <c r="O799" s="130">
        <f t="shared" si="241"/>
        <v>0</v>
      </c>
      <c r="P799" s="129">
        <f t="shared" ca="1" si="231"/>
        <v>419361.67200000002</v>
      </c>
      <c r="Q799" s="135">
        <f t="shared" si="232"/>
        <v>0</v>
      </c>
      <c r="R799" s="129">
        <f t="shared" si="233"/>
        <v>0</v>
      </c>
      <c r="S799" s="136" t="str">
        <f t="shared" si="242"/>
        <v>A+J=</v>
      </c>
      <c r="T799" s="122">
        <f t="shared" si="243"/>
        <v>44732</v>
      </c>
      <c r="U799" s="3"/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3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  <c r="FE799" s="2"/>
      <c r="FF799" s="2"/>
      <c r="FG799" s="2"/>
      <c r="FH799" s="2"/>
      <c r="FI799" s="2"/>
      <c r="FJ799" s="2"/>
    </row>
    <row r="800" spans="1:166" x14ac:dyDescent="0.15">
      <c r="A800" s="134">
        <f t="shared" si="234"/>
        <v>44276</v>
      </c>
      <c r="B800" s="127">
        <f t="shared" ca="1" si="244"/>
        <v>2419361.6720000003</v>
      </c>
      <c r="C800" s="119">
        <f t="shared" si="235"/>
        <v>2000000</v>
      </c>
      <c r="D800" s="128">
        <f ca="1">IF(A800&lt;$B$1,VLOOKUP(A800,[1]DI!$A$4:$B$15000,2,FALSE),0)</f>
        <v>0</v>
      </c>
      <c r="E800" s="129">
        <f t="shared" ca="1" si="227"/>
        <v>1</v>
      </c>
      <c r="F800" s="129">
        <f ca="1">(TRUNC(PRODUCT($E$12:$E799),16))</f>
        <v>1.0891733094801499</v>
      </c>
      <c r="G800" s="129">
        <f t="shared" si="236"/>
        <v>1</v>
      </c>
      <c r="H800" s="129">
        <f t="shared" ca="1" si="228"/>
        <v>1.0891733100000001</v>
      </c>
      <c r="I800" s="128">
        <f t="shared" si="237"/>
        <v>0.05</v>
      </c>
      <c r="J800" s="122">
        <f t="shared" si="238"/>
        <v>43488</v>
      </c>
      <c r="K800" s="118">
        <f t="shared" si="239"/>
        <v>541</v>
      </c>
      <c r="L800" s="130">
        <f t="shared" si="240"/>
        <v>542</v>
      </c>
      <c r="M800" s="131">
        <f t="shared" si="229"/>
        <v>1.110641277</v>
      </c>
      <c r="N800" s="131">
        <f t="shared" ca="1" si="230"/>
        <v>1.209680836</v>
      </c>
      <c r="O800" s="130">
        <f t="shared" si="241"/>
        <v>0</v>
      </c>
      <c r="P800" s="129">
        <f t="shared" ca="1" si="231"/>
        <v>419361.67200000002</v>
      </c>
      <c r="Q800" s="135">
        <f t="shared" si="232"/>
        <v>0</v>
      </c>
      <c r="R800" s="129">
        <f t="shared" si="233"/>
        <v>0</v>
      </c>
      <c r="S800" s="136" t="str">
        <f t="shared" si="242"/>
        <v>A+J=</v>
      </c>
      <c r="T800" s="122">
        <f t="shared" si="243"/>
        <v>44732</v>
      </c>
      <c r="U800" s="3"/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3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  <c r="FE800" s="2"/>
      <c r="FF800" s="2"/>
      <c r="FG800" s="2"/>
      <c r="FH800" s="2"/>
      <c r="FI800" s="2"/>
      <c r="FJ800" s="2"/>
    </row>
    <row r="801" spans="1:166" x14ac:dyDescent="0.15">
      <c r="A801" s="134">
        <f t="shared" si="234"/>
        <v>44277</v>
      </c>
      <c r="B801" s="127">
        <f t="shared" ca="1" si="244"/>
        <v>2419361.6720000003</v>
      </c>
      <c r="C801" s="119">
        <f t="shared" si="235"/>
        <v>2000000</v>
      </c>
      <c r="D801" s="128">
        <f ca="1">IF(A801&lt;$B$1,VLOOKUP(A801,[1]DI!$A$4:$B$15000,2,FALSE),0)</f>
        <v>2.6499999999999999E-2</v>
      </c>
      <c r="E801" s="129">
        <f t="shared" ca="1" si="227"/>
        <v>1.00010379</v>
      </c>
      <c r="F801" s="129">
        <f ca="1">(TRUNC(PRODUCT($E$12:$E800),16))</f>
        <v>1.0891733094801499</v>
      </c>
      <c r="G801" s="129">
        <f t="shared" si="236"/>
        <v>1</v>
      </c>
      <c r="H801" s="129">
        <f t="shared" ca="1" si="228"/>
        <v>1.0891733100000001</v>
      </c>
      <c r="I801" s="128">
        <f t="shared" si="237"/>
        <v>0.05</v>
      </c>
      <c r="J801" s="122">
        <f t="shared" si="238"/>
        <v>43488</v>
      </c>
      <c r="K801" s="118">
        <f t="shared" si="239"/>
        <v>542</v>
      </c>
      <c r="L801" s="130">
        <f t="shared" si="240"/>
        <v>542</v>
      </c>
      <c r="M801" s="131">
        <f t="shared" si="229"/>
        <v>1.110641277</v>
      </c>
      <c r="N801" s="131">
        <f t="shared" ca="1" si="230"/>
        <v>1.209680836</v>
      </c>
      <c r="O801" s="130">
        <f t="shared" si="241"/>
        <v>0</v>
      </c>
      <c r="P801" s="129">
        <f t="shared" ca="1" si="231"/>
        <v>419361.67200000002</v>
      </c>
      <c r="Q801" s="135">
        <f t="shared" si="232"/>
        <v>0</v>
      </c>
      <c r="R801" s="129">
        <f t="shared" si="233"/>
        <v>0</v>
      </c>
      <c r="S801" s="136" t="str">
        <f t="shared" si="242"/>
        <v>A+J=</v>
      </c>
      <c r="T801" s="122">
        <f t="shared" si="243"/>
        <v>44732</v>
      </c>
      <c r="U801" s="3"/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3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  <c r="FE801" s="2"/>
      <c r="FF801" s="2"/>
      <c r="FG801" s="2"/>
      <c r="FH801" s="2"/>
      <c r="FI801" s="2"/>
      <c r="FJ801" s="2"/>
    </row>
    <row r="802" spans="1:166" x14ac:dyDescent="0.15">
      <c r="A802" s="134">
        <f t="shared" si="234"/>
        <v>44278</v>
      </c>
      <c r="B802" s="127">
        <f t="shared" ca="1" si="244"/>
        <v>2420081.2760000001</v>
      </c>
      <c r="C802" s="119">
        <f t="shared" si="235"/>
        <v>2000000</v>
      </c>
      <c r="D802" s="128">
        <f ca="1">IF(A802&lt;$B$1,VLOOKUP(A802,[1]DI!$A$4:$B$15000,2,FALSE),0)</f>
        <v>2.6499999999999999E-2</v>
      </c>
      <c r="E802" s="129">
        <f t="shared" ca="1" si="227"/>
        <v>1.00010379</v>
      </c>
      <c r="F802" s="129">
        <f ca="1">(TRUNC(PRODUCT($E$12:$E801),16))</f>
        <v>1.0892863547779501</v>
      </c>
      <c r="G802" s="129">
        <f t="shared" si="236"/>
        <v>1</v>
      </c>
      <c r="H802" s="129">
        <f t="shared" ca="1" si="228"/>
        <v>1.0892863500000001</v>
      </c>
      <c r="I802" s="128">
        <f t="shared" si="237"/>
        <v>0.05</v>
      </c>
      <c r="J802" s="122">
        <f t="shared" si="238"/>
        <v>43488</v>
      </c>
      <c r="K802" s="118">
        <f t="shared" si="239"/>
        <v>543</v>
      </c>
      <c r="L802" s="130">
        <f t="shared" si="240"/>
        <v>543</v>
      </c>
      <c r="M802" s="131">
        <f t="shared" si="229"/>
        <v>1.1108563309999999</v>
      </c>
      <c r="N802" s="131">
        <f t="shared" ca="1" si="230"/>
        <v>1.2100406379999999</v>
      </c>
      <c r="O802" s="130">
        <f t="shared" si="241"/>
        <v>0</v>
      </c>
      <c r="P802" s="129">
        <f t="shared" ca="1" si="231"/>
        <v>420081.27600000001</v>
      </c>
      <c r="Q802" s="135">
        <f t="shared" si="232"/>
        <v>0</v>
      </c>
      <c r="R802" s="129">
        <f t="shared" si="233"/>
        <v>0</v>
      </c>
      <c r="S802" s="136" t="str">
        <f t="shared" si="242"/>
        <v>A+J=</v>
      </c>
      <c r="T802" s="122">
        <f t="shared" si="243"/>
        <v>44732</v>
      </c>
      <c r="U802" s="3"/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3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  <c r="FE802" s="2"/>
      <c r="FF802" s="2"/>
      <c r="FG802" s="2"/>
      <c r="FH802" s="2"/>
      <c r="FI802" s="2"/>
      <c r="FJ802" s="2"/>
    </row>
    <row r="803" spans="1:166" x14ac:dyDescent="0.15">
      <c r="A803" s="134">
        <f t="shared" si="234"/>
        <v>44279</v>
      </c>
      <c r="B803" s="127">
        <f t="shared" ca="1" si="244"/>
        <v>2420801.1120000002</v>
      </c>
      <c r="C803" s="119">
        <f t="shared" si="235"/>
        <v>2000000</v>
      </c>
      <c r="D803" s="128">
        <f ca="1">IF(A803&lt;$B$1,VLOOKUP(A803,[1]DI!$A$4:$B$15000,2,FALSE),0)</f>
        <v>2.6499999999999999E-2</v>
      </c>
      <c r="E803" s="129">
        <f t="shared" ca="1" si="227"/>
        <v>1.00010379</v>
      </c>
      <c r="F803" s="129">
        <f ca="1">(TRUNC(PRODUCT($E$12:$E802),16))</f>
        <v>1.08939941180871</v>
      </c>
      <c r="G803" s="129">
        <f t="shared" si="236"/>
        <v>1</v>
      </c>
      <c r="H803" s="129">
        <f t="shared" ca="1" si="228"/>
        <v>1.08939941</v>
      </c>
      <c r="I803" s="128">
        <f t="shared" si="237"/>
        <v>0.05</v>
      </c>
      <c r="J803" s="122">
        <f t="shared" si="238"/>
        <v>43488</v>
      </c>
      <c r="K803" s="118">
        <f t="shared" si="239"/>
        <v>544</v>
      </c>
      <c r="L803" s="130">
        <f t="shared" si="240"/>
        <v>544</v>
      </c>
      <c r="M803" s="131">
        <f t="shared" si="229"/>
        <v>1.1110714260000001</v>
      </c>
      <c r="N803" s="131">
        <f t="shared" ca="1" si="230"/>
        <v>1.210400556</v>
      </c>
      <c r="O803" s="130">
        <f t="shared" si="241"/>
        <v>0</v>
      </c>
      <c r="P803" s="129">
        <f t="shared" ca="1" si="231"/>
        <v>420801.11200000002</v>
      </c>
      <c r="Q803" s="135">
        <f t="shared" si="232"/>
        <v>0</v>
      </c>
      <c r="R803" s="129">
        <f t="shared" si="233"/>
        <v>0</v>
      </c>
      <c r="S803" s="136" t="str">
        <f t="shared" si="242"/>
        <v>A+J=</v>
      </c>
      <c r="T803" s="122">
        <f t="shared" si="243"/>
        <v>44732</v>
      </c>
      <c r="U803" s="3"/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3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  <c r="FE803" s="2"/>
      <c r="FF803" s="2"/>
      <c r="FG803" s="2"/>
      <c r="FH803" s="2"/>
      <c r="FI803" s="2"/>
      <c r="FJ803" s="2"/>
    </row>
    <row r="804" spans="1:166" x14ac:dyDescent="0.15">
      <c r="A804" s="134">
        <f t="shared" si="234"/>
        <v>44280</v>
      </c>
      <c r="B804" s="127">
        <f t="shared" ca="1" si="244"/>
        <v>2421521.16</v>
      </c>
      <c r="C804" s="119">
        <f t="shared" si="235"/>
        <v>2000000</v>
      </c>
      <c r="D804" s="128">
        <f ca="1">IF(A804&lt;$B$1,VLOOKUP(A804,[1]DI!$A$4:$B$15000,2,FALSE),0)</f>
        <v>2.6499999999999999E-2</v>
      </c>
      <c r="E804" s="129">
        <f t="shared" ca="1" si="227"/>
        <v>1.00010379</v>
      </c>
      <c r="F804" s="129">
        <f ca="1">(TRUNC(PRODUCT($E$12:$E803),16))</f>
        <v>1.08951248057366</v>
      </c>
      <c r="G804" s="129">
        <f t="shared" si="236"/>
        <v>1</v>
      </c>
      <c r="H804" s="129">
        <f t="shared" ca="1" si="228"/>
        <v>1.08951248</v>
      </c>
      <c r="I804" s="128">
        <f t="shared" si="237"/>
        <v>0.05</v>
      </c>
      <c r="J804" s="122">
        <f t="shared" si="238"/>
        <v>43488</v>
      </c>
      <c r="K804" s="118">
        <f t="shared" si="239"/>
        <v>545</v>
      </c>
      <c r="L804" s="130">
        <f t="shared" si="240"/>
        <v>545</v>
      </c>
      <c r="M804" s="131">
        <f t="shared" si="229"/>
        <v>1.111286564</v>
      </c>
      <c r="N804" s="131">
        <f t="shared" ca="1" si="230"/>
        <v>1.2107605800000001</v>
      </c>
      <c r="O804" s="130">
        <f t="shared" si="241"/>
        <v>0</v>
      </c>
      <c r="P804" s="129">
        <f t="shared" ca="1" si="231"/>
        <v>421521.16</v>
      </c>
      <c r="Q804" s="135">
        <f t="shared" si="232"/>
        <v>0</v>
      </c>
      <c r="R804" s="129">
        <f t="shared" si="233"/>
        <v>0</v>
      </c>
      <c r="S804" s="136" t="str">
        <f t="shared" si="242"/>
        <v>A+J=</v>
      </c>
      <c r="T804" s="122">
        <f t="shared" si="243"/>
        <v>44732</v>
      </c>
      <c r="U804" s="3"/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3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  <c r="FE804" s="2"/>
      <c r="FF804" s="2"/>
      <c r="FG804" s="2"/>
      <c r="FH804" s="2"/>
      <c r="FI804" s="2"/>
      <c r="FJ804" s="2"/>
    </row>
    <row r="805" spans="1:166" x14ac:dyDescent="0.15">
      <c r="A805" s="134">
        <f t="shared" si="234"/>
        <v>44281</v>
      </c>
      <c r="B805" s="127">
        <f t="shared" ca="1" si="244"/>
        <v>2422241.4180000001</v>
      </c>
      <c r="C805" s="119">
        <f t="shared" si="235"/>
        <v>2000000</v>
      </c>
      <c r="D805" s="128">
        <f ca="1">IF(A805&lt;$B$1,VLOOKUP(A805,[1]DI!$A$4:$B$15000,2,FALSE),0)</f>
        <v>2.6499999999999999E-2</v>
      </c>
      <c r="E805" s="129">
        <f t="shared" ca="1" si="227"/>
        <v>1.00010379</v>
      </c>
      <c r="F805" s="129">
        <f ca="1">(TRUNC(PRODUCT($E$12:$E804),16))</f>
        <v>1.08962556107402</v>
      </c>
      <c r="G805" s="129">
        <f t="shared" si="236"/>
        <v>1</v>
      </c>
      <c r="H805" s="129">
        <f t="shared" ca="1" si="228"/>
        <v>1.08962556</v>
      </c>
      <c r="I805" s="128">
        <f t="shared" si="237"/>
        <v>0.05</v>
      </c>
      <c r="J805" s="122">
        <f t="shared" si="238"/>
        <v>43488</v>
      </c>
      <c r="K805" s="118">
        <f t="shared" si="239"/>
        <v>546</v>
      </c>
      <c r="L805" s="130">
        <f t="shared" si="240"/>
        <v>546</v>
      </c>
      <c r="M805" s="131">
        <f t="shared" si="229"/>
        <v>1.111501743</v>
      </c>
      <c r="N805" s="131">
        <f t="shared" ca="1" si="230"/>
        <v>1.211120709</v>
      </c>
      <c r="O805" s="130">
        <f t="shared" si="241"/>
        <v>0</v>
      </c>
      <c r="P805" s="129">
        <f t="shared" ca="1" si="231"/>
        <v>422241.41800000001</v>
      </c>
      <c r="Q805" s="135">
        <f t="shared" si="232"/>
        <v>0</v>
      </c>
      <c r="R805" s="129">
        <f t="shared" si="233"/>
        <v>0</v>
      </c>
      <c r="S805" s="136" t="str">
        <f t="shared" si="242"/>
        <v>A+J=</v>
      </c>
      <c r="T805" s="122">
        <f t="shared" si="243"/>
        <v>44732</v>
      </c>
      <c r="U805" s="3"/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3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  <c r="FE805" s="2"/>
      <c r="FF805" s="2"/>
      <c r="FG805" s="2"/>
      <c r="FH805" s="2"/>
      <c r="FI805" s="2"/>
      <c r="FJ805" s="2"/>
    </row>
    <row r="806" spans="1:166" x14ac:dyDescent="0.15">
      <c r="A806" s="134">
        <f t="shared" si="234"/>
        <v>44282</v>
      </c>
      <c r="B806" s="127">
        <f t="shared" ca="1" si="244"/>
        <v>2422961.8840000001</v>
      </c>
      <c r="C806" s="119">
        <f t="shared" si="235"/>
        <v>2000000</v>
      </c>
      <c r="D806" s="128">
        <f ca="1">IF(A806&lt;$B$1,VLOOKUP(A806,[1]DI!$A$4:$B$15000,2,FALSE),0)</f>
        <v>0</v>
      </c>
      <c r="E806" s="129">
        <f t="shared" ca="1" si="227"/>
        <v>1</v>
      </c>
      <c r="F806" s="129">
        <f ca="1">(TRUNC(PRODUCT($E$12:$E805),16))</f>
        <v>1.0897386533110001</v>
      </c>
      <c r="G806" s="129">
        <f t="shared" si="236"/>
        <v>1</v>
      </c>
      <c r="H806" s="129">
        <f t="shared" ca="1" si="228"/>
        <v>1.0897386499999999</v>
      </c>
      <c r="I806" s="128">
        <f t="shared" si="237"/>
        <v>0.05</v>
      </c>
      <c r="J806" s="122">
        <f t="shared" si="238"/>
        <v>43488</v>
      </c>
      <c r="K806" s="118">
        <f t="shared" si="239"/>
        <v>546</v>
      </c>
      <c r="L806" s="130">
        <f t="shared" si="240"/>
        <v>547</v>
      </c>
      <c r="M806" s="131">
        <f t="shared" si="229"/>
        <v>1.1117169629999999</v>
      </c>
      <c r="N806" s="131">
        <f t="shared" ca="1" si="230"/>
        <v>1.2114809419999999</v>
      </c>
      <c r="O806" s="130">
        <f t="shared" si="241"/>
        <v>0</v>
      </c>
      <c r="P806" s="129">
        <f t="shared" ca="1" si="231"/>
        <v>422961.88400000002</v>
      </c>
      <c r="Q806" s="135">
        <f t="shared" si="232"/>
        <v>0</v>
      </c>
      <c r="R806" s="129">
        <f t="shared" si="233"/>
        <v>0</v>
      </c>
      <c r="S806" s="136" t="str">
        <f t="shared" si="242"/>
        <v>A+J=</v>
      </c>
      <c r="T806" s="122">
        <f t="shared" si="243"/>
        <v>44732</v>
      </c>
      <c r="U806" s="3"/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3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  <c r="FE806" s="2"/>
      <c r="FF806" s="2"/>
      <c r="FG806" s="2"/>
      <c r="FH806" s="2"/>
      <c r="FI806" s="2"/>
      <c r="FJ806" s="2"/>
    </row>
    <row r="807" spans="1:166" x14ac:dyDescent="0.15">
      <c r="A807" s="134">
        <f t="shared" si="234"/>
        <v>44283</v>
      </c>
      <c r="B807" s="127">
        <f t="shared" ca="1" si="244"/>
        <v>2422961.8840000001</v>
      </c>
      <c r="C807" s="119">
        <f t="shared" si="235"/>
        <v>2000000</v>
      </c>
      <c r="D807" s="128">
        <f ca="1">IF(A807&lt;$B$1,VLOOKUP(A807,[1]DI!$A$4:$B$15000,2,FALSE),0)</f>
        <v>0</v>
      </c>
      <c r="E807" s="129">
        <f t="shared" ca="1" si="227"/>
        <v>1</v>
      </c>
      <c r="F807" s="129">
        <f ca="1">(TRUNC(PRODUCT($E$12:$E806),16))</f>
        <v>1.0897386533110001</v>
      </c>
      <c r="G807" s="129">
        <f t="shared" si="236"/>
        <v>1</v>
      </c>
      <c r="H807" s="129">
        <f t="shared" ca="1" si="228"/>
        <v>1.0897386499999999</v>
      </c>
      <c r="I807" s="128">
        <f t="shared" si="237"/>
        <v>0.05</v>
      </c>
      <c r="J807" s="122">
        <f t="shared" si="238"/>
        <v>43488</v>
      </c>
      <c r="K807" s="118">
        <f t="shared" si="239"/>
        <v>546</v>
      </c>
      <c r="L807" s="130">
        <f t="shared" si="240"/>
        <v>547</v>
      </c>
      <c r="M807" s="131">
        <f t="shared" si="229"/>
        <v>1.1117169629999999</v>
      </c>
      <c r="N807" s="131">
        <f t="shared" ca="1" si="230"/>
        <v>1.2114809419999999</v>
      </c>
      <c r="O807" s="130">
        <f t="shared" si="241"/>
        <v>0</v>
      </c>
      <c r="P807" s="129">
        <f t="shared" ca="1" si="231"/>
        <v>422961.88400000002</v>
      </c>
      <c r="Q807" s="135">
        <f t="shared" si="232"/>
        <v>0</v>
      </c>
      <c r="R807" s="129">
        <f t="shared" si="233"/>
        <v>0</v>
      </c>
      <c r="S807" s="136" t="str">
        <f t="shared" si="242"/>
        <v>A+J=</v>
      </c>
      <c r="T807" s="122">
        <f t="shared" si="243"/>
        <v>44732</v>
      </c>
      <c r="U807" s="3"/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3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  <c r="FE807" s="2"/>
      <c r="FF807" s="2"/>
      <c r="FG807" s="2"/>
      <c r="FH807" s="2"/>
      <c r="FI807" s="2"/>
      <c r="FJ807" s="2"/>
    </row>
    <row r="808" spans="1:166" x14ac:dyDescent="0.15">
      <c r="A808" s="134">
        <f t="shared" si="234"/>
        <v>44284</v>
      </c>
      <c r="B808" s="127">
        <f t="shared" ca="1" si="244"/>
        <v>2422961.8840000001</v>
      </c>
      <c r="C808" s="119">
        <f t="shared" si="235"/>
        <v>2000000</v>
      </c>
      <c r="D808" s="128">
        <f ca="1">IF(A808&lt;$B$1,VLOOKUP(A808,[1]DI!$A$4:$B$15000,2,FALSE),0)</f>
        <v>2.6499999999999999E-2</v>
      </c>
      <c r="E808" s="129">
        <f t="shared" ca="1" si="227"/>
        <v>1.00010379</v>
      </c>
      <c r="F808" s="129">
        <f ca="1">(TRUNC(PRODUCT($E$12:$E807),16))</f>
        <v>1.0897386533110001</v>
      </c>
      <c r="G808" s="129">
        <f t="shared" si="236"/>
        <v>1</v>
      </c>
      <c r="H808" s="129">
        <f t="shared" ca="1" si="228"/>
        <v>1.0897386499999999</v>
      </c>
      <c r="I808" s="128">
        <f t="shared" si="237"/>
        <v>0.05</v>
      </c>
      <c r="J808" s="122">
        <f t="shared" si="238"/>
        <v>43488</v>
      </c>
      <c r="K808" s="118">
        <f t="shared" si="239"/>
        <v>547</v>
      </c>
      <c r="L808" s="130">
        <f t="shared" si="240"/>
        <v>547</v>
      </c>
      <c r="M808" s="131">
        <f t="shared" si="229"/>
        <v>1.1117169629999999</v>
      </c>
      <c r="N808" s="131">
        <f t="shared" ca="1" si="230"/>
        <v>1.2114809419999999</v>
      </c>
      <c r="O808" s="130">
        <f t="shared" si="241"/>
        <v>0</v>
      </c>
      <c r="P808" s="129">
        <f t="shared" ca="1" si="231"/>
        <v>422961.88400000002</v>
      </c>
      <c r="Q808" s="135">
        <f t="shared" si="232"/>
        <v>0</v>
      </c>
      <c r="R808" s="129">
        <f t="shared" si="233"/>
        <v>0</v>
      </c>
      <c r="S808" s="136" t="str">
        <f t="shared" si="242"/>
        <v>A+J=</v>
      </c>
      <c r="T808" s="122">
        <f t="shared" si="243"/>
        <v>44732</v>
      </c>
      <c r="U808" s="3"/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3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  <c r="FE808" s="2"/>
      <c r="FF808" s="2"/>
      <c r="FG808" s="2"/>
      <c r="FH808" s="2"/>
      <c r="FI808" s="2"/>
      <c r="FJ808" s="2"/>
    </row>
    <row r="809" spans="1:166" x14ac:dyDescent="0.15">
      <c r="A809" s="134">
        <f t="shared" si="234"/>
        <v>44285</v>
      </c>
      <c r="B809" s="127">
        <f t="shared" ca="1" si="244"/>
        <v>2423682.588</v>
      </c>
      <c r="C809" s="119">
        <f t="shared" si="235"/>
        <v>2000000</v>
      </c>
      <c r="D809" s="128">
        <f ca="1">IF(A809&lt;$B$1,VLOOKUP(A809,[1]DI!$A$4:$B$15000,2,FALSE),0)</f>
        <v>2.6499999999999999E-2</v>
      </c>
      <c r="E809" s="129">
        <f t="shared" ca="1" si="227"/>
        <v>1.00010379</v>
      </c>
      <c r="F809" s="129">
        <f ca="1">(TRUNC(PRODUCT($E$12:$E808),16))</f>
        <v>1.0898517572858299</v>
      </c>
      <c r="G809" s="129">
        <f t="shared" si="236"/>
        <v>1</v>
      </c>
      <c r="H809" s="129">
        <f t="shared" ca="1" si="228"/>
        <v>1.0898517599999999</v>
      </c>
      <c r="I809" s="128">
        <f t="shared" si="237"/>
        <v>0.05</v>
      </c>
      <c r="J809" s="122">
        <f t="shared" si="238"/>
        <v>43488</v>
      </c>
      <c r="K809" s="118">
        <f t="shared" si="239"/>
        <v>548</v>
      </c>
      <c r="L809" s="130">
        <f t="shared" si="240"/>
        <v>548</v>
      </c>
      <c r="M809" s="131">
        <f t="shared" si="229"/>
        <v>1.111932226</v>
      </c>
      <c r="N809" s="131">
        <f t="shared" ca="1" si="230"/>
        <v>1.2118412940000001</v>
      </c>
      <c r="O809" s="130">
        <f t="shared" si="241"/>
        <v>0</v>
      </c>
      <c r="P809" s="129">
        <f t="shared" ca="1" si="231"/>
        <v>423682.58799999999</v>
      </c>
      <c r="Q809" s="135">
        <f t="shared" si="232"/>
        <v>0</v>
      </c>
      <c r="R809" s="129">
        <f t="shared" si="233"/>
        <v>0</v>
      </c>
      <c r="S809" s="136" t="str">
        <f t="shared" si="242"/>
        <v>A+J=</v>
      </c>
      <c r="T809" s="122">
        <f t="shared" si="243"/>
        <v>44732</v>
      </c>
      <c r="U809" s="3"/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3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  <c r="FE809" s="2"/>
      <c r="FF809" s="2"/>
      <c r="FG809" s="2"/>
      <c r="FH809" s="2"/>
      <c r="FI809" s="2"/>
      <c r="FJ809" s="2"/>
    </row>
    <row r="810" spans="1:166" x14ac:dyDescent="0.15">
      <c r="A810" s="134">
        <f t="shared" si="234"/>
        <v>44286</v>
      </c>
      <c r="B810" s="127">
        <f t="shared" ca="1" si="244"/>
        <v>2424403.4759999998</v>
      </c>
      <c r="C810" s="119">
        <f t="shared" si="235"/>
        <v>2000000</v>
      </c>
      <c r="D810" s="128">
        <f ca="1">IF(A810&lt;$B$1,VLOOKUP(A810,[1]DI!$A$4:$B$15000,2,FALSE),0)</f>
        <v>2.6499999999999999E-2</v>
      </c>
      <c r="E810" s="129">
        <f t="shared" ca="1" si="227"/>
        <v>1.00010379</v>
      </c>
      <c r="F810" s="129">
        <f ca="1">(TRUNC(PRODUCT($E$12:$E809),16))</f>
        <v>1.08996487299972</v>
      </c>
      <c r="G810" s="129">
        <f t="shared" si="236"/>
        <v>1</v>
      </c>
      <c r="H810" s="129">
        <f t="shared" ca="1" si="228"/>
        <v>1.08996487</v>
      </c>
      <c r="I810" s="128">
        <f t="shared" si="237"/>
        <v>0.05</v>
      </c>
      <c r="J810" s="122">
        <f t="shared" si="238"/>
        <v>43488</v>
      </c>
      <c r="K810" s="118">
        <f t="shared" si="239"/>
        <v>549</v>
      </c>
      <c r="L810" s="130">
        <f t="shared" si="240"/>
        <v>549</v>
      </c>
      <c r="M810" s="131">
        <f t="shared" si="229"/>
        <v>1.1121475300000001</v>
      </c>
      <c r="N810" s="131">
        <f t="shared" ca="1" si="230"/>
        <v>1.2122017380000001</v>
      </c>
      <c r="O810" s="130">
        <f t="shared" si="241"/>
        <v>0</v>
      </c>
      <c r="P810" s="129">
        <f t="shared" ca="1" si="231"/>
        <v>424403.47600000002</v>
      </c>
      <c r="Q810" s="135">
        <f t="shared" si="232"/>
        <v>0</v>
      </c>
      <c r="R810" s="129">
        <f t="shared" si="233"/>
        <v>0</v>
      </c>
      <c r="S810" s="136" t="str">
        <f t="shared" si="242"/>
        <v>A+J=</v>
      </c>
      <c r="T810" s="122">
        <f t="shared" si="243"/>
        <v>44732</v>
      </c>
      <c r="U810" s="3"/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3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  <c r="FE810" s="2"/>
      <c r="FF810" s="2"/>
      <c r="FG810" s="2"/>
      <c r="FH810" s="2"/>
      <c r="FI810" s="2"/>
      <c r="FJ810" s="2"/>
    </row>
    <row r="811" spans="1:166" x14ac:dyDescent="0.15">
      <c r="A811" s="134">
        <f t="shared" si="234"/>
        <v>44287</v>
      </c>
      <c r="B811" s="127">
        <f t="shared" ca="1" si="244"/>
        <v>2425124.5959999999</v>
      </c>
      <c r="C811" s="119">
        <f t="shared" si="235"/>
        <v>2000000</v>
      </c>
      <c r="D811" s="128">
        <f ca="1">IF(A811&lt;$B$1,VLOOKUP(A811,[1]DI!$A$4:$B$15000,2,FALSE),0)</f>
        <v>2.6499999999999999E-2</v>
      </c>
      <c r="E811" s="129">
        <f t="shared" ca="1" si="227"/>
        <v>1.00010379</v>
      </c>
      <c r="F811" s="129">
        <f ca="1">(TRUNC(PRODUCT($E$12:$E810),16))</f>
        <v>1.0900780004538899</v>
      </c>
      <c r="G811" s="129">
        <f t="shared" si="236"/>
        <v>1</v>
      </c>
      <c r="H811" s="129">
        <f t="shared" ca="1" si="228"/>
        <v>1.0900780000000001</v>
      </c>
      <c r="I811" s="128">
        <f t="shared" si="237"/>
        <v>0.05</v>
      </c>
      <c r="J811" s="122">
        <f t="shared" si="238"/>
        <v>43488</v>
      </c>
      <c r="K811" s="118">
        <f t="shared" si="239"/>
        <v>550</v>
      </c>
      <c r="L811" s="130">
        <f t="shared" si="240"/>
        <v>550</v>
      </c>
      <c r="M811" s="131">
        <f t="shared" si="229"/>
        <v>1.1123628750000001</v>
      </c>
      <c r="N811" s="131">
        <f t="shared" ca="1" si="230"/>
        <v>1.2125622979999999</v>
      </c>
      <c r="O811" s="130">
        <f t="shared" si="241"/>
        <v>0</v>
      </c>
      <c r="P811" s="129">
        <f t="shared" ca="1" si="231"/>
        <v>425124.59600000002</v>
      </c>
      <c r="Q811" s="135">
        <f t="shared" si="232"/>
        <v>0</v>
      </c>
      <c r="R811" s="129">
        <f t="shared" si="233"/>
        <v>0</v>
      </c>
      <c r="S811" s="136" t="str">
        <f t="shared" si="242"/>
        <v>A+J=</v>
      </c>
      <c r="T811" s="122">
        <f t="shared" si="243"/>
        <v>44732</v>
      </c>
      <c r="U811" s="3"/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3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  <c r="FE811" s="2"/>
      <c r="FF811" s="2"/>
      <c r="FG811" s="2"/>
      <c r="FH811" s="2"/>
      <c r="FI811" s="2"/>
      <c r="FJ811" s="2"/>
    </row>
    <row r="812" spans="1:166" x14ac:dyDescent="0.15">
      <c r="A812" s="134">
        <f t="shared" si="234"/>
        <v>44288</v>
      </c>
      <c r="B812" s="127">
        <f t="shared" ca="1" si="244"/>
        <v>2425845.9300000002</v>
      </c>
      <c r="C812" s="119">
        <f t="shared" si="235"/>
        <v>2000000</v>
      </c>
      <c r="D812" s="128">
        <f ca="1">IF(A812&lt;$B$1,VLOOKUP(A812,[1]DI!$A$4:$B$15000,2,FALSE),0)</f>
        <v>0</v>
      </c>
      <c r="E812" s="129">
        <f t="shared" ca="1" si="227"/>
        <v>1</v>
      </c>
      <c r="F812" s="129">
        <f ca="1">(TRUNC(PRODUCT($E$12:$E811),16))</f>
        <v>1.0901911396495501</v>
      </c>
      <c r="G812" s="129">
        <f t="shared" si="236"/>
        <v>1</v>
      </c>
      <c r="H812" s="129">
        <f t="shared" ca="1" si="228"/>
        <v>1.0901911399999999</v>
      </c>
      <c r="I812" s="128">
        <f t="shared" si="237"/>
        <v>0.05</v>
      </c>
      <c r="J812" s="122">
        <f t="shared" si="238"/>
        <v>43488</v>
      </c>
      <c r="K812" s="118">
        <f t="shared" si="239"/>
        <v>550</v>
      </c>
      <c r="L812" s="130">
        <f t="shared" si="240"/>
        <v>551</v>
      </c>
      <c r="M812" s="131">
        <f t="shared" si="229"/>
        <v>1.1125782630000001</v>
      </c>
      <c r="N812" s="131">
        <f t="shared" ca="1" si="230"/>
        <v>1.212922965</v>
      </c>
      <c r="O812" s="130">
        <f t="shared" si="241"/>
        <v>0</v>
      </c>
      <c r="P812" s="129">
        <f t="shared" ca="1" si="231"/>
        <v>425845.93</v>
      </c>
      <c r="Q812" s="135">
        <f t="shared" si="232"/>
        <v>0</v>
      </c>
      <c r="R812" s="129">
        <f t="shared" si="233"/>
        <v>0</v>
      </c>
      <c r="S812" s="136" t="str">
        <f t="shared" si="242"/>
        <v>A+J=</v>
      </c>
      <c r="T812" s="122">
        <f t="shared" si="243"/>
        <v>44732</v>
      </c>
      <c r="U812" s="3"/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3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  <c r="FE812" s="2"/>
      <c r="FF812" s="2"/>
      <c r="FG812" s="2"/>
      <c r="FH812" s="2"/>
      <c r="FI812" s="2"/>
      <c r="FJ812" s="2"/>
    </row>
    <row r="813" spans="1:166" x14ac:dyDescent="0.15">
      <c r="A813" s="134">
        <f t="shared" si="234"/>
        <v>44289</v>
      </c>
      <c r="B813" s="127">
        <f t="shared" ca="1" si="244"/>
        <v>2425845.9300000002</v>
      </c>
      <c r="C813" s="119">
        <f t="shared" si="235"/>
        <v>2000000</v>
      </c>
      <c r="D813" s="128">
        <f ca="1">IF(A813&lt;$B$1,VLOOKUP(A813,[1]DI!$A$4:$B$15000,2,FALSE),0)</f>
        <v>0</v>
      </c>
      <c r="E813" s="129">
        <f t="shared" ca="1" si="227"/>
        <v>1</v>
      </c>
      <c r="F813" s="129">
        <f ca="1">(TRUNC(PRODUCT($E$12:$E812),16))</f>
        <v>1.0901911396495501</v>
      </c>
      <c r="G813" s="129">
        <f t="shared" si="236"/>
        <v>1</v>
      </c>
      <c r="H813" s="129">
        <f t="shared" ca="1" si="228"/>
        <v>1.0901911399999999</v>
      </c>
      <c r="I813" s="128">
        <f t="shared" si="237"/>
        <v>0.05</v>
      </c>
      <c r="J813" s="122">
        <f t="shared" si="238"/>
        <v>43488</v>
      </c>
      <c r="K813" s="118">
        <f t="shared" si="239"/>
        <v>550</v>
      </c>
      <c r="L813" s="130">
        <f t="shared" si="240"/>
        <v>551</v>
      </c>
      <c r="M813" s="131">
        <f t="shared" si="229"/>
        <v>1.1125782630000001</v>
      </c>
      <c r="N813" s="131">
        <f t="shared" ca="1" si="230"/>
        <v>1.212922965</v>
      </c>
      <c r="O813" s="130">
        <f t="shared" si="241"/>
        <v>0</v>
      </c>
      <c r="P813" s="129">
        <f t="shared" ca="1" si="231"/>
        <v>425845.93</v>
      </c>
      <c r="Q813" s="135">
        <f t="shared" si="232"/>
        <v>0</v>
      </c>
      <c r="R813" s="129">
        <f t="shared" si="233"/>
        <v>0</v>
      </c>
      <c r="S813" s="136" t="str">
        <f t="shared" si="242"/>
        <v>A+J=</v>
      </c>
      <c r="T813" s="122">
        <f t="shared" si="243"/>
        <v>44732</v>
      </c>
      <c r="U813" s="3"/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3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  <c r="FE813" s="2"/>
      <c r="FF813" s="2"/>
      <c r="FG813" s="2"/>
      <c r="FH813" s="2"/>
      <c r="FI813" s="2"/>
      <c r="FJ813" s="2"/>
    </row>
    <row r="814" spans="1:166" x14ac:dyDescent="0.15">
      <c r="A814" s="134">
        <f t="shared" si="234"/>
        <v>44290</v>
      </c>
      <c r="B814" s="127">
        <f t="shared" ca="1" si="244"/>
        <v>2425845.9300000002</v>
      </c>
      <c r="C814" s="119">
        <f t="shared" si="235"/>
        <v>2000000</v>
      </c>
      <c r="D814" s="128">
        <f ca="1">IF(A814&lt;$B$1,VLOOKUP(A814,[1]DI!$A$4:$B$15000,2,FALSE),0)</f>
        <v>0</v>
      </c>
      <c r="E814" s="129">
        <f t="shared" ca="1" si="227"/>
        <v>1</v>
      </c>
      <c r="F814" s="129">
        <f ca="1">(TRUNC(PRODUCT($E$12:$E813),16))</f>
        <v>1.0901911396495501</v>
      </c>
      <c r="G814" s="129">
        <f t="shared" si="236"/>
        <v>1</v>
      </c>
      <c r="H814" s="129">
        <f t="shared" ca="1" si="228"/>
        <v>1.0901911399999999</v>
      </c>
      <c r="I814" s="128">
        <f t="shared" si="237"/>
        <v>0.05</v>
      </c>
      <c r="J814" s="122">
        <f t="shared" si="238"/>
        <v>43488</v>
      </c>
      <c r="K814" s="118">
        <f t="shared" si="239"/>
        <v>550</v>
      </c>
      <c r="L814" s="130">
        <f t="shared" si="240"/>
        <v>551</v>
      </c>
      <c r="M814" s="131">
        <f t="shared" si="229"/>
        <v>1.1125782630000001</v>
      </c>
      <c r="N814" s="131">
        <f t="shared" ca="1" si="230"/>
        <v>1.212922965</v>
      </c>
      <c r="O814" s="130">
        <f t="shared" si="241"/>
        <v>0</v>
      </c>
      <c r="P814" s="129">
        <f t="shared" ca="1" si="231"/>
        <v>425845.93</v>
      </c>
      <c r="Q814" s="135">
        <f t="shared" si="232"/>
        <v>0</v>
      </c>
      <c r="R814" s="129">
        <f t="shared" si="233"/>
        <v>0</v>
      </c>
      <c r="S814" s="136" t="str">
        <f t="shared" si="242"/>
        <v>A+J=</v>
      </c>
      <c r="T814" s="122">
        <f t="shared" si="243"/>
        <v>44732</v>
      </c>
      <c r="U814" s="3"/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3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  <c r="FE814" s="2"/>
      <c r="FF814" s="2"/>
      <c r="FG814" s="2"/>
      <c r="FH814" s="2"/>
      <c r="FI814" s="2"/>
      <c r="FJ814" s="2"/>
    </row>
    <row r="815" spans="1:166" x14ac:dyDescent="0.15">
      <c r="A815" s="134">
        <f t="shared" si="234"/>
        <v>44291</v>
      </c>
      <c r="B815" s="127">
        <f t="shared" ca="1" si="244"/>
        <v>2425845.9300000002</v>
      </c>
      <c r="C815" s="119">
        <f t="shared" si="235"/>
        <v>2000000</v>
      </c>
      <c r="D815" s="128">
        <f ca="1">IF(A815&lt;$B$1,VLOOKUP(A815,[1]DI!$A$4:$B$15000,2,FALSE),0)</f>
        <v>2.6499999999999999E-2</v>
      </c>
      <c r="E815" s="129">
        <f t="shared" ca="1" si="227"/>
        <v>1.00010379</v>
      </c>
      <c r="F815" s="129">
        <f ca="1">(TRUNC(PRODUCT($E$12:$E814),16))</f>
        <v>1.0901911396495501</v>
      </c>
      <c r="G815" s="129">
        <f t="shared" si="236"/>
        <v>1</v>
      </c>
      <c r="H815" s="129">
        <f t="shared" ca="1" si="228"/>
        <v>1.0901911399999999</v>
      </c>
      <c r="I815" s="128">
        <f t="shared" si="237"/>
        <v>0.05</v>
      </c>
      <c r="J815" s="122">
        <f t="shared" si="238"/>
        <v>43488</v>
      </c>
      <c r="K815" s="118">
        <f t="shared" si="239"/>
        <v>551</v>
      </c>
      <c r="L815" s="130">
        <f t="shared" si="240"/>
        <v>551</v>
      </c>
      <c r="M815" s="131">
        <f t="shared" si="229"/>
        <v>1.1125782630000001</v>
      </c>
      <c r="N815" s="131">
        <f t="shared" ca="1" si="230"/>
        <v>1.212922965</v>
      </c>
      <c r="O815" s="130">
        <f t="shared" si="241"/>
        <v>0</v>
      </c>
      <c r="P815" s="129">
        <f t="shared" ca="1" si="231"/>
        <v>425845.93</v>
      </c>
      <c r="Q815" s="135">
        <f t="shared" si="232"/>
        <v>0</v>
      </c>
      <c r="R815" s="129">
        <f t="shared" si="233"/>
        <v>0</v>
      </c>
      <c r="S815" s="136" t="str">
        <f t="shared" si="242"/>
        <v>A+J=</v>
      </c>
      <c r="T815" s="122">
        <f t="shared" si="243"/>
        <v>44732</v>
      </c>
      <c r="U815" s="3"/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3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  <c r="FE815" s="2"/>
      <c r="FF815" s="2"/>
      <c r="FG815" s="2"/>
      <c r="FH815" s="2"/>
      <c r="FI815" s="2"/>
      <c r="FJ815" s="2"/>
    </row>
    <row r="816" spans="1:166" x14ac:dyDescent="0.15">
      <c r="A816" s="134">
        <f t="shared" si="234"/>
        <v>44292</v>
      </c>
      <c r="B816" s="127">
        <f t="shared" ca="1" si="244"/>
        <v>2426567.4720000001</v>
      </c>
      <c r="C816" s="119">
        <f t="shared" si="235"/>
        <v>2000000</v>
      </c>
      <c r="D816" s="128">
        <f ca="1">IF(A816&lt;$B$1,VLOOKUP(A816,[1]DI!$A$4:$B$15000,2,FALSE),0)</f>
        <v>2.6499999999999999E-2</v>
      </c>
      <c r="E816" s="129">
        <f t="shared" ca="1" si="227"/>
        <v>1.00010379</v>
      </c>
      <c r="F816" s="129">
        <f ca="1">(TRUNC(PRODUCT($E$12:$E815),16))</f>
        <v>1.0903042905879401</v>
      </c>
      <c r="G816" s="129">
        <f t="shared" si="236"/>
        <v>1</v>
      </c>
      <c r="H816" s="129">
        <f t="shared" ca="1" si="228"/>
        <v>1.09030429</v>
      </c>
      <c r="I816" s="128">
        <f t="shared" si="237"/>
        <v>0.05</v>
      </c>
      <c r="J816" s="122">
        <f t="shared" si="238"/>
        <v>43488</v>
      </c>
      <c r="K816" s="118">
        <f t="shared" si="239"/>
        <v>552</v>
      </c>
      <c r="L816" s="130">
        <f t="shared" si="240"/>
        <v>552</v>
      </c>
      <c r="M816" s="131">
        <f t="shared" si="229"/>
        <v>1.1127936919999999</v>
      </c>
      <c r="N816" s="131">
        <f t="shared" ca="1" si="230"/>
        <v>1.2132837359999999</v>
      </c>
      <c r="O816" s="130">
        <f t="shared" si="241"/>
        <v>0</v>
      </c>
      <c r="P816" s="129">
        <f t="shared" ca="1" si="231"/>
        <v>426567.47200000001</v>
      </c>
      <c r="Q816" s="135">
        <f t="shared" si="232"/>
        <v>0</v>
      </c>
      <c r="R816" s="129">
        <f t="shared" si="233"/>
        <v>0</v>
      </c>
      <c r="S816" s="136" t="str">
        <f t="shared" si="242"/>
        <v>A+J=</v>
      </c>
      <c r="T816" s="122">
        <f t="shared" si="243"/>
        <v>44732</v>
      </c>
      <c r="U816" s="3"/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3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  <c r="FE816" s="2"/>
      <c r="FF816" s="2"/>
      <c r="FG816" s="2"/>
      <c r="FH816" s="2"/>
      <c r="FI816" s="2"/>
      <c r="FJ816" s="2"/>
    </row>
    <row r="817" spans="1:166" x14ac:dyDescent="0.15">
      <c r="A817" s="134">
        <f t="shared" si="234"/>
        <v>44293</v>
      </c>
      <c r="B817" s="127">
        <f t="shared" ca="1" si="244"/>
        <v>2427289.2259999998</v>
      </c>
      <c r="C817" s="119">
        <f t="shared" si="235"/>
        <v>2000000</v>
      </c>
      <c r="D817" s="128">
        <f ca="1">IF(A817&lt;$B$1,VLOOKUP(A817,[1]DI!$A$4:$B$15000,2,FALSE),0)</f>
        <v>2.6499999999999999E-2</v>
      </c>
      <c r="E817" s="129">
        <f t="shared" ca="1" si="227"/>
        <v>1.00010379</v>
      </c>
      <c r="F817" s="129">
        <f ca="1">(TRUNC(PRODUCT($E$12:$E816),16))</f>
        <v>1.09041745327026</v>
      </c>
      <c r="G817" s="129">
        <f t="shared" si="236"/>
        <v>1</v>
      </c>
      <c r="H817" s="129">
        <f t="shared" ca="1" si="228"/>
        <v>1.0904174499999999</v>
      </c>
      <c r="I817" s="128">
        <f t="shared" si="237"/>
        <v>0.05</v>
      </c>
      <c r="J817" s="122">
        <f t="shared" si="238"/>
        <v>43488</v>
      </c>
      <c r="K817" s="118">
        <f t="shared" si="239"/>
        <v>553</v>
      </c>
      <c r="L817" s="130">
        <f t="shared" si="240"/>
        <v>553</v>
      </c>
      <c r="M817" s="131">
        <f t="shared" si="229"/>
        <v>1.1130091630000001</v>
      </c>
      <c r="N817" s="131">
        <f t="shared" ca="1" si="230"/>
        <v>1.213644613</v>
      </c>
      <c r="O817" s="130">
        <f t="shared" si="241"/>
        <v>0</v>
      </c>
      <c r="P817" s="129">
        <f t="shared" ca="1" si="231"/>
        <v>427289.22600000002</v>
      </c>
      <c r="Q817" s="135">
        <f t="shared" si="232"/>
        <v>0</v>
      </c>
      <c r="R817" s="129">
        <f t="shared" si="233"/>
        <v>0</v>
      </c>
      <c r="S817" s="136" t="str">
        <f t="shared" si="242"/>
        <v>A+J=</v>
      </c>
      <c r="T817" s="122">
        <f t="shared" si="243"/>
        <v>44732</v>
      </c>
      <c r="U817" s="3"/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3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  <c r="FE817" s="2"/>
      <c r="FF817" s="2"/>
      <c r="FG817" s="2"/>
      <c r="FH817" s="2"/>
      <c r="FI817" s="2"/>
      <c r="FJ817" s="2"/>
    </row>
    <row r="818" spans="1:166" x14ac:dyDescent="0.15">
      <c r="A818" s="134">
        <f t="shared" si="234"/>
        <v>44294</v>
      </c>
      <c r="B818" s="127">
        <f t="shared" ca="1" si="244"/>
        <v>2428011.2119999998</v>
      </c>
      <c r="C818" s="119">
        <f t="shared" si="235"/>
        <v>2000000</v>
      </c>
      <c r="D818" s="128">
        <f ca="1">IF(A818&lt;$B$1,VLOOKUP(A818,[1]DI!$A$4:$B$15000,2,FALSE),0)</f>
        <v>2.6499999999999999E-2</v>
      </c>
      <c r="E818" s="129">
        <f t="shared" ca="1" si="227"/>
        <v>1.00010379</v>
      </c>
      <c r="F818" s="129">
        <f ca="1">(TRUNC(PRODUCT($E$12:$E817),16))</f>
        <v>1.09053062769773</v>
      </c>
      <c r="G818" s="129">
        <f t="shared" si="236"/>
        <v>1</v>
      </c>
      <c r="H818" s="129">
        <f t="shared" ca="1" si="228"/>
        <v>1.0905306299999999</v>
      </c>
      <c r="I818" s="128">
        <f t="shared" si="237"/>
        <v>0.05</v>
      </c>
      <c r="J818" s="122">
        <f t="shared" si="238"/>
        <v>43488</v>
      </c>
      <c r="K818" s="118">
        <f t="shared" si="239"/>
        <v>554</v>
      </c>
      <c r="L818" s="130">
        <f t="shared" si="240"/>
        <v>554</v>
      </c>
      <c r="M818" s="131">
        <f t="shared" si="229"/>
        <v>1.1132246750000001</v>
      </c>
      <c r="N818" s="131">
        <f t="shared" ca="1" si="230"/>
        <v>1.214005606</v>
      </c>
      <c r="O818" s="130">
        <f t="shared" si="241"/>
        <v>0</v>
      </c>
      <c r="P818" s="129">
        <f t="shared" ca="1" si="231"/>
        <v>428011.212</v>
      </c>
      <c r="Q818" s="135">
        <f t="shared" si="232"/>
        <v>0</v>
      </c>
      <c r="R818" s="129">
        <f t="shared" si="233"/>
        <v>0</v>
      </c>
      <c r="S818" s="136" t="str">
        <f t="shared" si="242"/>
        <v>A+J=</v>
      </c>
      <c r="T818" s="122">
        <f t="shared" si="243"/>
        <v>44732</v>
      </c>
      <c r="U818" s="3"/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3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  <c r="FE818" s="2"/>
      <c r="FF818" s="2"/>
      <c r="FG818" s="2"/>
      <c r="FH818" s="2"/>
      <c r="FI818" s="2"/>
      <c r="FJ818" s="2"/>
    </row>
    <row r="819" spans="1:166" x14ac:dyDescent="0.15">
      <c r="A819" s="134">
        <f t="shared" si="234"/>
        <v>44295</v>
      </c>
      <c r="B819" s="127">
        <f t="shared" ca="1" si="244"/>
        <v>2428733.3879999998</v>
      </c>
      <c r="C819" s="119">
        <f t="shared" si="235"/>
        <v>2000000</v>
      </c>
      <c r="D819" s="128">
        <f ca="1">IF(A819&lt;$B$1,VLOOKUP(A819,[1]DI!$A$4:$B$15000,2,FALSE),0)</f>
        <v>2.6499999999999999E-2</v>
      </c>
      <c r="E819" s="129">
        <f t="shared" ca="1" si="227"/>
        <v>1.00010379</v>
      </c>
      <c r="F819" s="129">
        <f ca="1">(TRUNC(PRODUCT($E$12:$E818),16))</f>
        <v>1.0906438138715799</v>
      </c>
      <c r="G819" s="129">
        <f t="shared" si="236"/>
        <v>1</v>
      </c>
      <c r="H819" s="129">
        <f t="shared" ca="1" si="228"/>
        <v>1.09064381</v>
      </c>
      <c r="I819" s="128">
        <f t="shared" si="237"/>
        <v>0.05</v>
      </c>
      <c r="J819" s="122">
        <f t="shared" si="238"/>
        <v>43488</v>
      </c>
      <c r="K819" s="118">
        <f t="shared" si="239"/>
        <v>555</v>
      </c>
      <c r="L819" s="130">
        <f t="shared" si="240"/>
        <v>555</v>
      </c>
      <c r="M819" s="131">
        <f t="shared" si="229"/>
        <v>1.1134402290000001</v>
      </c>
      <c r="N819" s="131">
        <f t="shared" ca="1" si="230"/>
        <v>1.214366694</v>
      </c>
      <c r="O819" s="130">
        <f t="shared" si="241"/>
        <v>0</v>
      </c>
      <c r="P819" s="129">
        <f t="shared" ca="1" si="231"/>
        <v>428733.38799999998</v>
      </c>
      <c r="Q819" s="135">
        <f t="shared" si="232"/>
        <v>0</v>
      </c>
      <c r="R819" s="129">
        <f t="shared" si="233"/>
        <v>0</v>
      </c>
      <c r="S819" s="136" t="str">
        <f t="shared" si="242"/>
        <v>A+J=</v>
      </c>
      <c r="T819" s="122">
        <f t="shared" si="243"/>
        <v>44732</v>
      </c>
      <c r="U819" s="3"/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3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  <c r="FE819" s="2"/>
      <c r="FF819" s="2"/>
      <c r="FG819" s="2"/>
      <c r="FH819" s="2"/>
      <c r="FI819" s="2"/>
      <c r="FJ819" s="2"/>
    </row>
    <row r="820" spans="1:166" x14ac:dyDescent="0.15">
      <c r="A820" s="134">
        <f t="shared" si="234"/>
        <v>44296</v>
      </c>
      <c r="B820" s="127">
        <f t="shared" ca="1" si="244"/>
        <v>2429455.7960000001</v>
      </c>
      <c r="C820" s="119">
        <f t="shared" si="235"/>
        <v>2000000</v>
      </c>
      <c r="D820" s="128">
        <f ca="1">IF(A820&lt;$B$1,VLOOKUP(A820,[1]DI!$A$4:$B$15000,2,FALSE),0)</f>
        <v>0</v>
      </c>
      <c r="E820" s="129">
        <f t="shared" ca="1" si="227"/>
        <v>1</v>
      </c>
      <c r="F820" s="129">
        <f ca="1">(TRUNC(PRODUCT($E$12:$E819),16))</f>
        <v>1.0907570117930201</v>
      </c>
      <c r="G820" s="129">
        <f t="shared" si="236"/>
        <v>1</v>
      </c>
      <c r="H820" s="129">
        <f t="shared" ca="1" si="228"/>
        <v>1.0907570099999999</v>
      </c>
      <c r="I820" s="128">
        <f t="shared" si="237"/>
        <v>0.05</v>
      </c>
      <c r="J820" s="122">
        <f t="shared" si="238"/>
        <v>43488</v>
      </c>
      <c r="K820" s="118">
        <f t="shared" si="239"/>
        <v>555</v>
      </c>
      <c r="L820" s="130">
        <f t="shared" si="240"/>
        <v>556</v>
      </c>
      <c r="M820" s="131">
        <f t="shared" si="229"/>
        <v>1.1136558249999999</v>
      </c>
      <c r="N820" s="131">
        <f t="shared" ca="1" si="230"/>
        <v>1.214727898</v>
      </c>
      <c r="O820" s="130">
        <f t="shared" si="241"/>
        <v>0</v>
      </c>
      <c r="P820" s="129">
        <f t="shared" ca="1" si="231"/>
        <v>429455.79599999997</v>
      </c>
      <c r="Q820" s="135">
        <f t="shared" si="232"/>
        <v>0</v>
      </c>
      <c r="R820" s="129">
        <f t="shared" si="233"/>
        <v>0</v>
      </c>
      <c r="S820" s="136" t="str">
        <f t="shared" si="242"/>
        <v>A+J=</v>
      </c>
      <c r="T820" s="122">
        <f t="shared" si="243"/>
        <v>44732</v>
      </c>
      <c r="U820" s="3"/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3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  <c r="FE820" s="2"/>
      <c r="FF820" s="2"/>
      <c r="FG820" s="2"/>
      <c r="FH820" s="2"/>
      <c r="FI820" s="2"/>
      <c r="FJ820" s="2"/>
    </row>
    <row r="821" spans="1:166" x14ac:dyDescent="0.15">
      <c r="A821" s="134">
        <f t="shared" si="234"/>
        <v>44297</v>
      </c>
      <c r="B821" s="127">
        <f t="shared" ca="1" si="244"/>
        <v>2429455.7960000001</v>
      </c>
      <c r="C821" s="119">
        <f t="shared" si="235"/>
        <v>2000000</v>
      </c>
      <c r="D821" s="128">
        <f ca="1">IF(A821&lt;$B$1,VLOOKUP(A821,[1]DI!$A$4:$B$15000,2,FALSE),0)</f>
        <v>0</v>
      </c>
      <c r="E821" s="129">
        <f t="shared" ca="1" si="227"/>
        <v>1</v>
      </c>
      <c r="F821" s="129">
        <f ca="1">(TRUNC(PRODUCT($E$12:$E820),16))</f>
        <v>1.0907570117930201</v>
      </c>
      <c r="G821" s="129">
        <f t="shared" si="236"/>
        <v>1</v>
      </c>
      <c r="H821" s="129">
        <f t="shared" ca="1" si="228"/>
        <v>1.0907570099999999</v>
      </c>
      <c r="I821" s="128">
        <f t="shared" si="237"/>
        <v>0.05</v>
      </c>
      <c r="J821" s="122">
        <f t="shared" si="238"/>
        <v>43488</v>
      </c>
      <c r="K821" s="118">
        <f t="shared" si="239"/>
        <v>555</v>
      </c>
      <c r="L821" s="130">
        <f t="shared" si="240"/>
        <v>556</v>
      </c>
      <c r="M821" s="131">
        <f t="shared" si="229"/>
        <v>1.1136558249999999</v>
      </c>
      <c r="N821" s="131">
        <f t="shared" ca="1" si="230"/>
        <v>1.214727898</v>
      </c>
      <c r="O821" s="130">
        <f t="shared" si="241"/>
        <v>0</v>
      </c>
      <c r="P821" s="129">
        <f t="shared" ca="1" si="231"/>
        <v>429455.79599999997</v>
      </c>
      <c r="Q821" s="135">
        <f t="shared" si="232"/>
        <v>0</v>
      </c>
      <c r="R821" s="129">
        <f t="shared" si="233"/>
        <v>0</v>
      </c>
      <c r="S821" s="136" t="str">
        <f t="shared" si="242"/>
        <v>A+J=</v>
      </c>
      <c r="T821" s="122">
        <f t="shared" si="243"/>
        <v>44732</v>
      </c>
      <c r="U821" s="3"/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3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  <c r="FE821" s="2"/>
      <c r="FF821" s="2"/>
      <c r="FG821" s="2"/>
      <c r="FH821" s="2"/>
      <c r="FI821" s="2"/>
      <c r="FJ821" s="2"/>
    </row>
    <row r="822" spans="1:166" x14ac:dyDescent="0.15">
      <c r="A822" s="134">
        <f t="shared" si="234"/>
        <v>44298</v>
      </c>
      <c r="B822" s="127">
        <f t="shared" ca="1" si="244"/>
        <v>2429455.7960000001</v>
      </c>
      <c r="C822" s="119">
        <f t="shared" si="235"/>
        <v>2000000</v>
      </c>
      <c r="D822" s="128">
        <f ca="1">IF(A822&lt;$B$1,VLOOKUP(A822,[1]DI!$A$4:$B$15000,2,FALSE),0)</f>
        <v>2.6499999999999999E-2</v>
      </c>
      <c r="E822" s="129">
        <f t="shared" ca="1" si="227"/>
        <v>1.00010379</v>
      </c>
      <c r="F822" s="129">
        <f ca="1">(TRUNC(PRODUCT($E$12:$E821),16))</f>
        <v>1.0907570117930201</v>
      </c>
      <c r="G822" s="129">
        <f t="shared" si="236"/>
        <v>1</v>
      </c>
      <c r="H822" s="129">
        <f t="shared" ca="1" si="228"/>
        <v>1.0907570099999999</v>
      </c>
      <c r="I822" s="128">
        <f t="shared" si="237"/>
        <v>0.05</v>
      </c>
      <c r="J822" s="122">
        <f t="shared" si="238"/>
        <v>43488</v>
      </c>
      <c r="K822" s="118">
        <f t="shared" si="239"/>
        <v>556</v>
      </c>
      <c r="L822" s="130">
        <f t="shared" si="240"/>
        <v>556</v>
      </c>
      <c r="M822" s="131">
        <f t="shared" si="229"/>
        <v>1.1136558249999999</v>
      </c>
      <c r="N822" s="131">
        <f t="shared" ca="1" si="230"/>
        <v>1.214727898</v>
      </c>
      <c r="O822" s="130">
        <f t="shared" si="241"/>
        <v>0</v>
      </c>
      <c r="P822" s="129">
        <f t="shared" ca="1" si="231"/>
        <v>429455.79599999997</v>
      </c>
      <c r="Q822" s="135">
        <f t="shared" si="232"/>
        <v>0</v>
      </c>
      <c r="R822" s="129">
        <f t="shared" si="233"/>
        <v>0</v>
      </c>
      <c r="S822" s="136" t="str">
        <f t="shared" si="242"/>
        <v>A+J=</v>
      </c>
      <c r="T822" s="122">
        <f t="shared" si="243"/>
        <v>44732</v>
      </c>
      <c r="U822" s="3"/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3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  <c r="FE822" s="2"/>
      <c r="FF822" s="2"/>
      <c r="FG822" s="2"/>
      <c r="FH822" s="2"/>
      <c r="FI822" s="2"/>
      <c r="FJ822" s="2"/>
    </row>
    <row r="823" spans="1:166" x14ac:dyDescent="0.15">
      <c r="A823" s="134">
        <f t="shared" si="234"/>
        <v>44299</v>
      </c>
      <c r="B823" s="127">
        <f t="shared" ca="1" si="244"/>
        <v>2430178.4160000002</v>
      </c>
      <c r="C823" s="119">
        <f t="shared" si="235"/>
        <v>2000000</v>
      </c>
      <c r="D823" s="128">
        <f ca="1">IF(A823&lt;$B$1,VLOOKUP(A823,[1]DI!$A$4:$B$15000,2,FALSE),0)</f>
        <v>2.6499999999999999E-2</v>
      </c>
      <c r="E823" s="129">
        <f t="shared" ca="1" si="227"/>
        <v>1.00010379</v>
      </c>
      <c r="F823" s="129">
        <f ca="1">(TRUNC(PRODUCT($E$12:$E822),16))</f>
        <v>1.0908702214632799</v>
      </c>
      <c r="G823" s="129">
        <f t="shared" si="236"/>
        <v>1</v>
      </c>
      <c r="H823" s="129">
        <f t="shared" ca="1" si="228"/>
        <v>1.09087022</v>
      </c>
      <c r="I823" s="128">
        <f t="shared" si="237"/>
        <v>0.05</v>
      </c>
      <c r="J823" s="122">
        <f t="shared" si="238"/>
        <v>43488</v>
      </c>
      <c r="K823" s="118">
        <f t="shared" si="239"/>
        <v>557</v>
      </c>
      <c r="L823" s="130">
        <f t="shared" si="240"/>
        <v>557</v>
      </c>
      <c r="M823" s="131">
        <f t="shared" si="229"/>
        <v>1.113871463</v>
      </c>
      <c r="N823" s="131">
        <f t="shared" ca="1" si="230"/>
        <v>1.215089208</v>
      </c>
      <c r="O823" s="130">
        <f t="shared" si="241"/>
        <v>0</v>
      </c>
      <c r="P823" s="129">
        <f t="shared" ca="1" si="231"/>
        <v>430178.41600000003</v>
      </c>
      <c r="Q823" s="135">
        <f t="shared" si="232"/>
        <v>0</v>
      </c>
      <c r="R823" s="129">
        <f t="shared" si="233"/>
        <v>0</v>
      </c>
      <c r="S823" s="136" t="str">
        <f t="shared" si="242"/>
        <v>A+J=</v>
      </c>
      <c r="T823" s="122">
        <f t="shared" si="243"/>
        <v>44732</v>
      </c>
      <c r="U823" s="3"/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3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  <c r="FE823" s="2"/>
      <c r="FF823" s="2"/>
      <c r="FG823" s="2"/>
      <c r="FH823" s="2"/>
      <c r="FI823" s="2"/>
      <c r="FJ823" s="2"/>
    </row>
    <row r="824" spans="1:166" x14ac:dyDescent="0.15">
      <c r="A824" s="134">
        <f t="shared" si="234"/>
        <v>44300</v>
      </c>
      <c r="B824" s="127">
        <f t="shared" ca="1" si="244"/>
        <v>2430901.2480000001</v>
      </c>
      <c r="C824" s="119">
        <f t="shared" si="235"/>
        <v>2000000</v>
      </c>
      <c r="D824" s="128">
        <f ca="1">IF(A824&lt;$B$1,VLOOKUP(A824,[1]DI!$A$4:$B$15000,2,FALSE),0)</f>
        <v>2.6499999999999999E-2</v>
      </c>
      <c r="E824" s="129">
        <f t="shared" ca="1" si="227"/>
        <v>1.00010379</v>
      </c>
      <c r="F824" s="129">
        <f ca="1">(TRUNC(PRODUCT($E$12:$E823),16))</f>
        <v>1.0909834428835601</v>
      </c>
      <c r="G824" s="129">
        <f t="shared" si="236"/>
        <v>1</v>
      </c>
      <c r="H824" s="129">
        <f t="shared" ca="1" si="228"/>
        <v>1.09098344</v>
      </c>
      <c r="I824" s="128">
        <f t="shared" si="237"/>
        <v>0.05</v>
      </c>
      <c r="J824" s="122">
        <f t="shared" si="238"/>
        <v>43488</v>
      </c>
      <c r="K824" s="118">
        <f t="shared" si="239"/>
        <v>558</v>
      </c>
      <c r="L824" s="130">
        <f t="shared" si="240"/>
        <v>558</v>
      </c>
      <c r="M824" s="131">
        <f t="shared" si="229"/>
        <v>1.1140871429999999</v>
      </c>
      <c r="N824" s="131">
        <f t="shared" ca="1" si="230"/>
        <v>1.215450624</v>
      </c>
      <c r="O824" s="130">
        <f t="shared" si="241"/>
        <v>0</v>
      </c>
      <c r="P824" s="129">
        <f t="shared" ca="1" si="231"/>
        <v>430901.24800000002</v>
      </c>
      <c r="Q824" s="135">
        <f t="shared" si="232"/>
        <v>0</v>
      </c>
      <c r="R824" s="129">
        <f t="shared" si="233"/>
        <v>0</v>
      </c>
      <c r="S824" s="136" t="str">
        <f t="shared" si="242"/>
        <v>A+J=</v>
      </c>
      <c r="T824" s="122">
        <f t="shared" si="243"/>
        <v>44732</v>
      </c>
      <c r="U824" s="3"/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3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  <c r="FE824" s="2"/>
      <c r="FF824" s="2"/>
      <c r="FG824" s="2"/>
      <c r="FH824" s="2"/>
      <c r="FI824" s="2"/>
      <c r="FJ824" s="2"/>
    </row>
    <row r="825" spans="1:166" x14ac:dyDescent="0.15">
      <c r="A825" s="134">
        <f t="shared" si="234"/>
        <v>44301</v>
      </c>
      <c r="B825" s="127">
        <f t="shared" ca="1" si="244"/>
        <v>2431624.31</v>
      </c>
      <c r="C825" s="119">
        <f t="shared" si="235"/>
        <v>2000000</v>
      </c>
      <c r="D825" s="128">
        <f ca="1">IF(A825&lt;$B$1,VLOOKUP(A825,[1]DI!$A$4:$B$15000,2,FALSE),0)</f>
        <v>2.6499999999999999E-2</v>
      </c>
      <c r="E825" s="129">
        <f t="shared" ca="1" si="227"/>
        <v>1.00010379</v>
      </c>
      <c r="F825" s="129">
        <f ca="1">(TRUNC(PRODUCT($E$12:$E824),16))</f>
        <v>1.0910966760551</v>
      </c>
      <c r="G825" s="129">
        <f t="shared" si="236"/>
        <v>1</v>
      </c>
      <c r="H825" s="129">
        <f t="shared" ca="1" si="228"/>
        <v>1.0910966799999999</v>
      </c>
      <c r="I825" s="128">
        <f t="shared" si="237"/>
        <v>0.05</v>
      </c>
      <c r="J825" s="122">
        <f t="shared" si="238"/>
        <v>43488</v>
      </c>
      <c r="K825" s="118">
        <f t="shared" si="239"/>
        <v>559</v>
      </c>
      <c r="L825" s="130">
        <f t="shared" si="240"/>
        <v>559</v>
      </c>
      <c r="M825" s="131">
        <f t="shared" si="229"/>
        <v>1.1143028639999999</v>
      </c>
      <c r="N825" s="131">
        <f t="shared" ca="1" si="230"/>
        <v>1.2158121550000001</v>
      </c>
      <c r="O825" s="130">
        <f t="shared" si="241"/>
        <v>0</v>
      </c>
      <c r="P825" s="129">
        <f t="shared" ca="1" si="231"/>
        <v>431624.31</v>
      </c>
      <c r="Q825" s="135">
        <f t="shared" si="232"/>
        <v>0</v>
      </c>
      <c r="R825" s="129">
        <f t="shared" si="233"/>
        <v>0</v>
      </c>
      <c r="S825" s="136" t="str">
        <f t="shared" si="242"/>
        <v>A+J=</v>
      </c>
      <c r="T825" s="122">
        <f t="shared" si="243"/>
        <v>44732</v>
      </c>
      <c r="U825" s="3"/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3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  <c r="FE825" s="2"/>
      <c r="FF825" s="2"/>
      <c r="FG825" s="2"/>
      <c r="FH825" s="2"/>
      <c r="FI825" s="2"/>
      <c r="FJ825" s="2"/>
    </row>
    <row r="826" spans="1:166" x14ac:dyDescent="0.15">
      <c r="A826" s="134">
        <f t="shared" si="234"/>
        <v>44302</v>
      </c>
      <c r="B826" s="127">
        <f t="shared" ca="1" si="244"/>
        <v>2432347.5640000002</v>
      </c>
      <c r="C826" s="119">
        <f t="shared" si="235"/>
        <v>2000000</v>
      </c>
      <c r="D826" s="128">
        <f ca="1">IF(A826&lt;$B$1,VLOOKUP(A826,[1]DI!$A$4:$B$15000,2,FALSE),0)</f>
        <v>2.6499999999999999E-2</v>
      </c>
      <c r="E826" s="129">
        <f t="shared" ca="1" si="227"/>
        <v>1.00010379</v>
      </c>
      <c r="F826" s="129">
        <f ca="1">(TRUNC(PRODUCT($E$12:$E825),16))</f>
        <v>1.09120992097911</v>
      </c>
      <c r="G826" s="129">
        <f t="shared" si="236"/>
        <v>1</v>
      </c>
      <c r="H826" s="129">
        <f t="shared" ca="1" si="228"/>
        <v>1.0912099200000001</v>
      </c>
      <c r="I826" s="128">
        <f t="shared" si="237"/>
        <v>0.05</v>
      </c>
      <c r="J826" s="122">
        <f t="shared" si="238"/>
        <v>43488</v>
      </c>
      <c r="K826" s="118">
        <f t="shared" si="239"/>
        <v>560</v>
      </c>
      <c r="L826" s="130">
        <f t="shared" si="240"/>
        <v>560</v>
      </c>
      <c r="M826" s="131">
        <f t="shared" si="229"/>
        <v>1.114518627</v>
      </c>
      <c r="N826" s="131">
        <f t="shared" ca="1" si="230"/>
        <v>1.216173782</v>
      </c>
      <c r="O826" s="130">
        <f t="shared" si="241"/>
        <v>0</v>
      </c>
      <c r="P826" s="129">
        <f t="shared" ca="1" si="231"/>
        <v>432347.56400000001</v>
      </c>
      <c r="Q826" s="135">
        <f t="shared" si="232"/>
        <v>0</v>
      </c>
      <c r="R826" s="129">
        <f t="shared" si="233"/>
        <v>0</v>
      </c>
      <c r="S826" s="136" t="str">
        <f t="shared" si="242"/>
        <v>A+J=</v>
      </c>
      <c r="T826" s="122">
        <f t="shared" si="243"/>
        <v>44732</v>
      </c>
      <c r="U826" s="3"/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3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  <c r="FE826" s="2"/>
      <c r="FF826" s="2"/>
      <c r="FG826" s="2"/>
      <c r="FH826" s="2"/>
      <c r="FI826" s="2"/>
      <c r="FJ826" s="2"/>
    </row>
    <row r="827" spans="1:166" x14ac:dyDescent="0.15">
      <c r="A827" s="134">
        <f t="shared" si="234"/>
        <v>44303</v>
      </c>
      <c r="B827" s="127">
        <f t="shared" ca="1" si="244"/>
        <v>2433071.0499999998</v>
      </c>
      <c r="C827" s="119">
        <f t="shared" si="235"/>
        <v>2000000</v>
      </c>
      <c r="D827" s="128">
        <f ca="1">IF(A827&lt;$B$1,VLOOKUP(A827,[1]DI!$A$4:$B$15000,2,FALSE),0)</f>
        <v>0</v>
      </c>
      <c r="E827" s="129">
        <f t="shared" ca="1" si="227"/>
        <v>1</v>
      </c>
      <c r="F827" s="129">
        <f ca="1">(TRUNC(PRODUCT($E$12:$E826),16))</f>
        <v>1.09132317765681</v>
      </c>
      <c r="G827" s="129">
        <f t="shared" si="236"/>
        <v>1</v>
      </c>
      <c r="H827" s="129">
        <f t="shared" ca="1" si="228"/>
        <v>1.0913231800000001</v>
      </c>
      <c r="I827" s="128">
        <f t="shared" si="237"/>
        <v>0.05</v>
      </c>
      <c r="J827" s="122">
        <f t="shared" si="238"/>
        <v>43488</v>
      </c>
      <c r="K827" s="118">
        <f t="shared" si="239"/>
        <v>560</v>
      </c>
      <c r="L827" s="130">
        <f t="shared" si="240"/>
        <v>561</v>
      </c>
      <c r="M827" s="131">
        <f t="shared" si="229"/>
        <v>1.1147344320000001</v>
      </c>
      <c r="N827" s="131">
        <f t="shared" ca="1" si="230"/>
        <v>1.2165355250000001</v>
      </c>
      <c r="O827" s="130">
        <f t="shared" si="241"/>
        <v>0</v>
      </c>
      <c r="P827" s="129">
        <f t="shared" ca="1" si="231"/>
        <v>433071.05</v>
      </c>
      <c r="Q827" s="135">
        <f t="shared" si="232"/>
        <v>0</v>
      </c>
      <c r="R827" s="129">
        <f t="shared" si="233"/>
        <v>0</v>
      </c>
      <c r="S827" s="136" t="str">
        <f t="shared" si="242"/>
        <v>A+J=</v>
      </c>
      <c r="T827" s="122">
        <f t="shared" si="243"/>
        <v>44732</v>
      </c>
      <c r="U827" s="3"/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3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  <c r="FE827" s="2"/>
      <c r="FF827" s="2"/>
      <c r="FG827" s="2"/>
      <c r="FH827" s="2"/>
      <c r="FI827" s="2"/>
      <c r="FJ827" s="2"/>
    </row>
    <row r="828" spans="1:166" x14ac:dyDescent="0.15">
      <c r="A828" s="134">
        <f t="shared" si="234"/>
        <v>44304</v>
      </c>
      <c r="B828" s="127">
        <f t="shared" ca="1" si="244"/>
        <v>2433071.0499999998</v>
      </c>
      <c r="C828" s="119">
        <f t="shared" si="235"/>
        <v>2000000</v>
      </c>
      <c r="D828" s="128">
        <f ca="1">IF(A828&lt;$B$1,VLOOKUP(A828,[1]DI!$A$4:$B$15000,2,FALSE),0)</f>
        <v>0</v>
      </c>
      <c r="E828" s="129">
        <f t="shared" ca="1" si="227"/>
        <v>1</v>
      </c>
      <c r="F828" s="129">
        <f ca="1">(TRUNC(PRODUCT($E$12:$E827),16))</f>
        <v>1.09132317765681</v>
      </c>
      <c r="G828" s="129">
        <f t="shared" si="236"/>
        <v>1</v>
      </c>
      <c r="H828" s="129">
        <f t="shared" ca="1" si="228"/>
        <v>1.0913231800000001</v>
      </c>
      <c r="I828" s="128">
        <f t="shared" si="237"/>
        <v>0.05</v>
      </c>
      <c r="J828" s="122">
        <f t="shared" si="238"/>
        <v>43488</v>
      </c>
      <c r="K828" s="118">
        <f t="shared" si="239"/>
        <v>560</v>
      </c>
      <c r="L828" s="130">
        <f t="shared" si="240"/>
        <v>561</v>
      </c>
      <c r="M828" s="131">
        <f t="shared" si="229"/>
        <v>1.1147344320000001</v>
      </c>
      <c r="N828" s="131">
        <f t="shared" ca="1" si="230"/>
        <v>1.2165355250000001</v>
      </c>
      <c r="O828" s="130">
        <f t="shared" si="241"/>
        <v>0</v>
      </c>
      <c r="P828" s="129">
        <f t="shared" ca="1" si="231"/>
        <v>433071.05</v>
      </c>
      <c r="Q828" s="135">
        <f t="shared" si="232"/>
        <v>0</v>
      </c>
      <c r="R828" s="129">
        <f t="shared" si="233"/>
        <v>0</v>
      </c>
      <c r="S828" s="136" t="str">
        <f t="shared" si="242"/>
        <v>A+J=</v>
      </c>
      <c r="T828" s="122">
        <f t="shared" si="243"/>
        <v>44732</v>
      </c>
      <c r="U828" s="3"/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3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  <c r="FE828" s="2"/>
      <c r="FF828" s="2"/>
      <c r="FG828" s="2"/>
      <c r="FH828" s="2"/>
      <c r="FI828" s="2"/>
      <c r="FJ828" s="2"/>
    </row>
    <row r="829" spans="1:166" x14ac:dyDescent="0.15">
      <c r="A829" s="134">
        <f t="shared" si="234"/>
        <v>44305</v>
      </c>
      <c r="B829" s="127">
        <f t="shared" ca="1" si="244"/>
        <v>2433071.0499999998</v>
      </c>
      <c r="C829" s="119">
        <f t="shared" si="235"/>
        <v>2000000</v>
      </c>
      <c r="D829" s="128">
        <f ca="1">IF(A829&lt;$B$1,VLOOKUP(A829,[1]DI!$A$4:$B$15000,2,FALSE),0)</f>
        <v>2.6499999999999999E-2</v>
      </c>
      <c r="E829" s="129">
        <f t="shared" ca="1" si="227"/>
        <v>1.00010379</v>
      </c>
      <c r="F829" s="129">
        <f ca="1">(TRUNC(PRODUCT($E$12:$E828),16))</f>
        <v>1.09132317765681</v>
      </c>
      <c r="G829" s="129">
        <f t="shared" si="236"/>
        <v>1</v>
      </c>
      <c r="H829" s="129">
        <f t="shared" ca="1" si="228"/>
        <v>1.0913231800000001</v>
      </c>
      <c r="I829" s="128">
        <f t="shared" si="237"/>
        <v>0.05</v>
      </c>
      <c r="J829" s="122">
        <f t="shared" si="238"/>
        <v>43488</v>
      </c>
      <c r="K829" s="118">
        <f t="shared" si="239"/>
        <v>561</v>
      </c>
      <c r="L829" s="130">
        <f t="shared" si="240"/>
        <v>561</v>
      </c>
      <c r="M829" s="131">
        <f t="shared" si="229"/>
        <v>1.1147344320000001</v>
      </c>
      <c r="N829" s="131">
        <f t="shared" ca="1" si="230"/>
        <v>1.2165355250000001</v>
      </c>
      <c r="O829" s="130">
        <f t="shared" si="241"/>
        <v>0</v>
      </c>
      <c r="P829" s="129">
        <f t="shared" ca="1" si="231"/>
        <v>433071.05</v>
      </c>
      <c r="Q829" s="135">
        <f t="shared" si="232"/>
        <v>0</v>
      </c>
      <c r="R829" s="129">
        <f t="shared" si="233"/>
        <v>0</v>
      </c>
      <c r="S829" s="136" t="str">
        <f t="shared" si="242"/>
        <v>A+J=</v>
      </c>
      <c r="T829" s="122">
        <f t="shared" si="243"/>
        <v>44732</v>
      </c>
      <c r="U829" s="3"/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3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  <c r="FE829" s="2"/>
      <c r="FF829" s="2"/>
      <c r="FG829" s="2"/>
      <c r="FH829" s="2"/>
      <c r="FI829" s="2"/>
      <c r="FJ829" s="2"/>
    </row>
    <row r="830" spans="1:166" x14ac:dyDescent="0.15">
      <c r="A830" s="134">
        <f t="shared" si="234"/>
        <v>44306</v>
      </c>
      <c r="B830" s="127">
        <f t="shared" ca="1" si="244"/>
        <v>2433794.7459999998</v>
      </c>
      <c r="C830" s="119">
        <f t="shared" si="235"/>
        <v>2000000</v>
      </c>
      <c r="D830" s="128">
        <f ca="1">IF(A830&lt;$B$1,VLOOKUP(A830,[1]DI!$A$4:$B$15000,2,FALSE),0)</f>
        <v>2.6499999999999999E-2</v>
      </c>
      <c r="E830" s="129">
        <f t="shared" ca="1" si="227"/>
        <v>1.00010379</v>
      </c>
      <c r="F830" s="129">
        <f ca="1">(TRUNC(PRODUCT($E$12:$E829),16))</f>
        <v>1.0914364460894199</v>
      </c>
      <c r="G830" s="129">
        <f t="shared" si="236"/>
        <v>1</v>
      </c>
      <c r="H830" s="129">
        <f t="shared" ca="1" si="228"/>
        <v>1.09143645</v>
      </c>
      <c r="I830" s="128">
        <f t="shared" si="237"/>
        <v>0.05</v>
      </c>
      <c r="J830" s="122">
        <f t="shared" si="238"/>
        <v>43488</v>
      </c>
      <c r="K830" s="118">
        <f t="shared" si="239"/>
        <v>562</v>
      </c>
      <c r="L830" s="130">
        <f t="shared" si="240"/>
        <v>562</v>
      </c>
      <c r="M830" s="131">
        <f t="shared" si="229"/>
        <v>1.114950278</v>
      </c>
      <c r="N830" s="131">
        <f t="shared" ca="1" si="230"/>
        <v>1.2168973729999999</v>
      </c>
      <c r="O830" s="130">
        <f t="shared" si="241"/>
        <v>0</v>
      </c>
      <c r="P830" s="129">
        <f t="shared" ca="1" si="231"/>
        <v>433794.74599999998</v>
      </c>
      <c r="Q830" s="135">
        <f t="shared" si="232"/>
        <v>0</v>
      </c>
      <c r="R830" s="129">
        <f t="shared" si="233"/>
        <v>0</v>
      </c>
      <c r="S830" s="136" t="str">
        <f t="shared" si="242"/>
        <v>A+J=</v>
      </c>
      <c r="T830" s="122">
        <f t="shared" si="243"/>
        <v>44732</v>
      </c>
      <c r="U830" s="3"/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3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  <c r="FE830" s="2"/>
      <c r="FF830" s="2"/>
      <c r="FG830" s="2"/>
      <c r="FH830" s="2"/>
      <c r="FI830" s="2"/>
      <c r="FJ830" s="2"/>
    </row>
    <row r="831" spans="1:166" x14ac:dyDescent="0.15">
      <c r="A831" s="134">
        <f t="shared" si="234"/>
        <v>44307</v>
      </c>
      <c r="B831" s="127">
        <f t="shared" ca="1" si="244"/>
        <v>2434518.656</v>
      </c>
      <c r="C831" s="119">
        <f t="shared" si="235"/>
        <v>2000000</v>
      </c>
      <c r="D831" s="128">
        <f ca="1">IF(A831&lt;$B$1,VLOOKUP(A831,[1]DI!$A$4:$B$15000,2,FALSE),0)</f>
        <v>0</v>
      </c>
      <c r="E831" s="129">
        <f t="shared" ca="1" si="227"/>
        <v>1</v>
      </c>
      <c r="F831" s="129">
        <f ca="1">(TRUNC(PRODUCT($E$12:$E830),16))</f>
        <v>1.0915497262781599</v>
      </c>
      <c r="G831" s="129">
        <f t="shared" si="236"/>
        <v>1</v>
      </c>
      <c r="H831" s="129">
        <f t="shared" ca="1" si="228"/>
        <v>1.0915497300000001</v>
      </c>
      <c r="I831" s="128">
        <f t="shared" si="237"/>
        <v>0.05</v>
      </c>
      <c r="J831" s="122">
        <f t="shared" si="238"/>
        <v>43488</v>
      </c>
      <c r="K831" s="118">
        <f t="shared" si="239"/>
        <v>562</v>
      </c>
      <c r="L831" s="130">
        <f t="shared" si="240"/>
        <v>563</v>
      </c>
      <c r="M831" s="131">
        <f t="shared" si="229"/>
        <v>1.1151661669999999</v>
      </c>
      <c r="N831" s="131">
        <f t="shared" ca="1" si="230"/>
        <v>1.2172593279999999</v>
      </c>
      <c r="O831" s="130">
        <f t="shared" si="241"/>
        <v>0</v>
      </c>
      <c r="P831" s="129">
        <f t="shared" ca="1" si="231"/>
        <v>434518.65600000002</v>
      </c>
      <c r="Q831" s="135">
        <f t="shared" si="232"/>
        <v>0</v>
      </c>
      <c r="R831" s="129">
        <f t="shared" si="233"/>
        <v>0</v>
      </c>
      <c r="S831" s="136" t="str">
        <f t="shared" si="242"/>
        <v>A+J=</v>
      </c>
      <c r="T831" s="122">
        <f t="shared" si="243"/>
        <v>44732</v>
      </c>
      <c r="U831" s="3"/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3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  <c r="FE831" s="2"/>
      <c r="FF831" s="2"/>
      <c r="FG831" s="2"/>
      <c r="FH831" s="2"/>
      <c r="FI831" s="2"/>
      <c r="FJ831" s="2"/>
    </row>
    <row r="832" spans="1:166" x14ac:dyDescent="0.15">
      <c r="A832" s="134">
        <f t="shared" si="234"/>
        <v>44308</v>
      </c>
      <c r="B832" s="127">
        <f t="shared" ca="1" si="244"/>
        <v>2434518.656</v>
      </c>
      <c r="C832" s="119">
        <f t="shared" si="235"/>
        <v>2000000</v>
      </c>
      <c r="D832" s="128">
        <f ca="1">IF(A832&lt;$B$1,VLOOKUP(A832,[1]DI!$A$4:$B$15000,2,FALSE),0)</f>
        <v>2.6499999999999999E-2</v>
      </c>
      <c r="E832" s="129">
        <f t="shared" ca="1" si="227"/>
        <v>1.00010379</v>
      </c>
      <c r="F832" s="129">
        <f ca="1">(TRUNC(PRODUCT($E$12:$E831),16))</f>
        <v>1.0915497262781599</v>
      </c>
      <c r="G832" s="129">
        <f t="shared" si="236"/>
        <v>1</v>
      </c>
      <c r="H832" s="129">
        <f t="shared" ca="1" si="228"/>
        <v>1.0915497300000001</v>
      </c>
      <c r="I832" s="128">
        <f t="shared" si="237"/>
        <v>0.05</v>
      </c>
      <c r="J832" s="122">
        <f t="shared" si="238"/>
        <v>43488</v>
      </c>
      <c r="K832" s="118">
        <f t="shared" si="239"/>
        <v>563</v>
      </c>
      <c r="L832" s="130">
        <f t="shared" si="240"/>
        <v>563</v>
      </c>
      <c r="M832" s="131">
        <f t="shared" si="229"/>
        <v>1.1151661669999999</v>
      </c>
      <c r="N832" s="131">
        <f t="shared" ca="1" si="230"/>
        <v>1.2172593279999999</v>
      </c>
      <c r="O832" s="130">
        <f t="shared" si="241"/>
        <v>0</v>
      </c>
      <c r="P832" s="129">
        <f t="shared" ca="1" si="231"/>
        <v>434518.65600000002</v>
      </c>
      <c r="Q832" s="135">
        <f t="shared" si="232"/>
        <v>0</v>
      </c>
      <c r="R832" s="129">
        <f t="shared" si="233"/>
        <v>0</v>
      </c>
      <c r="S832" s="136" t="str">
        <f t="shared" si="242"/>
        <v>A+J=</v>
      </c>
      <c r="T832" s="122">
        <f t="shared" si="243"/>
        <v>44732</v>
      </c>
      <c r="U832" s="3"/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3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  <c r="FE832" s="2"/>
      <c r="FF832" s="2"/>
      <c r="FG832" s="2"/>
      <c r="FH832" s="2"/>
      <c r="FI832" s="2"/>
      <c r="FJ832" s="2"/>
    </row>
    <row r="833" spans="1:166" x14ac:dyDescent="0.15">
      <c r="A833" s="134">
        <f t="shared" si="234"/>
        <v>44309</v>
      </c>
      <c r="B833" s="127">
        <f t="shared" ca="1" si="244"/>
        <v>2435242.7760000001</v>
      </c>
      <c r="C833" s="119">
        <f t="shared" si="235"/>
        <v>2000000</v>
      </c>
      <c r="D833" s="128">
        <f ca="1">IF(A833&lt;$B$1,VLOOKUP(A833,[1]DI!$A$4:$B$15000,2,FALSE),0)</f>
        <v>2.6499999999999999E-2</v>
      </c>
      <c r="E833" s="129">
        <f t="shared" ca="1" si="227"/>
        <v>1.00010379</v>
      </c>
      <c r="F833" s="129">
        <f ca="1">(TRUNC(PRODUCT($E$12:$E832),16))</f>
        <v>1.0916630182242499</v>
      </c>
      <c r="G833" s="129">
        <f t="shared" si="236"/>
        <v>1</v>
      </c>
      <c r="H833" s="129">
        <f t="shared" ca="1" si="228"/>
        <v>1.0916630199999999</v>
      </c>
      <c r="I833" s="128">
        <f t="shared" si="237"/>
        <v>0.05</v>
      </c>
      <c r="J833" s="122">
        <f t="shared" si="238"/>
        <v>43488</v>
      </c>
      <c r="K833" s="118">
        <f t="shared" si="239"/>
        <v>564</v>
      </c>
      <c r="L833" s="130">
        <f t="shared" si="240"/>
        <v>564</v>
      </c>
      <c r="M833" s="131">
        <f t="shared" si="229"/>
        <v>1.1153820969999999</v>
      </c>
      <c r="N833" s="131">
        <f t="shared" ca="1" si="230"/>
        <v>1.217621388</v>
      </c>
      <c r="O833" s="130">
        <f t="shared" si="241"/>
        <v>0</v>
      </c>
      <c r="P833" s="129">
        <f t="shared" ca="1" si="231"/>
        <v>435242.77600000001</v>
      </c>
      <c r="Q833" s="135">
        <f t="shared" si="232"/>
        <v>0</v>
      </c>
      <c r="R833" s="129">
        <f t="shared" si="233"/>
        <v>0</v>
      </c>
      <c r="S833" s="136" t="str">
        <f t="shared" si="242"/>
        <v>A+J=</v>
      </c>
      <c r="T833" s="122">
        <f t="shared" si="243"/>
        <v>44732</v>
      </c>
      <c r="U833" s="3"/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3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  <c r="FE833" s="2"/>
      <c r="FF833" s="2"/>
      <c r="FG833" s="2"/>
      <c r="FH833" s="2"/>
      <c r="FI833" s="2"/>
      <c r="FJ833" s="2"/>
    </row>
    <row r="834" spans="1:166" x14ac:dyDescent="0.15">
      <c r="A834" s="134">
        <f t="shared" si="234"/>
        <v>44310</v>
      </c>
      <c r="B834" s="127">
        <f t="shared" ca="1" si="244"/>
        <v>2435967.108</v>
      </c>
      <c r="C834" s="119">
        <f t="shared" si="235"/>
        <v>2000000</v>
      </c>
      <c r="D834" s="128">
        <f ca="1">IF(A834&lt;$B$1,VLOOKUP(A834,[1]DI!$A$4:$B$15000,2,FALSE),0)</f>
        <v>0</v>
      </c>
      <c r="E834" s="129">
        <f t="shared" ca="1" si="227"/>
        <v>1</v>
      </c>
      <c r="F834" s="129">
        <f ca="1">(TRUNC(PRODUCT($E$12:$E833),16))</f>
        <v>1.0917763219289101</v>
      </c>
      <c r="G834" s="129">
        <f t="shared" si="236"/>
        <v>1</v>
      </c>
      <c r="H834" s="129">
        <f t="shared" ca="1" si="228"/>
        <v>1.0917763199999999</v>
      </c>
      <c r="I834" s="128">
        <f t="shared" si="237"/>
        <v>0.05</v>
      </c>
      <c r="J834" s="122">
        <f t="shared" si="238"/>
        <v>43488</v>
      </c>
      <c r="K834" s="118">
        <f t="shared" si="239"/>
        <v>564</v>
      </c>
      <c r="L834" s="130">
        <f t="shared" si="240"/>
        <v>565</v>
      </c>
      <c r="M834" s="131">
        <f t="shared" si="229"/>
        <v>1.115598069</v>
      </c>
      <c r="N834" s="131">
        <f t="shared" ca="1" si="230"/>
        <v>1.2179835539999999</v>
      </c>
      <c r="O834" s="130">
        <f t="shared" si="241"/>
        <v>0</v>
      </c>
      <c r="P834" s="129">
        <f t="shared" ca="1" si="231"/>
        <v>435967.10800000001</v>
      </c>
      <c r="Q834" s="135">
        <f t="shared" si="232"/>
        <v>0</v>
      </c>
      <c r="R834" s="129">
        <f t="shared" si="233"/>
        <v>0</v>
      </c>
      <c r="S834" s="136" t="str">
        <f t="shared" si="242"/>
        <v>A+J=</v>
      </c>
      <c r="T834" s="122">
        <f t="shared" si="243"/>
        <v>44732</v>
      </c>
      <c r="U834" s="3"/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3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  <c r="FE834" s="2"/>
      <c r="FF834" s="2"/>
      <c r="FG834" s="2"/>
      <c r="FH834" s="2"/>
      <c r="FI834" s="2"/>
      <c r="FJ834" s="2"/>
    </row>
    <row r="835" spans="1:166" x14ac:dyDescent="0.15">
      <c r="A835" s="134">
        <f t="shared" si="234"/>
        <v>44311</v>
      </c>
      <c r="B835" s="127">
        <f t="shared" ca="1" si="244"/>
        <v>2435967.108</v>
      </c>
      <c r="C835" s="119">
        <f t="shared" si="235"/>
        <v>2000000</v>
      </c>
      <c r="D835" s="128">
        <f ca="1">IF(A835&lt;$B$1,VLOOKUP(A835,[1]DI!$A$4:$B$15000,2,FALSE),0)</f>
        <v>0</v>
      </c>
      <c r="E835" s="129">
        <f t="shared" ca="1" si="227"/>
        <v>1</v>
      </c>
      <c r="F835" s="129">
        <f ca="1">(TRUNC(PRODUCT($E$12:$E834),16))</f>
        <v>1.0917763219289101</v>
      </c>
      <c r="G835" s="129">
        <f t="shared" si="236"/>
        <v>1</v>
      </c>
      <c r="H835" s="129">
        <f t="shared" ca="1" si="228"/>
        <v>1.0917763199999999</v>
      </c>
      <c r="I835" s="128">
        <f t="shared" si="237"/>
        <v>0.05</v>
      </c>
      <c r="J835" s="122">
        <f t="shared" si="238"/>
        <v>43488</v>
      </c>
      <c r="K835" s="118">
        <f t="shared" si="239"/>
        <v>564</v>
      </c>
      <c r="L835" s="130">
        <f t="shared" si="240"/>
        <v>565</v>
      </c>
      <c r="M835" s="131">
        <f t="shared" si="229"/>
        <v>1.115598069</v>
      </c>
      <c r="N835" s="131">
        <f t="shared" ca="1" si="230"/>
        <v>1.2179835539999999</v>
      </c>
      <c r="O835" s="130">
        <f t="shared" si="241"/>
        <v>0</v>
      </c>
      <c r="P835" s="129">
        <f t="shared" ca="1" si="231"/>
        <v>435967.10800000001</v>
      </c>
      <c r="Q835" s="135">
        <f t="shared" si="232"/>
        <v>0</v>
      </c>
      <c r="R835" s="129">
        <f t="shared" si="233"/>
        <v>0</v>
      </c>
      <c r="S835" s="136" t="str">
        <f t="shared" si="242"/>
        <v>A+J=</v>
      </c>
      <c r="T835" s="122">
        <f t="shared" si="243"/>
        <v>44732</v>
      </c>
      <c r="U835" s="3"/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3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  <c r="FE835" s="2"/>
      <c r="FF835" s="2"/>
      <c r="FG835" s="2"/>
      <c r="FH835" s="2"/>
      <c r="FI835" s="2"/>
      <c r="FJ835" s="2"/>
    </row>
    <row r="836" spans="1:166" x14ac:dyDescent="0.15">
      <c r="A836" s="134">
        <f t="shared" si="234"/>
        <v>44312</v>
      </c>
      <c r="B836" s="127">
        <f t="shared" ca="1" si="244"/>
        <v>2435967.108</v>
      </c>
      <c r="C836" s="119">
        <f t="shared" si="235"/>
        <v>2000000</v>
      </c>
      <c r="D836" s="128">
        <f ca="1">IF(A836&lt;$B$1,VLOOKUP(A836,[1]DI!$A$4:$B$15000,2,FALSE),0)</f>
        <v>2.6499999999999999E-2</v>
      </c>
      <c r="E836" s="129">
        <f t="shared" ca="1" si="227"/>
        <v>1.00010379</v>
      </c>
      <c r="F836" s="129">
        <f ca="1">(TRUNC(PRODUCT($E$12:$E835),16))</f>
        <v>1.0917763219289101</v>
      </c>
      <c r="G836" s="129">
        <f t="shared" si="236"/>
        <v>1</v>
      </c>
      <c r="H836" s="129">
        <f t="shared" ca="1" si="228"/>
        <v>1.0917763199999999</v>
      </c>
      <c r="I836" s="128">
        <f t="shared" si="237"/>
        <v>0.05</v>
      </c>
      <c r="J836" s="122">
        <f t="shared" si="238"/>
        <v>43488</v>
      </c>
      <c r="K836" s="118">
        <f t="shared" si="239"/>
        <v>565</v>
      </c>
      <c r="L836" s="130">
        <f t="shared" si="240"/>
        <v>565</v>
      </c>
      <c r="M836" s="131">
        <f t="shared" si="229"/>
        <v>1.115598069</v>
      </c>
      <c r="N836" s="131">
        <f t="shared" ca="1" si="230"/>
        <v>1.2179835539999999</v>
      </c>
      <c r="O836" s="130">
        <f t="shared" si="241"/>
        <v>0</v>
      </c>
      <c r="P836" s="129">
        <f t="shared" ca="1" si="231"/>
        <v>435967.10800000001</v>
      </c>
      <c r="Q836" s="135">
        <f t="shared" si="232"/>
        <v>0</v>
      </c>
      <c r="R836" s="129">
        <f t="shared" si="233"/>
        <v>0</v>
      </c>
      <c r="S836" s="136" t="str">
        <f t="shared" si="242"/>
        <v>A+J=</v>
      </c>
      <c r="T836" s="122">
        <f t="shared" si="243"/>
        <v>44732</v>
      </c>
      <c r="U836" s="3"/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3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  <c r="FE836" s="2"/>
      <c r="FF836" s="2"/>
      <c r="FG836" s="2"/>
      <c r="FH836" s="2"/>
      <c r="FI836" s="2"/>
      <c r="FJ836" s="2"/>
    </row>
    <row r="837" spans="1:166" x14ac:dyDescent="0.15">
      <c r="A837" s="134">
        <f t="shared" si="234"/>
        <v>44313</v>
      </c>
      <c r="B837" s="127">
        <f t="shared" ca="1" si="244"/>
        <v>2436691.6740000001</v>
      </c>
      <c r="C837" s="119">
        <f t="shared" si="235"/>
        <v>2000000</v>
      </c>
      <c r="D837" s="128">
        <f ca="1">IF(A837&lt;$B$1,VLOOKUP(A837,[1]DI!$A$4:$B$15000,2,FALSE),0)</f>
        <v>2.6499999999999999E-2</v>
      </c>
      <c r="E837" s="129">
        <f t="shared" ca="1" si="227"/>
        <v>1.00010379</v>
      </c>
      <c r="F837" s="129">
        <f ca="1">(TRUNC(PRODUCT($E$12:$E836),16))</f>
        <v>1.09188963739336</v>
      </c>
      <c r="G837" s="129">
        <f t="shared" si="236"/>
        <v>1</v>
      </c>
      <c r="H837" s="129">
        <f t="shared" ca="1" si="228"/>
        <v>1.09188964</v>
      </c>
      <c r="I837" s="128">
        <f t="shared" si="237"/>
        <v>0.05</v>
      </c>
      <c r="J837" s="122">
        <f t="shared" si="238"/>
        <v>43488</v>
      </c>
      <c r="K837" s="118">
        <f t="shared" si="239"/>
        <v>566</v>
      </c>
      <c r="L837" s="130">
        <f t="shared" si="240"/>
        <v>566</v>
      </c>
      <c r="M837" s="131">
        <f t="shared" si="229"/>
        <v>1.1158140830000001</v>
      </c>
      <c r="N837" s="131">
        <f t="shared" ca="1" si="230"/>
        <v>1.218345837</v>
      </c>
      <c r="O837" s="130">
        <f t="shared" si="241"/>
        <v>0</v>
      </c>
      <c r="P837" s="129">
        <f t="shared" ca="1" si="231"/>
        <v>436691.674</v>
      </c>
      <c r="Q837" s="135">
        <f t="shared" si="232"/>
        <v>0</v>
      </c>
      <c r="R837" s="129">
        <f t="shared" si="233"/>
        <v>0</v>
      </c>
      <c r="S837" s="136" t="str">
        <f t="shared" si="242"/>
        <v>A+J=</v>
      </c>
      <c r="T837" s="122">
        <f t="shared" si="243"/>
        <v>44732</v>
      </c>
      <c r="U837" s="3"/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3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  <c r="FE837" s="2"/>
      <c r="FF837" s="2"/>
      <c r="FG837" s="2"/>
      <c r="FH837" s="2"/>
      <c r="FI837" s="2"/>
      <c r="FJ837" s="2"/>
    </row>
    <row r="838" spans="1:166" x14ac:dyDescent="0.15">
      <c r="A838" s="134">
        <f t="shared" si="234"/>
        <v>44314</v>
      </c>
      <c r="B838" s="127">
        <f t="shared" ca="1" si="244"/>
        <v>2437416.4279999998</v>
      </c>
      <c r="C838" s="119">
        <f t="shared" si="235"/>
        <v>2000000</v>
      </c>
      <c r="D838" s="128">
        <f ca="1">IF(A838&lt;$B$1,VLOOKUP(A838,[1]DI!$A$4:$B$15000,2,FALSE),0)</f>
        <v>2.6499999999999999E-2</v>
      </c>
      <c r="E838" s="129">
        <f t="shared" ca="1" si="227"/>
        <v>1.00010379</v>
      </c>
      <c r="F838" s="129">
        <f ca="1">(TRUNC(PRODUCT($E$12:$E837),16))</f>
        <v>1.0920029646188301</v>
      </c>
      <c r="G838" s="129">
        <f t="shared" si="236"/>
        <v>1</v>
      </c>
      <c r="H838" s="129">
        <f t="shared" ca="1" si="228"/>
        <v>1.0920029600000001</v>
      </c>
      <c r="I838" s="128">
        <f t="shared" si="237"/>
        <v>0.05</v>
      </c>
      <c r="J838" s="122">
        <f t="shared" si="238"/>
        <v>43488</v>
      </c>
      <c r="K838" s="118">
        <f t="shared" si="239"/>
        <v>567</v>
      </c>
      <c r="L838" s="130">
        <f t="shared" si="240"/>
        <v>567</v>
      </c>
      <c r="M838" s="131">
        <f t="shared" si="229"/>
        <v>1.1160301379999999</v>
      </c>
      <c r="N838" s="131">
        <f t="shared" ca="1" si="230"/>
        <v>1.2187082140000001</v>
      </c>
      <c r="O838" s="130">
        <f t="shared" si="241"/>
        <v>0</v>
      </c>
      <c r="P838" s="129">
        <f t="shared" ca="1" si="231"/>
        <v>437416.42800000001</v>
      </c>
      <c r="Q838" s="135">
        <f t="shared" si="232"/>
        <v>0</v>
      </c>
      <c r="R838" s="129">
        <f t="shared" si="233"/>
        <v>0</v>
      </c>
      <c r="S838" s="136" t="str">
        <f t="shared" si="242"/>
        <v>A+J=</v>
      </c>
      <c r="T838" s="122">
        <f t="shared" si="243"/>
        <v>44732</v>
      </c>
      <c r="U838" s="3"/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3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  <c r="FE838" s="2"/>
      <c r="FF838" s="2"/>
      <c r="FG838" s="2"/>
      <c r="FH838" s="2"/>
      <c r="FI838" s="2"/>
      <c r="FJ838" s="2"/>
    </row>
    <row r="839" spans="1:166" x14ac:dyDescent="0.15">
      <c r="A839" s="134">
        <f t="shared" si="234"/>
        <v>44315</v>
      </c>
      <c r="B839" s="127">
        <f t="shared" ca="1" si="244"/>
        <v>2438141.4180000001</v>
      </c>
      <c r="C839" s="119">
        <f t="shared" si="235"/>
        <v>2000000</v>
      </c>
      <c r="D839" s="128">
        <f ca="1">IF(A839&lt;$B$1,VLOOKUP(A839,[1]DI!$A$4:$B$15000,2,FALSE),0)</f>
        <v>2.6499999999999999E-2</v>
      </c>
      <c r="E839" s="129">
        <f t="shared" ca="1" si="227"/>
        <v>1.00010379</v>
      </c>
      <c r="F839" s="129">
        <f ca="1">(TRUNC(PRODUCT($E$12:$E838),16))</f>
        <v>1.09211630360652</v>
      </c>
      <c r="G839" s="129">
        <f t="shared" si="236"/>
        <v>1</v>
      </c>
      <c r="H839" s="129">
        <f t="shared" ca="1" si="228"/>
        <v>1.0921163</v>
      </c>
      <c r="I839" s="128">
        <f t="shared" si="237"/>
        <v>0.05</v>
      </c>
      <c r="J839" s="122">
        <f t="shared" si="238"/>
        <v>43488</v>
      </c>
      <c r="K839" s="118">
        <f t="shared" si="239"/>
        <v>568</v>
      </c>
      <c r="L839" s="130">
        <f t="shared" si="240"/>
        <v>568</v>
      </c>
      <c r="M839" s="131">
        <f t="shared" si="229"/>
        <v>1.1162462360000001</v>
      </c>
      <c r="N839" s="131">
        <f t="shared" ca="1" si="230"/>
        <v>1.2190707089999999</v>
      </c>
      <c r="O839" s="130">
        <f t="shared" si="241"/>
        <v>0</v>
      </c>
      <c r="P839" s="129">
        <f t="shared" ca="1" si="231"/>
        <v>438141.41800000001</v>
      </c>
      <c r="Q839" s="135">
        <f t="shared" si="232"/>
        <v>0</v>
      </c>
      <c r="R839" s="129">
        <f t="shared" si="233"/>
        <v>0</v>
      </c>
      <c r="S839" s="136" t="str">
        <f t="shared" si="242"/>
        <v>A+J=</v>
      </c>
      <c r="T839" s="122">
        <f t="shared" si="243"/>
        <v>44732</v>
      </c>
      <c r="U839" s="3"/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3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  <c r="FE839" s="2"/>
      <c r="FF839" s="2"/>
      <c r="FG839" s="2"/>
      <c r="FH839" s="2"/>
      <c r="FI839" s="2"/>
      <c r="FJ839" s="2"/>
    </row>
    <row r="840" spans="1:166" x14ac:dyDescent="0.15">
      <c r="A840" s="134">
        <f t="shared" si="234"/>
        <v>44316</v>
      </c>
      <c r="B840" s="127">
        <f t="shared" ca="1" si="244"/>
        <v>2438866.6179999998</v>
      </c>
      <c r="C840" s="119">
        <f t="shared" si="235"/>
        <v>2000000</v>
      </c>
      <c r="D840" s="128">
        <f ca="1">IF(A840&lt;$B$1,VLOOKUP(A840,[1]DI!$A$4:$B$15000,2,FALSE),0)</f>
        <v>2.6499999999999999E-2</v>
      </c>
      <c r="E840" s="129">
        <f t="shared" ca="1" si="227"/>
        <v>1.00010379</v>
      </c>
      <c r="F840" s="129">
        <f ca="1">(TRUNC(PRODUCT($E$12:$E839),16))</f>
        <v>1.0922296543576799</v>
      </c>
      <c r="G840" s="129">
        <f t="shared" si="236"/>
        <v>1</v>
      </c>
      <c r="H840" s="129">
        <f t="shared" ca="1" si="228"/>
        <v>1.0922296499999999</v>
      </c>
      <c r="I840" s="128">
        <f t="shared" si="237"/>
        <v>0.05</v>
      </c>
      <c r="J840" s="122">
        <f t="shared" si="238"/>
        <v>43488</v>
      </c>
      <c r="K840" s="118">
        <f t="shared" si="239"/>
        <v>569</v>
      </c>
      <c r="L840" s="130">
        <f t="shared" si="240"/>
        <v>569</v>
      </c>
      <c r="M840" s="131">
        <f t="shared" si="229"/>
        <v>1.116462375</v>
      </c>
      <c r="N840" s="131">
        <f t="shared" ca="1" si="230"/>
        <v>1.219433309</v>
      </c>
      <c r="O840" s="130">
        <f t="shared" si="241"/>
        <v>0</v>
      </c>
      <c r="P840" s="129">
        <f t="shared" ca="1" si="231"/>
        <v>438866.61800000002</v>
      </c>
      <c r="Q840" s="135">
        <f t="shared" si="232"/>
        <v>0</v>
      </c>
      <c r="R840" s="129">
        <f t="shared" si="233"/>
        <v>0</v>
      </c>
      <c r="S840" s="136" t="str">
        <f t="shared" si="242"/>
        <v>A+J=</v>
      </c>
      <c r="T840" s="122">
        <f t="shared" si="243"/>
        <v>44732</v>
      </c>
      <c r="U840" s="3"/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3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  <c r="FE840" s="2"/>
      <c r="FF840" s="2"/>
      <c r="FG840" s="2"/>
      <c r="FH840" s="2"/>
      <c r="FI840" s="2"/>
      <c r="FJ840" s="2"/>
    </row>
    <row r="841" spans="1:166" x14ac:dyDescent="0.15">
      <c r="A841" s="134">
        <f t="shared" si="234"/>
        <v>44317</v>
      </c>
      <c r="B841" s="127">
        <f t="shared" ca="1" si="244"/>
        <v>2439592.0520000001</v>
      </c>
      <c r="C841" s="119">
        <f t="shared" si="235"/>
        <v>2000000</v>
      </c>
      <c r="D841" s="128">
        <f ca="1">IF(A841&lt;$B$1,VLOOKUP(A841,[1]DI!$A$4:$B$15000,2,FALSE),0)</f>
        <v>0</v>
      </c>
      <c r="E841" s="129">
        <f t="shared" ca="1" si="227"/>
        <v>1</v>
      </c>
      <c r="F841" s="129">
        <f ca="1">(TRUNC(PRODUCT($E$12:$E840),16))</f>
        <v>1.0923430168735</v>
      </c>
      <c r="G841" s="129">
        <f t="shared" si="236"/>
        <v>1</v>
      </c>
      <c r="H841" s="129">
        <f t="shared" ca="1" si="228"/>
        <v>1.0923430199999999</v>
      </c>
      <c r="I841" s="128">
        <f t="shared" si="237"/>
        <v>0.05</v>
      </c>
      <c r="J841" s="122">
        <f t="shared" si="238"/>
        <v>43488</v>
      </c>
      <c r="K841" s="118">
        <f t="shared" si="239"/>
        <v>569</v>
      </c>
      <c r="L841" s="130">
        <f t="shared" si="240"/>
        <v>570</v>
      </c>
      <c r="M841" s="131">
        <f t="shared" si="229"/>
        <v>1.1166785560000001</v>
      </c>
      <c r="N841" s="131">
        <f t="shared" ca="1" si="230"/>
        <v>1.219796026</v>
      </c>
      <c r="O841" s="130">
        <f t="shared" si="241"/>
        <v>0</v>
      </c>
      <c r="P841" s="129">
        <f t="shared" ca="1" si="231"/>
        <v>439592.05200000003</v>
      </c>
      <c r="Q841" s="135">
        <f t="shared" si="232"/>
        <v>0</v>
      </c>
      <c r="R841" s="129">
        <f t="shared" si="233"/>
        <v>0</v>
      </c>
      <c r="S841" s="136" t="str">
        <f t="shared" si="242"/>
        <v>A+J=</v>
      </c>
      <c r="T841" s="122">
        <f t="shared" si="243"/>
        <v>44732</v>
      </c>
      <c r="U841" s="3"/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3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  <c r="FE841" s="2"/>
      <c r="FF841" s="2"/>
      <c r="FG841" s="2"/>
      <c r="FH841" s="2"/>
      <c r="FI841" s="2"/>
      <c r="FJ841" s="2"/>
    </row>
    <row r="842" spans="1:166" x14ac:dyDescent="0.15">
      <c r="A842" s="134">
        <f t="shared" si="234"/>
        <v>44318</v>
      </c>
      <c r="B842" s="127">
        <f t="shared" ca="1" si="244"/>
        <v>2439592.0520000001</v>
      </c>
      <c r="C842" s="119">
        <f t="shared" si="235"/>
        <v>2000000</v>
      </c>
      <c r="D842" s="128">
        <f ca="1">IF(A842&lt;$B$1,VLOOKUP(A842,[1]DI!$A$4:$B$15000,2,FALSE),0)</f>
        <v>0</v>
      </c>
      <c r="E842" s="129">
        <f t="shared" ca="1" si="227"/>
        <v>1</v>
      </c>
      <c r="F842" s="129">
        <f ca="1">(TRUNC(PRODUCT($E$12:$E841),16))</f>
        <v>1.0923430168735</v>
      </c>
      <c r="G842" s="129">
        <f t="shared" si="236"/>
        <v>1</v>
      </c>
      <c r="H842" s="129">
        <f t="shared" ca="1" si="228"/>
        <v>1.0923430199999999</v>
      </c>
      <c r="I842" s="128">
        <f t="shared" si="237"/>
        <v>0.05</v>
      </c>
      <c r="J842" s="122">
        <f t="shared" si="238"/>
        <v>43488</v>
      </c>
      <c r="K842" s="118">
        <f t="shared" si="239"/>
        <v>569</v>
      </c>
      <c r="L842" s="130">
        <f t="shared" si="240"/>
        <v>570</v>
      </c>
      <c r="M842" s="131">
        <f t="shared" si="229"/>
        <v>1.1166785560000001</v>
      </c>
      <c r="N842" s="131">
        <f t="shared" ca="1" si="230"/>
        <v>1.219796026</v>
      </c>
      <c r="O842" s="130">
        <f t="shared" si="241"/>
        <v>0</v>
      </c>
      <c r="P842" s="129">
        <f t="shared" ca="1" si="231"/>
        <v>439592.05200000003</v>
      </c>
      <c r="Q842" s="135">
        <f t="shared" si="232"/>
        <v>0</v>
      </c>
      <c r="R842" s="129">
        <f t="shared" si="233"/>
        <v>0</v>
      </c>
      <c r="S842" s="136" t="str">
        <f t="shared" si="242"/>
        <v>A+J=</v>
      </c>
      <c r="T842" s="122">
        <f t="shared" si="243"/>
        <v>44732</v>
      </c>
      <c r="U842" s="3"/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3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  <c r="FE842" s="2"/>
      <c r="FF842" s="2"/>
      <c r="FG842" s="2"/>
      <c r="FH842" s="2"/>
      <c r="FI842" s="2"/>
      <c r="FJ842" s="2"/>
    </row>
    <row r="843" spans="1:166" x14ac:dyDescent="0.15">
      <c r="A843" s="134">
        <f t="shared" si="234"/>
        <v>44319</v>
      </c>
      <c r="B843" s="127">
        <f t="shared" ca="1" si="244"/>
        <v>2439592.0520000001</v>
      </c>
      <c r="C843" s="119">
        <f t="shared" si="235"/>
        <v>2000000</v>
      </c>
      <c r="D843" s="128">
        <f ca="1">IF(A843&lt;$B$1,VLOOKUP(A843,[1]DI!$A$4:$B$15000,2,FALSE),0)</f>
        <v>2.6499999999999999E-2</v>
      </c>
      <c r="E843" s="129">
        <f t="shared" ca="1" si="227"/>
        <v>1.00010379</v>
      </c>
      <c r="F843" s="129">
        <f ca="1">(TRUNC(PRODUCT($E$12:$E842),16))</f>
        <v>1.0923430168735</v>
      </c>
      <c r="G843" s="129">
        <f t="shared" si="236"/>
        <v>1</v>
      </c>
      <c r="H843" s="129">
        <f t="shared" ca="1" si="228"/>
        <v>1.0923430199999999</v>
      </c>
      <c r="I843" s="128">
        <f t="shared" si="237"/>
        <v>0.05</v>
      </c>
      <c r="J843" s="122">
        <f t="shared" si="238"/>
        <v>43488</v>
      </c>
      <c r="K843" s="118">
        <f t="shared" si="239"/>
        <v>570</v>
      </c>
      <c r="L843" s="130">
        <f t="shared" si="240"/>
        <v>570</v>
      </c>
      <c r="M843" s="131">
        <f t="shared" si="229"/>
        <v>1.1166785560000001</v>
      </c>
      <c r="N843" s="131">
        <f t="shared" ca="1" si="230"/>
        <v>1.219796026</v>
      </c>
      <c r="O843" s="130">
        <f t="shared" si="241"/>
        <v>0</v>
      </c>
      <c r="P843" s="129">
        <f t="shared" ca="1" si="231"/>
        <v>439592.05200000003</v>
      </c>
      <c r="Q843" s="135">
        <f t="shared" si="232"/>
        <v>0</v>
      </c>
      <c r="R843" s="129">
        <f t="shared" si="233"/>
        <v>0</v>
      </c>
      <c r="S843" s="136" t="str">
        <f t="shared" si="242"/>
        <v>A+J=</v>
      </c>
      <c r="T843" s="122">
        <f t="shared" si="243"/>
        <v>44732</v>
      </c>
      <c r="U843" s="3"/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3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  <c r="FE843" s="2"/>
      <c r="FF843" s="2"/>
      <c r="FG843" s="2"/>
      <c r="FH843" s="2"/>
      <c r="FI843" s="2"/>
      <c r="FJ843" s="2"/>
    </row>
    <row r="844" spans="1:166" x14ac:dyDescent="0.15">
      <c r="A844" s="134">
        <f t="shared" si="234"/>
        <v>44320</v>
      </c>
      <c r="B844" s="127">
        <f t="shared" ca="1" si="244"/>
        <v>2440317.676</v>
      </c>
      <c r="C844" s="119">
        <f t="shared" si="235"/>
        <v>2000000</v>
      </c>
      <c r="D844" s="128">
        <f ca="1">IF(A844&lt;$B$1,VLOOKUP(A844,[1]DI!$A$4:$B$15000,2,FALSE),0)</f>
        <v>2.6499999999999999E-2</v>
      </c>
      <c r="E844" s="129">
        <f t="shared" ref="E844:E907" ca="1" si="245">ROUND(((1+D844)^(1/252)),8)</f>
        <v>1.00010379</v>
      </c>
      <c r="F844" s="129">
        <f ca="1">(TRUNC(PRODUCT($E$12:$E843),16))</f>
        <v>1.0924563911552201</v>
      </c>
      <c r="G844" s="129">
        <f t="shared" si="236"/>
        <v>1</v>
      </c>
      <c r="H844" s="129">
        <f t="shared" ref="H844:H907" ca="1" si="246">ROUND(F844/G844,8)</f>
        <v>1.0924563899999999</v>
      </c>
      <c r="I844" s="128">
        <f t="shared" si="237"/>
        <v>0.05</v>
      </c>
      <c r="J844" s="122">
        <f t="shared" si="238"/>
        <v>43488</v>
      </c>
      <c r="K844" s="118">
        <f t="shared" si="239"/>
        <v>571</v>
      </c>
      <c r="L844" s="130">
        <f t="shared" si="240"/>
        <v>571</v>
      </c>
      <c r="M844" s="131">
        <f t="shared" ref="M844:M907" si="247">ROUND((I844+1)^(L844/252),9)</f>
        <v>1.1168947789999999</v>
      </c>
      <c r="N844" s="131">
        <f t="shared" ref="N844:N907" ca="1" si="248">ROUND(H844*M844,9)</f>
        <v>1.2201588379999999</v>
      </c>
      <c r="O844" s="130">
        <f t="shared" si="241"/>
        <v>0</v>
      </c>
      <c r="P844" s="129">
        <f t="shared" ref="P844:P907" ca="1" si="249">TRUNC(((N844-1)*C844),8)</f>
        <v>440317.67599999998</v>
      </c>
      <c r="Q844" s="135">
        <f t="shared" ref="Q844:Q907" si="250">IF($O844&gt;0,VLOOKUP($O844,$W$12:$AC$150,7),0)</f>
        <v>0</v>
      </c>
      <c r="R844" s="129">
        <f t="shared" ref="R844:R907" si="251">IF(Q844&gt;0,TRUNC(Q844*C$12,8),0)</f>
        <v>0</v>
      </c>
      <c r="S844" s="136" t="str">
        <f t="shared" si="242"/>
        <v>A+J=</v>
      </c>
      <c r="T844" s="122">
        <f t="shared" si="243"/>
        <v>44732</v>
      </c>
      <c r="U844" s="3"/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3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  <c r="FE844" s="2"/>
      <c r="FF844" s="2"/>
      <c r="FG844" s="2"/>
      <c r="FH844" s="2"/>
      <c r="FI844" s="2"/>
      <c r="FJ844" s="2"/>
    </row>
    <row r="845" spans="1:166" x14ac:dyDescent="0.15">
      <c r="A845" s="134">
        <f t="shared" ref="A845:A908" si="252">(A844+1)</f>
        <v>44321</v>
      </c>
      <c r="B845" s="127">
        <f t="shared" ca="1" si="244"/>
        <v>2441043.5359999998</v>
      </c>
      <c r="C845" s="119">
        <f t="shared" ref="C845:C908" si="253">(C844-R844)</f>
        <v>2000000</v>
      </c>
      <c r="D845" s="128">
        <f ca="1">IF(A845&lt;$B$1,VLOOKUP(A845,[1]DI!$A$4:$B$15000,2,FALSE),0)</f>
        <v>2.6499999999999999E-2</v>
      </c>
      <c r="E845" s="129">
        <f t="shared" ca="1" si="245"/>
        <v>1.00010379</v>
      </c>
      <c r="F845" s="129">
        <f ca="1">(TRUNC(PRODUCT($E$12:$E844),16))</f>
        <v>1.0925697772040599</v>
      </c>
      <c r="G845" s="129">
        <f t="shared" ref="G845:G908" si="254">IF(O844&gt;0,F844,G844)</f>
        <v>1</v>
      </c>
      <c r="H845" s="129">
        <f t="shared" ca="1" si="246"/>
        <v>1.09256978</v>
      </c>
      <c r="I845" s="128">
        <f t="shared" ref="I845:I908" si="255">I844</f>
        <v>0.05</v>
      </c>
      <c r="J845" s="122">
        <f t="shared" ref="J845:J908" si="256">IF(O844&gt;0,VLOOKUP(O844,W$12:AG$150,2),J844)</f>
        <v>43488</v>
      </c>
      <c r="K845" s="118">
        <f t="shared" ref="K845:K908" si="257">IF(A845&gt;J845,IF(NETWORKDAYS(J845,A845,$W$160:$W$544)-1=0,1,NETWORKDAYS(J845,A845,$W$160:$W$544)-1),0)</f>
        <v>572</v>
      </c>
      <c r="L845" s="130">
        <f t="shared" ref="L845:L908" si="258">IF(AND(K845=1,K844=1),1,IF(K845&gt;0,IF(K845=K844,K845+1,K845),0))</f>
        <v>572</v>
      </c>
      <c r="M845" s="131">
        <f t="shared" si="247"/>
        <v>1.1171110440000001</v>
      </c>
      <c r="N845" s="131">
        <f t="shared" ca="1" si="248"/>
        <v>1.220521768</v>
      </c>
      <c r="O845" s="130">
        <f t="shared" ref="O845:O908" si="259">IF(VLOOKUP(A845,X$12:AE$150,8)=VLOOKUP(A844,X$12:AE$150,8),0,VLOOKUP(A845,X$12:AE$150,8))</f>
        <v>0</v>
      </c>
      <c r="P845" s="129">
        <f t="shared" ca="1" si="249"/>
        <v>441043.53600000002</v>
      </c>
      <c r="Q845" s="135">
        <f t="shared" si="250"/>
        <v>0</v>
      </c>
      <c r="R845" s="129">
        <f t="shared" si="251"/>
        <v>0</v>
      </c>
      <c r="S845" s="136" t="str">
        <f t="shared" ref="S845:S908" si="260">IF(O844&gt;0,VLOOKUP(O844,W$12:AG$150,10),S844)</f>
        <v>A+J=</v>
      </c>
      <c r="T845" s="122">
        <f t="shared" ref="T845:T908" si="261">IF(O844&gt;0,VLOOKUP(O844,W$12:AG$150,11),T844)</f>
        <v>44732</v>
      </c>
      <c r="U845" s="3"/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3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  <c r="FE845" s="2"/>
      <c r="FF845" s="2"/>
      <c r="FG845" s="2"/>
      <c r="FH845" s="2"/>
      <c r="FI845" s="2"/>
      <c r="FJ845" s="2"/>
    </row>
    <row r="846" spans="1:166" x14ac:dyDescent="0.15">
      <c r="A846" s="134">
        <f t="shared" si="252"/>
        <v>44322</v>
      </c>
      <c r="B846" s="127">
        <f t="shared" ref="B846:B909" ca="1" si="262">IF(A846&lt;=TODAY(),C846+P846,IF(AND(A846&gt;TODAY(),A846&lt;=$B$1),IF(VLOOKUP(TODAY(),$A$10:$D$5000,4,FALSE)=0,"n.d",C846+P846),"n.d"))</f>
        <v>2441769.6060000001</v>
      </c>
      <c r="C846" s="119">
        <f t="shared" si="253"/>
        <v>2000000</v>
      </c>
      <c r="D846" s="128">
        <f ca="1">IF(A846&lt;$B$1,VLOOKUP(A846,[1]DI!$A$4:$B$15000,2,FALSE),0)</f>
        <v>3.4000000000000002E-2</v>
      </c>
      <c r="E846" s="129">
        <f t="shared" ca="1" si="245"/>
        <v>1.00013269</v>
      </c>
      <c r="F846" s="129">
        <f ca="1">(TRUNC(PRODUCT($E$12:$E845),16))</f>
        <v>1.09268317502124</v>
      </c>
      <c r="G846" s="129">
        <f t="shared" si="254"/>
        <v>1</v>
      </c>
      <c r="H846" s="129">
        <f t="shared" ca="1" si="246"/>
        <v>1.0926831800000001</v>
      </c>
      <c r="I846" s="128">
        <f t="shared" si="255"/>
        <v>0.05</v>
      </c>
      <c r="J846" s="122">
        <f t="shared" si="256"/>
        <v>43488</v>
      </c>
      <c r="K846" s="118">
        <f t="shared" si="257"/>
        <v>573</v>
      </c>
      <c r="L846" s="130">
        <f t="shared" si="258"/>
        <v>573</v>
      </c>
      <c r="M846" s="131">
        <f t="shared" si="247"/>
        <v>1.1173273509999999</v>
      </c>
      <c r="N846" s="131">
        <f t="shared" ca="1" si="248"/>
        <v>1.2208848029999999</v>
      </c>
      <c r="O846" s="130">
        <f t="shared" si="259"/>
        <v>0</v>
      </c>
      <c r="P846" s="129">
        <f t="shared" ca="1" si="249"/>
        <v>441769.60600000003</v>
      </c>
      <c r="Q846" s="135">
        <f t="shared" si="250"/>
        <v>0</v>
      </c>
      <c r="R846" s="129">
        <f t="shared" si="251"/>
        <v>0</v>
      </c>
      <c r="S846" s="136" t="str">
        <f t="shared" si="260"/>
        <v>A+J=</v>
      </c>
      <c r="T846" s="122">
        <f t="shared" si="261"/>
        <v>44732</v>
      </c>
      <c r="U846" s="3"/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3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  <c r="FE846" s="2"/>
      <c r="FF846" s="2"/>
      <c r="FG846" s="2"/>
      <c r="FH846" s="2"/>
      <c r="FI846" s="2"/>
      <c r="FJ846" s="2"/>
    </row>
    <row r="847" spans="1:166" x14ac:dyDescent="0.15">
      <c r="A847" s="134">
        <f t="shared" si="252"/>
        <v>44323</v>
      </c>
      <c r="B847" s="127">
        <f t="shared" ca="1" si="262"/>
        <v>2442566.4500000002</v>
      </c>
      <c r="C847" s="119">
        <f t="shared" si="253"/>
        <v>2000000</v>
      </c>
      <c r="D847" s="128">
        <f ca="1">IF(A847&lt;$B$1,VLOOKUP(A847,[1]DI!$A$4:$B$15000,2,FALSE),0)</f>
        <v>3.4000000000000002E-2</v>
      </c>
      <c r="E847" s="129">
        <f t="shared" ca="1" si="245"/>
        <v>1.00013269</v>
      </c>
      <c r="F847" s="129">
        <f ca="1">(TRUNC(PRODUCT($E$12:$E846),16))</f>
        <v>1.09282816315173</v>
      </c>
      <c r="G847" s="129">
        <f t="shared" si="254"/>
        <v>1</v>
      </c>
      <c r="H847" s="129">
        <f t="shared" ca="1" si="246"/>
        <v>1.09282816</v>
      </c>
      <c r="I847" s="128">
        <f t="shared" si="255"/>
        <v>0.05</v>
      </c>
      <c r="J847" s="122">
        <f t="shared" si="256"/>
        <v>43488</v>
      </c>
      <c r="K847" s="118">
        <f t="shared" si="257"/>
        <v>574</v>
      </c>
      <c r="L847" s="130">
        <f t="shared" si="258"/>
        <v>574</v>
      </c>
      <c r="M847" s="131">
        <f t="shared" si="247"/>
        <v>1.1175436999999999</v>
      </c>
      <c r="N847" s="131">
        <f t="shared" ca="1" si="248"/>
        <v>1.2212832250000001</v>
      </c>
      <c r="O847" s="130">
        <f t="shared" si="259"/>
        <v>0</v>
      </c>
      <c r="P847" s="129">
        <f t="shared" ca="1" si="249"/>
        <v>442566.45</v>
      </c>
      <c r="Q847" s="135">
        <f t="shared" si="250"/>
        <v>0</v>
      </c>
      <c r="R847" s="129">
        <f t="shared" si="251"/>
        <v>0</v>
      </c>
      <c r="S847" s="136" t="str">
        <f t="shared" si="260"/>
        <v>A+J=</v>
      </c>
      <c r="T847" s="122">
        <f t="shared" si="261"/>
        <v>44732</v>
      </c>
      <c r="U847" s="3"/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3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  <c r="FE847" s="2"/>
      <c r="FF847" s="2"/>
      <c r="FG847" s="2"/>
      <c r="FH847" s="2"/>
      <c r="FI847" s="2"/>
      <c r="FJ847" s="2"/>
    </row>
    <row r="848" spans="1:166" x14ac:dyDescent="0.15">
      <c r="A848" s="134">
        <f t="shared" si="252"/>
        <v>44324</v>
      </c>
      <c r="B848" s="127">
        <f t="shared" ca="1" si="262"/>
        <v>2443363.5779999997</v>
      </c>
      <c r="C848" s="119">
        <f t="shared" si="253"/>
        <v>2000000</v>
      </c>
      <c r="D848" s="128">
        <f ca="1">IF(A848&lt;$B$1,VLOOKUP(A848,[1]DI!$A$4:$B$15000,2,FALSE),0)</f>
        <v>0</v>
      </c>
      <c r="E848" s="129">
        <f t="shared" ca="1" si="245"/>
        <v>1</v>
      </c>
      <c r="F848" s="129">
        <f ca="1">(TRUNC(PRODUCT($E$12:$E847),16))</f>
        <v>1.0929731705207</v>
      </c>
      <c r="G848" s="129">
        <f t="shared" si="254"/>
        <v>1</v>
      </c>
      <c r="H848" s="129">
        <f t="shared" ca="1" si="246"/>
        <v>1.09297317</v>
      </c>
      <c r="I848" s="128">
        <f t="shared" si="255"/>
        <v>0.05</v>
      </c>
      <c r="J848" s="122">
        <f t="shared" si="256"/>
        <v>43488</v>
      </c>
      <c r="K848" s="118">
        <f t="shared" si="257"/>
        <v>574</v>
      </c>
      <c r="L848" s="130">
        <f t="shared" si="258"/>
        <v>575</v>
      </c>
      <c r="M848" s="131">
        <f t="shared" si="247"/>
        <v>1.11776009</v>
      </c>
      <c r="N848" s="131">
        <f t="shared" ca="1" si="248"/>
        <v>1.221681789</v>
      </c>
      <c r="O848" s="130">
        <f t="shared" si="259"/>
        <v>0</v>
      </c>
      <c r="P848" s="129">
        <f t="shared" ca="1" si="249"/>
        <v>443363.57799999998</v>
      </c>
      <c r="Q848" s="135">
        <f t="shared" si="250"/>
        <v>0</v>
      </c>
      <c r="R848" s="129">
        <f t="shared" si="251"/>
        <v>0</v>
      </c>
      <c r="S848" s="136" t="str">
        <f t="shared" si="260"/>
        <v>A+J=</v>
      </c>
      <c r="T848" s="122">
        <f t="shared" si="261"/>
        <v>44732</v>
      </c>
      <c r="U848" s="3"/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3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  <c r="FE848" s="2"/>
      <c r="FF848" s="2"/>
      <c r="FG848" s="2"/>
      <c r="FH848" s="2"/>
      <c r="FI848" s="2"/>
      <c r="FJ848" s="2"/>
    </row>
    <row r="849" spans="1:166" x14ac:dyDescent="0.15">
      <c r="A849" s="134">
        <f t="shared" si="252"/>
        <v>44325</v>
      </c>
      <c r="B849" s="127">
        <f t="shared" ca="1" si="262"/>
        <v>2443363.5779999997</v>
      </c>
      <c r="C849" s="119">
        <f t="shared" si="253"/>
        <v>2000000</v>
      </c>
      <c r="D849" s="128">
        <f ca="1">IF(A849&lt;$B$1,VLOOKUP(A849,[1]DI!$A$4:$B$15000,2,FALSE),0)</f>
        <v>0</v>
      </c>
      <c r="E849" s="129">
        <f t="shared" ca="1" si="245"/>
        <v>1</v>
      </c>
      <c r="F849" s="129">
        <f ca="1">(TRUNC(PRODUCT($E$12:$E848),16))</f>
        <v>1.0929731705207</v>
      </c>
      <c r="G849" s="129">
        <f t="shared" si="254"/>
        <v>1</v>
      </c>
      <c r="H849" s="129">
        <f t="shared" ca="1" si="246"/>
        <v>1.09297317</v>
      </c>
      <c r="I849" s="128">
        <f t="shared" si="255"/>
        <v>0.05</v>
      </c>
      <c r="J849" s="122">
        <f t="shared" si="256"/>
        <v>43488</v>
      </c>
      <c r="K849" s="118">
        <f t="shared" si="257"/>
        <v>574</v>
      </c>
      <c r="L849" s="130">
        <f t="shared" si="258"/>
        <v>575</v>
      </c>
      <c r="M849" s="131">
        <f t="shared" si="247"/>
        <v>1.11776009</v>
      </c>
      <c r="N849" s="131">
        <f t="shared" ca="1" si="248"/>
        <v>1.221681789</v>
      </c>
      <c r="O849" s="130">
        <f t="shared" si="259"/>
        <v>0</v>
      </c>
      <c r="P849" s="129">
        <f t="shared" ca="1" si="249"/>
        <v>443363.57799999998</v>
      </c>
      <c r="Q849" s="135">
        <f t="shared" si="250"/>
        <v>0</v>
      </c>
      <c r="R849" s="129">
        <f t="shared" si="251"/>
        <v>0</v>
      </c>
      <c r="S849" s="136" t="str">
        <f t="shared" si="260"/>
        <v>A+J=</v>
      </c>
      <c r="T849" s="122">
        <f t="shared" si="261"/>
        <v>44732</v>
      </c>
      <c r="U849" s="3"/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3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  <c r="FE849" s="2"/>
      <c r="FF849" s="2"/>
      <c r="FG849" s="2"/>
      <c r="FH849" s="2"/>
      <c r="FI849" s="2"/>
      <c r="FJ849" s="2"/>
    </row>
    <row r="850" spans="1:166" x14ac:dyDescent="0.15">
      <c r="A850" s="134">
        <f t="shared" si="252"/>
        <v>44326</v>
      </c>
      <c r="B850" s="127">
        <f t="shared" ca="1" si="262"/>
        <v>2443363.5779999997</v>
      </c>
      <c r="C850" s="119">
        <f t="shared" si="253"/>
        <v>2000000</v>
      </c>
      <c r="D850" s="128">
        <f ca="1">IF(A850&lt;$B$1,VLOOKUP(A850,[1]DI!$A$4:$B$15000,2,FALSE),0)</f>
        <v>3.4000000000000002E-2</v>
      </c>
      <c r="E850" s="129">
        <f t="shared" ca="1" si="245"/>
        <v>1.00013269</v>
      </c>
      <c r="F850" s="129">
        <f ca="1">(TRUNC(PRODUCT($E$12:$E849),16))</f>
        <v>1.0929731705207</v>
      </c>
      <c r="G850" s="129">
        <f t="shared" si="254"/>
        <v>1</v>
      </c>
      <c r="H850" s="129">
        <f t="shared" ca="1" si="246"/>
        <v>1.09297317</v>
      </c>
      <c r="I850" s="128">
        <f t="shared" si="255"/>
        <v>0.05</v>
      </c>
      <c r="J850" s="122">
        <f t="shared" si="256"/>
        <v>43488</v>
      </c>
      <c r="K850" s="118">
        <f t="shared" si="257"/>
        <v>575</v>
      </c>
      <c r="L850" s="130">
        <f t="shared" si="258"/>
        <v>575</v>
      </c>
      <c r="M850" s="131">
        <f t="shared" si="247"/>
        <v>1.11776009</v>
      </c>
      <c r="N850" s="131">
        <f t="shared" ca="1" si="248"/>
        <v>1.221681789</v>
      </c>
      <c r="O850" s="130">
        <f t="shared" si="259"/>
        <v>0</v>
      </c>
      <c r="P850" s="129">
        <f t="shared" ca="1" si="249"/>
        <v>443363.57799999998</v>
      </c>
      <c r="Q850" s="135">
        <f t="shared" si="250"/>
        <v>0</v>
      </c>
      <c r="R850" s="129">
        <f t="shared" si="251"/>
        <v>0</v>
      </c>
      <c r="S850" s="136" t="str">
        <f t="shared" si="260"/>
        <v>A+J=</v>
      </c>
      <c r="T850" s="122">
        <f t="shared" si="261"/>
        <v>44732</v>
      </c>
      <c r="U850" s="3"/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3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  <c r="FE850" s="2"/>
      <c r="FF850" s="2"/>
      <c r="FG850" s="2"/>
      <c r="FH850" s="2"/>
      <c r="FI850" s="2"/>
      <c r="FJ850" s="2"/>
    </row>
    <row r="851" spans="1:166" x14ac:dyDescent="0.15">
      <c r="A851" s="134">
        <f t="shared" si="252"/>
        <v>44327</v>
      </c>
      <c r="B851" s="127">
        <f t="shared" ca="1" si="262"/>
        <v>2444160.9679999999</v>
      </c>
      <c r="C851" s="119">
        <f t="shared" si="253"/>
        <v>2000000</v>
      </c>
      <c r="D851" s="128">
        <f ca="1">IF(A851&lt;$B$1,VLOOKUP(A851,[1]DI!$A$4:$B$15000,2,FALSE),0)</f>
        <v>3.4000000000000002E-2</v>
      </c>
      <c r="E851" s="129">
        <f t="shared" ca="1" si="245"/>
        <v>1.00013269</v>
      </c>
      <c r="F851" s="129">
        <f ca="1">(TRUNC(PRODUCT($E$12:$E850),16))</f>
        <v>1.0931181971307</v>
      </c>
      <c r="G851" s="129">
        <f t="shared" si="254"/>
        <v>1</v>
      </c>
      <c r="H851" s="129">
        <f t="shared" ca="1" si="246"/>
        <v>1.0931181999999999</v>
      </c>
      <c r="I851" s="128">
        <f t="shared" si="255"/>
        <v>0.05</v>
      </c>
      <c r="J851" s="122">
        <f t="shared" si="256"/>
        <v>43488</v>
      </c>
      <c r="K851" s="118">
        <f t="shared" si="257"/>
        <v>576</v>
      </c>
      <c r="L851" s="130">
        <f t="shared" si="258"/>
        <v>576</v>
      </c>
      <c r="M851" s="131">
        <f t="shared" si="247"/>
        <v>1.1179765230000001</v>
      </c>
      <c r="N851" s="131">
        <f t="shared" ca="1" si="248"/>
        <v>1.2220804839999999</v>
      </c>
      <c r="O851" s="130">
        <f t="shared" si="259"/>
        <v>0</v>
      </c>
      <c r="P851" s="129">
        <f t="shared" ca="1" si="249"/>
        <v>444160.96799999999</v>
      </c>
      <c r="Q851" s="135">
        <f t="shared" si="250"/>
        <v>0</v>
      </c>
      <c r="R851" s="129">
        <f t="shared" si="251"/>
        <v>0</v>
      </c>
      <c r="S851" s="136" t="str">
        <f t="shared" si="260"/>
        <v>A+J=</v>
      </c>
      <c r="T851" s="122">
        <f t="shared" si="261"/>
        <v>44732</v>
      </c>
      <c r="U851" s="3"/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3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  <c r="FE851" s="2"/>
      <c r="FF851" s="2"/>
      <c r="FG851" s="2"/>
      <c r="FH851" s="2"/>
      <c r="FI851" s="2"/>
      <c r="FJ851" s="2"/>
    </row>
    <row r="852" spans="1:166" x14ac:dyDescent="0.15">
      <c r="A852" s="134">
        <f t="shared" si="252"/>
        <v>44328</v>
      </c>
      <c r="B852" s="127">
        <f t="shared" ca="1" si="262"/>
        <v>2444958.5980000002</v>
      </c>
      <c r="C852" s="119">
        <f t="shared" si="253"/>
        <v>2000000</v>
      </c>
      <c r="D852" s="128">
        <f ca="1">IF(A852&lt;$B$1,VLOOKUP(A852,[1]DI!$A$4:$B$15000,2,FALSE),0)</f>
        <v>3.4000000000000002E-2</v>
      </c>
      <c r="E852" s="129">
        <f t="shared" ca="1" si="245"/>
        <v>1.00013269</v>
      </c>
      <c r="F852" s="129">
        <f ca="1">(TRUNC(PRODUCT($E$12:$E851),16))</f>
        <v>1.0932632429842699</v>
      </c>
      <c r="G852" s="129">
        <f t="shared" si="254"/>
        <v>1</v>
      </c>
      <c r="H852" s="129">
        <f t="shared" ca="1" si="246"/>
        <v>1.09326324</v>
      </c>
      <c r="I852" s="128">
        <f t="shared" si="255"/>
        <v>0.05</v>
      </c>
      <c r="J852" s="122">
        <f t="shared" si="256"/>
        <v>43488</v>
      </c>
      <c r="K852" s="118">
        <f t="shared" si="257"/>
        <v>577</v>
      </c>
      <c r="L852" s="130">
        <f t="shared" si="258"/>
        <v>577</v>
      </c>
      <c r="M852" s="131">
        <f t="shared" si="247"/>
        <v>1.118192997</v>
      </c>
      <c r="N852" s="131">
        <f t="shared" ca="1" si="248"/>
        <v>1.222479299</v>
      </c>
      <c r="O852" s="130">
        <f t="shared" si="259"/>
        <v>0</v>
      </c>
      <c r="P852" s="129">
        <f t="shared" ca="1" si="249"/>
        <v>444958.598</v>
      </c>
      <c r="Q852" s="135">
        <f t="shared" si="250"/>
        <v>0</v>
      </c>
      <c r="R852" s="129">
        <f t="shared" si="251"/>
        <v>0</v>
      </c>
      <c r="S852" s="136" t="str">
        <f t="shared" si="260"/>
        <v>A+J=</v>
      </c>
      <c r="T852" s="122">
        <f t="shared" si="261"/>
        <v>44732</v>
      </c>
      <c r="U852" s="3"/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3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  <c r="FE852" s="2"/>
      <c r="FF852" s="2"/>
      <c r="FG852" s="2"/>
      <c r="FH852" s="2"/>
      <c r="FI852" s="2"/>
      <c r="FJ852" s="2"/>
    </row>
    <row r="853" spans="1:166" x14ac:dyDescent="0.15">
      <c r="A853" s="134">
        <f t="shared" si="252"/>
        <v>44329</v>
      </c>
      <c r="B853" s="127">
        <f t="shared" ca="1" si="262"/>
        <v>2445756.5099999998</v>
      </c>
      <c r="C853" s="119">
        <f t="shared" si="253"/>
        <v>2000000</v>
      </c>
      <c r="D853" s="128">
        <f ca="1">IF(A853&lt;$B$1,VLOOKUP(A853,[1]DI!$A$4:$B$15000,2,FALSE),0)</f>
        <v>3.4000000000000002E-2</v>
      </c>
      <c r="E853" s="129">
        <f t="shared" ca="1" si="245"/>
        <v>1.00013269</v>
      </c>
      <c r="F853" s="129">
        <f ca="1">(TRUNC(PRODUCT($E$12:$E852),16))</f>
        <v>1.09340830808398</v>
      </c>
      <c r="G853" s="129">
        <f t="shared" si="254"/>
        <v>1</v>
      </c>
      <c r="H853" s="129">
        <f t="shared" ca="1" si="246"/>
        <v>1.09340831</v>
      </c>
      <c r="I853" s="128">
        <f t="shared" si="255"/>
        <v>0.05</v>
      </c>
      <c r="J853" s="122">
        <f t="shared" si="256"/>
        <v>43488</v>
      </c>
      <c r="K853" s="118">
        <f t="shared" si="257"/>
        <v>578</v>
      </c>
      <c r="L853" s="130">
        <f t="shared" si="258"/>
        <v>578</v>
      </c>
      <c r="M853" s="131">
        <f t="shared" si="247"/>
        <v>1.118409513</v>
      </c>
      <c r="N853" s="131">
        <f t="shared" ca="1" si="248"/>
        <v>1.2228782549999999</v>
      </c>
      <c r="O853" s="130">
        <f t="shared" si="259"/>
        <v>0</v>
      </c>
      <c r="P853" s="129">
        <f t="shared" ca="1" si="249"/>
        <v>445756.51</v>
      </c>
      <c r="Q853" s="135">
        <f t="shared" si="250"/>
        <v>0</v>
      </c>
      <c r="R853" s="129">
        <f t="shared" si="251"/>
        <v>0</v>
      </c>
      <c r="S853" s="136" t="str">
        <f t="shared" si="260"/>
        <v>A+J=</v>
      </c>
      <c r="T853" s="122">
        <f t="shared" si="261"/>
        <v>44732</v>
      </c>
      <c r="U853" s="3"/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3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  <c r="FE853" s="2"/>
      <c r="FF853" s="2"/>
      <c r="FG853" s="2"/>
      <c r="FH853" s="2"/>
      <c r="FI853" s="2"/>
      <c r="FJ853" s="2"/>
    </row>
    <row r="854" spans="1:166" x14ac:dyDescent="0.15">
      <c r="A854" s="134">
        <f t="shared" si="252"/>
        <v>44330</v>
      </c>
      <c r="B854" s="127">
        <f t="shared" ca="1" si="262"/>
        <v>2446554.6660000002</v>
      </c>
      <c r="C854" s="119">
        <f t="shared" si="253"/>
        <v>2000000</v>
      </c>
      <c r="D854" s="128">
        <f ca="1">IF(A854&lt;$B$1,VLOOKUP(A854,[1]DI!$A$4:$B$15000,2,FALSE),0)</f>
        <v>3.4000000000000002E-2</v>
      </c>
      <c r="E854" s="129">
        <f t="shared" ca="1" si="245"/>
        <v>1.00013269</v>
      </c>
      <c r="F854" s="129">
        <f ca="1">(TRUNC(PRODUCT($E$12:$E853),16))</f>
        <v>1.0935533924323799</v>
      </c>
      <c r="G854" s="129">
        <f t="shared" si="254"/>
        <v>1</v>
      </c>
      <c r="H854" s="129">
        <f t="shared" ca="1" si="246"/>
        <v>1.0935533900000001</v>
      </c>
      <c r="I854" s="128">
        <f t="shared" si="255"/>
        <v>0.05</v>
      </c>
      <c r="J854" s="122">
        <f t="shared" si="256"/>
        <v>43488</v>
      </c>
      <c r="K854" s="118">
        <f t="shared" si="257"/>
        <v>579</v>
      </c>
      <c r="L854" s="130">
        <f t="shared" si="258"/>
        <v>579</v>
      </c>
      <c r="M854" s="131">
        <f t="shared" si="247"/>
        <v>1.1186260720000001</v>
      </c>
      <c r="N854" s="131">
        <f t="shared" ca="1" si="248"/>
        <v>1.223277333</v>
      </c>
      <c r="O854" s="130">
        <f t="shared" si="259"/>
        <v>0</v>
      </c>
      <c r="P854" s="129">
        <f t="shared" ca="1" si="249"/>
        <v>446554.66600000003</v>
      </c>
      <c r="Q854" s="135">
        <f t="shared" si="250"/>
        <v>0</v>
      </c>
      <c r="R854" s="129">
        <f t="shared" si="251"/>
        <v>0</v>
      </c>
      <c r="S854" s="136" t="str">
        <f t="shared" si="260"/>
        <v>A+J=</v>
      </c>
      <c r="T854" s="122">
        <f t="shared" si="261"/>
        <v>44732</v>
      </c>
      <c r="U854" s="3"/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3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  <c r="FE854" s="2"/>
      <c r="FF854" s="2"/>
      <c r="FG854" s="2"/>
      <c r="FH854" s="2"/>
      <c r="FI854" s="2"/>
      <c r="FJ854" s="2"/>
    </row>
    <row r="855" spans="1:166" x14ac:dyDescent="0.15">
      <c r="A855" s="134">
        <f t="shared" si="252"/>
        <v>44331</v>
      </c>
      <c r="B855" s="127">
        <f t="shared" ca="1" si="262"/>
        <v>2447353.1039999998</v>
      </c>
      <c r="C855" s="119">
        <f t="shared" si="253"/>
        <v>2000000</v>
      </c>
      <c r="D855" s="128">
        <f ca="1">IF(A855&lt;$B$1,VLOOKUP(A855,[1]DI!$A$4:$B$15000,2,FALSE),0)</f>
        <v>0</v>
      </c>
      <c r="E855" s="129">
        <f t="shared" ca="1" si="245"/>
        <v>1</v>
      </c>
      <c r="F855" s="129">
        <f ca="1">(TRUNC(PRODUCT($E$12:$E854),16))</f>
        <v>1.09369849603203</v>
      </c>
      <c r="G855" s="129">
        <f t="shared" si="254"/>
        <v>1</v>
      </c>
      <c r="H855" s="129">
        <f t="shared" ca="1" si="246"/>
        <v>1.0936984999999999</v>
      </c>
      <c r="I855" s="128">
        <f t="shared" si="255"/>
        <v>0.05</v>
      </c>
      <c r="J855" s="122">
        <f t="shared" si="256"/>
        <v>43488</v>
      </c>
      <c r="K855" s="118">
        <f t="shared" si="257"/>
        <v>579</v>
      </c>
      <c r="L855" s="130">
        <f t="shared" si="258"/>
        <v>580</v>
      </c>
      <c r="M855" s="131">
        <f t="shared" si="247"/>
        <v>1.118842672</v>
      </c>
      <c r="N855" s="131">
        <f t="shared" ca="1" si="248"/>
        <v>1.2236765519999999</v>
      </c>
      <c r="O855" s="130">
        <f t="shared" si="259"/>
        <v>0</v>
      </c>
      <c r="P855" s="129">
        <f t="shared" ca="1" si="249"/>
        <v>447353.10399999999</v>
      </c>
      <c r="Q855" s="135">
        <f t="shared" si="250"/>
        <v>0</v>
      </c>
      <c r="R855" s="129">
        <f t="shared" si="251"/>
        <v>0</v>
      </c>
      <c r="S855" s="136" t="str">
        <f t="shared" si="260"/>
        <v>A+J=</v>
      </c>
      <c r="T855" s="122">
        <f t="shared" si="261"/>
        <v>44732</v>
      </c>
      <c r="U855" s="3"/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3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  <c r="FE855" s="2"/>
      <c r="FF855" s="2"/>
      <c r="FG855" s="2"/>
      <c r="FH855" s="2"/>
      <c r="FI855" s="2"/>
      <c r="FJ855" s="2"/>
    </row>
    <row r="856" spans="1:166" x14ac:dyDescent="0.15">
      <c r="A856" s="134">
        <f t="shared" si="252"/>
        <v>44332</v>
      </c>
      <c r="B856" s="127">
        <f t="shared" ca="1" si="262"/>
        <v>2447353.1039999998</v>
      </c>
      <c r="C856" s="119">
        <f t="shared" si="253"/>
        <v>2000000</v>
      </c>
      <c r="D856" s="128">
        <f ca="1">IF(A856&lt;$B$1,VLOOKUP(A856,[1]DI!$A$4:$B$15000,2,FALSE),0)</f>
        <v>0</v>
      </c>
      <c r="E856" s="129">
        <f t="shared" ca="1" si="245"/>
        <v>1</v>
      </c>
      <c r="F856" s="129">
        <f ca="1">(TRUNC(PRODUCT($E$12:$E855),16))</f>
        <v>1.09369849603203</v>
      </c>
      <c r="G856" s="129">
        <f t="shared" si="254"/>
        <v>1</v>
      </c>
      <c r="H856" s="129">
        <f t="shared" ca="1" si="246"/>
        <v>1.0936984999999999</v>
      </c>
      <c r="I856" s="128">
        <f t="shared" si="255"/>
        <v>0.05</v>
      </c>
      <c r="J856" s="122">
        <f t="shared" si="256"/>
        <v>43488</v>
      </c>
      <c r="K856" s="118">
        <f t="shared" si="257"/>
        <v>579</v>
      </c>
      <c r="L856" s="130">
        <f t="shared" si="258"/>
        <v>580</v>
      </c>
      <c r="M856" s="131">
        <f t="shared" si="247"/>
        <v>1.118842672</v>
      </c>
      <c r="N856" s="131">
        <f t="shared" ca="1" si="248"/>
        <v>1.2236765519999999</v>
      </c>
      <c r="O856" s="130">
        <f t="shared" si="259"/>
        <v>0</v>
      </c>
      <c r="P856" s="129">
        <f t="shared" ca="1" si="249"/>
        <v>447353.10399999999</v>
      </c>
      <c r="Q856" s="135">
        <f t="shared" si="250"/>
        <v>0</v>
      </c>
      <c r="R856" s="129">
        <f t="shared" si="251"/>
        <v>0</v>
      </c>
      <c r="S856" s="136" t="str">
        <f t="shared" si="260"/>
        <v>A+J=</v>
      </c>
      <c r="T856" s="122">
        <f t="shared" si="261"/>
        <v>44732</v>
      </c>
      <c r="U856" s="3"/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3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  <c r="FE856" s="2"/>
      <c r="FF856" s="2"/>
      <c r="FG856" s="2"/>
      <c r="FH856" s="2"/>
      <c r="FI856" s="2"/>
      <c r="FJ856" s="2"/>
    </row>
    <row r="857" spans="1:166" x14ac:dyDescent="0.15">
      <c r="A857" s="134">
        <f t="shared" si="252"/>
        <v>44333</v>
      </c>
      <c r="B857" s="127">
        <f t="shared" ca="1" si="262"/>
        <v>2447353.1039999998</v>
      </c>
      <c r="C857" s="119">
        <f t="shared" si="253"/>
        <v>2000000</v>
      </c>
      <c r="D857" s="128">
        <f ca="1">IF(A857&lt;$B$1,VLOOKUP(A857,[1]DI!$A$4:$B$15000,2,FALSE),0)</f>
        <v>3.4000000000000002E-2</v>
      </c>
      <c r="E857" s="129">
        <f t="shared" ca="1" si="245"/>
        <v>1.00013269</v>
      </c>
      <c r="F857" s="129">
        <f ca="1">(TRUNC(PRODUCT($E$12:$E856),16))</f>
        <v>1.09369849603203</v>
      </c>
      <c r="G857" s="129">
        <f t="shared" si="254"/>
        <v>1</v>
      </c>
      <c r="H857" s="129">
        <f t="shared" ca="1" si="246"/>
        <v>1.0936984999999999</v>
      </c>
      <c r="I857" s="128">
        <f t="shared" si="255"/>
        <v>0.05</v>
      </c>
      <c r="J857" s="122">
        <f t="shared" si="256"/>
        <v>43488</v>
      </c>
      <c r="K857" s="118">
        <f t="shared" si="257"/>
        <v>580</v>
      </c>
      <c r="L857" s="130">
        <f t="shared" si="258"/>
        <v>580</v>
      </c>
      <c r="M857" s="131">
        <f t="shared" si="247"/>
        <v>1.118842672</v>
      </c>
      <c r="N857" s="131">
        <f t="shared" ca="1" si="248"/>
        <v>1.2236765519999999</v>
      </c>
      <c r="O857" s="130">
        <f t="shared" si="259"/>
        <v>0</v>
      </c>
      <c r="P857" s="129">
        <f t="shared" ca="1" si="249"/>
        <v>447353.10399999999</v>
      </c>
      <c r="Q857" s="135">
        <f t="shared" si="250"/>
        <v>0</v>
      </c>
      <c r="R857" s="129">
        <f t="shared" si="251"/>
        <v>0</v>
      </c>
      <c r="S857" s="136" t="str">
        <f t="shared" si="260"/>
        <v>A+J=</v>
      </c>
      <c r="T857" s="122">
        <f t="shared" si="261"/>
        <v>44732</v>
      </c>
      <c r="U857" s="3"/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3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  <c r="FE857" s="2"/>
      <c r="FF857" s="2"/>
      <c r="FG857" s="2"/>
      <c r="FH857" s="2"/>
      <c r="FI857" s="2"/>
      <c r="FJ857" s="2"/>
    </row>
    <row r="858" spans="1:166" x14ac:dyDescent="0.15">
      <c r="A858" s="134">
        <f t="shared" si="252"/>
        <v>44334</v>
      </c>
      <c r="B858" s="127">
        <f t="shared" ca="1" si="262"/>
        <v>2448151.7820000001</v>
      </c>
      <c r="C858" s="119">
        <f t="shared" si="253"/>
        <v>2000000</v>
      </c>
      <c r="D858" s="128">
        <f ca="1">IF(A858&lt;$B$1,VLOOKUP(A858,[1]DI!$A$4:$B$15000,2,FALSE),0)</f>
        <v>3.4000000000000002E-2</v>
      </c>
      <c r="E858" s="129">
        <f t="shared" ca="1" si="245"/>
        <v>1.00013269</v>
      </c>
      <c r="F858" s="129">
        <f ca="1">(TRUNC(PRODUCT($E$12:$E857),16))</f>
        <v>1.0938436188854599</v>
      </c>
      <c r="G858" s="129">
        <f t="shared" si="254"/>
        <v>1</v>
      </c>
      <c r="H858" s="129">
        <f t="shared" ca="1" si="246"/>
        <v>1.0938436199999999</v>
      </c>
      <c r="I858" s="128">
        <f t="shared" si="255"/>
        <v>0.05</v>
      </c>
      <c r="J858" s="122">
        <f t="shared" si="256"/>
        <v>43488</v>
      </c>
      <c r="K858" s="118">
        <f t="shared" si="257"/>
        <v>581</v>
      </c>
      <c r="L858" s="130">
        <f t="shared" si="258"/>
        <v>581</v>
      </c>
      <c r="M858" s="131">
        <f t="shared" si="247"/>
        <v>1.119059314</v>
      </c>
      <c r="N858" s="131">
        <f t="shared" ca="1" si="248"/>
        <v>1.224075891</v>
      </c>
      <c r="O858" s="130">
        <f t="shared" si="259"/>
        <v>0</v>
      </c>
      <c r="P858" s="129">
        <f t="shared" ca="1" si="249"/>
        <v>448151.78200000001</v>
      </c>
      <c r="Q858" s="135">
        <f t="shared" si="250"/>
        <v>0</v>
      </c>
      <c r="R858" s="129">
        <f t="shared" si="251"/>
        <v>0</v>
      </c>
      <c r="S858" s="136" t="str">
        <f t="shared" si="260"/>
        <v>A+J=</v>
      </c>
      <c r="T858" s="122">
        <f t="shared" si="261"/>
        <v>44732</v>
      </c>
      <c r="U858" s="3"/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3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  <c r="FE858" s="2"/>
      <c r="FF858" s="2"/>
      <c r="FG858" s="2"/>
      <c r="FH858" s="2"/>
      <c r="FI858" s="2"/>
      <c r="FJ858" s="2"/>
    </row>
    <row r="859" spans="1:166" x14ac:dyDescent="0.15">
      <c r="A859" s="134">
        <f t="shared" si="252"/>
        <v>44335</v>
      </c>
      <c r="B859" s="127">
        <f t="shared" ca="1" si="262"/>
        <v>2448950.7220000001</v>
      </c>
      <c r="C859" s="119">
        <f t="shared" si="253"/>
        <v>2000000</v>
      </c>
      <c r="D859" s="128">
        <f ca="1">IF(A859&lt;$B$1,VLOOKUP(A859,[1]DI!$A$4:$B$15000,2,FALSE),0)</f>
        <v>3.4000000000000002E-2</v>
      </c>
      <c r="E859" s="129">
        <f t="shared" ca="1" si="245"/>
        <v>1.00013269</v>
      </c>
      <c r="F859" s="129">
        <f ca="1">(TRUNC(PRODUCT($E$12:$E858),16))</f>
        <v>1.0939887609952501</v>
      </c>
      <c r="G859" s="129">
        <f t="shared" si="254"/>
        <v>1</v>
      </c>
      <c r="H859" s="129">
        <f t="shared" ca="1" si="246"/>
        <v>1.09398876</v>
      </c>
      <c r="I859" s="128">
        <f t="shared" si="255"/>
        <v>0.05</v>
      </c>
      <c r="J859" s="122">
        <f t="shared" si="256"/>
        <v>43488</v>
      </c>
      <c r="K859" s="118">
        <f t="shared" si="257"/>
        <v>582</v>
      </c>
      <c r="L859" s="130">
        <f t="shared" si="258"/>
        <v>582</v>
      </c>
      <c r="M859" s="131">
        <f t="shared" si="247"/>
        <v>1.119275998</v>
      </c>
      <c r="N859" s="131">
        <f t="shared" ca="1" si="248"/>
        <v>1.2244753610000001</v>
      </c>
      <c r="O859" s="130">
        <f t="shared" si="259"/>
        <v>0</v>
      </c>
      <c r="P859" s="129">
        <f t="shared" ca="1" si="249"/>
        <v>448950.72200000001</v>
      </c>
      <c r="Q859" s="135">
        <f t="shared" si="250"/>
        <v>0</v>
      </c>
      <c r="R859" s="129">
        <f t="shared" si="251"/>
        <v>0</v>
      </c>
      <c r="S859" s="136" t="str">
        <f t="shared" si="260"/>
        <v>A+J=</v>
      </c>
      <c r="T859" s="122">
        <f t="shared" si="261"/>
        <v>44732</v>
      </c>
      <c r="U859" s="3"/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3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  <c r="FE859" s="2"/>
      <c r="FF859" s="2"/>
      <c r="FG859" s="2"/>
      <c r="FH859" s="2"/>
      <c r="FI859" s="2"/>
      <c r="FJ859" s="2"/>
    </row>
    <row r="860" spans="1:166" x14ac:dyDescent="0.15">
      <c r="A860" s="134">
        <f t="shared" si="252"/>
        <v>44336</v>
      </c>
      <c r="B860" s="127">
        <f t="shared" ca="1" si="262"/>
        <v>2449749.926</v>
      </c>
      <c r="C860" s="119">
        <f t="shared" si="253"/>
        <v>2000000</v>
      </c>
      <c r="D860" s="128">
        <f ca="1">IF(A860&lt;$B$1,VLOOKUP(A860,[1]DI!$A$4:$B$15000,2,FALSE),0)</f>
        <v>3.4000000000000002E-2</v>
      </c>
      <c r="E860" s="129">
        <f t="shared" ca="1" si="245"/>
        <v>1.00013269</v>
      </c>
      <c r="F860" s="129">
        <f ca="1">(TRUNC(PRODUCT($E$12:$E859),16))</f>
        <v>1.0941339223639499</v>
      </c>
      <c r="G860" s="129">
        <f t="shared" si="254"/>
        <v>1</v>
      </c>
      <c r="H860" s="129">
        <f t="shared" ca="1" si="246"/>
        <v>1.09413392</v>
      </c>
      <c r="I860" s="128">
        <f t="shared" si="255"/>
        <v>0.05</v>
      </c>
      <c r="J860" s="122">
        <f t="shared" si="256"/>
        <v>43488</v>
      </c>
      <c r="K860" s="118">
        <f t="shared" si="257"/>
        <v>583</v>
      </c>
      <c r="L860" s="130">
        <f t="shared" si="258"/>
        <v>583</v>
      </c>
      <c r="M860" s="131">
        <f t="shared" si="247"/>
        <v>1.1194927240000001</v>
      </c>
      <c r="N860" s="131">
        <f t="shared" ca="1" si="248"/>
        <v>1.224874963</v>
      </c>
      <c r="O860" s="130">
        <f t="shared" si="259"/>
        <v>0</v>
      </c>
      <c r="P860" s="129">
        <f t="shared" ca="1" si="249"/>
        <v>449749.92599999998</v>
      </c>
      <c r="Q860" s="135">
        <f t="shared" si="250"/>
        <v>0</v>
      </c>
      <c r="R860" s="129">
        <f t="shared" si="251"/>
        <v>0</v>
      </c>
      <c r="S860" s="136" t="str">
        <f t="shared" si="260"/>
        <v>A+J=</v>
      </c>
      <c r="T860" s="122">
        <f t="shared" si="261"/>
        <v>44732</v>
      </c>
      <c r="U860" s="3"/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3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  <c r="FE860" s="2"/>
      <c r="FF860" s="2"/>
      <c r="FG860" s="2"/>
      <c r="FH860" s="2"/>
      <c r="FI860" s="2"/>
      <c r="FJ860" s="2"/>
    </row>
    <row r="861" spans="1:166" x14ac:dyDescent="0.15">
      <c r="A861" s="134">
        <f t="shared" si="252"/>
        <v>44337</v>
      </c>
      <c r="B861" s="127">
        <f t="shared" ca="1" si="262"/>
        <v>2450549.39</v>
      </c>
      <c r="C861" s="119">
        <f t="shared" si="253"/>
        <v>2000000</v>
      </c>
      <c r="D861" s="128">
        <f ca="1">IF(A861&lt;$B$1,VLOOKUP(A861,[1]DI!$A$4:$B$15000,2,FALSE),0)</f>
        <v>3.4000000000000002E-2</v>
      </c>
      <c r="E861" s="129">
        <f t="shared" ca="1" si="245"/>
        <v>1.00013269</v>
      </c>
      <c r="F861" s="129">
        <f ca="1">(TRUNC(PRODUCT($E$12:$E860),16))</f>
        <v>1.0942791029941099</v>
      </c>
      <c r="G861" s="129">
        <f t="shared" si="254"/>
        <v>1</v>
      </c>
      <c r="H861" s="129">
        <f t="shared" ca="1" si="246"/>
        <v>1.0942791000000001</v>
      </c>
      <c r="I861" s="128">
        <f t="shared" si="255"/>
        <v>0.05</v>
      </c>
      <c r="J861" s="122">
        <f t="shared" si="256"/>
        <v>43488</v>
      </c>
      <c r="K861" s="118">
        <f t="shared" si="257"/>
        <v>584</v>
      </c>
      <c r="L861" s="130">
        <f t="shared" si="258"/>
        <v>584</v>
      </c>
      <c r="M861" s="131">
        <f t="shared" si="247"/>
        <v>1.1197094919999999</v>
      </c>
      <c r="N861" s="131">
        <f t="shared" ca="1" si="248"/>
        <v>1.225274695</v>
      </c>
      <c r="O861" s="130">
        <f t="shared" si="259"/>
        <v>0</v>
      </c>
      <c r="P861" s="129">
        <f t="shared" ca="1" si="249"/>
        <v>450549.39</v>
      </c>
      <c r="Q861" s="135">
        <f t="shared" si="250"/>
        <v>0</v>
      </c>
      <c r="R861" s="129">
        <f t="shared" si="251"/>
        <v>0</v>
      </c>
      <c r="S861" s="136" t="str">
        <f t="shared" si="260"/>
        <v>A+J=</v>
      </c>
      <c r="T861" s="122">
        <f t="shared" si="261"/>
        <v>44732</v>
      </c>
      <c r="U861" s="3"/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3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  <c r="FE861" s="2"/>
      <c r="FF861" s="2"/>
      <c r="FG861" s="2"/>
      <c r="FH861" s="2"/>
      <c r="FI861" s="2"/>
      <c r="FJ861" s="2"/>
    </row>
    <row r="862" spans="1:166" x14ac:dyDescent="0.15">
      <c r="A862" s="134">
        <f t="shared" si="252"/>
        <v>44338</v>
      </c>
      <c r="B862" s="127">
        <f t="shared" ca="1" si="262"/>
        <v>2451349.1179999998</v>
      </c>
      <c r="C862" s="119">
        <f t="shared" si="253"/>
        <v>2000000</v>
      </c>
      <c r="D862" s="128">
        <f ca="1">IF(A862&lt;$B$1,VLOOKUP(A862,[1]DI!$A$4:$B$15000,2,FALSE),0)</f>
        <v>0</v>
      </c>
      <c r="E862" s="129">
        <f t="shared" ca="1" si="245"/>
        <v>1</v>
      </c>
      <c r="F862" s="129">
        <f ca="1">(TRUNC(PRODUCT($E$12:$E861),16))</f>
        <v>1.0944243028882901</v>
      </c>
      <c r="G862" s="129">
        <f t="shared" si="254"/>
        <v>1</v>
      </c>
      <c r="H862" s="129">
        <f t="shared" ca="1" si="246"/>
        <v>1.0944243</v>
      </c>
      <c r="I862" s="128">
        <f t="shared" si="255"/>
        <v>0.05</v>
      </c>
      <c r="J862" s="122">
        <f t="shared" si="256"/>
        <v>43488</v>
      </c>
      <c r="K862" s="118">
        <f t="shared" si="257"/>
        <v>584</v>
      </c>
      <c r="L862" s="130">
        <f t="shared" si="258"/>
        <v>585</v>
      </c>
      <c r="M862" s="131">
        <f t="shared" si="247"/>
        <v>1.1199263020000001</v>
      </c>
      <c r="N862" s="131">
        <f t="shared" ca="1" si="248"/>
        <v>1.225674559</v>
      </c>
      <c r="O862" s="130">
        <f t="shared" si="259"/>
        <v>0</v>
      </c>
      <c r="P862" s="129">
        <f t="shared" ca="1" si="249"/>
        <v>451349.11800000002</v>
      </c>
      <c r="Q862" s="135">
        <f t="shared" si="250"/>
        <v>0</v>
      </c>
      <c r="R862" s="129">
        <f t="shared" si="251"/>
        <v>0</v>
      </c>
      <c r="S862" s="136" t="str">
        <f t="shared" si="260"/>
        <v>A+J=</v>
      </c>
      <c r="T862" s="122">
        <f t="shared" si="261"/>
        <v>44732</v>
      </c>
      <c r="U862" s="3"/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3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  <c r="FE862" s="2"/>
      <c r="FF862" s="2"/>
      <c r="FG862" s="2"/>
      <c r="FH862" s="2"/>
      <c r="FI862" s="2"/>
      <c r="FJ862" s="2"/>
    </row>
    <row r="863" spans="1:166" x14ac:dyDescent="0.15">
      <c r="A863" s="134">
        <f t="shared" si="252"/>
        <v>44339</v>
      </c>
      <c r="B863" s="127">
        <f t="shared" ca="1" si="262"/>
        <v>2451349.1179999998</v>
      </c>
      <c r="C863" s="119">
        <f t="shared" si="253"/>
        <v>2000000</v>
      </c>
      <c r="D863" s="128">
        <f ca="1">IF(A863&lt;$B$1,VLOOKUP(A863,[1]DI!$A$4:$B$15000,2,FALSE),0)</f>
        <v>0</v>
      </c>
      <c r="E863" s="129">
        <f t="shared" ca="1" si="245"/>
        <v>1</v>
      </c>
      <c r="F863" s="129">
        <f ca="1">(TRUNC(PRODUCT($E$12:$E862),16))</f>
        <v>1.0944243028882901</v>
      </c>
      <c r="G863" s="129">
        <f t="shared" si="254"/>
        <v>1</v>
      </c>
      <c r="H863" s="129">
        <f t="shared" ca="1" si="246"/>
        <v>1.0944243</v>
      </c>
      <c r="I863" s="128">
        <f t="shared" si="255"/>
        <v>0.05</v>
      </c>
      <c r="J863" s="122">
        <f t="shared" si="256"/>
        <v>43488</v>
      </c>
      <c r="K863" s="118">
        <f t="shared" si="257"/>
        <v>584</v>
      </c>
      <c r="L863" s="130">
        <f t="shared" si="258"/>
        <v>585</v>
      </c>
      <c r="M863" s="131">
        <f t="shared" si="247"/>
        <v>1.1199263020000001</v>
      </c>
      <c r="N863" s="131">
        <f t="shared" ca="1" si="248"/>
        <v>1.225674559</v>
      </c>
      <c r="O863" s="130">
        <f t="shared" si="259"/>
        <v>0</v>
      </c>
      <c r="P863" s="129">
        <f t="shared" ca="1" si="249"/>
        <v>451349.11800000002</v>
      </c>
      <c r="Q863" s="135">
        <f t="shared" si="250"/>
        <v>0</v>
      </c>
      <c r="R863" s="129">
        <f t="shared" si="251"/>
        <v>0</v>
      </c>
      <c r="S863" s="136" t="str">
        <f t="shared" si="260"/>
        <v>A+J=</v>
      </c>
      <c r="T863" s="122">
        <f t="shared" si="261"/>
        <v>44732</v>
      </c>
      <c r="U863" s="3"/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3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  <c r="FE863" s="2"/>
      <c r="FF863" s="2"/>
      <c r="FG863" s="2"/>
      <c r="FH863" s="2"/>
      <c r="FI863" s="2"/>
      <c r="FJ863" s="2"/>
    </row>
    <row r="864" spans="1:166" x14ac:dyDescent="0.15">
      <c r="A864" s="134">
        <f t="shared" si="252"/>
        <v>44340</v>
      </c>
      <c r="B864" s="127">
        <f t="shared" ca="1" si="262"/>
        <v>2451349.1179999998</v>
      </c>
      <c r="C864" s="119">
        <f t="shared" si="253"/>
        <v>2000000</v>
      </c>
      <c r="D864" s="128">
        <f ca="1">IF(A864&lt;$B$1,VLOOKUP(A864,[1]DI!$A$4:$B$15000,2,FALSE),0)</f>
        <v>3.4000000000000002E-2</v>
      </c>
      <c r="E864" s="129">
        <f t="shared" ca="1" si="245"/>
        <v>1.00013269</v>
      </c>
      <c r="F864" s="129">
        <f ca="1">(TRUNC(PRODUCT($E$12:$E863),16))</f>
        <v>1.0944243028882901</v>
      </c>
      <c r="G864" s="129">
        <f t="shared" si="254"/>
        <v>1</v>
      </c>
      <c r="H864" s="129">
        <f t="shared" ca="1" si="246"/>
        <v>1.0944243</v>
      </c>
      <c r="I864" s="128">
        <f t="shared" si="255"/>
        <v>0.05</v>
      </c>
      <c r="J864" s="122">
        <f t="shared" si="256"/>
        <v>43488</v>
      </c>
      <c r="K864" s="118">
        <f t="shared" si="257"/>
        <v>585</v>
      </c>
      <c r="L864" s="130">
        <f t="shared" si="258"/>
        <v>585</v>
      </c>
      <c r="M864" s="131">
        <f t="shared" si="247"/>
        <v>1.1199263020000001</v>
      </c>
      <c r="N864" s="131">
        <f t="shared" ca="1" si="248"/>
        <v>1.225674559</v>
      </c>
      <c r="O864" s="130">
        <f t="shared" si="259"/>
        <v>0</v>
      </c>
      <c r="P864" s="129">
        <f t="shared" ca="1" si="249"/>
        <v>451349.11800000002</v>
      </c>
      <c r="Q864" s="135">
        <f t="shared" si="250"/>
        <v>0</v>
      </c>
      <c r="R864" s="129">
        <f t="shared" si="251"/>
        <v>0</v>
      </c>
      <c r="S864" s="136" t="str">
        <f t="shared" si="260"/>
        <v>A+J=</v>
      </c>
      <c r="T864" s="122">
        <f t="shared" si="261"/>
        <v>44732</v>
      </c>
      <c r="U864" s="3"/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3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  <c r="FE864" s="2"/>
      <c r="FF864" s="2"/>
      <c r="FG864" s="2"/>
      <c r="FH864" s="2"/>
      <c r="FI864" s="2"/>
      <c r="FJ864" s="2"/>
    </row>
    <row r="865" spans="1:166" x14ac:dyDescent="0.15">
      <c r="A865" s="134">
        <f t="shared" si="252"/>
        <v>44341</v>
      </c>
      <c r="B865" s="127">
        <f t="shared" ca="1" si="262"/>
        <v>2452149.108</v>
      </c>
      <c r="C865" s="119">
        <f t="shared" si="253"/>
        <v>2000000</v>
      </c>
      <c r="D865" s="128">
        <f ca="1">IF(A865&lt;$B$1,VLOOKUP(A865,[1]DI!$A$4:$B$15000,2,FALSE),0)</f>
        <v>3.4000000000000002E-2</v>
      </c>
      <c r="E865" s="129">
        <f t="shared" ca="1" si="245"/>
        <v>1.00013269</v>
      </c>
      <c r="F865" s="129">
        <f ca="1">(TRUNC(PRODUCT($E$12:$E864),16))</f>
        <v>1.0945695220490399</v>
      </c>
      <c r="G865" s="129">
        <f t="shared" si="254"/>
        <v>1</v>
      </c>
      <c r="H865" s="129">
        <f t="shared" ca="1" si="246"/>
        <v>1.0945695200000001</v>
      </c>
      <c r="I865" s="128">
        <f t="shared" si="255"/>
        <v>0.05</v>
      </c>
      <c r="J865" s="122">
        <f t="shared" si="256"/>
        <v>43488</v>
      </c>
      <c r="K865" s="118">
        <f t="shared" si="257"/>
        <v>586</v>
      </c>
      <c r="L865" s="130">
        <f t="shared" si="258"/>
        <v>586</v>
      </c>
      <c r="M865" s="131">
        <f t="shared" si="247"/>
        <v>1.120143154</v>
      </c>
      <c r="N865" s="131">
        <f t="shared" ca="1" si="248"/>
        <v>1.226074554</v>
      </c>
      <c r="O865" s="130">
        <f t="shared" si="259"/>
        <v>0</v>
      </c>
      <c r="P865" s="129">
        <f t="shared" ca="1" si="249"/>
        <v>452149.10800000001</v>
      </c>
      <c r="Q865" s="135">
        <f t="shared" si="250"/>
        <v>0</v>
      </c>
      <c r="R865" s="129">
        <f t="shared" si="251"/>
        <v>0</v>
      </c>
      <c r="S865" s="136" t="str">
        <f t="shared" si="260"/>
        <v>A+J=</v>
      </c>
      <c r="T865" s="122">
        <f t="shared" si="261"/>
        <v>44732</v>
      </c>
      <c r="U865" s="3"/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3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  <c r="FE865" s="2"/>
      <c r="FF865" s="2"/>
      <c r="FG865" s="2"/>
      <c r="FH865" s="2"/>
      <c r="FI865" s="2"/>
      <c r="FJ865" s="2"/>
    </row>
    <row r="866" spans="1:166" x14ac:dyDescent="0.15">
      <c r="A866" s="134">
        <f t="shared" si="252"/>
        <v>44342</v>
      </c>
      <c r="B866" s="127">
        <f t="shared" ca="1" si="262"/>
        <v>2452949.3620000002</v>
      </c>
      <c r="C866" s="119">
        <f t="shared" si="253"/>
        <v>2000000</v>
      </c>
      <c r="D866" s="128">
        <f ca="1">IF(A866&lt;$B$1,VLOOKUP(A866,[1]DI!$A$4:$B$15000,2,FALSE),0)</f>
        <v>3.4000000000000002E-2</v>
      </c>
      <c r="E866" s="129">
        <f t="shared" ca="1" si="245"/>
        <v>1.00013269</v>
      </c>
      <c r="F866" s="129">
        <f ca="1">(TRUNC(PRODUCT($E$12:$E865),16))</f>
        <v>1.09471476047892</v>
      </c>
      <c r="G866" s="129">
        <f t="shared" si="254"/>
        <v>1</v>
      </c>
      <c r="H866" s="129">
        <f t="shared" ca="1" si="246"/>
        <v>1.09471476</v>
      </c>
      <c r="I866" s="128">
        <f t="shared" si="255"/>
        <v>0.05</v>
      </c>
      <c r="J866" s="122">
        <f t="shared" si="256"/>
        <v>43488</v>
      </c>
      <c r="K866" s="118">
        <f t="shared" si="257"/>
        <v>587</v>
      </c>
      <c r="L866" s="130">
        <f t="shared" si="258"/>
        <v>587</v>
      </c>
      <c r="M866" s="131">
        <f t="shared" si="247"/>
        <v>1.120360048</v>
      </c>
      <c r="N866" s="131">
        <f t="shared" ca="1" si="248"/>
        <v>1.226474681</v>
      </c>
      <c r="O866" s="130">
        <f t="shared" si="259"/>
        <v>0</v>
      </c>
      <c r="P866" s="129">
        <f t="shared" ca="1" si="249"/>
        <v>452949.36200000002</v>
      </c>
      <c r="Q866" s="135">
        <f t="shared" si="250"/>
        <v>0</v>
      </c>
      <c r="R866" s="129">
        <f t="shared" si="251"/>
        <v>0</v>
      </c>
      <c r="S866" s="136" t="str">
        <f t="shared" si="260"/>
        <v>A+J=</v>
      </c>
      <c r="T866" s="122">
        <f t="shared" si="261"/>
        <v>44732</v>
      </c>
      <c r="U866" s="3"/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3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  <c r="FE866" s="2"/>
      <c r="FF866" s="2"/>
      <c r="FG866" s="2"/>
      <c r="FH866" s="2"/>
      <c r="FI866" s="2"/>
      <c r="FJ866" s="2"/>
    </row>
    <row r="867" spans="1:166" x14ac:dyDescent="0.15">
      <c r="A867" s="134">
        <f t="shared" si="252"/>
        <v>44343</v>
      </c>
      <c r="B867" s="127">
        <f t="shared" ca="1" si="262"/>
        <v>2453749.8760000002</v>
      </c>
      <c r="C867" s="119">
        <f t="shared" si="253"/>
        <v>2000000</v>
      </c>
      <c r="D867" s="128">
        <f ca="1">IF(A867&lt;$B$1,VLOOKUP(A867,[1]DI!$A$4:$B$15000,2,FALSE),0)</f>
        <v>3.4000000000000002E-2</v>
      </c>
      <c r="E867" s="129">
        <f t="shared" ca="1" si="245"/>
        <v>1.00013269</v>
      </c>
      <c r="F867" s="129">
        <f ca="1">(TRUNC(PRODUCT($E$12:$E866),16))</f>
        <v>1.09486001818048</v>
      </c>
      <c r="G867" s="129">
        <f t="shared" si="254"/>
        <v>1</v>
      </c>
      <c r="H867" s="129">
        <f t="shared" ca="1" si="246"/>
        <v>1.09486002</v>
      </c>
      <c r="I867" s="128">
        <f t="shared" si="255"/>
        <v>0.05</v>
      </c>
      <c r="J867" s="122">
        <f t="shared" si="256"/>
        <v>43488</v>
      </c>
      <c r="K867" s="118">
        <f t="shared" si="257"/>
        <v>588</v>
      </c>
      <c r="L867" s="130">
        <f t="shared" si="258"/>
        <v>588</v>
      </c>
      <c r="M867" s="131">
        <f t="shared" si="247"/>
        <v>1.1205769830000001</v>
      </c>
      <c r="N867" s="131">
        <f t="shared" ca="1" si="248"/>
        <v>1.2268749379999999</v>
      </c>
      <c r="O867" s="130">
        <f t="shared" si="259"/>
        <v>0</v>
      </c>
      <c r="P867" s="129">
        <f t="shared" ca="1" si="249"/>
        <v>453749.87599999999</v>
      </c>
      <c r="Q867" s="135">
        <f t="shared" si="250"/>
        <v>0</v>
      </c>
      <c r="R867" s="129">
        <f t="shared" si="251"/>
        <v>0</v>
      </c>
      <c r="S867" s="136" t="str">
        <f t="shared" si="260"/>
        <v>A+J=</v>
      </c>
      <c r="T867" s="122">
        <f t="shared" si="261"/>
        <v>44732</v>
      </c>
      <c r="U867" s="3"/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3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  <c r="FE867" s="2"/>
      <c r="FF867" s="2"/>
      <c r="FG867" s="2"/>
      <c r="FH867" s="2"/>
      <c r="FI867" s="2"/>
      <c r="FJ867" s="2"/>
    </row>
    <row r="868" spans="1:166" x14ac:dyDescent="0.15">
      <c r="A868" s="134">
        <f t="shared" si="252"/>
        <v>44344</v>
      </c>
      <c r="B868" s="127">
        <f t="shared" ca="1" si="262"/>
        <v>2454550.656</v>
      </c>
      <c r="C868" s="119">
        <f t="shared" si="253"/>
        <v>2000000</v>
      </c>
      <c r="D868" s="128">
        <f ca="1">IF(A868&lt;$B$1,VLOOKUP(A868,[1]DI!$A$4:$B$15000,2,FALSE),0)</f>
        <v>3.4000000000000002E-2</v>
      </c>
      <c r="E868" s="129">
        <f t="shared" ca="1" si="245"/>
        <v>1.00013269</v>
      </c>
      <c r="F868" s="129">
        <f ca="1">(TRUNC(PRODUCT($E$12:$E867),16))</f>
        <v>1.0950052951563001</v>
      </c>
      <c r="G868" s="129">
        <f t="shared" si="254"/>
        <v>1</v>
      </c>
      <c r="H868" s="129">
        <f t="shared" ca="1" si="246"/>
        <v>1.0950053</v>
      </c>
      <c r="I868" s="128">
        <f t="shared" si="255"/>
        <v>0.05</v>
      </c>
      <c r="J868" s="122">
        <f t="shared" si="256"/>
        <v>43488</v>
      </c>
      <c r="K868" s="118">
        <f t="shared" si="257"/>
        <v>589</v>
      </c>
      <c r="L868" s="130">
        <f t="shared" si="258"/>
        <v>589</v>
      </c>
      <c r="M868" s="131">
        <f t="shared" si="247"/>
        <v>1.1207939609999999</v>
      </c>
      <c r="N868" s="131">
        <f t="shared" ca="1" si="248"/>
        <v>1.2272753279999999</v>
      </c>
      <c r="O868" s="130">
        <f t="shared" si="259"/>
        <v>0</v>
      </c>
      <c r="P868" s="129">
        <f t="shared" ca="1" si="249"/>
        <v>454550.65600000002</v>
      </c>
      <c r="Q868" s="135">
        <f t="shared" si="250"/>
        <v>0</v>
      </c>
      <c r="R868" s="129">
        <f t="shared" si="251"/>
        <v>0</v>
      </c>
      <c r="S868" s="136" t="str">
        <f t="shared" si="260"/>
        <v>A+J=</v>
      </c>
      <c r="T868" s="122">
        <f t="shared" si="261"/>
        <v>44732</v>
      </c>
      <c r="U868" s="3"/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3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  <c r="FE868" s="2"/>
      <c r="FF868" s="2"/>
      <c r="FG868" s="2"/>
      <c r="FH868" s="2"/>
      <c r="FI868" s="2"/>
      <c r="FJ868" s="2"/>
    </row>
    <row r="869" spans="1:166" x14ac:dyDescent="0.15">
      <c r="A869" s="134">
        <f t="shared" si="252"/>
        <v>44345</v>
      </c>
      <c r="B869" s="127">
        <f t="shared" ca="1" si="262"/>
        <v>2455351.6740000001</v>
      </c>
      <c r="C869" s="119">
        <f t="shared" si="253"/>
        <v>2000000</v>
      </c>
      <c r="D869" s="128">
        <f ca="1">IF(A869&lt;$B$1,VLOOKUP(A869,[1]DI!$A$4:$B$15000,2,FALSE),0)</f>
        <v>0</v>
      </c>
      <c r="E869" s="129">
        <f t="shared" ca="1" si="245"/>
        <v>1</v>
      </c>
      <c r="F869" s="129">
        <f ca="1">(TRUNC(PRODUCT($E$12:$E868),16))</f>
        <v>1.0951505914089099</v>
      </c>
      <c r="G869" s="129">
        <f t="shared" si="254"/>
        <v>1</v>
      </c>
      <c r="H869" s="129">
        <f t="shared" ca="1" si="246"/>
        <v>1.09515059</v>
      </c>
      <c r="I869" s="128">
        <f t="shared" si="255"/>
        <v>0.05</v>
      </c>
      <c r="J869" s="122">
        <f t="shared" si="256"/>
        <v>43488</v>
      </c>
      <c r="K869" s="118">
        <f t="shared" si="257"/>
        <v>589</v>
      </c>
      <c r="L869" s="130">
        <f t="shared" si="258"/>
        <v>590</v>
      </c>
      <c r="M869" s="131">
        <f t="shared" si="247"/>
        <v>1.121010981</v>
      </c>
      <c r="N869" s="131">
        <f t="shared" ca="1" si="248"/>
        <v>1.227675837</v>
      </c>
      <c r="O869" s="130">
        <f t="shared" si="259"/>
        <v>0</v>
      </c>
      <c r="P869" s="129">
        <f t="shared" ca="1" si="249"/>
        <v>455351.674</v>
      </c>
      <c r="Q869" s="135">
        <f t="shared" si="250"/>
        <v>0</v>
      </c>
      <c r="R869" s="129">
        <f t="shared" si="251"/>
        <v>0</v>
      </c>
      <c r="S869" s="136" t="str">
        <f t="shared" si="260"/>
        <v>A+J=</v>
      </c>
      <c r="T869" s="122">
        <f t="shared" si="261"/>
        <v>44732</v>
      </c>
      <c r="U869" s="3"/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3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  <c r="FE869" s="2"/>
      <c r="FF869" s="2"/>
      <c r="FG869" s="2"/>
      <c r="FH869" s="2"/>
      <c r="FI869" s="2"/>
      <c r="FJ869" s="2"/>
    </row>
    <row r="870" spans="1:166" x14ac:dyDescent="0.15">
      <c r="A870" s="134">
        <f t="shared" si="252"/>
        <v>44346</v>
      </c>
      <c r="B870" s="127">
        <f t="shared" ca="1" si="262"/>
        <v>2455351.6740000001</v>
      </c>
      <c r="C870" s="119">
        <f t="shared" si="253"/>
        <v>2000000</v>
      </c>
      <c r="D870" s="128">
        <f ca="1">IF(A870&lt;$B$1,VLOOKUP(A870,[1]DI!$A$4:$B$15000,2,FALSE),0)</f>
        <v>0</v>
      </c>
      <c r="E870" s="129">
        <f t="shared" ca="1" si="245"/>
        <v>1</v>
      </c>
      <c r="F870" s="129">
        <f ca="1">(TRUNC(PRODUCT($E$12:$E869),16))</f>
        <v>1.0951505914089099</v>
      </c>
      <c r="G870" s="129">
        <f t="shared" si="254"/>
        <v>1</v>
      </c>
      <c r="H870" s="129">
        <f t="shared" ca="1" si="246"/>
        <v>1.09515059</v>
      </c>
      <c r="I870" s="128">
        <f t="shared" si="255"/>
        <v>0.05</v>
      </c>
      <c r="J870" s="122">
        <f t="shared" si="256"/>
        <v>43488</v>
      </c>
      <c r="K870" s="118">
        <f t="shared" si="257"/>
        <v>589</v>
      </c>
      <c r="L870" s="130">
        <f t="shared" si="258"/>
        <v>590</v>
      </c>
      <c r="M870" s="131">
        <f t="shared" si="247"/>
        <v>1.121010981</v>
      </c>
      <c r="N870" s="131">
        <f t="shared" ca="1" si="248"/>
        <v>1.227675837</v>
      </c>
      <c r="O870" s="130">
        <f t="shared" si="259"/>
        <v>0</v>
      </c>
      <c r="P870" s="129">
        <f t="shared" ca="1" si="249"/>
        <v>455351.674</v>
      </c>
      <c r="Q870" s="135">
        <f t="shared" si="250"/>
        <v>0</v>
      </c>
      <c r="R870" s="129">
        <f t="shared" si="251"/>
        <v>0</v>
      </c>
      <c r="S870" s="136" t="str">
        <f t="shared" si="260"/>
        <v>A+J=</v>
      </c>
      <c r="T870" s="122">
        <f t="shared" si="261"/>
        <v>44732</v>
      </c>
      <c r="U870" s="3"/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3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  <c r="FE870" s="2"/>
      <c r="FF870" s="2"/>
      <c r="FG870" s="2"/>
      <c r="FH870" s="2"/>
      <c r="FI870" s="2"/>
      <c r="FJ870" s="2"/>
    </row>
    <row r="871" spans="1:166" x14ac:dyDescent="0.15">
      <c r="A871" s="134">
        <f t="shared" si="252"/>
        <v>44347</v>
      </c>
      <c r="B871" s="127">
        <f t="shared" ca="1" si="262"/>
        <v>2455351.6740000001</v>
      </c>
      <c r="C871" s="119">
        <f t="shared" si="253"/>
        <v>2000000</v>
      </c>
      <c r="D871" s="128">
        <f ca="1">IF(A871&lt;$B$1,VLOOKUP(A871,[1]DI!$A$4:$B$15000,2,FALSE),0)</f>
        <v>3.4000000000000002E-2</v>
      </c>
      <c r="E871" s="129">
        <f t="shared" ca="1" si="245"/>
        <v>1.00013269</v>
      </c>
      <c r="F871" s="129">
        <f ca="1">(TRUNC(PRODUCT($E$12:$E870),16))</f>
        <v>1.0951505914089099</v>
      </c>
      <c r="G871" s="129">
        <f t="shared" si="254"/>
        <v>1</v>
      </c>
      <c r="H871" s="129">
        <f t="shared" ca="1" si="246"/>
        <v>1.09515059</v>
      </c>
      <c r="I871" s="128">
        <f t="shared" si="255"/>
        <v>0.05</v>
      </c>
      <c r="J871" s="122">
        <f t="shared" si="256"/>
        <v>43488</v>
      </c>
      <c r="K871" s="118">
        <f t="shared" si="257"/>
        <v>590</v>
      </c>
      <c r="L871" s="130">
        <f t="shared" si="258"/>
        <v>590</v>
      </c>
      <c r="M871" s="131">
        <f t="shared" si="247"/>
        <v>1.121010981</v>
      </c>
      <c r="N871" s="131">
        <f t="shared" ca="1" si="248"/>
        <v>1.227675837</v>
      </c>
      <c r="O871" s="130">
        <f t="shared" si="259"/>
        <v>0</v>
      </c>
      <c r="P871" s="129">
        <f t="shared" ca="1" si="249"/>
        <v>455351.674</v>
      </c>
      <c r="Q871" s="135">
        <f t="shared" si="250"/>
        <v>0</v>
      </c>
      <c r="R871" s="129">
        <f t="shared" si="251"/>
        <v>0</v>
      </c>
      <c r="S871" s="136" t="str">
        <f t="shared" si="260"/>
        <v>A+J=</v>
      </c>
      <c r="T871" s="122">
        <f t="shared" si="261"/>
        <v>44732</v>
      </c>
      <c r="U871" s="3"/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3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  <c r="FE871" s="2"/>
      <c r="FF871" s="2"/>
      <c r="FG871" s="2"/>
      <c r="FH871" s="2"/>
      <c r="FI871" s="2"/>
      <c r="FJ871" s="2"/>
    </row>
    <row r="872" spans="1:166" x14ac:dyDescent="0.15">
      <c r="A872" s="134">
        <f t="shared" si="252"/>
        <v>44348</v>
      </c>
      <c r="B872" s="127">
        <f t="shared" ca="1" si="262"/>
        <v>2456152.98</v>
      </c>
      <c r="C872" s="119">
        <f t="shared" si="253"/>
        <v>2000000</v>
      </c>
      <c r="D872" s="128">
        <f ca="1">IF(A872&lt;$B$1,VLOOKUP(A872,[1]DI!$A$4:$B$15000,2,FALSE),0)</f>
        <v>3.4000000000000002E-2</v>
      </c>
      <c r="E872" s="129">
        <f t="shared" ca="1" si="245"/>
        <v>1.00013269</v>
      </c>
      <c r="F872" s="129">
        <f ca="1">(TRUNC(PRODUCT($E$12:$E871),16))</f>
        <v>1.0952959069408901</v>
      </c>
      <c r="G872" s="129">
        <f t="shared" si="254"/>
        <v>1</v>
      </c>
      <c r="H872" s="129">
        <f t="shared" ca="1" si="246"/>
        <v>1.0952959099999999</v>
      </c>
      <c r="I872" s="128">
        <f t="shared" si="255"/>
        <v>0.05</v>
      </c>
      <c r="J872" s="122">
        <f t="shared" si="256"/>
        <v>43488</v>
      </c>
      <c r="K872" s="118">
        <f t="shared" si="257"/>
        <v>591</v>
      </c>
      <c r="L872" s="130">
        <f t="shared" si="258"/>
        <v>591</v>
      </c>
      <c r="M872" s="131">
        <f t="shared" si="247"/>
        <v>1.1212280429999999</v>
      </c>
      <c r="N872" s="131">
        <f t="shared" ca="1" si="248"/>
        <v>1.2280764900000001</v>
      </c>
      <c r="O872" s="130">
        <f t="shared" si="259"/>
        <v>0</v>
      </c>
      <c r="P872" s="129">
        <f t="shared" ca="1" si="249"/>
        <v>456152.98</v>
      </c>
      <c r="Q872" s="135">
        <f t="shared" si="250"/>
        <v>0</v>
      </c>
      <c r="R872" s="129">
        <f t="shared" si="251"/>
        <v>0</v>
      </c>
      <c r="S872" s="136" t="str">
        <f t="shared" si="260"/>
        <v>A+J=</v>
      </c>
      <c r="T872" s="122">
        <f t="shared" si="261"/>
        <v>44732</v>
      </c>
      <c r="U872" s="3"/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3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  <c r="FE872" s="2"/>
      <c r="FF872" s="2"/>
      <c r="FG872" s="2"/>
      <c r="FH872" s="2"/>
      <c r="FI872" s="2"/>
      <c r="FJ872" s="2"/>
    </row>
    <row r="873" spans="1:166" x14ac:dyDescent="0.15">
      <c r="A873" s="134">
        <f t="shared" si="252"/>
        <v>44349</v>
      </c>
      <c r="B873" s="127">
        <f t="shared" ca="1" si="262"/>
        <v>2456954.5240000002</v>
      </c>
      <c r="C873" s="119">
        <f t="shared" si="253"/>
        <v>2000000</v>
      </c>
      <c r="D873" s="128">
        <f ca="1">IF(A873&lt;$B$1,VLOOKUP(A873,[1]DI!$A$4:$B$15000,2,FALSE),0)</f>
        <v>3.4000000000000002E-2</v>
      </c>
      <c r="E873" s="129">
        <f t="shared" ca="1" si="245"/>
        <v>1.00013269</v>
      </c>
      <c r="F873" s="129">
        <f ca="1">(TRUNC(PRODUCT($E$12:$E872),16))</f>
        <v>1.0954412417547801</v>
      </c>
      <c r="G873" s="129">
        <f t="shared" si="254"/>
        <v>1</v>
      </c>
      <c r="H873" s="129">
        <f t="shared" ca="1" si="246"/>
        <v>1.09544124</v>
      </c>
      <c r="I873" s="128">
        <f t="shared" si="255"/>
        <v>0.05</v>
      </c>
      <c r="J873" s="122">
        <f t="shared" si="256"/>
        <v>43488</v>
      </c>
      <c r="K873" s="118">
        <f t="shared" si="257"/>
        <v>592</v>
      </c>
      <c r="L873" s="130">
        <f t="shared" si="258"/>
        <v>592</v>
      </c>
      <c r="M873" s="131">
        <f t="shared" si="247"/>
        <v>1.121445147</v>
      </c>
      <c r="N873" s="131">
        <f t="shared" ca="1" si="248"/>
        <v>1.228477262</v>
      </c>
      <c r="O873" s="130">
        <f t="shared" si="259"/>
        <v>0</v>
      </c>
      <c r="P873" s="129">
        <f t="shared" ca="1" si="249"/>
        <v>456954.52399999998</v>
      </c>
      <c r="Q873" s="135">
        <f t="shared" si="250"/>
        <v>0</v>
      </c>
      <c r="R873" s="129">
        <f t="shared" si="251"/>
        <v>0</v>
      </c>
      <c r="S873" s="136" t="str">
        <f t="shared" si="260"/>
        <v>A+J=</v>
      </c>
      <c r="T873" s="122">
        <f t="shared" si="261"/>
        <v>44732</v>
      </c>
      <c r="U873" s="3"/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3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  <c r="FE873" s="2"/>
      <c r="FF873" s="2"/>
      <c r="FG873" s="2"/>
      <c r="FH873" s="2"/>
      <c r="FI873" s="2"/>
      <c r="FJ873" s="2"/>
    </row>
    <row r="874" spans="1:166" x14ac:dyDescent="0.15">
      <c r="A874" s="134">
        <f t="shared" si="252"/>
        <v>44350</v>
      </c>
      <c r="B874" s="127">
        <f t="shared" ca="1" si="262"/>
        <v>2457756.3560000001</v>
      </c>
      <c r="C874" s="119">
        <f t="shared" si="253"/>
        <v>2000000</v>
      </c>
      <c r="D874" s="128">
        <f ca="1">IF(A874&lt;$B$1,VLOOKUP(A874,[1]DI!$A$4:$B$15000,2,FALSE),0)</f>
        <v>0</v>
      </c>
      <c r="E874" s="129">
        <f t="shared" ca="1" si="245"/>
        <v>1</v>
      </c>
      <c r="F874" s="129">
        <f ca="1">(TRUNC(PRODUCT($E$12:$E873),16))</f>
        <v>1.0955865958531501</v>
      </c>
      <c r="G874" s="129">
        <f t="shared" si="254"/>
        <v>1</v>
      </c>
      <c r="H874" s="129">
        <f t="shared" ca="1" si="246"/>
        <v>1.0955866000000001</v>
      </c>
      <c r="I874" s="128">
        <f t="shared" si="255"/>
        <v>0.05</v>
      </c>
      <c r="J874" s="122">
        <f t="shared" si="256"/>
        <v>43488</v>
      </c>
      <c r="K874" s="118">
        <f t="shared" si="257"/>
        <v>592</v>
      </c>
      <c r="L874" s="130">
        <f t="shared" si="258"/>
        <v>593</v>
      </c>
      <c r="M874" s="131">
        <f t="shared" si="247"/>
        <v>1.121662293</v>
      </c>
      <c r="N874" s="131">
        <f t="shared" ca="1" si="248"/>
        <v>1.228878178</v>
      </c>
      <c r="O874" s="130">
        <f t="shared" si="259"/>
        <v>0</v>
      </c>
      <c r="P874" s="129">
        <f t="shared" ca="1" si="249"/>
        <v>457756.35600000003</v>
      </c>
      <c r="Q874" s="135">
        <f t="shared" si="250"/>
        <v>0</v>
      </c>
      <c r="R874" s="129">
        <f t="shared" si="251"/>
        <v>0</v>
      </c>
      <c r="S874" s="136" t="str">
        <f t="shared" si="260"/>
        <v>A+J=</v>
      </c>
      <c r="T874" s="122">
        <f t="shared" si="261"/>
        <v>44732</v>
      </c>
      <c r="U874" s="3"/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3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  <c r="FE874" s="2"/>
      <c r="FF874" s="2"/>
      <c r="FG874" s="2"/>
      <c r="FH874" s="2"/>
      <c r="FI874" s="2"/>
      <c r="FJ874" s="2"/>
    </row>
    <row r="875" spans="1:166" x14ac:dyDescent="0.15">
      <c r="A875" s="134">
        <f t="shared" si="252"/>
        <v>44351</v>
      </c>
      <c r="B875" s="127">
        <f t="shared" ca="1" si="262"/>
        <v>2457756.3560000001</v>
      </c>
      <c r="C875" s="119">
        <f t="shared" si="253"/>
        <v>2000000</v>
      </c>
      <c r="D875" s="128">
        <f ca="1">IF(A875&lt;$B$1,VLOOKUP(A875,[1]DI!$A$4:$B$15000,2,FALSE),0)</f>
        <v>3.4000000000000002E-2</v>
      </c>
      <c r="E875" s="129">
        <f t="shared" ca="1" si="245"/>
        <v>1.00013269</v>
      </c>
      <c r="F875" s="129">
        <f ca="1">(TRUNC(PRODUCT($E$12:$E874),16))</f>
        <v>1.0955865958531501</v>
      </c>
      <c r="G875" s="129">
        <f t="shared" si="254"/>
        <v>1</v>
      </c>
      <c r="H875" s="129">
        <f t="shared" ca="1" si="246"/>
        <v>1.0955866000000001</v>
      </c>
      <c r="I875" s="128">
        <f t="shared" si="255"/>
        <v>0.05</v>
      </c>
      <c r="J875" s="122">
        <f t="shared" si="256"/>
        <v>43488</v>
      </c>
      <c r="K875" s="118">
        <f t="shared" si="257"/>
        <v>593</v>
      </c>
      <c r="L875" s="130">
        <f t="shared" si="258"/>
        <v>593</v>
      </c>
      <c r="M875" s="131">
        <f t="shared" si="247"/>
        <v>1.121662293</v>
      </c>
      <c r="N875" s="131">
        <f t="shared" ca="1" si="248"/>
        <v>1.228878178</v>
      </c>
      <c r="O875" s="130">
        <f t="shared" si="259"/>
        <v>0</v>
      </c>
      <c r="P875" s="129">
        <f t="shared" ca="1" si="249"/>
        <v>457756.35600000003</v>
      </c>
      <c r="Q875" s="135">
        <f t="shared" si="250"/>
        <v>0</v>
      </c>
      <c r="R875" s="129">
        <f t="shared" si="251"/>
        <v>0</v>
      </c>
      <c r="S875" s="136" t="str">
        <f t="shared" si="260"/>
        <v>A+J=</v>
      </c>
      <c r="T875" s="122">
        <f t="shared" si="261"/>
        <v>44732</v>
      </c>
      <c r="U875" s="3"/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3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  <c r="FE875" s="2"/>
      <c r="FF875" s="2"/>
      <c r="FG875" s="2"/>
      <c r="FH875" s="2"/>
      <c r="FI875" s="2"/>
      <c r="FJ875" s="2"/>
    </row>
    <row r="876" spans="1:166" x14ac:dyDescent="0.15">
      <c r="A876" s="134">
        <f t="shared" si="252"/>
        <v>44352</v>
      </c>
      <c r="B876" s="127">
        <f t="shared" ca="1" si="262"/>
        <v>2458558.4279999998</v>
      </c>
      <c r="C876" s="119">
        <f t="shared" si="253"/>
        <v>2000000</v>
      </c>
      <c r="D876" s="128">
        <f ca="1">IF(A876&lt;$B$1,VLOOKUP(A876,[1]DI!$A$4:$B$15000,2,FALSE),0)</f>
        <v>0</v>
      </c>
      <c r="E876" s="129">
        <f t="shared" ca="1" si="245"/>
        <v>1</v>
      </c>
      <c r="F876" s="129">
        <f ca="1">(TRUNC(PRODUCT($E$12:$E875),16))</f>
        <v>1.0957319692385501</v>
      </c>
      <c r="G876" s="129">
        <f t="shared" si="254"/>
        <v>1</v>
      </c>
      <c r="H876" s="129">
        <f t="shared" ca="1" si="246"/>
        <v>1.0957319700000001</v>
      </c>
      <c r="I876" s="128">
        <f t="shared" si="255"/>
        <v>0.05</v>
      </c>
      <c r="J876" s="122">
        <f t="shared" si="256"/>
        <v>43488</v>
      </c>
      <c r="K876" s="118">
        <f t="shared" si="257"/>
        <v>593</v>
      </c>
      <c r="L876" s="130">
        <f t="shared" si="258"/>
        <v>594</v>
      </c>
      <c r="M876" s="131">
        <f t="shared" si="247"/>
        <v>1.1218794809999999</v>
      </c>
      <c r="N876" s="131">
        <f t="shared" ca="1" si="248"/>
        <v>1.229279214</v>
      </c>
      <c r="O876" s="130">
        <f t="shared" si="259"/>
        <v>0</v>
      </c>
      <c r="P876" s="129">
        <f t="shared" ca="1" si="249"/>
        <v>458558.42800000001</v>
      </c>
      <c r="Q876" s="135">
        <f t="shared" si="250"/>
        <v>0</v>
      </c>
      <c r="R876" s="129">
        <f t="shared" si="251"/>
        <v>0</v>
      </c>
      <c r="S876" s="136" t="str">
        <f t="shared" si="260"/>
        <v>A+J=</v>
      </c>
      <c r="T876" s="122">
        <f t="shared" si="261"/>
        <v>44732</v>
      </c>
      <c r="U876" s="3"/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3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  <c r="FE876" s="2"/>
      <c r="FF876" s="2"/>
      <c r="FG876" s="2"/>
      <c r="FH876" s="2"/>
      <c r="FI876" s="2"/>
      <c r="FJ876" s="2"/>
    </row>
    <row r="877" spans="1:166" x14ac:dyDescent="0.15">
      <c r="A877" s="134">
        <f t="shared" si="252"/>
        <v>44353</v>
      </c>
      <c r="B877" s="127">
        <f t="shared" ca="1" si="262"/>
        <v>2458558.4279999998</v>
      </c>
      <c r="C877" s="119">
        <f t="shared" si="253"/>
        <v>2000000</v>
      </c>
      <c r="D877" s="128">
        <f ca="1">IF(A877&lt;$B$1,VLOOKUP(A877,[1]DI!$A$4:$B$15000,2,FALSE),0)</f>
        <v>0</v>
      </c>
      <c r="E877" s="129">
        <f t="shared" ca="1" si="245"/>
        <v>1</v>
      </c>
      <c r="F877" s="129">
        <f ca="1">(TRUNC(PRODUCT($E$12:$E876),16))</f>
        <v>1.0957319692385501</v>
      </c>
      <c r="G877" s="129">
        <f t="shared" si="254"/>
        <v>1</v>
      </c>
      <c r="H877" s="129">
        <f t="shared" ca="1" si="246"/>
        <v>1.0957319700000001</v>
      </c>
      <c r="I877" s="128">
        <f t="shared" si="255"/>
        <v>0.05</v>
      </c>
      <c r="J877" s="122">
        <f t="shared" si="256"/>
        <v>43488</v>
      </c>
      <c r="K877" s="118">
        <f t="shared" si="257"/>
        <v>593</v>
      </c>
      <c r="L877" s="130">
        <f t="shared" si="258"/>
        <v>594</v>
      </c>
      <c r="M877" s="131">
        <f t="shared" si="247"/>
        <v>1.1218794809999999</v>
      </c>
      <c r="N877" s="131">
        <f t="shared" ca="1" si="248"/>
        <v>1.229279214</v>
      </c>
      <c r="O877" s="130">
        <f t="shared" si="259"/>
        <v>0</v>
      </c>
      <c r="P877" s="129">
        <f t="shared" ca="1" si="249"/>
        <v>458558.42800000001</v>
      </c>
      <c r="Q877" s="135">
        <f t="shared" si="250"/>
        <v>0</v>
      </c>
      <c r="R877" s="129">
        <f t="shared" si="251"/>
        <v>0</v>
      </c>
      <c r="S877" s="136" t="str">
        <f t="shared" si="260"/>
        <v>A+J=</v>
      </c>
      <c r="T877" s="122">
        <f t="shared" si="261"/>
        <v>44732</v>
      </c>
      <c r="U877" s="3"/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3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  <c r="FE877" s="2"/>
      <c r="FF877" s="2"/>
      <c r="FG877" s="2"/>
      <c r="FH877" s="2"/>
      <c r="FI877" s="2"/>
      <c r="FJ877" s="2"/>
    </row>
    <row r="878" spans="1:166" x14ac:dyDescent="0.15">
      <c r="A878" s="134">
        <f t="shared" si="252"/>
        <v>44354</v>
      </c>
      <c r="B878" s="127">
        <f t="shared" ca="1" si="262"/>
        <v>2458558.4279999998</v>
      </c>
      <c r="C878" s="119">
        <f t="shared" si="253"/>
        <v>2000000</v>
      </c>
      <c r="D878" s="128">
        <f ca="1">IF(A878&lt;$B$1,VLOOKUP(A878,[1]DI!$A$4:$B$15000,2,FALSE),0)</f>
        <v>3.4000000000000002E-2</v>
      </c>
      <c r="E878" s="129">
        <f t="shared" ca="1" si="245"/>
        <v>1.00013269</v>
      </c>
      <c r="F878" s="129">
        <f ca="1">(TRUNC(PRODUCT($E$12:$E877),16))</f>
        <v>1.0957319692385501</v>
      </c>
      <c r="G878" s="129">
        <f t="shared" si="254"/>
        <v>1</v>
      </c>
      <c r="H878" s="129">
        <f t="shared" ca="1" si="246"/>
        <v>1.0957319700000001</v>
      </c>
      <c r="I878" s="128">
        <f t="shared" si="255"/>
        <v>0.05</v>
      </c>
      <c r="J878" s="122">
        <f t="shared" si="256"/>
        <v>43488</v>
      </c>
      <c r="K878" s="118">
        <f t="shared" si="257"/>
        <v>594</v>
      </c>
      <c r="L878" s="130">
        <f t="shared" si="258"/>
        <v>594</v>
      </c>
      <c r="M878" s="131">
        <f t="shared" si="247"/>
        <v>1.1218794809999999</v>
      </c>
      <c r="N878" s="131">
        <f t="shared" ca="1" si="248"/>
        <v>1.229279214</v>
      </c>
      <c r="O878" s="130">
        <f t="shared" si="259"/>
        <v>0</v>
      </c>
      <c r="P878" s="129">
        <f t="shared" ca="1" si="249"/>
        <v>458558.42800000001</v>
      </c>
      <c r="Q878" s="135">
        <f t="shared" si="250"/>
        <v>0</v>
      </c>
      <c r="R878" s="129">
        <f t="shared" si="251"/>
        <v>0</v>
      </c>
      <c r="S878" s="136" t="str">
        <f t="shared" si="260"/>
        <v>A+J=</v>
      </c>
      <c r="T878" s="122">
        <f t="shared" si="261"/>
        <v>44732</v>
      </c>
      <c r="U878" s="3"/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3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  <c r="FE878" s="2"/>
      <c r="FF878" s="2"/>
      <c r="FG878" s="2"/>
      <c r="FH878" s="2"/>
      <c r="FI878" s="2"/>
      <c r="FJ878" s="2"/>
    </row>
    <row r="879" spans="1:166" x14ac:dyDescent="0.15">
      <c r="A879" s="134">
        <f t="shared" si="252"/>
        <v>44355</v>
      </c>
      <c r="B879" s="127">
        <f t="shared" ca="1" si="262"/>
        <v>2459360.7620000001</v>
      </c>
      <c r="C879" s="119">
        <f t="shared" si="253"/>
        <v>2000000</v>
      </c>
      <c r="D879" s="128">
        <f ca="1">IF(A879&lt;$B$1,VLOOKUP(A879,[1]DI!$A$4:$B$15000,2,FALSE),0)</f>
        <v>3.4000000000000002E-2</v>
      </c>
      <c r="E879" s="129">
        <f t="shared" ca="1" si="245"/>
        <v>1.00013269</v>
      </c>
      <c r="F879" s="129">
        <f ca="1">(TRUNC(PRODUCT($E$12:$E878),16))</f>
        <v>1.09587736191355</v>
      </c>
      <c r="G879" s="129">
        <f t="shared" si="254"/>
        <v>1</v>
      </c>
      <c r="H879" s="129">
        <f t="shared" ca="1" si="246"/>
        <v>1.09587736</v>
      </c>
      <c r="I879" s="128">
        <f t="shared" si="255"/>
        <v>0.05</v>
      </c>
      <c r="J879" s="122">
        <f t="shared" si="256"/>
        <v>43488</v>
      </c>
      <c r="K879" s="118">
        <f t="shared" si="257"/>
        <v>595</v>
      </c>
      <c r="L879" s="130">
        <f t="shared" si="258"/>
        <v>595</v>
      </c>
      <c r="M879" s="131">
        <f t="shared" si="247"/>
        <v>1.122096711</v>
      </c>
      <c r="N879" s="131">
        <f t="shared" ca="1" si="248"/>
        <v>1.2296803810000001</v>
      </c>
      <c r="O879" s="130">
        <f t="shared" si="259"/>
        <v>0</v>
      </c>
      <c r="P879" s="129">
        <f t="shared" ca="1" si="249"/>
        <v>459360.76199999999</v>
      </c>
      <c r="Q879" s="135">
        <f t="shared" si="250"/>
        <v>0</v>
      </c>
      <c r="R879" s="129">
        <f t="shared" si="251"/>
        <v>0</v>
      </c>
      <c r="S879" s="136" t="str">
        <f t="shared" si="260"/>
        <v>A+J=</v>
      </c>
      <c r="T879" s="122">
        <f t="shared" si="261"/>
        <v>44732</v>
      </c>
      <c r="U879" s="3"/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3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  <c r="FE879" s="2"/>
      <c r="FF879" s="2"/>
      <c r="FG879" s="2"/>
      <c r="FH879" s="2"/>
      <c r="FI879" s="2"/>
      <c r="FJ879" s="2"/>
    </row>
    <row r="880" spans="1:166" x14ac:dyDescent="0.15">
      <c r="A880" s="134">
        <f t="shared" si="252"/>
        <v>44356</v>
      </c>
      <c r="B880" s="127">
        <f t="shared" ca="1" si="262"/>
        <v>2460163.36</v>
      </c>
      <c r="C880" s="119">
        <f t="shared" si="253"/>
        <v>2000000</v>
      </c>
      <c r="D880" s="128">
        <f ca="1">IF(A880&lt;$B$1,VLOOKUP(A880,[1]DI!$A$4:$B$15000,2,FALSE),0)</f>
        <v>3.4000000000000002E-2</v>
      </c>
      <c r="E880" s="129">
        <f t="shared" ca="1" si="245"/>
        <v>1.00013269</v>
      </c>
      <c r="F880" s="129">
        <f ca="1">(TRUNC(PRODUCT($E$12:$E879),16))</f>
        <v>1.0960227738807</v>
      </c>
      <c r="G880" s="129">
        <f t="shared" si="254"/>
        <v>1</v>
      </c>
      <c r="H880" s="129">
        <f t="shared" ca="1" si="246"/>
        <v>1.09602277</v>
      </c>
      <c r="I880" s="128">
        <f t="shared" si="255"/>
        <v>0.05</v>
      </c>
      <c r="J880" s="122">
        <f t="shared" si="256"/>
        <v>43488</v>
      </c>
      <c r="K880" s="118">
        <f t="shared" si="257"/>
        <v>596</v>
      </c>
      <c r="L880" s="130">
        <f t="shared" si="258"/>
        <v>596</v>
      </c>
      <c r="M880" s="131">
        <f t="shared" si="247"/>
        <v>1.122313983</v>
      </c>
      <c r="N880" s="131">
        <f t="shared" ca="1" si="248"/>
        <v>1.2300816800000001</v>
      </c>
      <c r="O880" s="130">
        <f t="shared" si="259"/>
        <v>0</v>
      </c>
      <c r="P880" s="129">
        <f t="shared" ca="1" si="249"/>
        <v>460163.36</v>
      </c>
      <c r="Q880" s="135">
        <f t="shared" si="250"/>
        <v>0</v>
      </c>
      <c r="R880" s="129">
        <f t="shared" si="251"/>
        <v>0</v>
      </c>
      <c r="S880" s="136" t="str">
        <f t="shared" si="260"/>
        <v>A+J=</v>
      </c>
      <c r="T880" s="122">
        <f t="shared" si="261"/>
        <v>44732</v>
      </c>
      <c r="U880" s="3"/>
      <c r="V880" s="3"/>
      <c r="W880" s="3"/>
      <c r="X880" s="52"/>
      <c r="Y880" s="3"/>
      <c r="Z880" s="1"/>
      <c r="AA880" s="3"/>
      <c r="AB880" s="3"/>
      <c r="AC880" s="3"/>
      <c r="AD880" s="3"/>
      <c r="AE880" s="3"/>
      <c r="AF880" s="11"/>
      <c r="AG880" s="3"/>
      <c r="AH880" s="3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  <c r="FE880" s="2"/>
      <c r="FF880" s="2"/>
      <c r="FG880" s="2"/>
      <c r="FH880" s="2"/>
      <c r="FI880" s="2"/>
      <c r="FJ880" s="2"/>
    </row>
    <row r="881" spans="1:166" x14ac:dyDescent="0.15">
      <c r="A881" s="134">
        <f t="shared" si="252"/>
        <v>44357</v>
      </c>
      <c r="B881" s="127">
        <f t="shared" ca="1" si="262"/>
        <v>2460966.2480000001</v>
      </c>
      <c r="C881" s="119">
        <f t="shared" si="253"/>
        <v>2000000</v>
      </c>
      <c r="D881" s="128">
        <f ca="1">IF(A881&lt;$B$1,VLOOKUP(A881,[1]DI!$A$4:$B$15000,2,FALSE),0)</f>
        <v>3.4000000000000002E-2</v>
      </c>
      <c r="E881" s="129">
        <f t="shared" ca="1" si="245"/>
        <v>1.00013269</v>
      </c>
      <c r="F881" s="129">
        <f ca="1">(TRUNC(PRODUCT($E$12:$E880),16))</f>
        <v>1.0961682051425701</v>
      </c>
      <c r="G881" s="129">
        <f t="shared" si="254"/>
        <v>1</v>
      </c>
      <c r="H881" s="129">
        <f t="shared" ca="1" si="246"/>
        <v>1.0961682100000001</v>
      </c>
      <c r="I881" s="128">
        <f t="shared" si="255"/>
        <v>0.05</v>
      </c>
      <c r="J881" s="122">
        <f t="shared" si="256"/>
        <v>43488</v>
      </c>
      <c r="K881" s="118">
        <f t="shared" si="257"/>
        <v>597</v>
      </c>
      <c r="L881" s="130">
        <f t="shared" si="258"/>
        <v>597</v>
      </c>
      <c r="M881" s="131">
        <f t="shared" si="247"/>
        <v>1.122531298</v>
      </c>
      <c r="N881" s="131">
        <f t="shared" ca="1" si="248"/>
        <v>1.230483124</v>
      </c>
      <c r="O881" s="130">
        <f t="shared" si="259"/>
        <v>0</v>
      </c>
      <c r="P881" s="129">
        <f t="shared" ca="1" si="249"/>
        <v>460966.24800000002</v>
      </c>
      <c r="Q881" s="135">
        <f t="shared" si="250"/>
        <v>0</v>
      </c>
      <c r="R881" s="129">
        <f t="shared" si="251"/>
        <v>0</v>
      </c>
      <c r="S881" s="136" t="str">
        <f t="shared" si="260"/>
        <v>A+J=</v>
      </c>
      <c r="T881" s="122">
        <f t="shared" si="261"/>
        <v>44732</v>
      </c>
      <c r="U881" s="3"/>
      <c r="V881" s="3"/>
      <c r="W881" s="3"/>
      <c r="X881" s="52"/>
      <c r="Y881" s="3"/>
      <c r="Z881" s="1"/>
      <c r="AA881" s="3"/>
      <c r="AB881" s="3"/>
      <c r="AC881" s="3"/>
      <c r="AD881" s="3"/>
      <c r="AE881" s="3"/>
      <c r="AF881" s="11"/>
      <c r="AG881" s="3"/>
      <c r="AH881" s="3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  <c r="FE881" s="2"/>
      <c r="FF881" s="2"/>
      <c r="FG881" s="2"/>
      <c r="FH881" s="2"/>
      <c r="FI881" s="2"/>
      <c r="FJ881" s="2"/>
    </row>
    <row r="882" spans="1:166" x14ac:dyDescent="0.15">
      <c r="A882" s="134">
        <f t="shared" si="252"/>
        <v>44358</v>
      </c>
      <c r="B882" s="127">
        <f t="shared" ca="1" si="262"/>
        <v>2461769.372</v>
      </c>
      <c r="C882" s="119">
        <f t="shared" si="253"/>
        <v>2000000</v>
      </c>
      <c r="D882" s="128">
        <f ca="1">IF(A882&lt;$B$1,VLOOKUP(A882,[1]DI!$A$4:$B$15000,2,FALSE),0)</f>
        <v>3.4000000000000002E-2</v>
      </c>
      <c r="E882" s="129">
        <f t="shared" ca="1" si="245"/>
        <v>1.00013269</v>
      </c>
      <c r="F882" s="129">
        <f ca="1">(TRUNC(PRODUCT($E$12:$E881),16))</f>
        <v>1.0963136557017099</v>
      </c>
      <c r="G882" s="129">
        <f t="shared" si="254"/>
        <v>1</v>
      </c>
      <c r="H882" s="129">
        <f t="shared" ca="1" si="246"/>
        <v>1.0963136600000001</v>
      </c>
      <c r="I882" s="128">
        <f t="shared" si="255"/>
        <v>0.05</v>
      </c>
      <c r="J882" s="122">
        <f t="shared" si="256"/>
        <v>43488</v>
      </c>
      <c r="K882" s="118">
        <f t="shared" si="257"/>
        <v>598</v>
      </c>
      <c r="L882" s="130">
        <f t="shared" si="258"/>
        <v>598</v>
      </c>
      <c r="M882" s="131">
        <f t="shared" si="247"/>
        <v>1.122748654</v>
      </c>
      <c r="N882" s="131">
        <f t="shared" ca="1" si="248"/>
        <v>1.230884686</v>
      </c>
      <c r="O882" s="130">
        <f t="shared" si="259"/>
        <v>0</v>
      </c>
      <c r="P882" s="129">
        <f t="shared" ca="1" si="249"/>
        <v>461769.37199999997</v>
      </c>
      <c r="Q882" s="135">
        <f t="shared" si="250"/>
        <v>0</v>
      </c>
      <c r="R882" s="129">
        <f t="shared" si="251"/>
        <v>0</v>
      </c>
      <c r="S882" s="136" t="str">
        <f t="shared" si="260"/>
        <v>A+J=</v>
      </c>
      <c r="T882" s="122">
        <f t="shared" si="261"/>
        <v>44732</v>
      </c>
      <c r="U882" s="3"/>
      <c r="V882" s="3"/>
      <c r="W882" s="3"/>
      <c r="X882" s="52"/>
      <c r="Y882" s="3"/>
      <c r="Z882" s="1"/>
      <c r="AA882" s="3"/>
      <c r="AB882" s="3"/>
      <c r="AC882" s="3"/>
      <c r="AD882" s="3"/>
      <c r="AE882" s="3"/>
      <c r="AF882" s="11"/>
      <c r="AG882" s="3"/>
      <c r="AH882" s="3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  <c r="FE882" s="2"/>
      <c r="FF882" s="2"/>
      <c r="FG882" s="2"/>
      <c r="FH882" s="2"/>
      <c r="FI882" s="2"/>
      <c r="FJ882" s="2"/>
    </row>
    <row r="883" spans="1:166" x14ac:dyDescent="0.15">
      <c r="A883" s="134">
        <f t="shared" si="252"/>
        <v>44359</v>
      </c>
      <c r="B883" s="127">
        <f t="shared" ca="1" si="262"/>
        <v>2462572.7599999998</v>
      </c>
      <c r="C883" s="119">
        <f t="shared" si="253"/>
        <v>2000000</v>
      </c>
      <c r="D883" s="128">
        <f ca="1">IF(A883&lt;$B$1,VLOOKUP(A883,[1]DI!$A$4:$B$15000,2,FALSE),0)</f>
        <v>0</v>
      </c>
      <c r="E883" s="129">
        <f t="shared" ca="1" si="245"/>
        <v>1</v>
      </c>
      <c r="F883" s="129">
        <f ca="1">(TRUNC(PRODUCT($E$12:$E882),16))</f>
        <v>1.0964591255606799</v>
      </c>
      <c r="G883" s="129">
        <f t="shared" si="254"/>
        <v>1</v>
      </c>
      <c r="H883" s="129">
        <f t="shared" ca="1" si="246"/>
        <v>1.0964591299999999</v>
      </c>
      <c r="I883" s="128">
        <f t="shared" si="255"/>
        <v>0.05</v>
      </c>
      <c r="J883" s="122">
        <f t="shared" si="256"/>
        <v>43488</v>
      </c>
      <c r="K883" s="118">
        <f t="shared" si="257"/>
        <v>598</v>
      </c>
      <c r="L883" s="130">
        <f t="shared" si="258"/>
        <v>599</v>
      </c>
      <c r="M883" s="131">
        <f t="shared" si="247"/>
        <v>1.122966052</v>
      </c>
      <c r="N883" s="131">
        <f t="shared" ca="1" si="248"/>
        <v>1.23128638</v>
      </c>
      <c r="O883" s="130">
        <f t="shared" si="259"/>
        <v>0</v>
      </c>
      <c r="P883" s="129">
        <f t="shared" ca="1" si="249"/>
        <v>462572.76</v>
      </c>
      <c r="Q883" s="135">
        <f t="shared" si="250"/>
        <v>0</v>
      </c>
      <c r="R883" s="129">
        <f t="shared" si="251"/>
        <v>0</v>
      </c>
      <c r="S883" s="136" t="str">
        <f t="shared" si="260"/>
        <v>A+J=</v>
      </c>
      <c r="T883" s="122">
        <f t="shared" si="261"/>
        <v>44732</v>
      </c>
      <c r="U883" s="3"/>
      <c r="V883" s="3"/>
      <c r="W883" s="3"/>
      <c r="X883" s="52"/>
      <c r="Y883" s="3"/>
      <c r="Z883" s="1"/>
      <c r="AA883" s="3"/>
      <c r="AB883" s="3"/>
      <c r="AC883" s="3"/>
      <c r="AD883" s="3"/>
      <c r="AE883" s="3"/>
      <c r="AF883" s="11"/>
      <c r="AG883" s="3"/>
      <c r="AH883" s="3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  <c r="FE883" s="2"/>
      <c r="FF883" s="2"/>
      <c r="FG883" s="2"/>
      <c r="FH883" s="2"/>
      <c r="FI883" s="2"/>
      <c r="FJ883" s="2"/>
    </row>
    <row r="884" spans="1:166" x14ac:dyDescent="0.15">
      <c r="A884" s="134">
        <f t="shared" si="252"/>
        <v>44360</v>
      </c>
      <c r="B884" s="127">
        <f t="shared" ca="1" si="262"/>
        <v>2462572.7599999998</v>
      </c>
      <c r="C884" s="119">
        <f t="shared" si="253"/>
        <v>2000000</v>
      </c>
      <c r="D884" s="128">
        <f ca="1">IF(A884&lt;$B$1,VLOOKUP(A884,[1]DI!$A$4:$B$15000,2,FALSE),0)</f>
        <v>0</v>
      </c>
      <c r="E884" s="129">
        <f t="shared" ca="1" si="245"/>
        <v>1</v>
      </c>
      <c r="F884" s="129">
        <f ca="1">(TRUNC(PRODUCT($E$12:$E883),16))</f>
        <v>1.0964591255606799</v>
      </c>
      <c r="G884" s="129">
        <f t="shared" si="254"/>
        <v>1</v>
      </c>
      <c r="H884" s="129">
        <f t="shared" ca="1" si="246"/>
        <v>1.0964591299999999</v>
      </c>
      <c r="I884" s="128">
        <f t="shared" si="255"/>
        <v>0.05</v>
      </c>
      <c r="J884" s="122">
        <f t="shared" si="256"/>
        <v>43488</v>
      </c>
      <c r="K884" s="118">
        <f t="shared" si="257"/>
        <v>598</v>
      </c>
      <c r="L884" s="130">
        <f t="shared" si="258"/>
        <v>599</v>
      </c>
      <c r="M884" s="131">
        <f t="shared" si="247"/>
        <v>1.122966052</v>
      </c>
      <c r="N884" s="131">
        <f t="shared" ca="1" si="248"/>
        <v>1.23128638</v>
      </c>
      <c r="O884" s="130">
        <f t="shared" si="259"/>
        <v>0</v>
      </c>
      <c r="P884" s="129">
        <f t="shared" ca="1" si="249"/>
        <v>462572.76</v>
      </c>
      <c r="Q884" s="135">
        <f t="shared" si="250"/>
        <v>0</v>
      </c>
      <c r="R884" s="129">
        <f t="shared" si="251"/>
        <v>0</v>
      </c>
      <c r="S884" s="136" t="str">
        <f t="shared" si="260"/>
        <v>A+J=</v>
      </c>
      <c r="T884" s="122">
        <f t="shared" si="261"/>
        <v>44732</v>
      </c>
      <c r="U884" s="3"/>
      <c r="V884" s="3"/>
      <c r="W884" s="3"/>
      <c r="X884" s="52"/>
      <c r="Y884" s="3"/>
      <c r="Z884" s="1"/>
      <c r="AA884" s="3"/>
      <c r="AB884" s="3"/>
      <c r="AC884" s="3"/>
      <c r="AD884" s="3"/>
      <c r="AE884" s="3"/>
      <c r="AF884" s="11"/>
      <c r="AG884" s="3"/>
      <c r="AH884" s="3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  <c r="FE884" s="2"/>
      <c r="FF884" s="2"/>
      <c r="FG884" s="2"/>
      <c r="FH884" s="2"/>
      <c r="FI884" s="2"/>
      <c r="FJ884" s="2"/>
    </row>
    <row r="885" spans="1:166" x14ac:dyDescent="0.15">
      <c r="A885" s="134">
        <f t="shared" si="252"/>
        <v>44361</v>
      </c>
      <c r="B885" s="127">
        <f t="shared" ca="1" si="262"/>
        <v>2462572.7599999998</v>
      </c>
      <c r="C885" s="119">
        <f t="shared" si="253"/>
        <v>2000000</v>
      </c>
      <c r="D885" s="128">
        <f ca="1">IF(A885&lt;$B$1,VLOOKUP(A885,[1]DI!$A$4:$B$15000,2,FALSE),0)</f>
        <v>3.4000000000000002E-2</v>
      </c>
      <c r="E885" s="129">
        <f t="shared" ca="1" si="245"/>
        <v>1.00013269</v>
      </c>
      <c r="F885" s="129">
        <f ca="1">(TRUNC(PRODUCT($E$12:$E884),16))</f>
        <v>1.0964591255606799</v>
      </c>
      <c r="G885" s="129">
        <f t="shared" si="254"/>
        <v>1</v>
      </c>
      <c r="H885" s="129">
        <f t="shared" ca="1" si="246"/>
        <v>1.0964591299999999</v>
      </c>
      <c r="I885" s="128">
        <f t="shared" si="255"/>
        <v>0.05</v>
      </c>
      <c r="J885" s="122">
        <f t="shared" si="256"/>
        <v>43488</v>
      </c>
      <c r="K885" s="118">
        <f t="shared" si="257"/>
        <v>599</v>
      </c>
      <c r="L885" s="130">
        <f t="shared" si="258"/>
        <v>599</v>
      </c>
      <c r="M885" s="131">
        <f t="shared" si="247"/>
        <v>1.122966052</v>
      </c>
      <c r="N885" s="131">
        <f t="shared" ca="1" si="248"/>
        <v>1.23128638</v>
      </c>
      <c r="O885" s="130">
        <f t="shared" si="259"/>
        <v>0</v>
      </c>
      <c r="P885" s="129">
        <f t="shared" ca="1" si="249"/>
        <v>462572.76</v>
      </c>
      <c r="Q885" s="135">
        <f t="shared" si="250"/>
        <v>0</v>
      </c>
      <c r="R885" s="129">
        <f t="shared" si="251"/>
        <v>0</v>
      </c>
      <c r="S885" s="136" t="str">
        <f t="shared" si="260"/>
        <v>A+J=</v>
      </c>
      <c r="T885" s="122">
        <f t="shared" si="261"/>
        <v>44732</v>
      </c>
      <c r="U885" s="3"/>
      <c r="V885" s="3"/>
      <c r="W885" s="3"/>
      <c r="X885" s="52"/>
      <c r="Y885" s="3"/>
      <c r="Z885" s="1"/>
      <c r="AA885" s="3"/>
      <c r="AB885" s="3"/>
      <c r="AC885" s="3"/>
      <c r="AD885" s="3"/>
      <c r="AE885" s="3"/>
      <c r="AF885" s="11"/>
      <c r="AG885" s="3"/>
      <c r="AH885" s="3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  <c r="FE885" s="2"/>
      <c r="FF885" s="2"/>
      <c r="FG885" s="2"/>
      <c r="FH885" s="2"/>
      <c r="FI885" s="2"/>
      <c r="FJ885" s="2"/>
    </row>
    <row r="886" spans="1:166" x14ac:dyDescent="0.15">
      <c r="A886" s="134">
        <f t="shared" si="252"/>
        <v>44362</v>
      </c>
      <c r="B886" s="127">
        <f t="shared" ca="1" si="262"/>
        <v>2463376.392</v>
      </c>
      <c r="C886" s="119">
        <f t="shared" si="253"/>
        <v>2000000</v>
      </c>
      <c r="D886" s="128">
        <f ca="1">IF(A886&lt;$B$1,VLOOKUP(A886,[1]DI!$A$4:$B$15000,2,FALSE),0)</f>
        <v>3.4000000000000002E-2</v>
      </c>
      <c r="E886" s="129">
        <f t="shared" ca="1" si="245"/>
        <v>1.00013269</v>
      </c>
      <c r="F886" s="129">
        <f ca="1">(TRUNC(PRODUCT($E$12:$E885),16))</f>
        <v>1.0966046147220501</v>
      </c>
      <c r="G886" s="129">
        <f t="shared" si="254"/>
        <v>1</v>
      </c>
      <c r="H886" s="129">
        <f t="shared" ca="1" si="246"/>
        <v>1.09660461</v>
      </c>
      <c r="I886" s="128">
        <f t="shared" si="255"/>
        <v>0.05</v>
      </c>
      <c r="J886" s="122">
        <f t="shared" si="256"/>
        <v>43488</v>
      </c>
      <c r="K886" s="118">
        <f t="shared" si="257"/>
        <v>600</v>
      </c>
      <c r="L886" s="130">
        <f t="shared" si="258"/>
        <v>600</v>
      </c>
      <c r="M886" s="131">
        <f t="shared" si="247"/>
        <v>1.123183493</v>
      </c>
      <c r="N886" s="131">
        <f t="shared" ca="1" si="248"/>
        <v>1.2316881959999999</v>
      </c>
      <c r="O886" s="130">
        <f t="shared" si="259"/>
        <v>0</v>
      </c>
      <c r="P886" s="129">
        <f t="shared" ca="1" si="249"/>
        <v>463376.39199999999</v>
      </c>
      <c r="Q886" s="135">
        <f t="shared" si="250"/>
        <v>0</v>
      </c>
      <c r="R886" s="129">
        <f t="shared" si="251"/>
        <v>0</v>
      </c>
      <c r="S886" s="136" t="str">
        <f t="shared" si="260"/>
        <v>A+J=</v>
      </c>
      <c r="T886" s="122">
        <f t="shared" si="261"/>
        <v>44732</v>
      </c>
      <c r="U886" s="3"/>
      <c r="V886" s="3"/>
      <c r="W886" s="3"/>
      <c r="X886" s="52"/>
      <c r="Y886" s="3"/>
      <c r="Z886" s="1"/>
      <c r="AA886" s="3"/>
      <c r="AB886" s="3"/>
      <c r="AC886" s="3"/>
      <c r="AD886" s="3"/>
      <c r="AE886" s="3"/>
      <c r="AF886" s="11"/>
      <c r="AG886" s="3"/>
      <c r="AH886" s="3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  <c r="FE886" s="2"/>
      <c r="FF886" s="2"/>
      <c r="FG886" s="2"/>
      <c r="FH886" s="2"/>
      <c r="FI886" s="2"/>
      <c r="FJ886" s="2"/>
    </row>
    <row r="887" spans="1:166" x14ac:dyDescent="0.15">
      <c r="A887" s="134">
        <f t="shared" si="252"/>
        <v>44363</v>
      </c>
      <c r="B887" s="127">
        <f t="shared" ca="1" si="262"/>
        <v>2464180.3080000002</v>
      </c>
      <c r="C887" s="119">
        <f t="shared" si="253"/>
        <v>2000000</v>
      </c>
      <c r="D887" s="128">
        <f ca="1">IF(A887&lt;$B$1,VLOOKUP(A887,[1]DI!$A$4:$B$15000,2,FALSE),0)</f>
        <v>3.4000000000000002E-2</v>
      </c>
      <c r="E887" s="129">
        <f t="shared" ca="1" si="245"/>
        <v>1.00013269</v>
      </c>
      <c r="F887" s="129">
        <f ca="1">(TRUNC(PRODUCT($E$12:$E886),16))</f>
        <v>1.0967501231883801</v>
      </c>
      <c r="G887" s="129">
        <f t="shared" si="254"/>
        <v>1</v>
      </c>
      <c r="H887" s="129">
        <f t="shared" ca="1" si="246"/>
        <v>1.0967501200000001</v>
      </c>
      <c r="I887" s="128">
        <f t="shared" si="255"/>
        <v>0.05</v>
      </c>
      <c r="J887" s="122">
        <f t="shared" si="256"/>
        <v>43488</v>
      </c>
      <c r="K887" s="118">
        <f t="shared" si="257"/>
        <v>601</v>
      </c>
      <c r="L887" s="130">
        <f t="shared" si="258"/>
        <v>601</v>
      </c>
      <c r="M887" s="131">
        <f t="shared" si="247"/>
        <v>1.123400975</v>
      </c>
      <c r="N887" s="131">
        <f t="shared" ca="1" si="248"/>
        <v>1.232090154</v>
      </c>
      <c r="O887" s="130">
        <f t="shared" si="259"/>
        <v>0</v>
      </c>
      <c r="P887" s="129">
        <f t="shared" ca="1" si="249"/>
        <v>464180.30800000002</v>
      </c>
      <c r="Q887" s="135">
        <f t="shared" si="250"/>
        <v>0</v>
      </c>
      <c r="R887" s="129">
        <f t="shared" si="251"/>
        <v>0</v>
      </c>
      <c r="S887" s="136" t="str">
        <f t="shared" si="260"/>
        <v>A+J=</v>
      </c>
      <c r="T887" s="122">
        <f t="shared" si="261"/>
        <v>44732</v>
      </c>
      <c r="U887" s="3"/>
      <c r="V887" s="3"/>
      <c r="W887" s="3"/>
      <c r="X887" s="52"/>
      <c r="Y887" s="3"/>
      <c r="Z887" s="1"/>
      <c r="AA887" s="3"/>
      <c r="AB887" s="3"/>
      <c r="AC887" s="3"/>
      <c r="AD887" s="3"/>
      <c r="AE887" s="3"/>
      <c r="AF887" s="11"/>
      <c r="AG887" s="3"/>
      <c r="AH887" s="3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  <c r="FE887" s="2"/>
      <c r="FF887" s="2"/>
      <c r="FG887" s="2"/>
      <c r="FH887" s="2"/>
      <c r="FI887" s="2"/>
      <c r="FJ887" s="2"/>
    </row>
    <row r="888" spans="1:166" x14ac:dyDescent="0.15">
      <c r="A888" s="134">
        <f t="shared" si="252"/>
        <v>44364</v>
      </c>
      <c r="B888" s="127">
        <f t="shared" ca="1" si="262"/>
        <v>2464984.4900000002</v>
      </c>
      <c r="C888" s="119">
        <f t="shared" si="253"/>
        <v>2000000</v>
      </c>
      <c r="D888" s="128">
        <f ca="1">IF(A888&lt;$B$1,VLOOKUP(A888,[1]DI!$A$4:$B$15000,2,FALSE),0)</f>
        <v>4.1500000000000002E-2</v>
      </c>
      <c r="E888" s="129">
        <f t="shared" ca="1" si="245"/>
        <v>1.00016137</v>
      </c>
      <c r="F888" s="129">
        <f ca="1">(TRUNC(PRODUCT($E$12:$E887),16))</f>
        <v>1.0968956509622301</v>
      </c>
      <c r="G888" s="129">
        <f t="shared" si="254"/>
        <v>1</v>
      </c>
      <c r="H888" s="129">
        <f t="shared" ca="1" si="246"/>
        <v>1.09689565</v>
      </c>
      <c r="I888" s="128">
        <f t="shared" si="255"/>
        <v>0.05</v>
      </c>
      <c r="J888" s="122">
        <f t="shared" si="256"/>
        <v>43488</v>
      </c>
      <c r="K888" s="118">
        <f t="shared" si="257"/>
        <v>602</v>
      </c>
      <c r="L888" s="130">
        <f t="shared" si="258"/>
        <v>602</v>
      </c>
      <c r="M888" s="131">
        <f t="shared" si="247"/>
        <v>1.1236185000000001</v>
      </c>
      <c r="N888" s="131">
        <f t="shared" ca="1" si="248"/>
        <v>1.232492245</v>
      </c>
      <c r="O888" s="130">
        <f t="shared" si="259"/>
        <v>0</v>
      </c>
      <c r="P888" s="129">
        <f t="shared" ca="1" si="249"/>
        <v>464984.49</v>
      </c>
      <c r="Q888" s="135">
        <f t="shared" si="250"/>
        <v>0</v>
      </c>
      <c r="R888" s="129">
        <f t="shared" si="251"/>
        <v>0</v>
      </c>
      <c r="S888" s="136" t="str">
        <f t="shared" si="260"/>
        <v>A+J=</v>
      </c>
      <c r="T888" s="122">
        <f t="shared" si="261"/>
        <v>44732</v>
      </c>
      <c r="U888" s="3"/>
      <c r="V888" s="3"/>
      <c r="W888" s="3"/>
      <c r="X888" s="52"/>
      <c r="Y888" s="3"/>
      <c r="Z888" s="1"/>
      <c r="AA888" s="3"/>
      <c r="AB888" s="3"/>
      <c r="AC888" s="3"/>
      <c r="AD888" s="3"/>
      <c r="AE888" s="3"/>
      <c r="AF888" s="11"/>
      <c r="AG888" s="3"/>
      <c r="AH888" s="3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  <c r="FE888" s="2"/>
      <c r="FF888" s="2"/>
      <c r="FG888" s="2"/>
      <c r="FH888" s="2"/>
      <c r="FI888" s="2"/>
      <c r="FJ888" s="2"/>
    </row>
    <row r="889" spans="1:166" x14ac:dyDescent="0.15">
      <c r="A889" s="134">
        <f t="shared" si="252"/>
        <v>44365</v>
      </c>
      <c r="B889" s="127">
        <f t="shared" ca="1" si="262"/>
        <v>2465859.6460000002</v>
      </c>
      <c r="C889" s="119">
        <f t="shared" si="253"/>
        <v>2000000</v>
      </c>
      <c r="D889" s="128">
        <f ca="1">IF(A889&lt;$B$1,VLOOKUP(A889,[1]DI!$A$4:$B$15000,2,FALSE),0)</f>
        <v>4.1500000000000002E-2</v>
      </c>
      <c r="E889" s="129">
        <f t="shared" ca="1" si="245"/>
        <v>1.00016137</v>
      </c>
      <c r="F889" s="129">
        <f ca="1">(TRUNC(PRODUCT($E$12:$E888),16))</f>
        <v>1.0970726570134199</v>
      </c>
      <c r="G889" s="129">
        <f t="shared" si="254"/>
        <v>1</v>
      </c>
      <c r="H889" s="129">
        <f t="shared" ca="1" si="246"/>
        <v>1.09707266</v>
      </c>
      <c r="I889" s="128">
        <f t="shared" si="255"/>
        <v>0.05</v>
      </c>
      <c r="J889" s="122">
        <f t="shared" si="256"/>
        <v>43488</v>
      </c>
      <c r="K889" s="118">
        <f t="shared" si="257"/>
        <v>603</v>
      </c>
      <c r="L889" s="130">
        <f t="shared" si="258"/>
        <v>603</v>
      </c>
      <c r="M889" s="131">
        <f t="shared" si="247"/>
        <v>1.123836067</v>
      </c>
      <c r="N889" s="131">
        <f t="shared" ca="1" si="248"/>
        <v>1.2329298230000001</v>
      </c>
      <c r="O889" s="130">
        <f t="shared" si="259"/>
        <v>0</v>
      </c>
      <c r="P889" s="129">
        <f t="shared" ca="1" si="249"/>
        <v>465859.64600000001</v>
      </c>
      <c r="Q889" s="135">
        <f t="shared" si="250"/>
        <v>0</v>
      </c>
      <c r="R889" s="129">
        <f t="shared" si="251"/>
        <v>0</v>
      </c>
      <c r="S889" s="136" t="str">
        <f t="shared" si="260"/>
        <v>A+J=</v>
      </c>
      <c r="T889" s="122">
        <f t="shared" si="261"/>
        <v>44732</v>
      </c>
      <c r="U889" s="3"/>
      <c r="V889" s="3"/>
      <c r="W889" s="3"/>
      <c r="X889" s="52"/>
      <c r="Y889" s="3"/>
      <c r="Z889" s="1"/>
      <c r="AA889" s="3"/>
      <c r="AB889" s="3"/>
      <c r="AC889" s="3"/>
      <c r="AD889" s="3"/>
      <c r="AE889" s="3"/>
      <c r="AF889" s="11"/>
      <c r="AG889" s="3"/>
      <c r="AH889" s="3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  <c r="FE889" s="2"/>
      <c r="FF889" s="2"/>
      <c r="FG889" s="2"/>
      <c r="FH889" s="2"/>
      <c r="FI889" s="2"/>
      <c r="FJ889" s="2"/>
    </row>
    <row r="890" spans="1:166" x14ac:dyDescent="0.15">
      <c r="A890" s="134">
        <f t="shared" si="252"/>
        <v>44366</v>
      </c>
      <c r="B890" s="127">
        <f t="shared" ca="1" si="262"/>
        <v>2466735.0959999999</v>
      </c>
      <c r="C890" s="119">
        <f t="shared" si="253"/>
        <v>2000000</v>
      </c>
      <c r="D890" s="128">
        <f ca="1">IF(A890&lt;$B$1,VLOOKUP(A890,[1]DI!$A$4:$B$15000,2,FALSE),0)</f>
        <v>0</v>
      </c>
      <c r="E890" s="129">
        <f t="shared" ca="1" si="245"/>
        <v>1</v>
      </c>
      <c r="F890" s="129">
        <f ca="1">(TRUNC(PRODUCT($E$12:$E889),16))</f>
        <v>1.0972496916280801</v>
      </c>
      <c r="G890" s="129">
        <f t="shared" si="254"/>
        <v>1</v>
      </c>
      <c r="H890" s="129">
        <f t="shared" ca="1" si="246"/>
        <v>1.0972496899999999</v>
      </c>
      <c r="I890" s="128">
        <f t="shared" si="255"/>
        <v>0.05</v>
      </c>
      <c r="J890" s="122">
        <f t="shared" si="256"/>
        <v>43488</v>
      </c>
      <c r="K890" s="118">
        <f t="shared" si="257"/>
        <v>603</v>
      </c>
      <c r="L890" s="130">
        <f t="shared" si="258"/>
        <v>604</v>
      </c>
      <c r="M890" s="131">
        <f t="shared" si="247"/>
        <v>1.1240536759999999</v>
      </c>
      <c r="N890" s="131">
        <f t="shared" ca="1" si="248"/>
        <v>1.2333675479999999</v>
      </c>
      <c r="O890" s="130">
        <f t="shared" si="259"/>
        <v>0</v>
      </c>
      <c r="P890" s="129">
        <f t="shared" ca="1" si="249"/>
        <v>466735.09600000002</v>
      </c>
      <c r="Q890" s="135">
        <f t="shared" si="250"/>
        <v>0</v>
      </c>
      <c r="R890" s="129">
        <f t="shared" si="251"/>
        <v>0</v>
      </c>
      <c r="S890" s="136" t="str">
        <f t="shared" si="260"/>
        <v>A+J=</v>
      </c>
      <c r="T890" s="122">
        <f t="shared" si="261"/>
        <v>44732</v>
      </c>
      <c r="U890" s="3"/>
      <c r="V890" s="3"/>
      <c r="W890" s="3"/>
      <c r="X890" s="52"/>
      <c r="Y890" s="3"/>
      <c r="Z890" s="1"/>
      <c r="AA890" s="3"/>
      <c r="AB890" s="3"/>
      <c r="AC890" s="3"/>
      <c r="AD890" s="3"/>
      <c r="AE890" s="3"/>
      <c r="AF890" s="11"/>
      <c r="AG890" s="3"/>
      <c r="AH890" s="3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  <c r="FE890" s="2"/>
      <c r="FF890" s="2"/>
      <c r="FG890" s="2"/>
      <c r="FH890" s="2"/>
      <c r="FI890" s="2"/>
      <c r="FJ890" s="2"/>
    </row>
    <row r="891" spans="1:166" x14ac:dyDescent="0.15">
      <c r="A891" s="134">
        <f t="shared" si="252"/>
        <v>44367</v>
      </c>
      <c r="B891" s="127">
        <f t="shared" ca="1" si="262"/>
        <v>2466735.0959999999</v>
      </c>
      <c r="C891" s="119">
        <f t="shared" si="253"/>
        <v>2000000</v>
      </c>
      <c r="D891" s="128">
        <f ca="1">IF(A891&lt;$B$1,VLOOKUP(A891,[1]DI!$A$4:$B$15000,2,FALSE),0)</f>
        <v>0</v>
      </c>
      <c r="E891" s="129">
        <f t="shared" ca="1" si="245"/>
        <v>1</v>
      </c>
      <c r="F891" s="129">
        <f ca="1">(TRUNC(PRODUCT($E$12:$E890),16))</f>
        <v>1.0972496916280801</v>
      </c>
      <c r="G891" s="129">
        <f t="shared" si="254"/>
        <v>1</v>
      </c>
      <c r="H891" s="129">
        <f t="shared" ca="1" si="246"/>
        <v>1.0972496899999999</v>
      </c>
      <c r="I891" s="128">
        <f t="shared" si="255"/>
        <v>0.05</v>
      </c>
      <c r="J891" s="122">
        <f t="shared" si="256"/>
        <v>43488</v>
      </c>
      <c r="K891" s="118">
        <f t="shared" si="257"/>
        <v>603</v>
      </c>
      <c r="L891" s="130">
        <f t="shared" si="258"/>
        <v>604</v>
      </c>
      <c r="M891" s="131">
        <f t="shared" si="247"/>
        <v>1.1240536759999999</v>
      </c>
      <c r="N891" s="131">
        <f t="shared" ca="1" si="248"/>
        <v>1.2333675479999999</v>
      </c>
      <c r="O891" s="130">
        <f t="shared" si="259"/>
        <v>0</v>
      </c>
      <c r="P891" s="129">
        <f t="shared" ca="1" si="249"/>
        <v>466735.09600000002</v>
      </c>
      <c r="Q891" s="135">
        <f t="shared" si="250"/>
        <v>0</v>
      </c>
      <c r="R891" s="129">
        <f t="shared" si="251"/>
        <v>0</v>
      </c>
      <c r="S891" s="136" t="str">
        <f t="shared" si="260"/>
        <v>A+J=</v>
      </c>
      <c r="T891" s="122">
        <f t="shared" si="261"/>
        <v>44732</v>
      </c>
      <c r="U891" s="3"/>
      <c r="V891" s="3"/>
      <c r="W891" s="3"/>
      <c r="X891" s="52"/>
      <c r="Y891" s="3"/>
      <c r="Z891" s="1"/>
      <c r="AA891" s="3"/>
      <c r="AB891" s="3"/>
      <c r="AC891" s="3"/>
      <c r="AD891" s="3"/>
      <c r="AE891" s="3"/>
      <c r="AF891" s="11"/>
      <c r="AG891" s="3"/>
      <c r="AH891" s="3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  <c r="FE891" s="2"/>
      <c r="FF891" s="2"/>
      <c r="FG891" s="2"/>
      <c r="FH891" s="2"/>
      <c r="FI891" s="2"/>
      <c r="FJ891" s="2"/>
    </row>
    <row r="892" spans="1:166" x14ac:dyDescent="0.15">
      <c r="A892" s="134">
        <f t="shared" si="252"/>
        <v>44368</v>
      </c>
      <c r="B892" s="127">
        <f t="shared" ca="1" si="262"/>
        <v>2466735.0959999999</v>
      </c>
      <c r="C892" s="119">
        <f t="shared" si="253"/>
        <v>2000000</v>
      </c>
      <c r="D892" s="128">
        <f ca="1">IF(A892&lt;$B$1,VLOOKUP(A892,[1]DI!$A$4:$B$15000,2,FALSE),0)</f>
        <v>4.1500000000000002E-2</v>
      </c>
      <c r="E892" s="129">
        <f t="shared" ca="1" si="245"/>
        <v>1.00016137</v>
      </c>
      <c r="F892" s="129">
        <f ca="1">(TRUNC(PRODUCT($E$12:$E891),16))</f>
        <v>1.0972496916280801</v>
      </c>
      <c r="G892" s="129">
        <f t="shared" si="254"/>
        <v>1</v>
      </c>
      <c r="H892" s="129">
        <f t="shared" ca="1" si="246"/>
        <v>1.0972496899999999</v>
      </c>
      <c r="I892" s="128">
        <f t="shared" si="255"/>
        <v>0.05</v>
      </c>
      <c r="J892" s="122">
        <f t="shared" si="256"/>
        <v>43488</v>
      </c>
      <c r="K892" s="118">
        <f t="shared" si="257"/>
        <v>604</v>
      </c>
      <c r="L892" s="130">
        <f t="shared" si="258"/>
        <v>604</v>
      </c>
      <c r="M892" s="131">
        <f t="shared" si="247"/>
        <v>1.1240536759999999</v>
      </c>
      <c r="N892" s="131">
        <f t="shared" ca="1" si="248"/>
        <v>1.2333675479999999</v>
      </c>
      <c r="O892" s="130">
        <f t="shared" si="259"/>
        <v>0</v>
      </c>
      <c r="P892" s="129">
        <f t="shared" ca="1" si="249"/>
        <v>466735.09600000002</v>
      </c>
      <c r="Q892" s="135">
        <f t="shared" si="250"/>
        <v>0</v>
      </c>
      <c r="R892" s="129">
        <f t="shared" si="251"/>
        <v>0</v>
      </c>
      <c r="S892" s="136" t="str">
        <f t="shared" si="260"/>
        <v>A+J=</v>
      </c>
      <c r="T892" s="122">
        <f t="shared" si="261"/>
        <v>44732</v>
      </c>
      <c r="U892" s="3"/>
      <c r="V892" s="3"/>
      <c r="W892" s="3"/>
      <c r="X892" s="52"/>
      <c r="Y892" s="3"/>
      <c r="Z892" s="1"/>
      <c r="AA892" s="3"/>
      <c r="AB892" s="3"/>
      <c r="AC892" s="3"/>
      <c r="AD892" s="3"/>
      <c r="AE892" s="3"/>
      <c r="AF892" s="11"/>
      <c r="AG892" s="3"/>
      <c r="AH892" s="3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  <c r="FE892" s="2"/>
      <c r="FF892" s="2"/>
      <c r="FG892" s="2"/>
      <c r="FH892" s="2"/>
      <c r="FI892" s="2"/>
      <c r="FJ892" s="2"/>
    </row>
    <row r="893" spans="1:166" x14ac:dyDescent="0.15">
      <c r="A893" s="134">
        <f t="shared" si="252"/>
        <v>44369</v>
      </c>
      <c r="B893" s="127">
        <f t="shared" ca="1" si="262"/>
        <v>2467610.858</v>
      </c>
      <c r="C893" s="119">
        <f t="shared" si="253"/>
        <v>2000000</v>
      </c>
      <c r="D893" s="128">
        <f ca="1">IF(A893&lt;$B$1,VLOOKUP(A893,[1]DI!$A$4:$B$15000,2,FALSE),0)</f>
        <v>4.1500000000000002E-2</v>
      </c>
      <c r="E893" s="129">
        <f t="shared" ca="1" si="245"/>
        <v>1.00016137</v>
      </c>
      <c r="F893" s="129">
        <f ca="1">(TRUNC(PRODUCT($E$12:$E892),16))</f>
        <v>1.0974267548108201</v>
      </c>
      <c r="G893" s="129">
        <f t="shared" si="254"/>
        <v>1</v>
      </c>
      <c r="H893" s="129">
        <f t="shared" ca="1" si="246"/>
        <v>1.0974267499999999</v>
      </c>
      <c r="I893" s="128">
        <f t="shared" si="255"/>
        <v>0.05</v>
      </c>
      <c r="J893" s="122">
        <f t="shared" si="256"/>
        <v>43488</v>
      </c>
      <c r="K893" s="118">
        <f t="shared" si="257"/>
        <v>605</v>
      </c>
      <c r="L893" s="130">
        <f t="shared" si="258"/>
        <v>605</v>
      </c>
      <c r="M893" s="131">
        <f t="shared" si="247"/>
        <v>1.124271327</v>
      </c>
      <c r="N893" s="131">
        <f t="shared" ca="1" si="248"/>
        <v>1.233805429</v>
      </c>
      <c r="O893" s="130">
        <f t="shared" si="259"/>
        <v>0</v>
      </c>
      <c r="P893" s="129">
        <f t="shared" ca="1" si="249"/>
        <v>467610.85800000001</v>
      </c>
      <c r="Q893" s="135">
        <f t="shared" si="250"/>
        <v>0</v>
      </c>
      <c r="R893" s="129">
        <f t="shared" si="251"/>
        <v>0</v>
      </c>
      <c r="S893" s="136" t="str">
        <f t="shared" si="260"/>
        <v>A+J=</v>
      </c>
      <c r="T893" s="122">
        <f t="shared" si="261"/>
        <v>44732</v>
      </c>
      <c r="U893" s="3"/>
      <c r="V893" s="3"/>
      <c r="W893" s="3"/>
      <c r="X893" s="52"/>
      <c r="Y893" s="3"/>
      <c r="Z893" s="1"/>
      <c r="AA893" s="3"/>
      <c r="AB893" s="3"/>
      <c r="AC893" s="3"/>
      <c r="AD893" s="3"/>
      <c r="AE893" s="3"/>
      <c r="AF893" s="11"/>
      <c r="AG893" s="3"/>
      <c r="AH893" s="3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  <c r="FE893" s="2"/>
      <c r="FF893" s="2"/>
      <c r="FG893" s="2"/>
      <c r="FH893" s="2"/>
      <c r="FI893" s="2"/>
      <c r="FJ893" s="2"/>
    </row>
    <row r="894" spans="1:166" x14ac:dyDescent="0.15">
      <c r="A894" s="134">
        <f t="shared" si="252"/>
        <v>44370</v>
      </c>
      <c r="B894" s="127">
        <f t="shared" ca="1" si="262"/>
        <v>2468486.9560000002</v>
      </c>
      <c r="C894" s="119">
        <f t="shared" si="253"/>
        <v>2000000</v>
      </c>
      <c r="D894" s="128">
        <f ca="1">IF(A894&lt;$B$1,VLOOKUP(A894,[1]DI!$A$4:$B$15000,2,FALSE),0)</f>
        <v>4.1500000000000002E-2</v>
      </c>
      <c r="E894" s="129">
        <f t="shared" ca="1" si="245"/>
        <v>1.00016137</v>
      </c>
      <c r="F894" s="129">
        <f ca="1">(TRUNC(PRODUCT($E$12:$E893),16))</f>
        <v>1.0976038465662501</v>
      </c>
      <c r="G894" s="129">
        <f t="shared" si="254"/>
        <v>1</v>
      </c>
      <c r="H894" s="129">
        <f t="shared" ca="1" si="246"/>
        <v>1.09760385</v>
      </c>
      <c r="I894" s="128">
        <f t="shared" si="255"/>
        <v>0.05</v>
      </c>
      <c r="J894" s="122">
        <f t="shared" si="256"/>
        <v>43488</v>
      </c>
      <c r="K894" s="118">
        <f t="shared" si="257"/>
        <v>606</v>
      </c>
      <c r="L894" s="130">
        <f t="shared" si="258"/>
        <v>606</v>
      </c>
      <c r="M894" s="131">
        <f t="shared" si="247"/>
        <v>1.12448902</v>
      </c>
      <c r="N894" s="131">
        <f t="shared" ca="1" si="248"/>
        <v>1.234243478</v>
      </c>
      <c r="O894" s="130">
        <f t="shared" si="259"/>
        <v>0</v>
      </c>
      <c r="P894" s="129">
        <f t="shared" ca="1" si="249"/>
        <v>468486.95600000001</v>
      </c>
      <c r="Q894" s="135">
        <f t="shared" si="250"/>
        <v>0</v>
      </c>
      <c r="R894" s="129">
        <f t="shared" si="251"/>
        <v>0</v>
      </c>
      <c r="S894" s="136" t="str">
        <f t="shared" si="260"/>
        <v>A+J=</v>
      </c>
      <c r="T894" s="122">
        <f t="shared" si="261"/>
        <v>44732</v>
      </c>
      <c r="U894" s="3"/>
      <c r="V894" s="3"/>
      <c r="W894" s="3"/>
      <c r="X894" s="52"/>
      <c r="Y894" s="3"/>
      <c r="Z894" s="1"/>
      <c r="AA894" s="3"/>
      <c r="AB894" s="3"/>
      <c r="AC894" s="3"/>
      <c r="AD894" s="3"/>
      <c r="AE894" s="3"/>
      <c r="AF894" s="11"/>
      <c r="AG894" s="3"/>
      <c r="AH894" s="3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  <c r="FE894" s="2"/>
      <c r="FF894" s="2"/>
      <c r="FG894" s="2"/>
      <c r="FH894" s="2"/>
      <c r="FI894" s="2"/>
      <c r="FJ894" s="2"/>
    </row>
    <row r="895" spans="1:166" x14ac:dyDescent="0.15">
      <c r="A895" s="134">
        <f t="shared" si="252"/>
        <v>44371</v>
      </c>
      <c r="B895" s="127">
        <f t="shared" ca="1" si="262"/>
        <v>2469363.344</v>
      </c>
      <c r="C895" s="119">
        <f t="shared" si="253"/>
        <v>2000000</v>
      </c>
      <c r="D895" s="128">
        <f ca="1">IF(A895&lt;$B$1,VLOOKUP(A895,[1]DI!$A$4:$B$15000,2,FALSE),0)</f>
        <v>4.1500000000000002E-2</v>
      </c>
      <c r="E895" s="129">
        <f t="shared" ca="1" si="245"/>
        <v>1.00016137</v>
      </c>
      <c r="F895" s="129">
        <f ca="1">(TRUNC(PRODUCT($E$12:$E894),16))</f>
        <v>1.09778096689897</v>
      </c>
      <c r="G895" s="129">
        <f t="shared" si="254"/>
        <v>1</v>
      </c>
      <c r="H895" s="129">
        <f t="shared" ca="1" si="246"/>
        <v>1.0977809700000001</v>
      </c>
      <c r="I895" s="128">
        <f t="shared" si="255"/>
        <v>0.05</v>
      </c>
      <c r="J895" s="122">
        <f t="shared" si="256"/>
        <v>43488</v>
      </c>
      <c r="K895" s="118">
        <f t="shared" si="257"/>
        <v>607</v>
      </c>
      <c r="L895" s="130">
        <f t="shared" si="258"/>
        <v>607</v>
      </c>
      <c r="M895" s="131">
        <f t="shared" si="247"/>
        <v>1.1247067550000001</v>
      </c>
      <c r="N895" s="131">
        <f t="shared" ca="1" si="248"/>
        <v>1.234681672</v>
      </c>
      <c r="O895" s="130">
        <f t="shared" si="259"/>
        <v>0</v>
      </c>
      <c r="P895" s="129">
        <f t="shared" ca="1" si="249"/>
        <v>469363.34399999998</v>
      </c>
      <c r="Q895" s="135">
        <f t="shared" si="250"/>
        <v>0</v>
      </c>
      <c r="R895" s="129">
        <f t="shared" si="251"/>
        <v>0</v>
      </c>
      <c r="S895" s="136" t="str">
        <f t="shared" si="260"/>
        <v>A+J=</v>
      </c>
      <c r="T895" s="122">
        <f t="shared" si="261"/>
        <v>44732</v>
      </c>
      <c r="U895" s="3"/>
      <c r="V895" s="3"/>
      <c r="W895" s="3"/>
      <c r="X895" s="52"/>
      <c r="Y895" s="3"/>
      <c r="Z895" s="1"/>
      <c r="AA895" s="3"/>
      <c r="AB895" s="3"/>
      <c r="AC895" s="3"/>
      <c r="AD895" s="3"/>
      <c r="AE895" s="3"/>
      <c r="AF895" s="11"/>
      <c r="AG895" s="3"/>
      <c r="AH895" s="3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  <c r="FE895" s="2"/>
      <c r="FF895" s="2"/>
      <c r="FG895" s="2"/>
      <c r="FH895" s="2"/>
      <c r="FI895" s="2"/>
      <c r="FJ895" s="2"/>
    </row>
    <row r="896" spans="1:166" x14ac:dyDescent="0.15">
      <c r="A896" s="134">
        <f t="shared" si="252"/>
        <v>44372</v>
      </c>
      <c r="B896" s="127">
        <f t="shared" ca="1" si="262"/>
        <v>2470240.0499999998</v>
      </c>
      <c r="C896" s="119">
        <f t="shared" si="253"/>
        <v>2000000</v>
      </c>
      <c r="D896" s="128">
        <f ca="1">IF(A896&lt;$B$1,VLOOKUP(A896,[1]DI!$A$4:$B$15000,2,FALSE),0)</f>
        <v>4.1500000000000002E-2</v>
      </c>
      <c r="E896" s="129">
        <f t="shared" ca="1" si="245"/>
        <v>1.00016137</v>
      </c>
      <c r="F896" s="129">
        <f ca="1">(TRUNC(PRODUCT($E$12:$E895),16))</f>
        <v>1.0979581158136</v>
      </c>
      <c r="G896" s="129">
        <f t="shared" si="254"/>
        <v>1</v>
      </c>
      <c r="H896" s="129">
        <f t="shared" ca="1" si="246"/>
        <v>1.0979581199999999</v>
      </c>
      <c r="I896" s="128">
        <f t="shared" si="255"/>
        <v>0.05</v>
      </c>
      <c r="J896" s="122">
        <f t="shared" si="256"/>
        <v>43488</v>
      </c>
      <c r="K896" s="118">
        <f t="shared" si="257"/>
        <v>608</v>
      </c>
      <c r="L896" s="130">
        <f t="shared" si="258"/>
        <v>608</v>
      </c>
      <c r="M896" s="131">
        <f t="shared" si="247"/>
        <v>1.1249245329999999</v>
      </c>
      <c r="N896" s="131">
        <f t="shared" ca="1" si="248"/>
        <v>1.2351200250000001</v>
      </c>
      <c r="O896" s="130">
        <f t="shared" si="259"/>
        <v>0</v>
      </c>
      <c r="P896" s="129">
        <f t="shared" ca="1" si="249"/>
        <v>470240.05</v>
      </c>
      <c r="Q896" s="135">
        <f t="shared" si="250"/>
        <v>0</v>
      </c>
      <c r="R896" s="129">
        <f t="shared" si="251"/>
        <v>0</v>
      </c>
      <c r="S896" s="136" t="str">
        <f t="shared" si="260"/>
        <v>A+J=</v>
      </c>
      <c r="T896" s="122">
        <f t="shared" si="261"/>
        <v>44732</v>
      </c>
      <c r="U896" s="3"/>
      <c r="V896" s="3"/>
      <c r="W896" s="3"/>
      <c r="X896" s="52"/>
      <c r="Y896" s="3"/>
      <c r="Z896" s="1"/>
      <c r="AA896" s="3"/>
      <c r="AB896" s="3"/>
      <c r="AC896" s="3"/>
      <c r="AD896" s="3"/>
      <c r="AE896" s="3"/>
      <c r="AF896" s="11"/>
      <c r="AG896" s="3"/>
      <c r="AH896" s="3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  <c r="FE896" s="2"/>
      <c r="FF896" s="2"/>
      <c r="FG896" s="2"/>
      <c r="FH896" s="2"/>
      <c r="FI896" s="2"/>
      <c r="FJ896" s="2"/>
    </row>
    <row r="897" spans="1:166" x14ac:dyDescent="0.15">
      <c r="A897" s="134">
        <f t="shared" si="252"/>
        <v>44373</v>
      </c>
      <c r="B897" s="127">
        <f t="shared" ca="1" si="262"/>
        <v>2471117.048</v>
      </c>
      <c r="C897" s="119">
        <f t="shared" si="253"/>
        <v>2000000</v>
      </c>
      <c r="D897" s="128">
        <f ca="1">IF(A897&lt;$B$1,VLOOKUP(A897,[1]DI!$A$4:$B$15000,2,FALSE),0)</f>
        <v>0</v>
      </c>
      <c r="E897" s="129">
        <f t="shared" ca="1" si="245"/>
        <v>1</v>
      </c>
      <c r="F897" s="129">
        <f ca="1">(TRUNC(PRODUCT($E$12:$E896),16))</f>
        <v>1.0981352933147399</v>
      </c>
      <c r="G897" s="129">
        <f t="shared" si="254"/>
        <v>1</v>
      </c>
      <c r="H897" s="129">
        <f t="shared" ca="1" si="246"/>
        <v>1.0981352900000001</v>
      </c>
      <c r="I897" s="128">
        <f t="shared" si="255"/>
        <v>0.05</v>
      </c>
      <c r="J897" s="122">
        <f t="shared" si="256"/>
        <v>43488</v>
      </c>
      <c r="K897" s="118">
        <f t="shared" si="257"/>
        <v>608</v>
      </c>
      <c r="L897" s="130">
        <f t="shared" si="258"/>
        <v>609</v>
      </c>
      <c r="M897" s="131">
        <f t="shared" si="247"/>
        <v>1.125142353</v>
      </c>
      <c r="N897" s="131">
        <f t="shared" ca="1" si="248"/>
        <v>1.235558524</v>
      </c>
      <c r="O897" s="130">
        <f t="shared" si="259"/>
        <v>0</v>
      </c>
      <c r="P897" s="129">
        <f t="shared" ca="1" si="249"/>
        <v>471117.04800000001</v>
      </c>
      <c r="Q897" s="135">
        <f t="shared" si="250"/>
        <v>0</v>
      </c>
      <c r="R897" s="129">
        <f t="shared" si="251"/>
        <v>0</v>
      </c>
      <c r="S897" s="136" t="str">
        <f t="shared" si="260"/>
        <v>A+J=</v>
      </c>
      <c r="T897" s="122">
        <f t="shared" si="261"/>
        <v>44732</v>
      </c>
      <c r="U897" s="3"/>
      <c r="V897" s="3"/>
      <c r="W897" s="3"/>
      <c r="X897" s="52"/>
      <c r="Y897" s="3"/>
      <c r="Z897" s="1"/>
      <c r="AA897" s="3"/>
      <c r="AB897" s="3"/>
      <c r="AC897" s="3"/>
      <c r="AD897" s="3"/>
      <c r="AE897" s="3"/>
      <c r="AF897" s="11"/>
      <c r="AG897" s="3"/>
      <c r="AH897" s="3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  <c r="FE897" s="2"/>
      <c r="FF897" s="2"/>
      <c r="FG897" s="2"/>
      <c r="FH897" s="2"/>
      <c r="FI897" s="2"/>
      <c r="FJ897" s="2"/>
    </row>
    <row r="898" spans="1:166" x14ac:dyDescent="0.15">
      <c r="A898" s="134">
        <f t="shared" si="252"/>
        <v>44374</v>
      </c>
      <c r="B898" s="127">
        <f t="shared" ca="1" si="262"/>
        <v>2471117.048</v>
      </c>
      <c r="C898" s="119">
        <f t="shared" si="253"/>
        <v>2000000</v>
      </c>
      <c r="D898" s="128">
        <f ca="1">IF(A898&lt;$B$1,VLOOKUP(A898,[1]DI!$A$4:$B$15000,2,FALSE),0)</f>
        <v>0</v>
      </c>
      <c r="E898" s="129">
        <f t="shared" ca="1" si="245"/>
        <v>1</v>
      </c>
      <c r="F898" s="129">
        <f ca="1">(TRUNC(PRODUCT($E$12:$E897),16))</f>
        <v>1.0981352933147399</v>
      </c>
      <c r="G898" s="129">
        <f t="shared" si="254"/>
        <v>1</v>
      </c>
      <c r="H898" s="129">
        <f t="shared" ca="1" si="246"/>
        <v>1.0981352900000001</v>
      </c>
      <c r="I898" s="128">
        <f t="shared" si="255"/>
        <v>0.05</v>
      </c>
      <c r="J898" s="122">
        <f t="shared" si="256"/>
        <v>43488</v>
      </c>
      <c r="K898" s="118">
        <f t="shared" si="257"/>
        <v>608</v>
      </c>
      <c r="L898" s="130">
        <f t="shared" si="258"/>
        <v>609</v>
      </c>
      <c r="M898" s="131">
        <f t="shared" si="247"/>
        <v>1.125142353</v>
      </c>
      <c r="N898" s="131">
        <f t="shared" ca="1" si="248"/>
        <v>1.235558524</v>
      </c>
      <c r="O898" s="130">
        <f t="shared" si="259"/>
        <v>0</v>
      </c>
      <c r="P898" s="129">
        <f t="shared" ca="1" si="249"/>
        <v>471117.04800000001</v>
      </c>
      <c r="Q898" s="135">
        <f t="shared" si="250"/>
        <v>0</v>
      </c>
      <c r="R898" s="129">
        <f t="shared" si="251"/>
        <v>0</v>
      </c>
      <c r="S898" s="136" t="str">
        <f t="shared" si="260"/>
        <v>A+J=</v>
      </c>
      <c r="T898" s="122">
        <f t="shared" si="261"/>
        <v>44732</v>
      </c>
      <c r="U898" s="3"/>
      <c r="V898" s="3"/>
      <c r="W898" s="3"/>
      <c r="X898" s="52"/>
      <c r="Y898" s="3"/>
      <c r="Z898" s="1"/>
      <c r="AA898" s="3"/>
      <c r="AB898" s="3"/>
      <c r="AC898" s="3"/>
      <c r="AD898" s="3"/>
      <c r="AE898" s="3"/>
      <c r="AF898" s="11"/>
      <c r="AG898" s="3"/>
      <c r="AH898" s="3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  <c r="FE898" s="2"/>
      <c r="FF898" s="2"/>
      <c r="FG898" s="2"/>
      <c r="FH898" s="2"/>
      <c r="FI898" s="2"/>
      <c r="FJ898" s="2"/>
    </row>
    <row r="899" spans="1:166" x14ac:dyDescent="0.15">
      <c r="A899" s="134">
        <f t="shared" si="252"/>
        <v>44375</v>
      </c>
      <c r="B899" s="127">
        <f t="shared" ca="1" si="262"/>
        <v>2471117.048</v>
      </c>
      <c r="C899" s="119">
        <f t="shared" si="253"/>
        <v>2000000</v>
      </c>
      <c r="D899" s="128">
        <f ca="1">IF(A899&lt;$B$1,VLOOKUP(A899,[1]DI!$A$4:$B$15000,2,FALSE),0)</f>
        <v>4.1500000000000002E-2</v>
      </c>
      <c r="E899" s="129">
        <f t="shared" ca="1" si="245"/>
        <v>1.00016137</v>
      </c>
      <c r="F899" s="129">
        <f ca="1">(TRUNC(PRODUCT($E$12:$E898),16))</f>
        <v>1.0981352933147399</v>
      </c>
      <c r="G899" s="129">
        <f t="shared" si="254"/>
        <v>1</v>
      </c>
      <c r="H899" s="129">
        <f t="shared" ca="1" si="246"/>
        <v>1.0981352900000001</v>
      </c>
      <c r="I899" s="128">
        <f t="shared" si="255"/>
        <v>0.05</v>
      </c>
      <c r="J899" s="122">
        <f t="shared" si="256"/>
        <v>43488</v>
      </c>
      <c r="K899" s="118">
        <f t="shared" si="257"/>
        <v>609</v>
      </c>
      <c r="L899" s="130">
        <f t="shared" si="258"/>
        <v>609</v>
      </c>
      <c r="M899" s="131">
        <f t="shared" si="247"/>
        <v>1.125142353</v>
      </c>
      <c r="N899" s="131">
        <f t="shared" ca="1" si="248"/>
        <v>1.235558524</v>
      </c>
      <c r="O899" s="130">
        <f t="shared" si="259"/>
        <v>0</v>
      </c>
      <c r="P899" s="129">
        <f t="shared" ca="1" si="249"/>
        <v>471117.04800000001</v>
      </c>
      <c r="Q899" s="135">
        <f t="shared" si="250"/>
        <v>0</v>
      </c>
      <c r="R899" s="129">
        <f t="shared" si="251"/>
        <v>0</v>
      </c>
      <c r="S899" s="136" t="str">
        <f t="shared" si="260"/>
        <v>A+J=</v>
      </c>
      <c r="T899" s="122">
        <f t="shared" si="261"/>
        <v>44732</v>
      </c>
      <c r="U899" s="3"/>
      <c r="V899" s="3"/>
      <c r="W899" s="3"/>
      <c r="X899" s="52"/>
      <c r="Y899" s="3"/>
      <c r="Z899" s="1"/>
      <c r="AA899" s="3"/>
      <c r="AB899" s="3"/>
      <c r="AC899" s="3"/>
      <c r="AD899" s="3"/>
      <c r="AE899" s="3"/>
      <c r="AF899" s="11"/>
      <c r="AG899" s="3"/>
      <c r="AH899" s="3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  <c r="FE899" s="2"/>
      <c r="FF899" s="2"/>
      <c r="FG899" s="2"/>
      <c r="FH899" s="2"/>
      <c r="FI899" s="2"/>
      <c r="FJ899" s="2"/>
    </row>
    <row r="900" spans="1:166" x14ac:dyDescent="0.15">
      <c r="A900" s="134">
        <f t="shared" si="252"/>
        <v>44376</v>
      </c>
      <c r="B900" s="127">
        <f t="shared" ca="1" si="262"/>
        <v>2471994.3820000002</v>
      </c>
      <c r="C900" s="119">
        <f t="shared" si="253"/>
        <v>2000000</v>
      </c>
      <c r="D900" s="128">
        <f ca="1">IF(A900&lt;$B$1,VLOOKUP(A900,[1]DI!$A$4:$B$15000,2,FALSE),0)</f>
        <v>4.1500000000000002E-2</v>
      </c>
      <c r="E900" s="129">
        <f t="shared" ca="1" si="245"/>
        <v>1.00016137</v>
      </c>
      <c r="F900" s="129">
        <f ca="1">(TRUNC(PRODUCT($E$12:$E899),16))</f>
        <v>1.0983124994070299</v>
      </c>
      <c r="G900" s="129">
        <f t="shared" si="254"/>
        <v>1</v>
      </c>
      <c r="H900" s="129">
        <f t="shared" ca="1" si="246"/>
        <v>1.0983125</v>
      </c>
      <c r="I900" s="128">
        <f t="shared" si="255"/>
        <v>0.05</v>
      </c>
      <c r="J900" s="122">
        <f t="shared" si="256"/>
        <v>43488</v>
      </c>
      <c r="K900" s="118">
        <f t="shared" si="257"/>
        <v>610</v>
      </c>
      <c r="L900" s="130">
        <f t="shared" si="258"/>
        <v>610</v>
      </c>
      <c r="M900" s="131">
        <f t="shared" si="247"/>
        <v>1.1253602149999999</v>
      </c>
      <c r="N900" s="131">
        <f t="shared" ca="1" si="248"/>
        <v>1.2359971910000001</v>
      </c>
      <c r="O900" s="130">
        <f t="shared" si="259"/>
        <v>0</v>
      </c>
      <c r="P900" s="129">
        <f t="shared" ca="1" si="249"/>
        <v>471994.38199999998</v>
      </c>
      <c r="Q900" s="135">
        <f t="shared" si="250"/>
        <v>0</v>
      </c>
      <c r="R900" s="129">
        <f t="shared" si="251"/>
        <v>0</v>
      </c>
      <c r="S900" s="136" t="str">
        <f t="shared" si="260"/>
        <v>A+J=</v>
      </c>
      <c r="T900" s="122">
        <f t="shared" si="261"/>
        <v>44732</v>
      </c>
      <c r="U900" s="3"/>
      <c r="V900" s="3"/>
      <c r="W900" s="3"/>
      <c r="X900" s="52"/>
      <c r="Y900" s="3"/>
      <c r="Z900" s="1"/>
      <c r="AA900" s="3"/>
      <c r="AB900" s="3"/>
      <c r="AC900" s="3"/>
      <c r="AD900" s="3"/>
      <c r="AE900" s="3"/>
      <c r="AF900" s="11"/>
      <c r="AG900" s="3"/>
      <c r="AH900" s="3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  <c r="FE900" s="2"/>
      <c r="FF900" s="2"/>
      <c r="FG900" s="2"/>
      <c r="FH900" s="2"/>
      <c r="FI900" s="2"/>
      <c r="FJ900" s="2"/>
    </row>
    <row r="901" spans="1:166" x14ac:dyDescent="0.15">
      <c r="A901" s="134">
        <f t="shared" si="252"/>
        <v>44377</v>
      </c>
      <c r="B901" s="127">
        <f t="shared" ca="1" si="262"/>
        <v>2472872.0079999999</v>
      </c>
      <c r="C901" s="119">
        <f t="shared" si="253"/>
        <v>2000000</v>
      </c>
      <c r="D901" s="128">
        <f ca="1">IF(A901&lt;$B$1,VLOOKUP(A901,[1]DI!$A$4:$B$15000,2,FALSE),0)</f>
        <v>4.1500000000000002E-2</v>
      </c>
      <c r="E901" s="129">
        <f t="shared" ca="1" si="245"/>
        <v>1.00016137</v>
      </c>
      <c r="F901" s="129">
        <f ca="1">(TRUNC(PRODUCT($E$12:$E900),16))</f>
        <v>1.0984897340950599</v>
      </c>
      <c r="G901" s="129">
        <f t="shared" si="254"/>
        <v>1</v>
      </c>
      <c r="H901" s="129">
        <f t="shared" ca="1" si="246"/>
        <v>1.0984897300000001</v>
      </c>
      <c r="I901" s="128">
        <f t="shared" si="255"/>
        <v>0.05</v>
      </c>
      <c r="J901" s="122">
        <f t="shared" si="256"/>
        <v>43488</v>
      </c>
      <c r="K901" s="118">
        <f t="shared" si="257"/>
        <v>611</v>
      </c>
      <c r="L901" s="130">
        <f t="shared" si="258"/>
        <v>611</v>
      </c>
      <c r="M901" s="131">
        <f t="shared" si="247"/>
        <v>1.125578119</v>
      </c>
      <c r="N901" s="131">
        <f t="shared" ca="1" si="248"/>
        <v>1.236436004</v>
      </c>
      <c r="O901" s="130">
        <f t="shared" si="259"/>
        <v>0</v>
      </c>
      <c r="P901" s="129">
        <f t="shared" ca="1" si="249"/>
        <v>472872.00799999997</v>
      </c>
      <c r="Q901" s="135">
        <f t="shared" si="250"/>
        <v>0</v>
      </c>
      <c r="R901" s="129">
        <f t="shared" si="251"/>
        <v>0</v>
      </c>
      <c r="S901" s="136" t="str">
        <f t="shared" si="260"/>
        <v>A+J=</v>
      </c>
      <c r="T901" s="122">
        <f t="shared" si="261"/>
        <v>44732</v>
      </c>
      <c r="U901" s="3"/>
      <c r="V901" s="3"/>
      <c r="W901" s="3"/>
      <c r="X901" s="52"/>
      <c r="Y901" s="3"/>
      <c r="Z901" s="1"/>
      <c r="AA901" s="3"/>
      <c r="AB901" s="3"/>
      <c r="AC901" s="3"/>
      <c r="AD901" s="3"/>
      <c r="AE901" s="3"/>
      <c r="AF901" s="11"/>
      <c r="AG901" s="3"/>
      <c r="AH901" s="3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  <c r="FE901" s="2"/>
      <c r="FF901" s="2"/>
      <c r="FG901" s="2"/>
      <c r="FH901" s="2"/>
      <c r="FI901" s="2"/>
      <c r="FJ901" s="2"/>
    </row>
    <row r="902" spans="1:166" x14ac:dyDescent="0.15">
      <c r="A902" s="134">
        <f t="shared" si="252"/>
        <v>44378</v>
      </c>
      <c r="B902" s="127">
        <f t="shared" ca="1" si="262"/>
        <v>2473749.9699999997</v>
      </c>
      <c r="C902" s="119">
        <f t="shared" si="253"/>
        <v>2000000</v>
      </c>
      <c r="D902" s="128">
        <f ca="1">IF(A902&lt;$B$1,VLOOKUP(A902,[1]DI!$A$4:$B$15000,2,FALSE),0)</f>
        <v>4.1500000000000002E-2</v>
      </c>
      <c r="E902" s="129">
        <f t="shared" ca="1" si="245"/>
        <v>1.00016137</v>
      </c>
      <c r="F902" s="129">
        <f ca="1">(TRUNC(PRODUCT($E$12:$E901),16))</f>
        <v>1.09866699738345</v>
      </c>
      <c r="G902" s="129">
        <f t="shared" si="254"/>
        <v>1</v>
      </c>
      <c r="H902" s="129">
        <f t="shared" ca="1" si="246"/>
        <v>1.0986670000000001</v>
      </c>
      <c r="I902" s="128">
        <f t="shared" si="255"/>
        <v>0.05</v>
      </c>
      <c r="J902" s="122">
        <f t="shared" si="256"/>
        <v>43488</v>
      </c>
      <c r="K902" s="118">
        <f t="shared" si="257"/>
        <v>612</v>
      </c>
      <c r="L902" s="130">
        <f t="shared" si="258"/>
        <v>612</v>
      </c>
      <c r="M902" s="131">
        <f t="shared" si="247"/>
        <v>1.1257960650000001</v>
      </c>
      <c r="N902" s="131">
        <f t="shared" ca="1" si="248"/>
        <v>1.236874985</v>
      </c>
      <c r="O902" s="130">
        <f t="shared" si="259"/>
        <v>0</v>
      </c>
      <c r="P902" s="129">
        <f t="shared" ca="1" si="249"/>
        <v>473749.97</v>
      </c>
      <c r="Q902" s="135">
        <f t="shared" si="250"/>
        <v>0</v>
      </c>
      <c r="R902" s="129">
        <f t="shared" si="251"/>
        <v>0</v>
      </c>
      <c r="S902" s="136" t="str">
        <f t="shared" si="260"/>
        <v>A+J=</v>
      </c>
      <c r="T902" s="122">
        <f t="shared" si="261"/>
        <v>44732</v>
      </c>
      <c r="U902" s="3"/>
      <c r="V902" s="3"/>
      <c r="W902" s="3"/>
      <c r="X902" s="52"/>
      <c r="Y902" s="3"/>
      <c r="Z902" s="1"/>
      <c r="AA902" s="3"/>
      <c r="AB902" s="3"/>
      <c r="AC902" s="3"/>
      <c r="AD902" s="3"/>
      <c r="AE902" s="3"/>
      <c r="AF902" s="11"/>
      <c r="AG902" s="3"/>
      <c r="AH902" s="3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  <c r="FE902" s="2"/>
      <c r="FF902" s="2"/>
      <c r="FG902" s="2"/>
      <c r="FH902" s="2"/>
      <c r="FI902" s="2"/>
      <c r="FJ902" s="2"/>
    </row>
    <row r="903" spans="1:166" x14ac:dyDescent="0.15">
      <c r="A903" s="134">
        <f t="shared" si="252"/>
        <v>44379</v>
      </c>
      <c r="B903" s="127">
        <f t="shared" ca="1" si="262"/>
        <v>2474628.2259999998</v>
      </c>
      <c r="C903" s="119">
        <f t="shared" si="253"/>
        <v>2000000</v>
      </c>
      <c r="D903" s="128">
        <f ca="1">IF(A903&lt;$B$1,VLOOKUP(A903,[1]DI!$A$4:$B$15000,2,FALSE),0)</f>
        <v>4.1500000000000002E-2</v>
      </c>
      <c r="E903" s="129">
        <f t="shared" ca="1" si="245"/>
        <v>1.00016137</v>
      </c>
      <c r="F903" s="129">
        <f ca="1">(TRUNC(PRODUCT($E$12:$E902),16))</f>
        <v>1.09884428927682</v>
      </c>
      <c r="G903" s="129">
        <f t="shared" si="254"/>
        <v>1</v>
      </c>
      <c r="H903" s="129">
        <f t="shared" ca="1" si="246"/>
        <v>1.0988442899999999</v>
      </c>
      <c r="I903" s="128">
        <f t="shared" si="255"/>
        <v>0.05</v>
      </c>
      <c r="J903" s="122">
        <f t="shared" si="256"/>
        <v>43488</v>
      </c>
      <c r="K903" s="118">
        <f t="shared" si="257"/>
        <v>613</v>
      </c>
      <c r="L903" s="130">
        <f t="shared" si="258"/>
        <v>613</v>
      </c>
      <c r="M903" s="131">
        <f t="shared" si="247"/>
        <v>1.126014053</v>
      </c>
      <c r="N903" s="131">
        <f t="shared" ca="1" si="248"/>
        <v>1.237314113</v>
      </c>
      <c r="O903" s="130">
        <f t="shared" si="259"/>
        <v>0</v>
      </c>
      <c r="P903" s="129">
        <f t="shared" ca="1" si="249"/>
        <v>474628.22600000002</v>
      </c>
      <c r="Q903" s="135">
        <f t="shared" si="250"/>
        <v>0</v>
      </c>
      <c r="R903" s="129">
        <f t="shared" si="251"/>
        <v>0</v>
      </c>
      <c r="S903" s="136" t="str">
        <f t="shared" si="260"/>
        <v>A+J=</v>
      </c>
      <c r="T903" s="122">
        <f t="shared" si="261"/>
        <v>44732</v>
      </c>
      <c r="U903" s="3"/>
      <c r="V903" s="3"/>
      <c r="W903" s="3"/>
      <c r="X903" s="52"/>
      <c r="Y903" s="3"/>
      <c r="Z903" s="1"/>
      <c r="AA903" s="3"/>
      <c r="AB903" s="3"/>
      <c r="AC903" s="3"/>
      <c r="AD903" s="3"/>
      <c r="AE903" s="3"/>
      <c r="AF903" s="11"/>
      <c r="AG903" s="3"/>
      <c r="AH903" s="3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  <c r="FE903" s="2"/>
      <c r="FF903" s="2"/>
      <c r="FG903" s="2"/>
      <c r="FH903" s="2"/>
      <c r="FI903" s="2"/>
      <c r="FJ903" s="2"/>
    </row>
    <row r="904" spans="1:166" x14ac:dyDescent="0.15">
      <c r="A904" s="134">
        <f t="shared" si="252"/>
        <v>44380</v>
      </c>
      <c r="B904" s="127">
        <f t="shared" ca="1" si="262"/>
        <v>2475506.7960000001</v>
      </c>
      <c r="C904" s="119">
        <f t="shared" si="253"/>
        <v>2000000</v>
      </c>
      <c r="D904" s="128">
        <f ca="1">IF(A904&lt;$B$1,VLOOKUP(A904,[1]DI!$A$4:$B$15000,2,FALSE),0)</f>
        <v>0</v>
      </c>
      <c r="E904" s="129">
        <f t="shared" ca="1" si="245"/>
        <v>1</v>
      </c>
      <c r="F904" s="129">
        <f ca="1">(TRUNC(PRODUCT($E$12:$E903),16))</f>
        <v>1.09902160977978</v>
      </c>
      <c r="G904" s="129">
        <f t="shared" si="254"/>
        <v>1</v>
      </c>
      <c r="H904" s="129">
        <f t="shared" ca="1" si="246"/>
        <v>1.0990216100000001</v>
      </c>
      <c r="I904" s="128">
        <f t="shared" si="255"/>
        <v>0.05</v>
      </c>
      <c r="J904" s="122">
        <f t="shared" si="256"/>
        <v>43488</v>
      </c>
      <c r="K904" s="118">
        <f t="shared" si="257"/>
        <v>613</v>
      </c>
      <c r="L904" s="130">
        <f t="shared" si="258"/>
        <v>614</v>
      </c>
      <c r="M904" s="131">
        <f t="shared" si="247"/>
        <v>1.126232084</v>
      </c>
      <c r="N904" s="131">
        <f t="shared" ca="1" si="248"/>
        <v>1.2377533979999999</v>
      </c>
      <c r="O904" s="130">
        <f t="shared" si="259"/>
        <v>0</v>
      </c>
      <c r="P904" s="129">
        <f t="shared" ca="1" si="249"/>
        <v>475506.79599999997</v>
      </c>
      <c r="Q904" s="135">
        <f t="shared" si="250"/>
        <v>0</v>
      </c>
      <c r="R904" s="129">
        <f t="shared" si="251"/>
        <v>0</v>
      </c>
      <c r="S904" s="136" t="str">
        <f t="shared" si="260"/>
        <v>A+J=</v>
      </c>
      <c r="T904" s="122">
        <f t="shared" si="261"/>
        <v>44732</v>
      </c>
      <c r="U904" s="3"/>
      <c r="V904" s="3"/>
      <c r="W904" s="3"/>
      <c r="X904" s="52"/>
      <c r="Y904" s="3"/>
      <c r="Z904" s="1"/>
      <c r="AA904" s="3"/>
      <c r="AB904" s="3"/>
      <c r="AC904" s="3"/>
      <c r="AD904" s="3"/>
      <c r="AE904" s="3"/>
      <c r="AF904" s="11"/>
      <c r="AG904" s="3"/>
      <c r="AH904" s="3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  <c r="FE904" s="2"/>
      <c r="FF904" s="2"/>
      <c r="FG904" s="2"/>
      <c r="FH904" s="2"/>
      <c r="FI904" s="2"/>
      <c r="FJ904" s="2"/>
    </row>
    <row r="905" spans="1:166" x14ac:dyDescent="0.15">
      <c r="A905" s="134">
        <f t="shared" si="252"/>
        <v>44381</v>
      </c>
      <c r="B905" s="127">
        <f t="shared" ca="1" si="262"/>
        <v>2475506.7960000001</v>
      </c>
      <c r="C905" s="119">
        <f t="shared" si="253"/>
        <v>2000000</v>
      </c>
      <c r="D905" s="128">
        <f ca="1">IF(A905&lt;$B$1,VLOOKUP(A905,[1]DI!$A$4:$B$15000,2,FALSE),0)</f>
        <v>0</v>
      </c>
      <c r="E905" s="129">
        <f t="shared" ca="1" si="245"/>
        <v>1</v>
      </c>
      <c r="F905" s="129">
        <f ca="1">(TRUNC(PRODUCT($E$12:$E904),16))</f>
        <v>1.09902160977978</v>
      </c>
      <c r="G905" s="129">
        <f t="shared" si="254"/>
        <v>1</v>
      </c>
      <c r="H905" s="129">
        <f t="shared" ca="1" si="246"/>
        <v>1.0990216100000001</v>
      </c>
      <c r="I905" s="128">
        <f t="shared" si="255"/>
        <v>0.05</v>
      </c>
      <c r="J905" s="122">
        <f t="shared" si="256"/>
        <v>43488</v>
      </c>
      <c r="K905" s="118">
        <f t="shared" si="257"/>
        <v>613</v>
      </c>
      <c r="L905" s="130">
        <f t="shared" si="258"/>
        <v>614</v>
      </c>
      <c r="M905" s="131">
        <f t="shared" si="247"/>
        <v>1.126232084</v>
      </c>
      <c r="N905" s="131">
        <f t="shared" ca="1" si="248"/>
        <v>1.2377533979999999</v>
      </c>
      <c r="O905" s="130">
        <f t="shared" si="259"/>
        <v>0</v>
      </c>
      <c r="P905" s="129">
        <f t="shared" ca="1" si="249"/>
        <v>475506.79599999997</v>
      </c>
      <c r="Q905" s="135">
        <f t="shared" si="250"/>
        <v>0</v>
      </c>
      <c r="R905" s="129">
        <f t="shared" si="251"/>
        <v>0</v>
      </c>
      <c r="S905" s="136" t="str">
        <f t="shared" si="260"/>
        <v>A+J=</v>
      </c>
      <c r="T905" s="122">
        <f t="shared" si="261"/>
        <v>44732</v>
      </c>
      <c r="U905" s="3"/>
      <c r="V905" s="3"/>
      <c r="W905" s="3"/>
      <c r="X905" s="52"/>
      <c r="Y905" s="3"/>
      <c r="Z905" s="1"/>
      <c r="AA905" s="3"/>
      <c r="AB905" s="3"/>
      <c r="AC905" s="3"/>
      <c r="AD905" s="3"/>
      <c r="AE905" s="3"/>
      <c r="AF905" s="11"/>
      <c r="AG905" s="3"/>
      <c r="AH905" s="3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  <c r="FE905" s="2"/>
      <c r="FF905" s="2"/>
      <c r="FG905" s="2"/>
      <c r="FH905" s="2"/>
      <c r="FI905" s="2"/>
      <c r="FJ905" s="2"/>
    </row>
    <row r="906" spans="1:166" x14ac:dyDescent="0.15">
      <c r="A906" s="134">
        <f t="shared" si="252"/>
        <v>44382</v>
      </c>
      <c r="B906" s="127">
        <f t="shared" ca="1" si="262"/>
        <v>2475506.7960000001</v>
      </c>
      <c r="C906" s="119">
        <f t="shared" si="253"/>
        <v>2000000</v>
      </c>
      <c r="D906" s="128">
        <f ca="1">IF(A906&lt;$B$1,VLOOKUP(A906,[1]DI!$A$4:$B$15000,2,FALSE),0)</f>
        <v>4.1500000000000002E-2</v>
      </c>
      <c r="E906" s="129">
        <f t="shared" ca="1" si="245"/>
        <v>1.00016137</v>
      </c>
      <c r="F906" s="129">
        <f ca="1">(TRUNC(PRODUCT($E$12:$E905),16))</f>
        <v>1.09902160977978</v>
      </c>
      <c r="G906" s="129">
        <f t="shared" si="254"/>
        <v>1</v>
      </c>
      <c r="H906" s="129">
        <f t="shared" ca="1" si="246"/>
        <v>1.0990216100000001</v>
      </c>
      <c r="I906" s="128">
        <f t="shared" si="255"/>
        <v>0.05</v>
      </c>
      <c r="J906" s="122">
        <f t="shared" si="256"/>
        <v>43488</v>
      </c>
      <c r="K906" s="118">
        <f t="shared" si="257"/>
        <v>614</v>
      </c>
      <c r="L906" s="130">
        <f t="shared" si="258"/>
        <v>614</v>
      </c>
      <c r="M906" s="131">
        <f t="shared" si="247"/>
        <v>1.126232084</v>
      </c>
      <c r="N906" s="131">
        <f t="shared" ca="1" si="248"/>
        <v>1.2377533979999999</v>
      </c>
      <c r="O906" s="130">
        <f t="shared" si="259"/>
        <v>0</v>
      </c>
      <c r="P906" s="129">
        <f t="shared" ca="1" si="249"/>
        <v>475506.79599999997</v>
      </c>
      <c r="Q906" s="135">
        <f t="shared" si="250"/>
        <v>0</v>
      </c>
      <c r="R906" s="129">
        <f t="shared" si="251"/>
        <v>0</v>
      </c>
      <c r="S906" s="136" t="str">
        <f t="shared" si="260"/>
        <v>A+J=</v>
      </c>
      <c r="T906" s="122">
        <f t="shared" si="261"/>
        <v>44732</v>
      </c>
      <c r="U906" s="3"/>
      <c r="V906" s="3"/>
      <c r="W906" s="3"/>
      <c r="X906" s="52"/>
      <c r="Y906" s="3"/>
      <c r="Z906" s="1"/>
      <c r="AA906" s="3"/>
      <c r="AB906" s="3"/>
      <c r="AC906" s="3"/>
      <c r="AD906" s="3"/>
      <c r="AE906" s="3"/>
      <c r="AF906" s="11"/>
      <c r="AG906" s="3"/>
      <c r="AH906" s="3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  <c r="FE906" s="2"/>
      <c r="FF906" s="2"/>
      <c r="FG906" s="2"/>
      <c r="FH906" s="2"/>
      <c r="FI906" s="2"/>
      <c r="FJ906" s="2"/>
    </row>
    <row r="907" spans="1:166" x14ac:dyDescent="0.15">
      <c r="A907" s="134">
        <f t="shared" si="252"/>
        <v>44383</v>
      </c>
      <c r="B907" s="127">
        <f t="shared" ca="1" si="262"/>
        <v>2476385.682</v>
      </c>
      <c r="C907" s="119">
        <f t="shared" si="253"/>
        <v>2000000</v>
      </c>
      <c r="D907" s="128">
        <f ca="1">IF(A907&lt;$B$1,VLOOKUP(A907,[1]DI!$A$4:$B$15000,2,FALSE),0)</f>
        <v>4.1500000000000002E-2</v>
      </c>
      <c r="E907" s="129">
        <f t="shared" ca="1" si="245"/>
        <v>1.00016137</v>
      </c>
      <c r="F907" s="129">
        <f ca="1">(TRUNC(PRODUCT($E$12:$E906),16))</f>
        <v>1.09919895889695</v>
      </c>
      <c r="G907" s="129">
        <f t="shared" si="254"/>
        <v>1</v>
      </c>
      <c r="H907" s="129">
        <f t="shared" ca="1" si="246"/>
        <v>1.0991989600000001</v>
      </c>
      <c r="I907" s="128">
        <f t="shared" si="255"/>
        <v>0.05</v>
      </c>
      <c r="J907" s="122">
        <f t="shared" si="256"/>
        <v>43488</v>
      </c>
      <c r="K907" s="118">
        <f t="shared" si="257"/>
        <v>615</v>
      </c>
      <c r="L907" s="130">
        <f t="shared" si="258"/>
        <v>615</v>
      </c>
      <c r="M907" s="131">
        <f t="shared" si="247"/>
        <v>1.1264501570000001</v>
      </c>
      <c r="N907" s="131">
        <f t="shared" ca="1" si="248"/>
        <v>1.238192841</v>
      </c>
      <c r="O907" s="130">
        <f t="shared" si="259"/>
        <v>0</v>
      </c>
      <c r="P907" s="129">
        <f t="shared" ca="1" si="249"/>
        <v>476385.68199999997</v>
      </c>
      <c r="Q907" s="135">
        <f t="shared" si="250"/>
        <v>0</v>
      </c>
      <c r="R907" s="129">
        <f t="shared" si="251"/>
        <v>0</v>
      </c>
      <c r="S907" s="136" t="str">
        <f t="shared" si="260"/>
        <v>A+J=</v>
      </c>
      <c r="T907" s="122">
        <f t="shared" si="261"/>
        <v>44732</v>
      </c>
      <c r="U907" s="3"/>
      <c r="V907" s="3"/>
      <c r="W907" s="3"/>
      <c r="X907" s="52"/>
      <c r="Y907" s="3"/>
      <c r="Z907" s="1"/>
      <c r="AA907" s="3"/>
      <c r="AB907" s="3"/>
      <c r="AC907" s="3"/>
      <c r="AD907" s="3"/>
      <c r="AE907" s="3"/>
      <c r="AF907" s="11"/>
      <c r="AG907" s="3"/>
      <c r="AH907" s="3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  <c r="FE907" s="2"/>
      <c r="FF907" s="2"/>
      <c r="FG907" s="2"/>
      <c r="FH907" s="2"/>
      <c r="FI907" s="2"/>
      <c r="FJ907" s="2"/>
    </row>
    <row r="908" spans="1:166" x14ac:dyDescent="0.15">
      <c r="A908" s="134">
        <f t="shared" si="252"/>
        <v>44384</v>
      </c>
      <c r="B908" s="127">
        <f t="shared" ca="1" si="262"/>
        <v>2477264.8820000002</v>
      </c>
      <c r="C908" s="119">
        <f t="shared" si="253"/>
        <v>2000000</v>
      </c>
      <c r="D908" s="128">
        <f ca="1">IF(A908&lt;$B$1,VLOOKUP(A908,[1]DI!$A$4:$B$15000,2,FALSE),0)</f>
        <v>4.1500000000000002E-2</v>
      </c>
      <c r="E908" s="129">
        <f t="shared" ref="E908:E971" ca="1" si="263">ROUND(((1+D908)^(1/252)),8)</f>
        <v>1.00016137</v>
      </c>
      <c r="F908" s="129">
        <f ca="1">(TRUNC(PRODUCT($E$12:$E907),16))</f>
        <v>1.0993763366329401</v>
      </c>
      <c r="G908" s="129">
        <f t="shared" si="254"/>
        <v>1</v>
      </c>
      <c r="H908" s="129">
        <f t="shared" ref="H908:H971" ca="1" si="264">ROUND(F908/G908,8)</f>
        <v>1.0993763400000001</v>
      </c>
      <c r="I908" s="128">
        <f t="shared" si="255"/>
        <v>0.05</v>
      </c>
      <c r="J908" s="122">
        <f t="shared" si="256"/>
        <v>43488</v>
      </c>
      <c r="K908" s="118">
        <f t="shared" si="257"/>
        <v>616</v>
      </c>
      <c r="L908" s="130">
        <f t="shared" si="258"/>
        <v>616</v>
      </c>
      <c r="M908" s="131">
        <f t="shared" ref="M908:M971" si="265">ROUND((I908+1)^(L908/252),9)</f>
        <v>1.1266682720000001</v>
      </c>
      <c r="N908" s="131">
        <f t="shared" ref="N908:N971" ca="1" si="266">ROUND(H908*M908,9)</f>
        <v>1.238632441</v>
      </c>
      <c r="O908" s="130">
        <f t="shared" si="259"/>
        <v>0</v>
      </c>
      <c r="P908" s="129">
        <f t="shared" ref="P908:P971" ca="1" si="267">TRUNC(((N908-1)*C908),8)</f>
        <v>477264.88199999998</v>
      </c>
      <c r="Q908" s="135">
        <f t="shared" ref="Q908:Q971" si="268">IF($O908&gt;0,VLOOKUP($O908,$W$12:$AC$150,7),0)</f>
        <v>0</v>
      </c>
      <c r="R908" s="129">
        <f t="shared" ref="R908:R971" si="269">IF(Q908&gt;0,TRUNC(Q908*C$12,8),0)</f>
        <v>0</v>
      </c>
      <c r="S908" s="136" t="str">
        <f t="shared" si="260"/>
        <v>A+J=</v>
      </c>
      <c r="T908" s="122">
        <f t="shared" si="261"/>
        <v>44732</v>
      </c>
      <c r="U908" s="3"/>
      <c r="V908" s="3"/>
      <c r="W908" s="3"/>
      <c r="X908" s="52"/>
      <c r="Y908" s="3"/>
      <c r="Z908" s="1"/>
      <c r="AA908" s="3"/>
      <c r="AB908" s="3"/>
      <c r="AC908" s="3"/>
      <c r="AD908" s="3"/>
      <c r="AE908" s="3"/>
      <c r="AF908" s="11"/>
      <c r="AG908" s="3"/>
      <c r="AH908" s="3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  <c r="FE908" s="2"/>
      <c r="FF908" s="2"/>
      <c r="FG908" s="2"/>
      <c r="FH908" s="2"/>
      <c r="FI908" s="2"/>
      <c r="FJ908" s="2"/>
    </row>
    <row r="909" spans="1:166" x14ac:dyDescent="0.15">
      <c r="A909" s="134">
        <f t="shared" ref="A909:A972" si="270">(A908+1)</f>
        <v>44385</v>
      </c>
      <c r="B909" s="127">
        <f t="shared" ca="1" si="262"/>
        <v>2478144.3760000002</v>
      </c>
      <c r="C909" s="119">
        <f t="shared" ref="C909:C972" si="271">(C908-R908)</f>
        <v>2000000</v>
      </c>
      <c r="D909" s="128">
        <f ca="1">IF(A909&lt;$B$1,VLOOKUP(A909,[1]DI!$A$4:$B$15000,2,FALSE),0)</f>
        <v>4.1500000000000002E-2</v>
      </c>
      <c r="E909" s="129">
        <f t="shared" ca="1" si="263"/>
        <v>1.00016137</v>
      </c>
      <c r="F909" s="129">
        <f ca="1">(TRUNC(PRODUCT($E$12:$E908),16))</f>
        <v>1.0995537429923901</v>
      </c>
      <c r="G909" s="129">
        <f t="shared" ref="G909:G972" si="272">IF(O908&gt;0,F908,G908)</f>
        <v>1</v>
      </c>
      <c r="H909" s="129">
        <f t="shared" ca="1" si="264"/>
        <v>1.0995537399999999</v>
      </c>
      <c r="I909" s="128">
        <f t="shared" ref="I909:I972" si="273">I908</f>
        <v>0.05</v>
      </c>
      <c r="J909" s="122">
        <f t="shared" ref="J909:J972" si="274">IF(O908&gt;0,VLOOKUP(O908,W$12:AG$150,2),J908)</f>
        <v>43488</v>
      </c>
      <c r="K909" s="118">
        <f t="shared" ref="K909:K972" si="275">IF(A909&gt;J909,IF(NETWORKDAYS(J909,A909,$W$160:$W$544)-1=0,1,NETWORKDAYS(J909,A909,$W$160:$W$544)-1),0)</f>
        <v>617</v>
      </c>
      <c r="L909" s="130">
        <f t="shared" ref="L909:L972" si="276">IF(AND(K909=1,K908=1),1,IF(K909&gt;0,IF(K909=K908,K909+1,K909),0))</f>
        <v>617</v>
      </c>
      <c r="M909" s="131">
        <f t="shared" si="265"/>
        <v>1.126886429</v>
      </c>
      <c r="N909" s="131">
        <f t="shared" ca="1" si="266"/>
        <v>1.239072188</v>
      </c>
      <c r="O909" s="130">
        <f t="shared" ref="O909:O972" si="277">IF(VLOOKUP(A909,X$12:AE$150,8)=VLOOKUP(A908,X$12:AE$150,8),0,VLOOKUP(A909,X$12:AE$150,8))</f>
        <v>0</v>
      </c>
      <c r="P909" s="129">
        <f t="shared" ca="1" si="267"/>
        <v>478144.37599999999</v>
      </c>
      <c r="Q909" s="135">
        <f t="shared" si="268"/>
        <v>0</v>
      </c>
      <c r="R909" s="129">
        <f t="shared" si="269"/>
        <v>0</v>
      </c>
      <c r="S909" s="136" t="str">
        <f t="shared" ref="S909:S972" si="278">IF(O908&gt;0,VLOOKUP(O908,W$12:AG$150,10),S908)</f>
        <v>A+J=</v>
      </c>
      <c r="T909" s="122">
        <f t="shared" ref="T909:T972" si="279">IF(O908&gt;0,VLOOKUP(O908,W$12:AG$150,11),T908)</f>
        <v>44732</v>
      </c>
      <c r="U909" s="3"/>
      <c r="V909" s="3"/>
      <c r="W909" s="3"/>
      <c r="X909" s="52"/>
      <c r="Y909" s="3"/>
      <c r="Z909" s="1"/>
      <c r="AA909" s="3"/>
      <c r="AB909" s="3"/>
      <c r="AC909" s="3"/>
      <c r="AD909" s="3"/>
      <c r="AE909" s="3"/>
      <c r="AF909" s="11"/>
      <c r="AG909" s="3"/>
      <c r="AH909" s="3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  <c r="FE909" s="2"/>
      <c r="FF909" s="2"/>
      <c r="FG909" s="2"/>
      <c r="FH909" s="2"/>
      <c r="FI909" s="2"/>
      <c r="FJ909" s="2"/>
    </row>
    <row r="910" spans="1:166" x14ac:dyDescent="0.15">
      <c r="A910" s="134">
        <f t="shared" si="270"/>
        <v>44386</v>
      </c>
      <c r="B910" s="127">
        <f t="shared" ref="B910:B973" ca="1" si="280">IF(A910&lt;=TODAY(),C910+P910,IF(AND(A910&gt;TODAY(),A910&lt;=$B$1),IF(VLOOKUP(TODAY(),$A$10:$D$5000,4,FALSE)=0,"n.d",C910+P910),"n.d"))</f>
        <v>2479024.2080000001</v>
      </c>
      <c r="C910" s="119">
        <f t="shared" si="271"/>
        <v>2000000</v>
      </c>
      <c r="D910" s="128">
        <f ca="1">IF(A910&lt;$B$1,VLOOKUP(A910,[1]DI!$A$4:$B$15000,2,FALSE),0)</f>
        <v>4.1500000000000002E-2</v>
      </c>
      <c r="E910" s="129">
        <f t="shared" ca="1" si="263"/>
        <v>1.00016137</v>
      </c>
      <c r="F910" s="129">
        <f ca="1">(TRUNC(PRODUCT($E$12:$E909),16))</f>
        <v>1.09973117797989</v>
      </c>
      <c r="G910" s="129">
        <f t="shared" si="272"/>
        <v>1</v>
      </c>
      <c r="H910" s="129">
        <f t="shared" ca="1" si="264"/>
        <v>1.09973118</v>
      </c>
      <c r="I910" s="128">
        <f t="shared" si="273"/>
        <v>0.05</v>
      </c>
      <c r="J910" s="122">
        <f t="shared" si="274"/>
        <v>43488</v>
      </c>
      <c r="K910" s="118">
        <f t="shared" si="275"/>
        <v>618</v>
      </c>
      <c r="L910" s="130">
        <f t="shared" si="276"/>
        <v>618</v>
      </c>
      <c r="M910" s="131">
        <f t="shared" si="265"/>
        <v>1.127104629</v>
      </c>
      <c r="N910" s="131">
        <f t="shared" ca="1" si="266"/>
        <v>1.2395121039999999</v>
      </c>
      <c r="O910" s="130">
        <f t="shared" si="277"/>
        <v>0</v>
      </c>
      <c r="P910" s="129">
        <f t="shared" ca="1" si="267"/>
        <v>479024.20799999998</v>
      </c>
      <c r="Q910" s="135">
        <f t="shared" si="268"/>
        <v>0</v>
      </c>
      <c r="R910" s="129">
        <f t="shared" si="269"/>
        <v>0</v>
      </c>
      <c r="S910" s="136" t="str">
        <f t="shared" si="278"/>
        <v>A+J=</v>
      </c>
      <c r="T910" s="122">
        <f t="shared" si="279"/>
        <v>44732</v>
      </c>
      <c r="U910" s="3"/>
      <c r="V910" s="3"/>
      <c r="W910" s="3"/>
      <c r="X910" s="52"/>
      <c r="Y910" s="3"/>
      <c r="Z910" s="1"/>
      <c r="AA910" s="3"/>
      <c r="AB910" s="3"/>
      <c r="AC910" s="3"/>
      <c r="AD910" s="3"/>
      <c r="AE910" s="3"/>
      <c r="AF910" s="11"/>
      <c r="AG910" s="3"/>
      <c r="AH910" s="3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  <c r="FE910" s="2"/>
      <c r="FF910" s="2"/>
      <c r="FG910" s="2"/>
      <c r="FH910" s="2"/>
      <c r="FI910" s="2"/>
      <c r="FJ910" s="2"/>
    </row>
    <row r="911" spans="1:166" x14ac:dyDescent="0.15">
      <c r="A911" s="134">
        <f t="shared" si="270"/>
        <v>44387</v>
      </c>
      <c r="B911" s="127">
        <f t="shared" ca="1" si="280"/>
        <v>2479904.3319999999</v>
      </c>
      <c r="C911" s="119">
        <f t="shared" si="271"/>
        <v>2000000</v>
      </c>
      <c r="D911" s="128">
        <f ca="1">IF(A911&lt;$B$1,VLOOKUP(A911,[1]DI!$A$4:$B$15000,2,FALSE),0)</f>
        <v>0</v>
      </c>
      <c r="E911" s="129">
        <f t="shared" ca="1" si="263"/>
        <v>1</v>
      </c>
      <c r="F911" s="129">
        <f ca="1">(TRUNC(PRODUCT($E$12:$E910),16))</f>
        <v>1.0999086416000801</v>
      </c>
      <c r="G911" s="129">
        <f t="shared" si="272"/>
        <v>1</v>
      </c>
      <c r="H911" s="129">
        <f t="shared" ca="1" si="264"/>
        <v>1.09990864</v>
      </c>
      <c r="I911" s="128">
        <f t="shared" si="273"/>
        <v>0.05</v>
      </c>
      <c r="J911" s="122">
        <f t="shared" si="274"/>
        <v>43488</v>
      </c>
      <c r="K911" s="118">
        <f t="shared" si="275"/>
        <v>618</v>
      </c>
      <c r="L911" s="130">
        <f t="shared" si="276"/>
        <v>619</v>
      </c>
      <c r="M911" s="131">
        <f t="shared" si="265"/>
        <v>1.1273228710000001</v>
      </c>
      <c r="N911" s="131">
        <f t="shared" ca="1" si="266"/>
        <v>1.2399521659999999</v>
      </c>
      <c r="O911" s="130">
        <f t="shared" si="277"/>
        <v>0</v>
      </c>
      <c r="P911" s="129">
        <f t="shared" ca="1" si="267"/>
        <v>479904.33199999999</v>
      </c>
      <c r="Q911" s="135">
        <f t="shared" si="268"/>
        <v>0</v>
      </c>
      <c r="R911" s="129">
        <f t="shared" si="269"/>
        <v>0</v>
      </c>
      <c r="S911" s="136" t="str">
        <f t="shared" si="278"/>
        <v>A+J=</v>
      </c>
      <c r="T911" s="122">
        <f t="shared" si="279"/>
        <v>44732</v>
      </c>
      <c r="U911" s="3"/>
      <c r="V911" s="3"/>
      <c r="W911" s="3"/>
      <c r="X911" s="52"/>
      <c r="Y911" s="3"/>
      <c r="Z911" s="1"/>
      <c r="AA911" s="3"/>
      <c r="AB911" s="3"/>
      <c r="AC911" s="3"/>
      <c r="AD911" s="3"/>
      <c r="AE911" s="3"/>
      <c r="AF911" s="11"/>
      <c r="AG911" s="3"/>
      <c r="AH911" s="3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  <c r="FE911" s="2"/>
      <c r="FF911" s="2"/>
      <c r="FG911" s="2"/>
      <c r="FH911" s="2"/>
      <c r="FI911" s="2"/>
      <c r="FJ911" s="2"/>
    </row>
    <row r="912" spans="1:166" x14ac:dyDescent="0.15">
      <c r="A912" s="134">
        <f t="shared" si="270"/>
        <v>44388</v>
      </c>
      <c r="B912" s="127">
        <f t="shared" ca="1" si="280"/>
        <v>2479904.3319999999</v>
      </c>
      <c r="C912" s="119">
        <f t="shared" si="271"/>
        <v>2000000</v>
      </c>
      <c r="D912" s="128">
        <f ca="1">IF(A912&lt;$B$1,VLOOKUP(A912,[1]DI!$A$4:$B$15000,2,FALSE),0)</f>
        <v>0</v>
      </c>
      <c r="E912" s="129">
        <f t="shared" ca="1" si="263"/>
        <v>1</v>
      </c>
      <c r="F912" s="129">
        <f ca="1">(TRUNC(PRODUCT($E$12:$E911),16))</f>
        <v>1.0999086416000801</v>
      </c>
      <c r="G912" s="129">
        <f t="shared" si="272"/>
        <v>1</v>
      </c>
      <c r="H912" s="129">
        <f t="shared" ca="1" si="264"/>
        <v>1.09990864</v>
      </c>
      <c r="I912" s="128">
        <f t="shared" si="273"/>
        <v>0.05</v>
      </c>
      <c r="J912" s="122">
        <f t="shared" si="274"/>
        <v>43488</v>
      </c>
      <c r="K912" s="118">
        <f t="shared" si="275"/>
        <v>618</v>
      </c>
      <c r="L912" s="130">
        <f t="shared" si="276"/>
        <v>619</v>
      </c>
      <c r="M912" s="131">
        <f t="shared" si="265"/>
        <v>1.1273228710000001</v>
      </c>
      <c r="N912" s="131">
        <f t="shared" ca="1" si="266"/>
        <v>1.2399521659999999</v>
      </c>
      <c r="O912" s="130">
        <f t="shared" si="277"/>
        <v>0</v>
      </c>
      <c r="P912" s="129">
        <f t="shared" ca="1" si="267"/>
        <v>479904.33199999999</v>
      </c>
      <c r="Q912" s="135">
        <f t="shared" si="268"/>
        <v>0</v>
      </c>
      <c r="R912" s="129">
        <f t="shared" si="269"/>
        <v>0</v>
      </c>
      <c r="S912" s="136" t="str">
        <f t="shared" si="278"/>
        <v>A+J=</v>
      </c>
      <c r="T912" s="122">
        <f t="shared" si="279"/>
        <v>44732</v>
      </c>
      <c r="U912" s="3"/>
      <c r="V912" s="3"/>
      <c r="W912" s="3"/>
      <c r="X912" s="52"/>
      <c r="Y912" s="3"/>
      <c r="Z912" s="1"/>
      <c r="AA912" s="3"/>
      <c r="AB912" s="3"/>
      <c r="AC912" s="3"/>
      <c r="AD912" s="3"/>
      <c r="AE912" s="3"/>
      <c r="AF912" s="11"/>
      <c r="AG912" s="3"/>
      <c r="AH912" s="3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  <c r="FE912" s="2"/>
      <c r="FF912" s="2"/>
      <c r="FG912" s="2"/>
      <c r="FH912" s="2"/>
      <c r="FI912" s="2"/>
      <c r="FJ912" s="2"/>
    </row>
    <row r="913" spans="1:166" x14ac:dyDescent="0.15">
      <c r="A913" s="134">
        <f t="shared" si="270"/>
        <v>44389</v>
      </c>
      <c r="B913" s="127">
        <f t="shared" ca="1" si="280"/>
        <v>2479904.3319999999</v>
      </c>
      <c r="C913" s="119">
        <f t="shared" si="271"/>
        <v>2000000</v>
      </c>
      <c r="D913" s="128">
        <f ca="1">IF(A913&lt;$B$1,VLOOKUP(A913,[1]DI!$A$4:$B$15000,2,FALSE),0)</f>
        <v>4.1500000000000002E-2</v>
      </c>
      <c r="E913" s="129">
        <f t="shared" ca="1" si="263"/>
        <v>1.00016137</v>
      </c>
      <c r="F913" s="129">
        <f ca="1">(TRUNC(PRODUCT($E$12:$E912),16))</f>
        <v>1.0999086416000801</v>
      </c>
      <c r="G913" s="129">
        <f t="shared" si="272"/>
        <v>1</v>
      </c>
      <c r="H913" s="129">
        <f t="shared" ca="1" si="264"/>
        <v>1.09990864</v>
      </c>
      <c r="I913" s="128">
        <f t="shared" si="273"/>
        <v>0.05</v>
      </c>
      <c r="J913" s="122">
        <f t="shared" si="274"/>
        <v>43488</v>
      </c>
      <c r="K913" s="118">
        <f t="shared" si="275"/>
        <v>619</v>
      </c>
      <c r="L913" s="130">
        <f t="shared" si="276"/>
        <v>619</v>
      </c>
      <c r="M913" s="131">
        <f t="shared" si="265"/>
        <v>1.1273228710000001</v>
      </c>
      <c r="N913" s="131">
        <f t="shared" ca="1" si="266"/>
        <v>1.2399521659999999</v>
      </c>
      <c r="O913" s="130">
        <f t="shared" si="277"/>
        <v>0</v>
      </c>
      <c r="P913" s="129">
        <f t="shared" ca="1" si="267"/>
        <v>479904.33199999999</v>
      </c>
      <c r="Q913" s="135">
        <f t="shared" si="268"/>
        <v>0</v>
      </c>
      <c r="R913" s="129">
        <f t="shared" si="269"/>
        <v>0</v>
      </c>
      <c r="S913" s="136" t="str">
        <f t="shared" si="278"/>
        <v>A+J=</v>
      </c>
      <c r="T913" s="122">
        <f t="shared" si="279"/>
        <v>44732</v>
      </c>
      <c r="U913" s="3"/>
      <c r="V913" s="3"/>
      <c r="W913" s="3"/>
      <c r="X913" s="52"/>
      <c r="Y913" s="3"/>
      <c r="Z913" s="1"/>
      <c r="AA913" s="3"/>
      <c r="AB913" s="3"/>
      <c r="AC913" s="3"/>
      <c r="AD913" s="3"/>
      <c r="AE913" s="3"/>
      <c r="AF913" s="11"/>
      <c r="AG913" s="3"/>
      <c r="AH913" s="3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  <c r="FE913" s="2"/>
      <c r="FF913" s="2"/>
      <c r="FG913" s="2"/>
      <c r="FH913" s="2"/>
      <c r="FI913" s="2"/>
      <c r="FJ913" s="2"/>
    </row>
    <row r="914" spans="1:166" x14ac:dyDescent="0.15">
      <c r="A914" s="134">
        <f t="shared" si="270"/>
        <v>44390</v>
      </c>
      <c r="B914" s="127">
        <f t="shared" ca="1" si="280"/>
        <v>2480784.7719999999</v>
      </c>
      <c r="C914" s="119">
        <f t="shared" si="271"/>
        <v>2000000</v>
      </c>
      <c r="D914" s="128">
        <f ca="1">IF(A914&lt;$B$1,VLOOKUP(A914,[1]DI!$A$4:$B$15000,2,FALSE),0)</f>
        <v>4.1500000000000002E-2</v>
      </c>
      <c r="E914" s="129">
        <f t="shared" ca="1" si="263"/>
        <v>1.00016137</v>
      </c>
      <c r="F914" s="129">
        <f ca="1">(TRUNC(PRODUCT($E$12:$E913),16))</f>
        <v>1.10008613385758</v>
      </c>
      <c r="G914" s="129">
        <f t="shared" si="272"/>
        <v>1</v>
      </c>
      <c r="H914" s="129">
        <f t="shared" ca="1" si="264"/>
        <v>1.10008613</v>
      </c>
      <c r="I914" s="128">
        <f t="shared" si="273"/>
        <v>0.05</v>
      </c>
      <c r="J914" s="122">
        <f t="shared" si="274"/>
        <v>43488</v>
      </c>
      <c r="K914" s="118">
        <f t="shared" si="275"/>
        <v>620</v>
      </c>
      <c r="L914" s="130">
        <f t="shared" si="276"/>
        <v>620</v>
      </c>
      <c r="M914" s="131">
        <f t="shared" si="265"/>
        <v>1.1275411550000001</v>
      </c>
      <c r="N914" s="131">
        <f t="shared" ca="1" si="266"/>
        <v>1.2403923859999999</v>
      </c>
      <c r="O914" s="130">
        <f t="shared" si="277"/>
        <v>0</v>
      </c>
      <c r="P914" s="129">
        <f t="shared" ca="1" si="267"/>
        <v>480784.772</v>
      </c>
      <c r="Q914" s="135">
        <f t="shared" si="268"/>
        <v>0</v>
      </c>
      <c r="R914" s="129">
        <f t="shared" si="269"/>
        <v>0</v>
      </c>
      <c r="S914" s="136" t="str">
        <f t="shared" si="278"/>
        <v>A+J=</v>
      </c>
      <c r="T914" s="122">
        <f t="shared" si="279"/>
        <v>44732</v>
      </c>
      <c r="U914" s="3"/>
      <c r="V914" s="3"/>
      <c r="W914" s="3"/>
      <c r="X914" s="52"/>
      <c r="Y914" s="3"/>
      <c r="Z914" s="1"/>
      <c r="AA914" s="3"/>
      <c r="AB914" s="3"/>
      <c r="AC914" s="3"/>
      <c r="AD914" s="3"/>
      <c r="AE914" s="3"/>
      <c r="AF914" s="11"/>
      <c r="AG914" s="3"/>
      <c r="AH914" s="3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  <c r="FE914" s="2"/>
      <c r="FF914" s="2"/>
      <c r="FG914" s="2"/>
      <c r="FH914" s="2"/>
      <c r="FI914" s="2"/>
      <c r="FJ914" s="2"/>
    </row>
    <row r="915" spans="1:166" x14ac:dyDescent="0.15">
      <c r="A915" s="134">
        <f t="shared" si="270"/>
        <v>44391</v>
      </c>
      <c r="B915" s="127">
        <f t="shared" ca="1" si="280"/>
        <v>2481665.5260000001</v>
      </c>
      <c r="C915" s="119">
        <f t="shared" si="271"/>
        <v>2000000</v>
      </c>
      <c r="D915" s="128">
        <f ca="1">IF(A915&lt;$B$1,VLOOKUP(A915,[1]DI!$A$4:$B$15000,2,FALSE),0)</f>
        <v>4.1500000000000002E-2</v>
      </c>
      <c r="E915" s="129">
        <f t="shared" ca="1" si="263"/>
        <v>1.00016137</v>
      </c>
      <c r="F915" s="129">
        <f ca="1">(TRUNC(PRODUCT($E$12:$E914),16))</f>
        <v>1.1002636547569999</v>
      </c>
      <c r="G915" s="129">
        <f t="shared" si="272"/>
        <v>1</v>
      </c>
      <c r="H915" s="129">
        <f t="shared" ca="1" si="264"/>
        <v>1.10026365</v>
      </c>
      <c r="I915" s="128">
        <f t="shared" si="273"/>
        <v>0.05</v>
      </c>
      <c r="J915" s="122">
        <f t="shared" si="274"/>
        <v>43488</v>
      </c>
      <c r="K915" s="118">
        <f t="shared" si="275"/>
        <v>621</v>
      </c>
      <c r="L915" s="130">
        <f t="shared" si="276"/>
        <v>621</v>
      </c>
      <c r="M915" s="131">
        <f t="shared" si="265"/>
        <v>1.127759481</v>
      </c>
      <c r="N915" s="131">
        <f t="shared" ca="1" si="266"/>
        <v>1.240832763</v>
      </c>
      <c r="O915" s="130">
        <f t="shared" si="277"/>
        <v>0</v>
      </c>
      <c r="P915" s="129">
        <f t="shared" ca="1" si="267"/>
        <v>481665.52600000001</v>
      </c>
      <c r="Q915" s="135">
        <f t="shared" si="268"/>
        <v>0</v>
      </c>
      <c r="R915" s="129">
        <f t="shared" si="269"/>
        <v>0</v>
      </c>
      <c r="S915" s="136" t="str">
        <f t="shared" si="278"/>
        <v>A+J=</v>
      </c>
      <c r="T915" s="122">
        <f t="shared" si="279"/>
        <v>44732</v>
      </c>
      <c r="U915" s="3"/>
      <c r="V915" s="3"/>
      <c r="W915" s="3"/>
      <c r="X915" s="52"/>
      <c r="Y915" s="3"/>
      <c r="Z915" s="1"/>
      <c r="AA915" s="3"/>
      <c r="AB915" s="3"/>
      <c r="AC915" s="3"/>
      <c r="AD915" s="3"/>
      <c r="AE915" s="3"/>
      <c r="AF915" s="11"/>
      <c r="AG915" s="3"/>
      <c r="AH915" s="3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  <c r="FE915" s="2"/>
      <c r="FF915" s="2"/>
      <c r="FG915" s="2"/>
      <c r="FH915" s="2"/>
      <c r="FI915" s="2"/>
      <c r="FJ915" s="2"/>
    </row>
    <row r="916" spans="1:166" x14ac:dyDescent="0.15">
      <c r="A916" s="134">
        <f t="shared" si="270"/>
        <v>44392</v>
      </c>
      <c r="B916" s="127">
        <f t="shared" ca="1" si="280"/>
        <v>2482546.5980000002</v>
      </c>
      <c r="C916" s="119">
        <f t="shared" si="271"/>
        <v>2000000</v>
      </c>
      <c r="D916" s="128">
        <f ca="1">IF(A916&lt;$B$1,VLOOKUP(A916,[1]DI!$A$4:$B$15000,2,FALSE),0)</f>
        <v>4.1500000000000002E-2</v>
      </c>
      <c r="E916" s="129">
        <f t="shared" ca="1" si="263"/>
        <v>1.00016137</v>
      </c>
      <c r="F916" s="129">
        <f ca="1">(TRUNC(PRODUCT($E$12:$E915),16))</f>
        <v>1.1004412043029701</v>
      </c>
      <c r="G916" s="129">
        <f t="shared" si="272"/>
        <v>1</v>
      </c>
      <c r="H916" s="129">
        <f t="shared" ca="1" si="264"/>
        <v>1.1004411999999999</v>
      </c>
      <c r="I916" s="128">
        <f t="shared" si="273"/>
        <v>0.05</v>
      </c>
      <c r="J916" s="122">
        <f t="shared" si="274"/>
        <v>43488</v>
      </c>
      <c r="K916" s="118">
        <f t="shared" si="275"/>
        <v>622</v>
      </c>
      <c r="L916" s="130">
        <f t="shared" si="276"/>
        <v>622</v>
      </c>
      <c r="M916" s="131">
        <f t="shared" si="265"/>
        <v>1.1279778499999999</v>
      </c>
      <c r="N916" s="131">
        <f t="shared" ca="1" si="266"/>
        <v>1.2412732989999999</v>
      </c>
      <c r="O916" s="130">
        <f t="shared" si="277"/>
        <v>0</v>
      </c>
      <c r="P916" s="129">
        <f t="shared" ca="1" si="267"/>
        <v>482546.598</v>
      </c>
      <c r="Q916" s="135">
        <f t="shared" si="268"/>
        <v>0</v>
      </c>
      <c r="R916" s="129">
        <f t="shared" si="269"/>
        <v>0</v>
      </c>
      <c r="S916" s="136" t="str">
        <f t="shared" si="278"/>
        <v>A+J=</v>
      </c>
      <c r="T916" s="122">
        <f t="shared" si="279"/>
        <v>44732</v>
      </c>
      <c r="U916" s="3"/>
      <c r="V916" s="3"/>
      <c r="W916" s="3"/>
      <c r="X916" s="52"/>
      <c r="Y916" s="3"/>
      <c r="Z916" s="1"/>
      <c r="AA916" s="3"/>
      <c r="AB916" s="3"/>
      <c r="AC916" s="3"/>
      <c r="AD916" s="3"/>
      <c r="AE916" s="3"/>
      <c r="AF916" s="11"/>
      <c r="AG916" s="3"/>
      <c r="AH916" s="3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  <c r="FE916" s="2"/>
      <c r="FF916" s="2"/>
      <c r="FG916" s="2"/>
      <c r="FH916" s="2"/>
      <c r="FI916" s="2"/>
      <c r="FJ916" s="2"/>
    </row>
    <row r="917" spans="1:166" x14ac:dyDescent="0.15">
      <c r="A917" s="134">
        <f t="shared" si="270"/>
        <v>44393</v>
      </c>
      <c r="B917" s="127">
        <f t="shared" ca="1" si="280"/>
        <v>2483427.9840000002</v>
      </c>
      <c r="C917" s="119">
        <f t="shared" si="271"/>
        <v>2000000</v>
      </c>
      <c r="D917" s="128">
        <f ca="1">IF(A917&lt;$B$1,VLOOKUP(A917,[1]DI!$A$4:$B$15000,2,FALSE),0)</f>
        <v>4.1500000000000002E-2</v>
      </c>
      <c r="E917" s="129">
        <f t="shared" ca="1" si="263"/>
        <v>1.00016137</v>
      </c>
      <c r="F917" s="129">
        <f ca="1">(TRUNC(PRODUCT($E$12:$E916),16))</f>
        <v>1.1006187825001099</v>
      </c>
      <c r="G917" s="129">
        <f t="shared" si="272"/>
        <v>1</v>
      </c>
      <c r="H917" s="129">
        <f t="shared" ca="1" si="264"/>
        <v>1.10061878</v>
      </c>
      <c r="I917" s="128">
        <f t="shared" si="273"/>
        <v>0.05</v>
      </c>
      <c r="J917" s="122">
        <f t="shared" si="274"/>
        <v>43488</v>
      </c>
      <c r="K917" s="118">
        <f t="shared" si="275"/>
        <v>623</v>
      </c>
      <c r="L917" s="130">
        <f t="shared" si="276"/>
        <v>623</v>
      </c>
      <c r="M917" s="131">
        <f t="shared" si="265"/>
        <v>1.128196261</v>
      </c>
      <c r="N917" s="131">
        <f t="shared" ca="1" si="266"/>
        <v>1.241713992</v>
      </c>
      <c r="O917" s="130">
        <f t="shared" si="277"/>
        <v>0</v>
      </c>
      <c r="P917" s="129">
        <f t="shared" ca="1" si="267"/>
        <v>483427.984</v>
      </c>
      <c r="Q917" s="135">
        <f t="shared" si="268"/>
        <v>0</v>
      </c>
      <c r="R917" s="129">
        <f t="shared" si="269"/>
        <v>0</v>
      </c>
      <c r="S917" s="136" t="str">
        <f t="shared" si="278"/>
        <v>A+J=</v>
      </c>
      <c r="T917" s="122">
        <f t="shared" si="279"/>
        <v>44732</v>
      </c>
      <c r="U917" s="3"/>
      <c r="V917" s="3"/>
      <c r="W917" s="3"/>
      <c r="X917" s="52"/>
      <c r="Y917" s="3"/>
      <c r="Z917" s="1"/>
      <c r="AA917" s="3"/>
      <c r="AB917" s="3"/>
      <c r="AC917" s="3"/>
      <c r="AD917" s="3"/>
      <c r="AE917" s="3"/>
      <c r="AF917" s="11"/>
      <c r="AG917" s="3"/>
      <c r="AH917" s="3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  <c r="FE917" s="2"/>
      <c r="FF917" s="2"/>
      <c r="FG917" s="2"/>
      <c r="FH917" s="2"/>
      <c r="FI917" s="2"/>
      <c r="FJ917" s="2"/>
    </row>
    <row r="918" spans="1:166" x14ac:dyDescent="0.15">
      <c r="A918" s="134">
        <f t="shared" si="270"/>
        <v>44394</v>
      </c>
      <c r="B918" s="127">
        <f t="shared" ca="1" si="280"/>
        <v>2484309.6880000001</v>
      </c>
      <c r="C918" s="119">
        <f t="shared" si="271"/>
        <v>2000000</v>
      </c>
      <c r="D918" s="128">
        <f ca="1">IF(A918&lt;$B$1,VLOOKUP(A918,[1]DI!$A$4:$B$15000,2,FALSE),0)</f>
        <v>0</v>
      </c>
      <c r="E918" s="129">
        <f t="shared" ca="1" si="263"/>
        <v>1</v>
      </c>
      <c r="F918" s="129">
        <f ca="1">(TRUNC(PRODUCT($E$12:$E917),16))</f>
        <v>1.1007963893530399</v>
      </c>
      <c r="G918" s="129">
        <f t="shared" si="272"/>
        <v>1</v>
      </c>
      <c r="H918" s="129">
        <f t="shared" ca="1" si="264"/>
        <v>1.10079639</v>
      </c>
      <c r="I918" s="128">
        <f t="shared" si="273"/>
        <v>0.05</v>
      </c>
      <c r="J918" s="122">
        <f t="shared" si="274"/>
        <v>43488</v>
      </c>
      <c r="K918" s="118">
        <f t="shared" si="275"/>
        <v>623</v>
      </c>
      <c r="L918" s="130">
        <f t="shared" si="276"/>
        <v>624</v>
      </c>
      <c r="M918" s="131">
        <f t="shared" si="265"/>
        <v>1.128414714</v>
      </c>
      <c r="N918" s="131">
        <f t="shared" ca="1" si="266"/>
        <v>1.2421548440000001</v>
      </c>
      <c r="O918" s="130">
        <f t="shared" si="277"/>
        <v>0</v>
      </c>
      <c r="P918" s="129">
        <f t="shared" ca="1" si="267"/>
        <v>484309.68800000002</v>
      </c>
      <c r="Q918" s="135">
        <f t="shared" si="268"/>
        <v>0</v>
      </c>
      <c r="R918" s="129">
        <f t="shared" si="269"/>
        <v>0</v>
      </c>
      <c r="S918" s="136" t="str">
        <f t="shared" si="278"/>
        <v>A+J=</v>
      </c>
      <c r="T918" s="122">
        <f t="shared" si="279"/>
        <v>44732</v>
      </c>
      <c r="U918" s="3"/>
      <c r="V918" s="3"/>
      <c r="W918" s="3"/>
      <c r="X918" s="52"/>
      <c r="Y918" s="3"/>
      <c r="Z918" s="1"/>
      <c r="AA918" s="3"/>
      <c r="AB918" s="3"/>
      <c r="AC918" s="3"/>
      <c r="AD918" s="3"/>
      <c r="AE918" s="3"/>
      <c r="AF918" s="11"/>
      <c r="AG918" s="3"/>
      <c r="AH918" s="3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  <c r="FE918" s="2"/>
      <c r="FF918" s="2"/>
      <c r="FG918" s="2"/>
      <c r="FH918" s="2"/>
      <c r="FI918" s="2"/>
      <c r="FJ918" s="2"/>
    </row>
    <row r="919" spans="1:166" x14ac:dyDescent="0.15">
      <c r="A919" s="134">
        <f t="shared" si="270"/>
        <v>44395</v>
      </c>
      <c r="B919" s="127">
        <f t="shared" ca="1" si="280"/>
        <v>2484309.6880000001</v>
      </c>
      <c r="C919" s="119">
        <f t="shared" si="271"/>
        <v>2000000</v>
      </c>
      <c r="D919" s="128">
        <f ca="1">IF(A919&lt;$B$1,VLOOKUP(A919,[1]DI!$A$4:$B$15000,2,FALSE),0)</f>
        <v>0</v>
      </c>
      <c r="E919" s="129">
        <f t="shared" ca="1" si="263"/>
        <v>1</v>
      </c>
      <c r="F919" s="129">
        <f ca="1">(TRUNC(PRODUCT($E$12:$E918),16))</f>
        <v>1.1007963893530399</v>
      </c>
      <c r="G919" s="129">
        <f t="shared" si="272"/>
        <v>1</v>
      </c>
      <c r="H919" s="129">
        <f t="shared" ca="1" si="264"/>
        <v>1.10079639</v>
      </c>
      <c r="I919" s="128">
        <f t="shared" si="273"/>
        <v>0.05</v>
      </c>
      <c r="J919" s="122">
        <f t="shared" si="274"/>
        <v>43488</v>
      </c>
      <c r="K919" s="118">
        <f t="shared" si="275"/>
        <v>623</v>
      </c>
      <c r="L919" s="130">
        <f t="shared" si="276"/>
        <v>624</v>
      </c>
      <c r="M919" s="131">
        <f t="shared" si="265"/>
        <v>1.128414714</v>
      </c>
      <c r="N919" s="131">
        <f t="shared" ca="1" si="266"/>
        <v>1.2421548440000001</v>
      </c>
      <c r="O919" s="130">
        <f t="shared" si="277"/>
        <v>0</v>
      </c>
      <c r="P919" s="129">
        <f t="shared" ca="1" si="267"/>
        <v>484309.68800000002</v>
      </c>
      <c r="Q919" s="135">
        <f t="shared" si="268"/>
        <v>0</v>
      </c>
      <c r="R919" s="129">
        <f t="shared" si="269"/>
        <v>0</v>
      </c>
      <c r="S919" s="136" t="str">
        <f t="shared" si="278"/>
        <v>A+J=</v>
      </c>
      <c r="T919" s="122">
        <f t="shared" si="279"/>
        <v>44732</v>
      </c>
      <c r="U919" s="3"/>
      <c r="V919" s="3"/>
      <c r="W919" s="3"/>
      <c r="X919" s="52"/>
      <c r="Y919" s="3"/>
      <c r="Z919" s="1"/>
      <c r="AA919" s="3"/>
      <c r="AB919" s="3"/>
      <c r="AC919" s="3"/>
      <c r="AD919" s="3"/>
      <c r="AE919" s="3"/>
      <c r="AF919" s="11"/>
      <c r="AG919" s="3"/>
      <c r="AH919" s="3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  <c r="FE919" s="2"/>
      <c r="FF919" s="2"/>
      <c r="FG919" s="2"/>
      <c r="FH919" s="2"/>
      <c r="FI919" s="2"/>
      <c r="FJ919" s="2"/>
    </row>
    <row r="920" spans="1:166" x14ac:dyDescent="0.15">
      <c r="A920" s="134">
        <f t="shared" si="270"/>
        <v>44396</v>
      </c>
      <c r="B920" s="127">
        <f t="shared" ca="1" si="280"/>
        <v>2484309.6880000001</v>
      </c>
      <c r="C920" s="119">
        <f t="shared" si="271"/>
        <v>2000000</v>
      </c>
      <c r="D920" s="128">
        <f ca="1">IF(A920&lt;$B$1,VLOOKUP(A920,[1]DI!$A$4:$B$15000,2,FALSE),0)</f>
        <v>4.1500000000000002E-2</v>
      </c>
      <c r="E920" s="129">
        <f t="shared" ca="1" si="263"/>
        <v>1.00016137</v>
      </c>
      <c r="F920" s="129">
        <f ca="1">(TRUNC(PRODUCT($E$12:$E919),16))</f>
        <v>1.1007963893530399</v>
      </c>
      <c r="G920" s="129">
        <f t="shared" si="272"/>
        <v>1</v>
      </c>
      <c r="H920" s="129">
        <f t="shared" ca="1" si="264"/>
        <v>1.10079639</v>
      </c>
      <c r="I920" s="128">
        <f t="shared" si="273"/>
        <v>0.05</v>
      </c>
      <c r="J920" s="122">
        <f t="shared" si="274"/>
        <v>43488</v>
      </c>
      <c r="K920" s="118">
        <f t="shared" si="275"/>
        <v>624</v>
      </c>
      <c r="L920" s="130">
        <f t="shared" si="276"/>
        <v>624</v>
      </c>
      <c r="M920" s="131">
        <f t="shared" si="265"/>
        <v>1.128414714</v>
      </c>
      <c r="N920" s="131">
        <f t="shared" ca="1" si="266"/>
        <v>1.2421548440000001</v>
      </c>
      <c r="O920" s="130">
        <f t="shared" si="277"/>
        <v>0</v>
      </c>
      <c r="P920" s="129">
        <f t="shared" ca="1" si="267"/>
        <v>484309.68800000002</v>
      </c>
      <c r="Q920" s="135">
        <f t="shared" si="268"/>
        <v>0</v>
      </c>
      <c r="R920" s="129">
        <f t="shared" si="269"/>
        <v>0</v>
      </c>
      <c r="S920" s="136" t="str">
        <f t="shared" si="278"/>
        <v>A+J=</v>
      </c>
      <c r="T920" s="122">
        <f t="shared" si="279"/>
        <v>44732</v>
      </c>
      <c r="U920" s="3"/>
      <c r="V920" s="3"/>
      <c r="W920" s="3"/>
      <c r="X920" s="52"/>
      <c r="Y920" s="3"/>
      <c r="Z920" s="1"/>
      <c r="AA920" s="3"/>
      <c r="AB920" s="3"/>
      <c r="AC920" s="3"/>
      <c r="AD920" s="3"/>
      <c r="AE920" s="3"/>
      <c r="AF920" s="11"/>
      <c r="AG920" s="3"/>
      <c r="AH920" s="3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  <c r="FE920" s="2"/>
      <c r="FF920" s="2"/>
      <c r="FG920" s="2"/>
      <c r="FH920" s="2"/>
      <c r="FI920" s="2"/>
      <c r="FJ920" s="2"/>
    </row>
    <row r="921" spans="1:166" x14ac:dyDescent="0.15">
      <c r="A921" s="134">
        <f t="shared" si="270"/>
        <v>44397</v>
      </c>
      <c r="B921" s="127">
        <f t="shared" ca="1" si="280"/>
        <v>2485191.6839999999</v>
      </c>
      <c r="C921" s="119">
        <f t="shared" si="271"/>
        <v>2000000</v>
      </c>
      <c r="D921" s="128">
        <f ca="1">IF(A921&lt;$B$1,VLOOKUP(A921,[1]DI!$A$4:$B$15000,2,FALSE),0)</f>
        <v>4.1500000000000002E-2</v>
      </c>
      <c r="E921" s="129">
        <f t="shared" ca="1" si="263"/>
        <v>1.00016137</v>
      </c>
      <c r="F921" s="129">
        <f ca="1">(TRUNC(PRODUCT($E$12:$E920),16))</f>
        <v>1.10097402486639</v>
      </c>
      <c r="G921" s="129">
        <f t="shared" si="272"/>
        <v>1</v>
      </c>
      <c r="H921" s="129">
        <f t="shared" ca="1" si="264"/>
        <v>1.10097402</v>
      </c>
      <c r="I921" s="128">
        <f t="shared" si="273"/>
        <v>0.05</v>
      </c>
      <c r="J921" s="122">
        <f t="shared" si="274"/>
        <v>43488</v>
      </c>
      <c r="K921" s="118">
        <f t="shared" si="275"/>
        <v>625</v>
      </c>
      <c r="L921" s="130">
        <f t="shared" si="276"/>
        <v>625</v>
      </c>
      <c r="M921" s="131">
        <f t="shared" si="265"/>
        <v>1.1286332100000001</v>
      </c>
      <c r="N921" s="131">
        <f t="shared" ca="1" si="266"/>
        <v>1.2425958420000001</v>
      </c>
      <c r="O921" s="130">
        <f t="shared" si="277"/>
        <v>0</v>
      </c>
      <c r="P921" s="129">
        <f t="shared" ca="1" si="267"/>
        <v>485191.68400000001</v>
      </c>
      <c r="Q921" s="135">
        <f t="shared" si="268"/>
        <v>0</v>
      </c>
      <c r="R921" s="129">
        <f t="shared" si="269"/>
        <v>0</v>
      </c>
      <c r="S921" s="136" t="str">
        <f t="shared" si="278"/>
        <v>A+J=</v>
      </c>
      <c r="T921" s="122">
        <f t="shared" si="279"/>
        <v>44732</v>
      </c>
      <c r="U921" s="3"/>
      <c r="V921" s="3"/>
      <c r="W921" s="3"/>
      <c r="X921" s="52"/>
      <c r="Y921" s="3"/>
      <c r="Z921" s="1"/>
      <c r="AA921" s="3"/>
      <c r="AB921" s="3"/>
      <c r="AC921" s="3"/>
      <c r="AD921" s="3"/>
      <c r="AE921" s="3"/>
      <c r="AF921" s="11"/>
      <c r="AG921" s="3"/>
      <c r="AH921" s="3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  <c r="FE921" s="2"/>
      <c r="FF921" s="2"/>
      <c r="FG921" s="2"/>
      <c r="FH921" s="2"/>
      <c r="FI921" s="2"/>
      <c r="FJ921" s="2"/>
    </row>
    <row r="922" spans="1:166" x14ac:dyDescent="0.15">
      <c r="A922" s="134">
        <f t="shared" si="270"/>
        <v>44398</v>
      </c>
      <c r="B922" s="127">
        <f t="shared" ca="1" si="280"/>
        <v>2486074.0180000002</v>
      </c>
      <c r="C922" s="119">
        <f t="shared" si="271"/>
        <v>2000000</v>
      </c>
      <c r="D922" s="128">
        <f ca="1">IF(A922&lt;$B$1,VLOOKUP(A922,[1]DI!$A$4:$B$15000,2,FALSE),0)</f>
        <v>4.1500000000000002E-2</v>
      </c>
      <c r="E922" s="129">
        <f t="shared" ca="1" si="263"/>
        <v>1.00016137</v>
      </c>
      <c r="F922" s="129">
        <f ca="1">(TRUNC(PRODUCT($E$12:$E921),16))</f>
        <v>1.1011516890447799</v>
      </c>
      <c r="G922" s="129">
        <f t="shared" si="272"/>
        <v>1</v>
      </c>
      <c r="H922" s="129">
        <f t="shared" ca="1" si="264"/>
        <v>1.10115169</v>
      </c>
      <c r="I922" s="128">
        <f t="shared" si="273"/>
        <v>0.05</v>
      </c>
      <c r="J922" s="122">
        <f t="shared" si="274"/>
        <v>43488</v>
      </c>
      <c r="K922" s="118">
        <f t="shared" si="275"/>
        <v>626</v>
      </c>
      <c r="L922" s="130">
        <f t="shared" si="276"/>
        <v>626</v>
      </c>
      <c r="M922" s="131">
        <f t="shared" si="265"/>
        <v>1.1288517469999999</v>
      </c>
      <c r="N922" s="131">
        <f t="shared" ca="1" si="266"/>
        <v>1.243037009</v>
      </c>
      <c r="O922" s="130">
        <f t="shared" si="277"/>
        <v>0</v>
      </c>
      <c r="P922" s="129">
        <f t="shared" ca="1" si="267"/>
        <v>486074.01799999998</v>
      </c>
      <c r="Q922" s="135">
        <f t="shared" si="268"/>
        <v>0</v>
      </c>
      <c r="R922" s="129">
        <f t="shared" si="269"/>
        <v>0</v>
      </c>
      <c r="S922" s="136" t="str">
        <f t="shared" si="278"/>
        <v>A+J=</v>
      </c>
      <c r="T922" s="122">
        <f t="shared" si="279"/>
        <v>44732</v>
      </c>
      <c r="U922" s="3"/>
      <c r="V922" s="3"/>
      <c r="W922" s="3"/>
      <c r="X922" s="52"/>
      <c r="Y922" s="3"/>
      <c r="Z922" s="1"/>
      <c r="AA922" s="3"/>
      <c r="AB922" s="3"/>
      <c r="AC922" s="3"/>
      <c r="AD922" s="3"/>
      <c r="AE922" s="3"/>
      <c r="AF922" s="11"/>
      <c r="AG922" s="3"/>
      <c r="AH922" s="3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  <c r="FE922" s="2"/>
      <c r="FF922" s="2"/>
      <c r="FG922" s="2"/>
      <c r="FH922" s="2"/>
      <c r="FI922" s="2"/>
      <c r="FJ922" s="2"/>
    </row>
    <row r="923" spans="1:166" x14ac:dyDescent="0.15">
      <c r="A923" s="134">
        <f t="shared" si="270"/>
        <v>44399</v>
      </c>
      <c r="B923" s="127">
        <f t="shared" ca="1" si="280"/>
        <v>2486956.648</v>
      </c>
      <c r="C923" s="119">
        <f t="shared" si="271"/>
        <v>2000000</v>
      </c>
      <c r="D923" s="128">
        <f ca="1">IF(A923&lt;$B$1,VLOOKUP(A923,[1]DI!$A$4:$B$15000,2,FALSE),0)</f>
        <v>4.1500000000000002E-2</v>
      </c>
      <c r="E923" s="129">
        <f t="shared" ca="1" si="263"/>
        <v>1.00016137</v>
      </c>
      <c r="F923" s="129">
        <f ca="1">(TRUNC(PRODUCT($E$12:$E922),16))</f>
        <v>1.10132938189284</v>
      </c>
      <c r="G923" s="129">
        <f t="shared" si="272"/>
        <v>1</v>
      </c>
      <c r="H923" s="129">
        <f t="shared" ca="1" si="264"/>
        <v>1.1013293799999999</v>
      </c>
      <c r="I923" s="128">
        <f t="shared" si="273"/>
        <v>0.05</v>
      </c>
      <c r="J923" s="122">
        <f t="shared" si="274"/>
        <v>43488</v>
      </c>
      <c r="K923" s="118">
        <f t="shared" si="275"/>
        <v>627</v>
      </c>
      <c r="L923" s="130">
        <f t="shared" si="276"/>
        <v>627</v>
      </c>
      <c r="M923" s="131">
        <f t="shared" si="265"/>
        <v>1.1290703280000001</v>
      </c>
      <c r="N923" s="131">
        <f t="shared" ca="1" si="266"/>
        <v>1.243478324</v>
      </c>
      <c r="O923" s="130">
        <f t="shared" si="277"/>
        <v>0</v>
      </c>
      <c r="P923" s="129">
        <f t="shared" ca="1" si="267"/>
        <v>486956.64799999999</v>
      </c>
      <c r="Q923" s="135">
        <f t="shared" si="268"/>
        <v>0</v>
      </c>
      <c r="R923" s="129">
        <f t="shared" si="269"/>
        <v>0</v>
      </c>
      <c r="S923" s="136" t="str">
        <f t="shared" si="278"/>
        <v>A+J=</v>
      </c>
      <c r="T923" s="122">
        <f t="shared" si="279"/>
        <v>44732</v>
      </c>
      <c r="U923" s="3"/>
      <c r="V923" s="3"/>
      <c r="W923" s="3"/>
      <c r="X923" s="52"/>
      <c r="Y923" s="3"/>
      <c r="Z923" s="1"/>
      <c r="AA923" s="3"/>
      <c r="AB923" s="3"/>
      <c r="AC923" s="3"/>
      <c r="AD923" s="3"/>
      <c r="AE923" s="3"/>
      <c r="AF923" s="11"/>
      <c r="AG923" s="3"/>
      <c r="AH923" s="3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  <c r="FE923" s="2"/>
      <c r="FF923" s="2"/>
      <c r="FG923" s="2"/>
      <c r="FH923" s="2"/>
      <c r="FI923" s="2"/>
      <c r="FJ923" s="2"/>
    </row>
    <row r="924" spans="1:166" x14ac:dyDescent="0.15">
      <c r="A924" s="134">
        <f t="shared" si="270"/>
        <v>44400</v>
      </c>
      <c r="B924" s="127">
        <f t="shared" ca="1" si="280"/>
        <v>2487839.5920000002</v>
      </c>
      <c r="C924" s="119">
        <f t="shared" si="271"/>
        <v>2000000</v>
      </c>
      <c r="D924" s="128">
        <f ca="1">IF(A924&lt;$B$1,VLOOKUP(A924,[1]DI!$A$4:$B$15000,2,FALSE),0)</f>
        <v>4.1500000000000002E-2</v>
      </c>
      <c r="E924" s="129">
        <f t="shared" ca="1" si="263"/>
        <v>1.00016137</v>
      </c>
      <c r="F924" s="129">
        <f ca="1">(TRUNC(PRODUCT($E$12:$E923),16))</f>
        <v>1.1015071034152</v>
      </c>
      <c r="G924" s="129">
        <f t="shared" si="272"/>
        <v>1</v>
      </c>
      <c r="H924" s="129">
        <f t="shared" ca="1" si="264"/>
        <v>1.1015071000000001</v>
      </c>
      <c r="I924" s="128">
        <f t="shared" si="273"/>
        <v>0.05</v>
      </c>
      <c r="J924" s="122">
        <f t="shared" si="274"/>
        <v>43488</v>
      </c>
      <c r="K924" s="118">
        <f t="shared" si="275"/>
        <v>628</v>
      </c>
      <c r="L924" s="130">
        <f t="shared" si="276"/>
        <v>628</v>
      </c>
      <c r="M924" s="131">
        <f t="shared" si="265"/>
        <v>1.1292889500000001</v>
      </c>
      <c r="N924" s="131">
        <f t="shared" ca="1" si="266"/>
        <v>1.2439197959999999</v>
      </c>
      <c r="O924" s="130">
        <f t="shared" si="277"/>
        <v>0</v>
      </c>
      <c r="P924" s="129">
        <f t="shared" ca="1" si="267"/>
        <v>487839.592</v>
      </c>
      <c r="Q924" s="135">
        <f t="shared" si="268"/>
        <v>0</v>
      </c>
      <c r="R924" s="129">
        <f t="shared" si="269"/>
        <v>0</v>
      </c>
      <c r="S924" s="136" t="str">
        <f t="shared" si="278"/>
        <v>A+J=</v>
      </c>
      <c r="T924" s="122">
        <f t="shared" si="279"/>
        <v>44732</v>
      </c>
      <c r="U924" s="34"/>
      <c r="V924" s="34"/>
      <c r="W924" s="34"/>
      <c r="X924" s="51"/>
      <c r="Y924" s="34"/>
      <c r="Z924" s="39"/>
      <c r="AA924" s="34"/>
      <c r="AB924" s="34"/>
      <c r="AC924" s="34"/>
      <c r="AD924" s="34"/>
      <c r="AE924" s="34"/>
      <c r="AF924" s="35"/>
      <c r="AG924" s="34"/>
      <c r="AH924" s="34"/>
      <c r="AI924" s="37"/>
      <c r="AJ924" s="37"/>
      <c r="AK924" s="37"/>
      <c r="AL924" s="37"/>
      <c r="AM924" s="37"/>
      <c r="AN924" s="37"/>
      <c r="AO924" s="37"/>
      <c r="AP924" s="37"/>
      <c r="AQ924" s="37"/>
      <c r="AR924" s="37"/>
      <c r="AS924" s="37"/>
      <c r="AT924" s="37"/>
      <c r="AU924" s="37"/>
      <c r="AV924" s="37"/>
      <c r="AW924" s="37"/>
      <c r="AX924" s="37"/>
      <c r="AY924" s="37"/>
      <c r="AZ924" s="37"/>
      <c r="BA924" s="37"/>
      <c r="BB924" s="37"/>
      <c r="BC924" s="37"/>
      <c r="BD924" s="37"/>
      <c r="BE924" s="37"/>
      <c r="BF924" s="37"/>
      <c r="BG924" s="37"/>
      <c r="BH924" s="37"/>
      <c r="BI924" s="37"/>
      <c r="BJ924" s="37"/>
      <c r="BK924" s="37"/>
      <c r="BL924" s="37"/>
      <c r="BM924" s="37"/>
      <c r="BN924" s="37"/>
      <c r="BO924" s="37"/>
      <c r="BP924" s="37"/>
      <c r="BQ924" s="37"/>
      <c r="BR924" s="37"/>
      <c r="BS924" s="37"/>
      <c r="BT924" s="37"/>
      <c r="BU924" s="37"/>
      <c r="BV924" s="37"/>
      <c r="BW924" s="37"/>
      <c r="BX924" s="37"/>
      <c r="BY924" s="37"/>
      <c r="BZ924" s="37"/>
      <c r="CA924" s="37"/>
      <c r="CB924" s="37"/>
      <c r="CC924" s="37"/>
      <c r="CD924" s="37"/>
      <c r="CE924" s="37"/>
      <c r="CF924" s="37"/>
      <c r="CG924" s="37"/>
      <c r="CH924" s="37"/>
      <c r="CI924" s="37"/>
      <c r="CJ924" s="37"/>
      <c r="CK924" s="37"/>
      <c r="CL924" s="37"/>
      <c r="CM924" s="37"/>
      <c r="CN924" s="37"/>
      <c r="CO924" s="37"/>
      <c r="CP924" s="37"/>
      <c r="CQ924" s="37"/>
      <c r="CR924" s="37"/>
      <c r="CS924" s="37"/>
      <c r="CT924" s="37"/>
      <c r="CU924" s="37"/>
      <c r="CV924" s="37"/>
      <c r="CW924" s="37"/>
      <c r="CX924" s="37"/>
      <c r="CY924" s="37"/>
      <c r="CZ924" s="37"/>
      <c r="DA924" s="37"/>
      <c r="DB924" s="37"/>
      <c r="DC924" s="37"/>
      <c r="DD924" s="37"/>
      <c r="DE924" s="37"/>
      <c r="DF924" s="37"/>
      <c r="DG924" s="37"/>
      <c r="DH924" s="37"/>
      <c r="DI924" s="37"/>
      <c r="DJ924" s="37"/>
      <c r="DK924" s="37"/>
      <c r="DL924" s="37"/>
      <c r="DM924" s="37"/>
      <c r="DN924" s="37"/>
      <c r="DO924" s="37"/>
      <c r="DP924" s="37"/>
      <c r="DQ924" s="37"/>
      <c r="DR924" s="37"/>
      <c r="DS924" s="37"/>
      <c r="DT924" s="37"/>
      <c r="DU924" s="37"/>
      <c r="DV924" s="37"/>
      <c r="DW924" s="37"/>
      <c r="DX924" s="37"/>
      <c r="DY924" s="37"/>
      <c r="DZ924" s="37"/>
      <c r="EA924" s="37"/>
      <c r="EB924" s="37"/>
      <c r="EC924" s="37"/>
      <c r="ED924" s="37"/>
      <c r="EE924" s="37"/>
      <c r="EF924" s="37"/>
      <c r="EG924" s="37"/>
      <c r="EH924" s="37"/>
      <c r="EI924" s="37"/>
      <c r="EJ924" s="37"/>
      <c r="EK924" s="37"/>
      <c r="EL924" s="37"/>
      <c r="EM924" s="37"/>
      <c r="EN924" s="37"/>
      <c r="EO924" s="37"/>
      <c r="EP924" s="37"/>
      <c r="EQ924" s="37"/>
      <c r="ER924" s="37"/>
      <c r="ES924" s="37"/>
      <c r="ET924" s="37"/>
      <c r="EU924" s="37"/>
      <c r="EV924" s="37"/>
      <c r="EW924" s="37"/>
      <c r="EX924" s="37"/>
      <c r="EY924" s="37"/>
      <c r="EZ924" s="37"/>
      <c r="FA924" s="37"/>
      <c r="FB924" s="37"/>
      <c r="FC924" s="37"/>
      <c r="FD924" s="37"/>
      <c r="FE924" s="37"/>
      <c r="FF924" s="37"/>
      <c r="FG924" s="37"/>
      <c r="FH924" s="37"/>
      <c r="FI924" s="37"/>
      <c r="FJ924" s="37"/>
    </row>
    <row r="925" spans="1:166" x14ac:dyDescent="0.15">
      <c r="A925" s="134">
        <f t="shared" si="270"/>
        <v>44401</v>
      </c>
      <c r="B925" s="127">
        <f t="shared" ca="1" si="280"/>
        <v>2488722.8539999998</v>
      </c>
      <c r="C925" s="119">
        <f t="shared" si="271"/>
        <v>2000000</v>
      </c>
      <c r="D925" s="128">
        <f ca="1">IF(A925&lt;$B$1,VLOOKUP(A925,[1]DI!$A$4:$B$15000,2,FALSE),0)</f>
        <v>0</v>
      </c>
      <c r="E925" s="129">
        <f t="shared" ca="1" si="263"/>
        <v>1</v>
      </c>
      <c r="F925" s="129">
        <f ca="1">(TRUNC(PRODUCT($E$12:$E924),16))</f>
        <v>1.1016848536164801</v>
      </c>
      <c r="G925" s="129">
        <f t="shared" si="272"/>
        <v>1</v>
      </c>
      <c r="H925" s="129">
        <f t="shared" ca="1" si="264"/>
        <v>1.10168485</v>
      </c>
      <c r="I925" s="128">
        <f t="shared" si="273"/>
        <v>0.05</v>
      </c>
      <c r="J925" s="122">
        <f t="shared" si="274"/>
        <v>43488</v>
      </c>
      <c r="K925" s="118">
        <f t="shared" si="275"/>
        <v>628</v>
      </c>
      <c r="L925" s="130">
        <f t="shared" si="276"/>
        <v>629</v>
      </c>
      <c r="M925" s="131">
        <f t="shared" si="265"/>
        <v>1.1295076150000001</v>
      </c>
      <c r="N925" s="131">
        <f t="shared" ca="1" si="266"/>
        <v>1.2443614270000001</v>
      </c>
      <c r="O925" s="130">
        <f t="shared" si="277"/>
        <v>0</v>
      </c>
      <c r="P925" s="129">
        <f t="shared" ca="1" si="267"/>
        <v>488722.85399999999</v>
      </c>
      <c r="Q925" s="135">
        <f t="shared" si="268"/>
        <v>0</v>
      </c>
      <c r="R925" s="129">
        <f t="shared" si="269"/>
        <v>0</v>
      </c>
      <c r="S925" s="136" t="str">
        <f t="shared" si="278"/>
        <v>A+J=</v>
      </c>
      <c r="T925" s="122">
        <f t="shared" si="279"/>
        <v>44732</v>
      </c>
      <c r="U925" s="3"/>
      <c r="V925" s="3"/>
      <c r="W925" s="3"/>
      <c r="X925" s="52"/>
      <c r="Y925" s="3"/>
      <c r="Z925" s="1"/>
      <c r="AA925" s="3"/>
      <c r="AB925" s="3"/>
      <c r="AC925" s="3"/>
      <c r="AD925" s="3"/>
      <c r="AE925" s="3"/>
      <c r="AF925" s="11"/>
      <c r="AG925" s="3"/>
      <c r="AH925" s="3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  <c r="FE925" s="2"/>
      <c r="FF925" s="2"/>
      <c r="FG925" s="2"/>
      <c r="FH925" s="2"/>
      <c r="FI925" s="2"/>
      <c r="FJ925" s="2"/>
    </row>
    <row r="926" spans="1:166" x14ac:dyDescent="0.15">
      <c r="A926" s="134">
        <f t="shared" si="270"/>
        <v>44402</v>
      </c>
      <c r="B926" s="127">
        <f t="shared" ca="1" si="280"/>
        <v>2488722.8539999998</v>
      </c>
      <c r="C926" s="119">
        <f t="shared" si="271"/>
        <v>2000000</v>
      </c>
      <c r="D926" s="128">
        <f ca="1">IF(A926&lt;$B$1,VLOOKUP(A926,[1]DI!$A$4:$B$15000,2,FALSE),0)</f>
        <v>0</v>
      </c>
      <c r="E926" s="129">
        <f t="shared" ca="1" si="263"/>
        <v>1</v>
      </c>
      <c r="F926" s="129">
        <f ca="1">(TRUNC(PRODUCT($E$12:$E925),16))</f>
        <v>1.1016848536164801</v>
      </c>
      <c r="G926" s="129">
        <f t="shared" si="272"/>
        <v>1</v>
      </c>
      <c r="H926" s="129">
        <f t="shared" ca="1" si="264"/>
        <v>1.10168485</v>
      </c>
      <c r="I926" s="128">
        <f t="shared" si="273"/>
        <v>0.05</v>
      </c>
      <c r="J926" s="122">
        <f t="shared" si="274"/>
        <v>43488</v>
      </c>
      <c r="K926" s="118">
        <f t="shared" si="275"/>
        <v>628</v>
      </c>
      <c r="L926" s="130">
        <f t="shared" si="276"/>
        <v>629</v>
      </c>
      <c r="M926" s="131">
        <f t="shared" si="265"/>
        <v>1.1295076150000001</v>
      </c>
      <c r="N926" s="131">
        <f t="shared" ca="1" si="266"/>
        <v>1.2443614270000001</v>
      </c>
      <c r="O926" s="130">
        <f t="shared" si="277"/>
        <v>0</v>
      </c>
      <c r="P926" s="129">
        <f t="shared" ca="1" si="267"/>
        <v>488722.85399999999</v>
      </c>
      <c r="Q926" s="135">
        <f t="shared" si="268"/>
        <v>0</v>
      </c>
      <c r="R926" s="129">
        <f t="shared" si="269"/>
        <v>0</v>
      </c>
      <c r="S926" s="136" t="str">
        <f t="shared" si="278"/>
        <v>A+J=</v>
      </c>
      <c r="T926" s="122">
        <f t="shared" si="279"/>
        <v>44732</v>
      </c>
      <c r="U926" s="34"/>
      <c r="V926" s="34"/>
      <c r="W926" s="34"/>
      <c r="X926" s="51"/>
      <c r="Y926" s="34"/>
      <c r="Z926" s="39"/>
      <c r="AA926" s="34"/>
      <c r="AB926" s="34"/>
      <c r="AC926" s="34"/>
      <c r="AD926" s="34"/>
      <c r="AE926" s="34"/>
      <c r="AF926" s="35"/>
      <c r="AG926" s="34"/>
      <c r="AH926" s="34"/>
      <c r="AI926" s="37"/>
      <c r="AJ926" s="37"/>
      <c r="AK926" s="37"/>
      <c r="AL926" s="37"/>
      <c r="AM926" s="37"/>
      <c r="AN926" s="37"/>
      <c r="AO926" s="37"/>
      <c r="AP926" s="37"/>
      <c r="AQ926" s="37"/>
      <c r="AR926" s="37"/>
      <c r="AS926" s="37"/>
      <c r="AT926" s="37"/>
      <c r="AU926" s="37"/>
      <c r="AV926" s="37"/>
      <c r="AW926" s="37"/>
      <c r="AX926" s="37"/>
      <c r="AY926" s="37"/>
      <c r="AZ926" s="37"/>
      <c r="BA926" s="37"/>
      <c r="BB926" s="37"/>
      <c r="BC926" s="37"/>
      <c r="BD926" s="37"/>
      <c r="BE926" s="37"/>
      <c r="BF926" s="37"/>
      <c r="BG926" s="37"/>
      <c r="BH926" s="37"/>
      <c r="BI926" s="37"/>
      <c r="BJ926" s="37"/>
      <c r="BK926" s="37"/>
      <c r="BL926" s="37"/>
      <c r="BM926" s="37"/>
      <c r="BN926" s="37"/>
      <c r="BO926" s="37"/>
      <c r="BP926" s="37"/>
      <c r="BQ926" s="37"/>
      <c r="BR926" s="37"/>
      <c r="BS926" s="37"/>
      <c r="BT926" s="37"/>
      <c r="BU926" s="37"/>
      <c r="BV926" s="37"/>
      <c r="BW926" s="37"/>
      <c r="BX926" s="37"/>
      <c r="BY926" s="37"/>
      <c r="BZ926" s="37"/>
      <c r="CA926" s="37"/>
      <c r="CB926" s="37"/>
      <c r="CC926" s="37"/>
      <c r="CD926" s="37"/>
      <c r="CE926" s="37"/>
      <c r="CF926" s="37"/>
      <c r="CG926" s="37"/>
      <c r="CH926" s="37"/>
      <c r="CI926" s="37"/>
      <c r="CJ926" s="37"/>
      <c r="CK926" s="37"/>
      <c r="CL926" s="37"/>
      <c r="CM926" s="37"/>
      <c r="CN926" s="37"/>
      <c r="CO926" s="37"/>
      <c r="CP926" s="37"/>
      <c r="CQ926" s="37"/>
      <c r="CR926" s="37"/>
      <c r="CS926" s="37"/>
      <c r="CT926" s="37"/>
      <c r="CU926" s="37"/>
      <c r="CV926" s="37"/>
      <c r="CW926" s="37"/>
      <c r="CX926" s="37"/>
      <c r="CY926" s="37"/>
      <c r="CZ926" s="37"/>
      <c r="DA926" s="37"/>
      <c r="DB926" s="37"/>
      <c r="DC926" s="37"/>
      <c r="DD926" s="37"/>
      <c r="DE926" s="37"/>
      <c r="DF926" s="37"/>
      <c r="DG926" s="37"/>
      <c r="DH926" s="37"/>
      <c r="DI926" s="37"/>
      <c r="DJ926" s="37"/>
      <c r="DK926" s="37"/>
      <c r="DL926" s="37"/>
      <c r="DM926" s="37"/>
      <c r="DN926" s="37"/>
      <c r="DO926" s="37"/>
      <c r="DP926" s="37"/>
      <c r="DQ926" s="37"/>
      <c r="DR926" s="37"/>
      <c r="DS926" s="37"/>
      <c r="DT926" s="37"/>
      <c r="DU926" s="37"/>
      <c r="DV926" s="37"/>
      <c r="DW926" s="37"/>
      <c r="DX926" s="37"/>
      <c r="DY926" s="37"/>
      <c r="DZ926" s="37"/>
      <c r="EA926" s="37"/>
      <c r="EB926" s="37"/>
      <c r="EC926" s="37"/>
      <c r="ED926" s="37"/>
      <c r="EE926" s="37"/>
      <c r="EF926" s="37"/>
      <c r="EG926" s="37"/>
      <c r="EH926" s="37"/>
      <c r="EI926" s="37"/>
      <c r="EJ926" s="37"/>
      <c r="EK926" s="37"/>
      <c r="EL926" s="37"/>
      <c r="EM926" s="37"/>
      <c r="EN926" s="37"/>
      <c r="EO926" s="37"/>
      <c r="EP926" s="37"/>
      <c r="EQ926" s="37"/>
      <c r="ER926" s="37"/>
      <c r="ES926" s="37"/>
      <c r="ET926" s="37"/>
      <c r="EU926" s="37"/>
      <c r="EV926" s="37"/>
      <c r="EW926" s="37"/>
      <c r="EX926" s="37"/>
      <c r="EY926" s="37"/>
      <c r="EZ926" s="37"/>
      <c r="FA926" s="37"/>
      <c r="FB926" s="37"/>
      <c r="FC926" s="37"/>
      <c r="FD926" s="37"/>
      <c r="FE926" s="37"/>
      <c r="FF926" s="37"/>
      <c r="FG926" s="37"/>
      <c r="FH926" s="37"/>
      <c r="FI926" s="37"/>
      <c r="FJ926" s="37"/>
    </row>
    <row r="927" spans="1:166" x14ac:dyDescent="0.15">
      <c r="A927" s="134">
        <f t="shared" si="270"/>
        <v>44403</v>
      </c>
      <c r="B927" s="127">
        <f t="shared" ca="1" si="280"/>
        <v>2488722.8539999998</v>
      </c>
      <c r="C927" s="119">
        <f t="shared" si="271"/>
        <v>2000000</v>
      </c>
      <c r="D927" s="128">
        <f ca="1">IF(A927&lt;$B$1,VLOOKUP(A927,[1]DI!$A$4:$B$15000,2,FALSE),0)</f>
        <v>4.1500000000000002E-2</v>
      </c>
      <c r="E927" s="129">
        <f t="shared" ca="1" si="263"/>
        <v>1.00016137</v>
      </c>
      <c r="F927" s="129">
        <f ca="1">(TRUNC(PRODUCT($E$12:$E926),16))</f>
        <v>1.1016848536164801</v>
      </c>
      <c r="G927" s="129">
        <f t="shared" si="272"/>
        <v>1</v>
      </c>
      <c r="H927" s="129">
        <f t="shared" ca="1" si="264"/>
        <v>1.10168485</v>
      </c>
      <c r="I927" s="128">
        <f t="shared" si="273"/>
        <v>0.05</v>
      </c>
      <c r="J927" s="122">
        <f t="shared" si="274"/>
        <v>43488</v>
      </c>
      <c r="K927" s="118">
        <f t="shared" si="275"/>
        <v>629</v>
      </c>
      <c r="L927" s="130">
        <f t="shared" si="276"/>
        <v>629</v>
      </c>
      <c r="M927" s="131">
        <f t="shared" si="265"/>
        <v>1.1295076150000001</v>
      </c>
      <c r="N927" s="131">
        <f t="shared" ca="1" si="266"/>
        <v>1.2443614270000001</v>
      </c>
      <c r="O927" s="130">
        <f t="shared" si="277"/>
        <v>0</v>
      </c>
      <c r="P927" s="129">
        <f t="shared" ca="1" si="267"/>
        <v>488722.85399999999</v>
      </c>
      <c r="Q927" s="135">
        <f t="shared" si="268"/>
        <v>0</v>
      </c>
      <c r="R927" s="129">
        <f t="shared" si="269"/>
        <v>0</v>
      </c>
      <c r="S927" s="136" t="str">
        <f t="shared" si="278"/>
        <v>A+J=</v>
      </c>
      <c r="T927" s="122">
        <f t="shared" si="279"/>
        <v>44732</v>
      </c>
      <c r="U927" s="3"/>
      <c r="V927" s="3"/>
      <c r="W927" s="3"/>
      <c r="X927" s="52"/>
      <c r="Y927" s="3"/>
      <c r="Z927" s="1"/>
      <c r="AA927" s="3"/>
      <c r="AB927" s="3"/>
      <c r="AC927" s="3"/>
      <c r="AD927" s="3"/>
      <c r="AE927" s="3"/>
      <c r="AF927" s="11"/>
      <c r="AG927" s="3"/>
      <c r="AH927" s="3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  <c r="FE927" s="2"/>
      <c r="FF927" s="2"/>
      <c r="FG927" s="2"/>
      <c r="FH927" s="2"/>
      <c r="FI927" s="2"/>
      <c r="FJ927" s="2"/>
    </row>
    <row r="928" spans="1:166" x14ac:dyDescent="0.15">
      <c r="A928" s="134">
        <f t="shared" si="270"/>
        <v>44404</v>
      </c>
      <c r="B928" s="127">
        <f t="shared" ca="1" si="280"/>
        <v>2489606.432</v>
      </c>
      <c r="C928" s="119">
        <f t="shared" si="271"/>
        <v>2000000</v>
      </c>
      <c r="D928" s="128">
        <f ca="1">IF(A928&lt;$B$1,VLOOKUP(A928,[1]DI!$A$4:$B$15000,2,FALSE),0)</f>
        <v>4.1500000000000002E-2</v>
      </c>
      <c r="E928" s="129">
        <f t="shared" ca="1" si="263"/>
        <v>1.00016137</v>
      </c>
      <c r="F928" s="129">
        <f ca="1">(TRUNC(PRODUCT($E$12:$E927),16))</f>
        <v>1.1018626325012999</v>
      </c>
      <c r="G928" s="129">
        <f t="shared" si="272"/>
        <v>1</v>
      </c>
      <c r="H928" s="129">
        <f t="shared" ca="1" si="264"/>
        <v>1.1018626300000001</v>
      </c>
      <c r="I928" s="128">
        <f t="shared" si="273"/>
        <v>0.05</v>
      </c>
      <c r="J928" s="122">
        <f t="shared" si="274"/>
        <v>43488</v>
      </c>
      <c r="K928" s="118">
        <f t="shared" si="275"/>
        <v>630</v>
      </c>
      <c r="L928" s="130">
        <f t="shared" si="276"/>
        <v>630</v>
      </c>
      <c r="M928" s="131">
        <f t="shared" si="265"/>
        <v>1.129726322</v>
      </c>
      <c r="N928" s="131">
        <f t="shared" ca="1" si="266"/>
        <v>1.244803216</v>
      </c>
      <c r="O928" s="130">
        <f t="shared" si="277"/>
        <v>0</v>
      </c>
      <c r="P928" s="129">
        <f t="shared" ca="1" si="267"/>
        <v>489606.43199999997</v>
      </c>
      <c r="Q928" s="135">
        <f t="shared" si="268"/>
        <v>0</v>
      </c>
      <c r="R928" s="129">
        <f t="shared" si="269"/>
        <v>0</v>
      </c>
      <c r="S928" s="136" t="str">
        <f t="shared" si="278"/>
        <v>A+J=</v>
      </c>
      <c r="T928" s="122">
        <f t="shared" si="279"/>
        <v>44732</v>
      </c>
      <c r="U928" s="3"/>
      <c r="V928" s="3"/>
      <c r="W928" s="3"/>
      <c r="X928" s="52"/>
      <c r="Y928" s="3"/>
      <c r="Z928" s="1"/>
      <c r="AA928" s="3"/>
      <c r="AB928" s="3"/>
      <c r="AC928" s="3"/>
      <c r="AD928" s="3"/>
      <c r="AE928" s="3"/>
      <c r="AF928" s="11"/>
      <c r="AG928" s="3"/>
      <c r="AH928" s="3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  <c r="FE928" s="2"/>
      <c r="FF928" s="2"/>
      <c r="FG928" s="2"/>
      <c r="FH928" s="2"/>
      <c r="FI928" s="2"/>
      <c r="FJ928" s="2"/>
    </row>
    <row r="929" spans="1:166" x14ac:dyDescent="0.15">
      <c r="A929" s="134">
        <f t="shared" si="270"/>
        <v>44405</v>
      </c>
      <c r="B929" s="127">
        <f t="shared" ca="1" si="280"/>
        <v>2490490.3259999999</v>
      </c>
      <c r="C929" s="119">
        <f t="shared" si="271"/>
        <v>2000000</v>
      </c>
      <c r="D929" s="128">
        <f ca="1">IF(A929&lt;$B$1,VLOOKUP(A929,[1]DI!$A$4:$B$15000,2,FALSE),0)</f>
        <v>4.1500000000000002E-2</v>
      </c>
      <c r="E929" s="129">
        <f t="shared" ca="1" si="263"/>
        <v>1.00016137</v>
      </c>
      <c r="F929" s="129">
        <f ca="1">(TRUNC(PRODUCT($E$12:$E928),16))</f>
        <v>1.10204044007431</v>
      </c>
      <c r="G929" s="129">
        <f t="shared" si="272"/>
        <v>1</v>
      </c>
      <c r="H929" s="129">
        <f t="shared" ca="1" si="264"/>
        <v>1.1020404399999999</v>
      </c>
      <c r="I929" s="128">
        <f t="shared" si="273"/>
        <v>0.05</v>
      </c>
      <c r="J929" s="122">
        <f t="shared" si="274"/>
        <v>43488</v>
      </c>
      <c r="K929" s="118">
        <f t="shared" si="275"/>
        <v>631</v>
      </c>
      <c r="L929" s="130">
        <f t="shared" si="276"/>
        <v>631</v>
      </c>
      <c r="M929" s="131">
        <f t="shared" si="265"/>
        <v>1.1299450710000001</v>
      </c>
      <c r="N929" s="131">
        <f t="shared" ca="1" si="266"/>
        <v>1.2452451630000001</v>
      </c>
      <c r="O929" s="130">
        <f t="shared" si="277"/>
        <v>0</v>
      </c>
      <c r="P929" s="129">
        <f t="shared" ca="1" si="267"/>
        <v>490490.326</v>
      </c>
      <c r="Q929" s="135">
        <f t="shared" si="268"/>
        <v>0</v>
      </c>
      <c r="R929" s="129">
        <f t="shared" si="269"/>
        <v>0</v>
      </c>
      <c r="S929" s="136" t="str">
        <f t="shared" si="278"/>
        <v>A+J=</v>
      </c>
      <c r="T929" s="122">
        <f t="shared" si="279"/>
        <v>44732</v>
      </c>
      <c r="U929" s="3"/>
      <c r="V929" s="3"/>
      <c r="W929" s="3"/>
      <c r="X929" s="52"/>
      <c r="Y929" s="3"/>
      <c r="Z929" s="1"/>
      <c r="AA929" s="3"/>
      <c r="AB929" s="3"/>
      <c r="AC929" s="3"/>
      <c r="AD929" s="3"/>
      <c r="AE929" s="3"/>
      <c r="AF929" s="11"/>
      <c r="AG929" s="3"/>
      <c r="AH929" s="3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  <c r="FE929" s="2"/>
      <c r="FF929" s="2"/>
      <c r="FG929" s="2"/>
      <c r="FH929" s="2"/>
      <c r="FI929" s="2"/>
      <c r="FJ929" s="2"/>
    </row>
    <row r="930" spans="1:166" x14ac:dyDescent="0.15">
      <c r="A930" s="134">
        <f t="shared" si="270"/>
        <v>44406</v>
      </c>
      <c r="B930" s="127">
        <f t="shared" ca="1" si="280"/>
        <v>2491374.5380000002</v>
      </c>
      <c r="C930" s="119">
        <f t="shared" si="271"/>
        <v>2000000</v>
      </c>
      <c r="D930" s="128">
        <f ca="1">IF(A930&lt;$B$1,VLOOKUP(A930,[1]DI!$A$4:$B$15000,2,FALSE),0)</f>
        <v>4.1500000000000002E-2</v>
      </c>
      <c r="E930" s="129">
        <f t="shared" ca="1" si="263"/>
        <v>1.00016137</v>
      </c>
      <c r="F930" s="129">
        <f ca="1">(TRUNC(PRODUCT($E$12:$E929),16))</f>
        <v>1.10221827634013</v>
      </c>
      <c r="G930" s="129">
        <f t="shared" si="272"/>
        <v>1</v>
      </c>
      <c r="H930" s="129">
        <f t="shared" ca="1" si="264"/>
        <v>1.10221828</v>
      </c>
      <c r="I930" s="128">
        <f t="shared" si="273"/>
        <v>0.05</v>
      </c>
      <c r="J930" s="122">
        <f t="shared" si="274"/>
        <v>43488</v>
      </c>
      <c r="K930" s="118">
        <f t="shared" si="275"/>
        <v>632</v>
      </c>
      <c r="L930" s="130">
        <f t="shared" si="276"/>
        <v>632</v>
      </c>
      <c r="M930" s="131">
        <f t="shared" si="265"/>
        <v>1.1301638629999999</v>
      </c>
      <c r="N930" s="131">
        <f t="shared" ca="1" si="266"/>
        <v>1.245687269</v>
      </c>
      <c r="O930" s="130">
        <f t="shared" si="277"/>
        <v>0</v>
      </c>
      <c r="P930" s="129">
        <f t="shared" ca="1" si="267"/>
        <v>491374.538</v>
      </c>
      <c r="Q930" s="135">
        <f t="shared" si="268"/>
        <v>0</v>
      </c>
      <c r="R930" s="129">
        <f t="shared" si="269"/>
        <v>0</v>
      </c>
      <c r="S930" s="136" t="str">
        <f t="shared" si="278"/>
        <v>A+J=</v>
      </c>
      <c r="T930" s="122">
        <f t="shared" si="279"/>
        <v>44732</v>
      </c>
      <c r="U930" s="3"/>
      <c r="V930" s="3"/>
      <c r="W930" s="3"/>
      <c r="X930" s="52"/>
      <c r="Y930" s="3"/>
      <c r="Z930" s="1"/>
      <c r="AA930" s="3"/>
      <c r="AB930" s="3"/>
      <c r="AC930" s="3"/>
      <c r="AD930" s="3"/>
      <c r="AE930" s="3"/>
      <c r="AF930" s="11"/>
      <c r="AG930" s="3"/>
      <c r="AH930" s="3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  <c r="FE930" s="2"/>
      <c r="FF930" s="2"/>
      <c r="FG930" s="2"/>
      <c r="FH930" s="2"/>
      <c r="FI930" s="2"/>
      <c r="FJ930" s="2"/>
    </row>
    <row r="931" spans="1:166" x14ac:dyDescent="0.15">
      <c r="A931" s="134">
        <f t="shared" si="270"/>
        <v>44407</v>
      </c>
      <c r="B931" s="127">
        <f t="shared" ca="1" si="280"/>
        <v>2492259.0439999998</v>
      </c>
      <c r="C931" s="119">
        <f t="shared" si="271"/>
        <v>2000000</v>
      </c>
      <c r="D931" s="128">
        <f ca="1">IF(A931&lt;$B$1,VLOOKUP(A931,[1]DI!$A$4:$B$15000,2,FALSE),0)</f>
        <v>4.1500000000000002E-2</v>
      </c>
      <c r="E931" s="129">
        <f t="shared" ca="1" si="263"/>
        <v>1.00016137</v>
      </c>
      <c r="F931" s="129">
        <f ca="1">(TRUNC(PRODUCT($E$12:$E930),16))</f>
        <v>1.10239614130338</v>
      </c>
      <c r="G931" s="129">
        <f t="shared" si="272"/>
        <v>1</v>
      </c>
      <c r="H931" s="129">
        <f t="shared" ca="1" si="264"/>
        <v>1.10239614</v>
      </c>
      <c r="I931" s="128">
        <f t="shared" si="273"/>
        <v>0.05</v>
      </c>
      <c r="J931" s="122">
        <f t="shared" si="274"/>
        <v>43488</v>
      </c>
      <c r="K931" s="118">
        <f t="shared" si="275"/>
        <v>633</v>
      </c>
      <c r="L931" s="130">
        <f t="shared" si="276"/>
        <v>633</v>
      </c>
      <c r="M931" s="131">
        <f t="shared" si="265"/>
        <v>1.1303826969999999</v>
      </c>
      <c r="N931" s="131">
        <f t="shared" ca="1" si="266"/>
        <v>1.2461295219999999</v>
      </c>
      <c r="O931" s="130">
        <f t="shared" si="277"/>
        <v>0</v>
      </c>
      <c r="P931" s="129">
        <f t="shared" ca="1" si="267"/>
        <v>492259.04399999999</v>
      </c>
      <c r="Q931" s="135">
        <f t="shared" si="268"/>
        <v>0</v>
      </c>
      <c r="R931" s="129">
        <f t="shared" si="269"/>
        <v>0</v>
      </c>
      <c r="S931" s="136" t="str">
        <f t="shared" si="278"/>
        <v>A+J=</v>
      </c>
      <c r="T931" s="122">
        <f t="shared" si="279"/>
        <v>44732</v>
      </c>
      <c r="U931" s="3"/>
      <c r="V931" s="3"/>
      <c r="W931" s="3"/>
      <c r="X931" s="52"/>
      <c r="Y931" s="3"/>
      <c r="Z931" s="1"/>
      <c r="AA931" s="3"/>
      <c r="AB931" s="3"/>
      <c r="AC931" s="3"/>
      <c r="AD931" s="3"/>
      <c r="AE931" s="3"/>
      <c r="AF931" s="11"/>
      <c r="AG931" s="3"/>
      <c r="AH931" s="3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  <c r="FE931" s="2"/>
      <c r="FF931" s="2"/>
      <c r="FG931" s="2"/>
      <c r="FH931" s="2"/>
      <c r="FI931" s="2"/>
      <c r="FJ931" s="2"/>
    </row>
    <row r="932" spans="1:166" x14ac:dyDescent="0.15">
      <c r="A932" s="134">
        <f t="shared" si="270"/>
        <v>44408</v>
      </c>
      <c r="B932" s="127">
        <f t="shared" ca="1" si="280"/>
        <v>2493143.8679999998</v>
      </c>
      <c r="C932" s="119">
        <f t="shared" si="271"/>
        <v>2000000</v>
      </c>
      <c r="D932" s="128">
        <f ca="1">IF(A932&lt;$B$1,VLOOKUP(A932,[1]DI!$A$4:$B$15000,2,FALSE),0)</f>
        <v>0</v>
      </c>
      <c r="E932" s="129">
        <f t="shared" ca="1" si="263"/>
        <v>1</v>
      </c>
      <c r="F932" s="129">
        <f ca="1">(TRUNC(PRODUCT($E$12:$E931),16))</f>
        <v>1.1025740349687001</v>
      </c>
      <c r="G932" s="129">
        <f t="shared" si="272"/>
        <v>1</v>
      </c>
      <c r="H932" s="129">
        <f t="shared" ca="1" si="264"/>
        <v>1.10257403</v>
      </c>
      <c r="I932" s="128">
        <f t="shared" si="273"/>
        <v>0.05</v>
      </c>
      <c r="J932" s="122">
        <f t="shared" si="274"/>
        <v>43488</v>
      </c>
      <c r="K932" s="118">
        <f t="shared" si="275"/>
        <v>633</v>
      </c>
      <c r="L932" s="130">
        <f t="shared" si="276"/>
        <v>634</v>
      </c>
      <c r="M932" s="131">
        <f t="shared" si="265"/>
        <v>1.1306015739999999</v>
      </c>
      <c r="N932" s="131">
        <f t="shared" ca="1" si="266"/>
        <v>1.2465719340000001</v>
      </c>
      <c r="O932" s="130">
        <f t="shared" si="277"/>
        <v>0</v>
      </c>
      <c r="P932" s="129">
        <f t="shared" ca="1" si="267"/>
        <v>493143.86800000002</v>
      </c>
      <c r="Q932" s="135">
        <f t="shared" si="268"/>
        <v>0</v>
      </c>
      <c r="R932" s="129">
        <f t="shared" si="269"/>
        <v>0</v>
      </c>
      <c r="S932" s="136" t="str">
        <f t="shared" si="278"/>
        <v>A+J=</v>
      </c>
      <c r="T932" s="122">
        <f t="shared" si="279"/>
        <v>44732</v>
      </c>
      <c r="U932" s="3"/>
      <c r="V932" s="3"/>
      <c r="W932" s="3"/>
      <c r="X932" s="52"/>
      <c r="Y932" s="3"/>
      <c r="Z932" s="1"/>
      <c r="AA932" s="3"/>
      <c r="AB932" s="3"/>
      <c r="AC932" s="3"/>
      <c r="AD932" s="3"/>
      <c r="AE932" s="3"/>
      <c r="AF932" s="11"/>
      <c r="AG932" s="3"/>
      <c r="AH932" s="3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  <c r="FE932" s="2"/>
      <c r="FF932" s="2"/>
      <c r="FG932" s="2"/>
      <c r="FH932" s="2"/>
      <c r="FI932" s="2"/>
      <c r="FJ932" s="2"/>
    </row>
    <row r="933" spans="1:166" x14ac:dyDescent="0.15">
      <c r="A933" s="134">
        <f t="shared" si="270"/>
        <v>44409</v>
      </c>
      <c r="B933" s="127">
        <f t="shared" ca="1" si="280"/>
        <v>2493143.8679999998</v>
      </c>
      <c r="C933" s="119">
        <f t="shared" si="271"/>
        <v>2000000</v>
      </c>
      <c r="D933" s="128">
        <f ca="1">IF(A933&lt;$B$1,VLOOKUP(A933,[1]DI!$A$4:$B$15000,2,FALSE),0)</f>
        <v>0</v>
      </c>
      <c r="E933" s="129">
        <f t="shared" ca="1" si="263"/>
        <v>1</v>
      </c>
      <c r="F933" s="129">
        <f ca="1">(TRUNC(PRODUCT($E$12:$E932),16))</f>
        <v>1.1025740349687001</v>
      </c>
      <c r="G933" s="129">
        <f t="shared" si="272"/>
        <v>1</v>
      </c>
      <c r="H933" s="129">
        <f t="shared" ca="1" si="264"/>
        <v>1.10257403</v>
      </c>
      <c r="I933" s="128">
        <f t="shared" si="273"/>
        <v>0.05</v>
      </c>
      <c r="J933" s="122">
        <f t="shared" si="274"/>
        <v>43488</v>
      </c>
      <c r="K933" s="118">
        <f t="shared" si="275"/>
        <v>633</v>
      </c>
      <c r="L933" s="130">
        <f t="shared" si="276"/>
        <v>634</v>
      </c>
      <c r="M933" s="131">
        <f t="shared" si="265"/>
        <v>1.1306015739999999</v>
      </c>
      <c r="N933" s="131">
        <f t="shared" ca="1" si="266"/>
        <v>1.2465719340000001</v>
      </c>
      <c r="O933" s="130">
        <f t="shared" si="277"/>
        <v>0</v>
      </c>
      <c r="P933" s="129">
        <f t="shared" ca="1" si="267"/>
        <v>493143.86800000002</v>
      </c>
      <c r="Q933" s="135">
        <f t="shared" si="268"/>
        <v>0</v>
      </c>
      <c r="R933" s="129">
        <f t="shared" si="269"/>
        <v>0</v>
      </c>
      <c r="S933" s="136" t="str">
        <f t="shared" si="278"/>
        <v>A+J=</v>
      </c>
      <c r="T933" s="122">
        <f t="shared" si="279"/>
        <v>44732</v>
      </c>
      <c r="U933" s="3"/>
      <c r="V933" s="3"/>
      <c r="W933" s="3"/>
      <c r="X933" s="52"/>
      <c r="Y933" s="3"/>
      <c r="Z933" s="1"/>
      <c r="AA933" s="3"/>
      <c r="AB933" s="3"/>
      <c r="AC933" s="3"/>
      <c r="AD933" s="3"/>
      <c r="AE933" s="3"/>
      <c r="AF933" s="11"/>
      <c r="AG933" s="3"/>
      <c r="AH933" s="3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  <c r="FE933" s="2"/>
      <c r="FF933" s="2"/>
      <c r="FG933" s="2"/>
      <c r="FH933" s="2"/>
      <c r="FI933" s="2"/>
      <c r="FJ933" s="2"/>
    </row>
    <row r="934" spans="1:166" x14ac:dyDescent="0.15">
      <c r="A934" s="134">
        <f t="shared" si="270"/>
        <v>44410</v>
      </c>
      <c r="B934" s="127">
        <f t="shared" ca="1" si="280"/>
        <v>2493143.8679999998</v>
      </c>
      <c r="C934" s="119">
        <f t="shared" si="271"/>
        <v>2000000</v>
      </c>
      <c r="D934" s="128">
        <f ca="1">IF(A934&lt;$B$1,VLOOKUP(A934,[1]DI!$A$4:$B$15000,2,FALSE),0)</f>
        <v>4.1500000000000002E-2</v>
      </c>
      <c r="E934" s="129">
        <f t="shared" ca="1" si="263"/>
        <v>1.00016137</v>
      </c>
      <c r="F934" s="129">
        <f ca="1">(TRUNC(PRODUCT($E$12:$E933),16))</f>
        <v>1.1025740349687001</v>
      </c>
      <c r="G934" s="129">
        <f t="shared" si="272"/>
        <v>1</v>
      </c>
      <c r="H934" s="129">
        <f t="shared" ca="1" si="264"/>
        <v>1.10257403</v>
      </c>
      <c r="I934" s="128">
        <f t="shared" si="273"/>
        <v>0.05</v>
      </c>
      <c r="J934" s="122">
        <f t="shared" si="274"/>
        <v>43488</v>
      </c>
      <c r="K934" s="118">
        <f t="shared" si="275"/>
        <v>634</v>
      </c>
      <c r="L934" s="130">
        <f t="shared" si="276"/>
        <v>634</v>
      </c>
      <c r="M934" s="131">
        <f t="shared" si="265"/>
        <v>1.1306015739999999</v>
      </c>
      <c r="N934" s="131">
        <f t="shared" ca="1" si="266"/>
        <v>1.2465719340000001</v>
      </c>
      <c r="O934" s="130">
        <f t="shared" si="277"/>
        <v>0</v>
      </c>
      <c r="P934" s="129">
        <f t="shared" ca="1" si="267"/>
        <v>493143.86800000002</v>
      </c>
      <c r="Q934" s="135">
        <f t="shared" si="268"/>
        <v>0</v>
      </c>
      <c r="R934" s="129">
        <f t="shared" si="269"/>
        <v>0</v>
      </c>
      <c r="S934" s="136" t="str">
        <f t="shared" si="278"/>
        <v>A+J=</v>
      </c>
      <c r="T934" s="122">
        <f t="shared" si="279"/>
        <v>44732</v>
      </c>
      <c r="U934" s="3"/>
      <c r="V934" s="3"/>
      <c r="W934" s="3"/>
      <c r="X934" s="52"/>
      <c r="Y934" s="3"/>
      <c r="Z934" s="1"/>
      <c r="AA934" s="3"/>
      <c r="AB934" s="3"/>
      <c r="AC934" s="3"/>
      <c r="AD934" s="3"/>
      <c r="AE934" s="3"/>
      <c r="AF934" s="11"/>
      <c r="AG934" s="3"/>
      <c r="AH934" s="3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  <c r="FE934" s="2"/>
      <c r="FF934" s="2"/>
      <c r="FG934" s="2"/>
      <c r="FH934" s="2"/>
      <c r="FI934" s="2"/>
      <c r="FJ934" s="2"/>
    </row>
    <row r="935" spans="1:166" x14ac:dyDescent="0.15">
      <c r="A935" s="134">
        <f t="shared" si="270"/>
        <v>44411</v>
      </c>
      <c r="B935" s="127">
        <f t="shared" ca="1" si="280"/>
        <v>2494029.0300000003</v>
      </c>
      <c r="C935" s="119">
        <f t="shared" si="271"/>
        <v>2000000</v>
      </c>
      <c r="D935" s="128">
        <f ca="1">IF(A935&lt;$B$1,VLOOKUP(A935,[1]DI!$A$4:$B$15000,2,FALSE),0)</f>
        <v>4.1500000000000002E-2</v>
      </c>
      <c r="E935" s="129">
        <f t="shared" ca="1" si="263"/>
        <v>1.00016137</v>
      </c>
      <c r="F935" s="129">
        <f ca="1">(TRUNC(PRODUCT($E$12:$E934),16))</f>
        <v>1.1027519573407201</v>
      </c>
      <c r="G935" s="129">
        <f t="shared" si="272"/>
        <v>1</v>
      </c>
      <c r="H935" s="129">
        <f t="shared" ca="1" si="264"/>
        <v>1.10275196</v>
      </c>
      <c r="I935" s="128">
        <f t="shared" si="273"/>
        <v>0.05</v>
      </c>
      <c r="J935" s="122">
        <f t="shared" si="274"/>
        <v>43488</v>
      </c>
      <c r="K935" s="118">
        <f t="shared" si="275"/>
        <v>635</v>
      </c>
      <c r="L935" s="130">
        <f t="shared" si="276"/>
        <v>635</v>
      </c>
      <c r="M935" s="131">
        <f t="shared" si="265"/>
        <v>1.1308204930000001</v>
      </c>
      <c r="N935" s="131">
        <f t="shared" ca="1" si="266"/>
        <v>1.247014515</v>
      </c>
      <c r="O935" s="130">
        <f t="shared" si="277"/>
        <v>0</v>
      </c>
      <c r="P935" s="129">
        <f t="shared" ca="1" si="267"/>
        <v>494029.03</v>
      </c>
      <c r="Q935" s="135">
        <f t="shared" si="268"/>
        <v>0</v>
      </c>
      <c r="R935" s="129">
        <f t="shared" si="269"/>
        <v>0</v>
      </c>
      <c r="S935" s="136" t="str">
        <f t="shared" si="278"/>
        <v>A+J=</v>
      </c>
      <c r="T935" s="122">
        <f t="shared" si="279"/>
        <v>44732</v>
      </c>
      <c r="U935" s="3"/>
      <c r="V935" s="3"/>
      <c r="W935" s="3"/>
      <c r="X935" s="52"/>
      <c r="Y935" s="3"/>
      <c r="Z935" s="1"/>
      <c r="AA935" s="3"/>
      <c r="AB935" s="3"/>
      <c r="AC935" s="3"/>
      <c r="AD935" s="3"/>
      <c r="AE935" s="3"/>
      <c r="AF935" s="11"/>
      <c r="AG935" s="3"/>
      <c r="AH935" s="3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  <c r="FE935" s="2"/>
      <c r="FF935" s="2"/>
      <c r="FG935" s="2"/>
      <c r="FH935" s="2"/>
      <c r="FI935" s="2"/>
      <c r="FJ935" s="2"/>
    </row>
    <row r="936" spans="1:166" x14ac:dyDescent="0.15">
      <c r="A936" s="134">
        <f t="shared" si="270"/>
        <v>44412</v>
      </c>
      <c r="B936" s="127">
        <f t="shared" ca="1" si="280"/>
        <v>2494914.486</v>
      </c>
      <c r="C936" s="119">
        <f t="shared" si="271"/>
        <v>2000000</v>
      </c>
      <c r="D936" s="128">
        <f ca="1">IF(A936&lt;$B$1,VLOOKUP(A936,[1]DI!$A$4:$B$15000,2,FALSE),0)</f>
        <v>4.1500000000000002E-2</v>
      </c>
      <c r="E936" s="129">
        <f t="shared" ca="1" si="263"/>
        <v>1.00016137</v>
      </c>
      <c r="F936" s="129">
        <f ca="1">(TRUNC(PRODUCT($E$12:$E935),16))</f>
        <v>1.10292990842408</v>
      </c>
      <c r="G936" s="129">
        <f t="shared" si="272"/>
        <v>1</v>
      </c>
      <c r="H936" s="129">
        <f t="shared" ca="1" si="264"/>
        <v>1.1029299100000001</v>
      </c>
      <c r="I936" s="128">
        <f t="shared" si="273"/>
        <v>0.05</v>
      </c>
      <c r="J936" s="122">
        <f t="shared" si="274"/>
        <v>43488</v>
      </c>
      <c r="K936" s="118">
        <f t="shared" si="275"/>
        <v>636</v>
      </c>
      <c r="L936" s="130">
        <f t="shared" si="276"/>
        <v>636</v>
      </c>
      <c r="M936" s="131">
        <f t="shared" si="265"/>
        <v>1.1310394539999999</v>
      </c>
      <c r="N936" s="131">
        <f t="shared" ca="1" si="266"/>
        <v>1.2474572429999999</v>
      </c>
      <c r="O936" s="130">
        <f t="shared" si="277"/>
        <v>0</v>
      </c>
      <c r="P936" s="129">
        <f t="shared" ca="1" si="267"/>
        <v>494914.48599999998</v>
      </c>
      <c r="Q936" s="135">
        <f t="shared" si="268"/>
        <v>0</v>
      </c>
      <c r="R936" s="129">
        <f t="shared" si="269"/>
        <v>0</v>
      </c>
      <c r="S936" s="136" t="str">
        <f t="shared" si="278"/>
        <v>A+J=</v>
      </c>
      <c r="T936" s="122">
        <f t="shared" si="279"/>
        <v>44732</v>
      </c>
      <c r="U936" s="3"/>
      <c r="V936" s="3"/>
      <c r="W936" s="3"/>
      <c r="X936" s="52"/>
      <c r="Y936" s="3"/>
      <c r="Z936" s="1"/>
      <c r="AA936" s="3"/>
      <c r="AB936" s="3"/>
      <c r="AC936" s="3"/>
      <c r="AD936" s="3"/>
      <c r="AE936" s="3"/>
      <c r="AF936" s="11"/>
      <c r="AG936" s="3"/>
      <c r="AH936" s="3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  <c r="FE936" s="2"/>
      <c r="FF936" s="2"/>
      <c r="FG936" s="2"/>
      <c r="FH936" s="2"/>
      <c r="FI936" s="2"/>
      <c r="FJ936" s="2"/>
    </row>
    <row r="937" spans="1:166" x14ac:dyDescent="0.15">
      <c r="A937" s="134">
        <f t="shared" si="270"/>
        <v>44413</v>
      </c>
      <c r="B937" s="127">
        <f t="shared" ca="1" si="280"/>
        <v>2495800.2620000001</v>
      </c>
      <c r="C937" s="119">
        <f t="shared" si="271"/>
        <v>2000000</v>
      </c>
      <c r="D937" s="128">
        <f ca="1">IF(A937&lt;$B$1,VLOOKUP(A937,[1]DI!$A$4:$B$15000,2,FALSE),0)</f>
        <v>5.1499999999999997E-2</v>
      </c>
      <c r="E937" s="129">
        <f t="shared" ca="1" si="263"/>
        <v>1.0001993</v>
      </c>
      <c r="F937" s="129">
        <f ca="1">(TRUNC(PRODUCT($E$12:$E936),16))</f>
        <v>1.1031078882234</v>
      </c>
      <c r="G937" s="129">
        <f t="shared" si="272"/>
        <v>1</v>
      </c>
      <c r="H937" s="129">
        <f t="shared" ca="1" si="264"/>
        <v>1.10310789</v>
      </c>
      <c r="I937" s="128">
        <f t="shared" si="273"/>
        <v>0.05</v>
      </c>
      <c r="J937" s="122">
        <f t="shared" si="274"/>
        <v>43488</v>
      </c>
      <c r="K937" s="118">
        <f t="shared" si="275"/>
        <v>637</v>
      </c>
      <c r="L937" s="130">
        <f t="shared" si="276"/>
        <v>637</v>
      </c>
      <c r="M937" s="131">
        <f t="shared" si="265"/>
        <v>1.131258458</v>
      </c>
      <c r="N937" s="131">
        <f t="shared" ca="1" si="266"/>
        <v>1.247900131</v>
      </c>
      <c r="O937" s="130">
        <f t="shared" si="277"/>
        <v>0</v>
      </c>
      <c r="P937" s="129">
        <f t="shared" ca="1" si="267"/>
        <v>495800.26199999999</v>
      </c>
      <c r="Q937" s="135">
        <f t="shared" si="268"/>
        <v>0</v>
      </c>
      <c r="R937" s="129">
        <f t="shared" si="269"/>
        <v>0</v>
      </c>
      <c r="S937" s="136" t="str">
        <f t="shared" si="278"/>
        <v>A+J=</v>
      </c>
      <c r="T937" s="122">
        <f t="shared" si="279"/>
        <v>44732</v>
      </c>
      <c r="U937" s="3"/>
      <c r="V937" s="3"/>
      <c r="W937" s="3"/>
      <c r="X937" s="52"/>
      <c r="Y937" s="3"/>
      <c r="Z937" s="1"/>
      <c r="AA937" s="3"/>
      <c r="AB937" s="3"/>
      <c r="AC937" s="3"/>
      <c r="AD937" s="3"/>
      <c r="AE937" s="3"/>
      <c r="AF937" s="11"/>
      <c r="AG937" s="3"/>
      <c r="AH937" s="3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  <c r="FE937" s="2"/>
      <c r="FF937" s="2"/>
      <c r="FG937" s="2"/>
      <c r="FH937" s="2"/>
      <c r="FI937" s="2"/>
      <c r="FJ937" s="2"/>
    </row>
    <row r="938" spans="1:166" x14ac:dyDescent="0.15">
      <c r="A938" s="134">
        <f t="shared" si="270"/>
        <v>44414</v>
      </c>
      <c r="B938" s="127">
        <f t="shared" ca="1" si="280"/>
        <v>2496781.034</v>
      </c>
      <c r="C938" s="119">
        <f t="shared" si="271"/>
        <v>2000000</v>
      </c>
      <c r="D938" s="128">
        <f ca="1">IF(A938&lt;$B$1,VLOOKUP(A938,[1]DI!$A$4:$B$15000,2,FALSE),0)</f>
        <v>5.1499999999999997E-2</v>
      </c>
      <c r="E938" s="129">
        <f t="shared" ca="1" si="263"/>
        <v>1.0001993</v>
      </c>
      <c r="F938" s="129">
        <f ca="1">(TRUNC(PRODUCT($E$12:$E937),16))</f>
        <v>1.1033277376255299</v>
      </c>
      <c r="G938" s="129">
        <f t="shared" si="272"/>
        <v>1</v>
      </c>
      <c r="H938" s="129">
        <f t="shared" ca="1" si="264"/>
        <v>1.1033277399999999</v>
      </c>
      <c r="I938" s="128">
        <f t="shared" si="273"/>
        <v>0.05</v>
      </c>
      <c r="J938" s="122">
        <f t="shared" si="274"/>
        <v>43488</v>
      </c>
      <c r="K938" s="118">
        <f t="shared" si="275"/>
        <v>638</v>
      </c>
      <c r="L938" s="130">
        <f t="shared" si="276"/>
        <v>638</v>
      </c>
      <c r="M938" s="131">
        <f t="shared" si="265"/>
        <v>1.131477504</v>
      </c>
      <c r="N938" s="131">
        <f t="shared" ca="1" si="266"/>
        <v>1.248390517</v>
      </c>
      <c r="O938" s="130">
        <f t="shared" si="277"/>
        <v>0</v>
      </c>
      <c r="P938" s="129">
        <f t="shared" ca="1" si="267"/>
        <v>496781.03399999999</v>
      </c>
      <c r="Q938" s="135">
        <f t="shared" si="268"/>
        <v>0</v>
      </c>
      <c r="R938" s="129">
        <f t="shared" si="269"/>
        <v>0</v>
      </c>
      <c r="S938" s="136" t="str">
        <f t="shared" si="278"/>
        <v>A+J=</v>
      </c>
      <c r="T938" s="122">
        <f t="shared" si="279"/>
        <v>44732</v>
      </c>
      <c r="U938" s="3"/>
      <c r="V938" s="3"/>
      <c r="W938" s="3"/>
      <c r="X938" s="52"/>
      <c r="Y938" s="3"/>
      <c r="Z938" s="1"/>
      <c r="AA938" s="3"/>
      <c r="AB938" s="3"/>
      <c r="AC938" s="3"/>
      <c r="AD938" s="3"/>
      <c r="AE938" s="3"/>
      <c r="AF938" s="11"/>
      <c r="AG938" s="3"/>
      <c r="AH938" s="3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  <c r="FE938" s="2"/>
      <c r="FF938" s="2"/>
      <c r="FG938" s="2"/>
      <c r="FH938" s="2"/>
      <c r="FI938" s="2"/>
      <c r="FJ938" s="2"/>
    </row>
    <row r="939" spans="1:166" x14ac:dyDescent="0.15">
      <c r="A939" s="134">
        <f t="shared" si="270"/>
        <v>44415</v>
      </c>
      <c r="B939" s="127">
        <f t="shared" ca="1" si="280"/>
        <v>2497762.1859999998</v>
      </c>
      <c r="C939" s="119">
        <f t="shared" si="271"/>
        <v>2000000</v>
      </c>
      <c r="D939" s="128">
        <f ca="1">IF(A939&lt;$B$1,VLOOKUP(A939,[1]DI!$A$4:$B$15000,2,FALSE),0)</f>
        <v>0</v>
      </c>
      <c r="E939" s="129">
        <f t="shared" ca="1" si="263"/>
        <v>1</v>
      </c>
      <c r="F939" s="129">
        <f ca="1">(TRUNC(PRODUCT($E$12:$E938),16))</f>
        <v>1.1035476308436301</v>
      </c>
      <c r="G939" s="129">
        <f t="shared" si="272"/>
        <v>1</v>
      </c>
      <c r="H939" s="129">
        <f t="shared" ca="1" si="264"/>
        <v>1.10354763</v>
      </c>
      <c r="I939" s="128">
        <f t="shared" si="273"/>
        <v>0.05</v>
      </c>
      <c r="J939" s="122">
        <f t="shared" si="274"/>
        <v>43488</v>
      </c>
      <c r="K939" s="118">
        <f t="shared" si="275"/>
        <v>638</v>
      </c>
      <c r="L939" s="130">
        <f t="shared" si="276"/>
        <v>639</v>
      </c>
      <c r="M939" s="131">
        <f t="shared" si="265"/>
        <v>1.131696593</v>
      </c>
      <c r="N939" s="131">
        <f t="shared" ca="1" si="266"/>
        <v>1.2488810930000001</v>
      </c>
      <c r="O939" s="130">
        <f t="shared" si="277"/>
        <v>0</v>
      </c>
      <c r="P939" s="129">
        <f t="shared" ca="1" si="267"/>
        <v>497762.18599999999</v>
      </c>
      <c r="Q939" s="135">
        <f t="shared" si="268"/>
        <v>0</v>
      </c>
      <c r="R939" s="129">
        <f t="shared" si="269"/>
        <v>0</v>
      </c>
      <c r="S939" s="136" t="str">
        <f t="shared" si="278"/>
        <v>A+J=</v>
      </c>
      <c r="T939" s="122">
        <f t="shared" si="279"/>
        <v>44732</v>
      </c>
      <c r="U939" s="3"/>
      <c r="V939" s="3"/>
      <c r="W939" s="3"/>
      <c r="X939" s="52"/>
      <c r="Y939" s="3"/>
      <c r="Z939" s="1"/>
      <c r="AA939" s="3"/>
      <c r="AB939" s="3"/>
      <c r="AC939" s="3"/>
      <c r="AD939" s="3"/>
      <c r="AE939" s="3"/>
      <c r="AF939" s="11"/>
      <c r="AG939" s="3"/>
      <c r="AH939" s="3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  <c r="FE939" s="2"/>
      <c r="FF939" s="2"/>
      <c r="FG939" s="2"/>
      <c r="FH939" s="2"/>
      <c r="FI939" s="2"/>
      <c r="FJ939" s="2"/>
    </row>
    <row r="940" spans="1:166" x14ac:dyDescent="0.15">
      <c r="A940" s="134">
        <f t="shared" si="270"/>
        <v>44416</v>
      </c>
      <c r="B940" s="127">
        <f t="shared" ca="1" si="280"/>
        <v>2497762.1859999998</v>
      </c>
      <c r="C940" s="119">
        <f t="shared" si="271"/>
        <v>2000000</v>
      </c>
      <c r="D940" s="128">
        <f ca="1">IF(A940&lt;$B$1,VLOOKUP(A940,[1]DI!$A$4:$B$15000,2,FALSE),0)</f>
        <v>0</v>
      </c>
      <c r="E940" s="129">
        <f t="shared" ca="1" si="263"/>
        <v>1</v>
      </c>
      <c r="F940" s="129">
        <f ca="1">(TRUNC(PRODUCT($E$12:$E939),16))</f>
        <v>1.1035476308436301</v>
      </c>
      <c r="G940" s="129">
        <f t="shared" si="272"/>
        <v>1</v>
      </c>
      <c r="H940" s="129">
        <f t="shared" ca="1" si="264"/>
        <v>1.10354763</v>
      </c>
      <c r="I940" s="128">
        <f t="shared" si="273"/>
        <v>0.05</v>
      </c>
      <c r="J940" s="122">
        <f t="shared" si="274"/>
        <v>43488</v>
      </c>
      <c r="K940" s="118">
        <f t="shared" si="275"/>
        <v>638</v>
      </c>
      <c r="L940" s="130">
        <f t="shared" si="276"/>
        <v>639</v>
      </c>
      <c r="M940" s="131">
        <f t="shared" si="265"/>
        <v>1.131696593</v>
      </c>
      <c r="N940" s="131">
        <f t="shared" ca="1" si="266"/>
        <v>1.2488810930000001</v>
      </c>
      <c r="O940" s="130">
        <f t="shared" si="277"/>
        <v>0</v>
      </c>
      <c r="P940" s="129">
        <f t="shared" ca="1" si="267"/>
        <v>497762.18599999999</v>
      </c>
      <c r="Q940" s="135">
        <f t="shared" si="268"/>
        <v>0</v>
      </c>
      <c r="R940" s="129">
        <f t="shared" si="269"/>
        <v>0</v>
      </c>
      <c r="S940" s="136" t="str">
        <f t="shared" si="278"/>
        <v>A+J=</v>
      </c>
      <c r="T940" s="122">
        <f t="shared" si="279"/>
        <v>44732</v>
      </c>
      <c r="U940" s="3"/>
      <c r="V940" s="3"/>
      <c r="W940" s="3"/>
      <c r="X940" s="52"/>
      <c r="Y940" s="3"/>
      <c r="Z940" s="1"/>
      <c r="AA940" s="3"/>
      <c r="AB940" s="3"/>
      <c r="AC940" s="3"/>
      <c r="AD940" s="3"/>
      <c r="AE940" s="3"/>
      <c r="AF940" s="11"/>
      <c r="AG940" s="3"/>
      <c r="AH940" s="3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  <c r="FE940" s="2"/>
      <c r="FF940" s="2"/>
      <c r="FG940" s="2"/>
      <c r="FH940" s="2"/>
      <c r="FI940" s="2"/>
      <c r="FJ940" s="2"/>
    </row>
    <row r="941" spans="1:166" x14ac:dyDescent="0.15">
      <c r="A941" s="134">
        <f t="shared" si="270"/>
        <v>44417</v>
      </c>
      <c r="B941" s="127">
        <f t="shared" ca="1" si="280"/>
        <v>2497762.1859999998</v>
      </c>
      <c r="C941" s="119">
        <f t="shared" si="271"/>
        <v>2000000</v>
      </c>
      <c r="D941" s="128">
        <f ca="1">IF(A941&lt;$B$1,VLOOKUP(A941,[1]DI!$A$4:$B$15000,2,FALSE),0)</f>
        <v>5.1499999999999997E-2</v>
      </c>
      <c r="E941" s="129">
        <f t="shared" ca="1" si="263"/>
        <v>1.0001993</v>
      </c>
      <c r="F941" s="129">
        <f ca="1">(TRUNC(PRODUCT($E$12:$E940),16))</f>
        <v>1.1035476308436301</v>
      </c>
      <c r="G941" s="129">
        <f t="shared" si="272"/>
        <v>1</v>
      </c>
      <c r="H941" s="129">
        <f t="shared" ca="1" si="264"/>
        <v>1.10354763</v>
      </c>
      <c r="I941" s="128">
        <f t="shared" si="273"/>
        <v>0.05</v>
      </c>
      <c r="J941" s="122">
        <f t="shared" si="274"/>
        <v>43488</v>
      </c>
      <c r="K941" s="118">
        <f t="shared" si="275"/>
        <v>639</v>
      </c>
      <c r="L941" s="130">
        <f t="shared" si="276"/>
        <v>639</v>
      </c>
      <c r="M941" s="131">
        <f t="shared" si="265"/>
        <v>1.131696593</v>
      </c>
      <c r="N941" s="131">
        <f t="shared" ca="1" si="266"/>
        <v>1.2488810930000001</v>
      </c>
      <c r="O941" s="130">
        <f t="shared" si="277"/>
        <v>0</v>
      </c>
      <c r="P941" s="129">
        <f t="shared" ca="1" si="267"/>
        <v>497762.18599999999</v>
      </c>
      <c r="Q941" s="135">
        <f t="shared" si="268"/>
        <v>0</v>
      </c>
      <c r="R941" s="129">
        <f t="shared" si="269"/>
        <v>0</v>
      </c>
      <c r="S941" s="136" t="str">
        <f t="shared" si="278"/>
        <v>A+J=</v>
      </c>
      <c r="T941" s="122">
        <f t="shared" si="279"/>
        <v>44732</v>
      </c>
      <c r="U941" s="3"/>
      <c r="V941" s="3"/>
      <c r="W941" s="3"/>
      <c r="X941" s="52"/>
      <c r="Y941" s="3"/>
      <c r="Z941" s="1"/>
      <c r="AA941" s="3"/>
      <c r="AB941" s="3"/>
      <c r="AC941" s="3"/>
      <c r="AD941" s="3"/>
      <c r="AE941" s="3"/>
      <c r="AF941" s="11"/>
      <c r="AG941" s="3"/>
      <c r="AH941" s="3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  <c r="FE941" s="2"/>
      <c r="FF941" s="2"/>
      <c r="FG941" s="2"/>
      <c r="FH941" s="2"/>
      <c r="FI941" s="2"/>
      <c r="FJ941" s="2"/>
    </row>
    <row r="942" spans="1:166" x14ac:dyDescent="0.15">
      <c r="A942" s="134">
        <f t="shared" si="270"/>
        <v>44418</v>
      </c>
      <c r="B942" s="127">
        <f t="shared" ca="1" si="280"/>
        <v>2498743.736</v>
      </c>
      <c r="C942" s="119">
        <f t="shared" si="271"/>
        <v>2000000</v>
      </c>
      <c r="D942" s="128">
        <f ca="1">IF(A942&lt;$B$1,VLOOKUP(A942,[1]DI!$A$4:$B$15000,2,FALSE),0)</f>
        <v>5.1499999999999997E-2</v>
      </c>
      <c r="E942" s="129">
        <f t="shared" ca="1" si="263"/>
        <v>1.0001993</v>
      </c>
      <c r="F942" s="129">
        <f ca="1">(TRUNC(PRODUCT($E$12:$E941),16))</f>
        <v>1.10376756788646</v>
      </c>
      <c r="G942" s="129">
        <f t="shared" si="272"/>
        <v>1</v>
      </c>
      <c r="H942" s="129">
        <f t="shared" ca="1" si="264"/>
        <v>1.10376757</v>
      </c>
      <c r="I942" s="128">
        <f t="shared" si="273"/>
        <v>0.05</v>
      </c>
      <c r="J942" s="122">
        <f t="shared" si="274"/>
        <v>43488</v>
      </c>
      <c r="K942" s="118">
        <f t="shared" si="275"/>
        <v>640</v>
      </c>
      <c r="L942" s="130">
        <f t="shared" si="276"/>
        <v>640</v>
      </c>
      <c r="M942" s="131">
        <f t="shared" si="265"/>
        <v>1.131915724</v>
      </c>
      <c r="N942" s="131">
        <f t="shared" ca="1" si="266"/>
        <v>1.2493718680000001</v>
      </c>
      <c r="O942" s="130">
        <f t="shared" si="277"/>
        <v>0</v>
      </c>
      <c r="P942" s="129">
        <f t="shared" ca="1" si="267"/>
        <v>498743.73599999998</v>
      </c>
      <c r="Q942" s="135">
        <f t="shared" si="268"/>
        <v>0</v>
      </c>
      <c r="R942" s="129">
        <f t="shared" si="269"/>
        <v>0</v>
      </c>
      <c r="S942" s="136" t="str">
        <f t="shared" si="278"/>
        <v>A+J=</v>
      </c>
      <c r="T942" s="122">
        <f t="shared" si="279"/>
        <v>44732</v>
      </c>
      <c r="U942" s="3"/>
      <c r="V942" s="3"/>
      <c r="W942" s="3"/>
      <c r="X942" s="52"/>
      <c r="Y942" s="3"/>
      <c r="Z942" s="1"/>
      <c r="AA942" s="3"/>
      <c r="AB942" s="3"/>
      <c r="AC942" s="3"/>
      <c r="AD942" s="3"/>
      <c r="AE942" s="3"/>
      <c r="AF942" s="11"/>
      <c r="AG942" s="3"/>
      <c r="AH942" s="3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  <c r="FE942" s="2"/>
      <c r="FF942" s="2"/>
      <c r="FG942" s="2"/>
      <c r="FH942" s="2"/>
      <c r="FI942" s="2"/>
      <c r="FJ942" s="2"/>
    </row>
    <row r="943" spans="1:166" x14ac:dyDescent="0.15">
      <c r="A943" s="134">
        <f t="shared" si="270"/>
        <v>44419</v>
      </c>
      <c r="B943" s="127">
        <f t="shared" ca="1" si="280"/>
        <v>2499725.662</v>
      </c>
      <c r="C943" s="119">
        <f t="shared" si="271"/>
        <v>2000000</v>
      </c>
      <c r="D943" s="128">
        <f ca="1">IF(A943&lt;$B$1,VLOOKUP(A943,[1]DI!$A$4:$B$15000,2,FALSE),0)</f>
        <v>5.1499999999999997E-2</v>
      </c>
      <c r="E943" s="129">
        <f t="shared" ca="1" si="263"/>
        <v>1.0001993</v>
      </c>
      <c r="F943" s="129">
        <f ca="1">(TRUNC(PRODUCT($E$12:$E942),16))</f>
        <v>1.10398754876274</v>
      </c>
      <c r="G943" s="129">
        <f t="shared" si="272"/>
        <v>1</v>
      </c>
      <c r="H943" s="129">
        <f t="shared" ca="1" si="264"/>
        <v>1.10398755</v>
      </c>
      <c r="I943" s="128">
        <f t="shared" si="273"/>
        <v>0.05</v>
      </c>
      <c r="J943" s="122">
        <f t="shared" si="274"/>
        <v>43488</v>
      </c>
      <c r="K943" s="118">
        <f t="shared" si="275"/>
        <v>641</v>
      </c>
      <c r="L943" s="130">
        <f t="shared" si="276"/>
        <v>641</v>
      </c>
      <c r="M943" s="131">
        <f t="shared" si="265"/>
        <v>1.132134897</v>
      </c>
      <c r="N943" s="131">
        <f t="shared" ca="1" si="266"/>
        <v>1.249862831</v>
      </c>
      <c r="O943" s="130">
        <f t="shared" si="277"/>
        <v>0</v>
      </c>
      <c r="P943" s="129">
        <f t="shared" ca="1" si="267"/>
        <v>499725.66200000001</v>
      </c>
      <c r="Q943" s="135">
        <f t="shared" si="268"/>
        <v>0</v>
      </c>
      <c r="R943" s="129">
        <f t="shared" si="269"/>
        <v>0</v>
      </c>
      <c r="S943" s="136" t="str">
        <f t="shared" si="278"/>
        <v>A+J=</v>
      </c>
      <c r="T943" s="122">
        <f t="shared" si="279"/>
        <v>44732</v>
      </c>
      <c r="U943" s="3"/>
      <c r="V943" s="3"/>
      <c r="W943" s="3"/>
      <c r="X943" s="52"/>
      <c r="Y943" s="3"/>
      <c r="Z943" s="1"/>
      <c r="AA943" s="3"/>
      <c r="AB943" s="3"/>
      <c r="AC943" s="3"/>
      <c r="AD943" s="3"/>
      <c r="AE943" s="3"/>
      <c r="AF943" s="11"/>
      <c r="AG943" s="3"/>
      <c r="AH943" s="3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  <c r="FE943" s="2"/>
      <c r="FF943" s="2"/>
      <c r="FG943" s="2"/>
      <c r="FH943" s="2"/>
      <c r="FI943" s="2"/>
      <c r="FJ943" s="2"/>
    </row>
    <row r="944" spans="1:166" x14ac:dyDescent="0.15">
      <c r="A944" s="134">
        <f t="shared" si="270"/>
        <v>44420</v>
      </c>
      <c r="B944" s="127">
        <f t="shared" ca="1" si="280"/>
        <v>2500707.966</v>
      </c>
      <c r="C944" s="119">
        <f t="shared" si="271"/>
        <v>2000000</v>
      </c>
      <c r="D944" s="128">
        <f ca="1">IF(A944&lt;$B$1,VLOOKUP(A944,[1]DI!$A$4:$B$15000,2,FALSE),0)</f>
        <v>5.1499999999999997E-2</v>
      </c>
      <c r="E944" s="129">
        <f t="shared" ca="1" si="263"/>
        <v>1.0001993</v>
      </c>
      <c r="F944" s="129">
        <f ca="1">(TRUNC(PRODUCT($E$12:$E943),16))</f>
        <v>1.10420757348121</v>
      </c>
      <c r="G944" s="129">
        <f t="shared" si="272"/>
        <v>1</v>
      </c>
      <c r="H944" s="129">
        <f t="shared" ca="1" si="264"/>
        <v>1.10420757</v>
      </c>
      <c r="I944" s="128">
        <f t="shared" si="273"/>
        <v>0.05</v>
      </c>
      <c r="J944" s="122">
        <f t="shared" si="274"/>
        <v>43488</v>
      </c>
      <c r="K944" s="118">
        <f t="shared" si="275"/>
        <v>642</v>
      </c>
      <c r="L944" s="130">
        <f t="shared" si="276"/>
        <v>642</v>
      </c>
      <c r="M944" s="131">
        <f t="shared" si="265"/>
        <v>1.1323541130000001</v>
      </c>
      <c r="N944" s="131">
        <f t="shared" ca="1" si="266"/>
        <v>1.2503539829999999</v>
      </c>
      <c r="O944" s="130">
        <f t="shared" si="277"/>
        <v>0</v>
      </c>
      <c r="P944" s="129">
        <f t="shared" ca="1" si="267"/>
        <v>500707.96600000001</v>
      </c>
      <c r="Q944" s="135">
        <f t="shared" si="268"/>
        <v>0</v>
      </c>
      <c r="R944" s="129">
        <f t="shared" si="269"/>
        <v>0</v>
      </c>
      <c r="S944" s="136" t="str">
        <f t="shared" si="278"/>
        <v>A+J=</v>
      </c>
      <c r="T944" s="122">
        <f t="shared" si="279"/>
        <v>44732</v>
      </c>
      <c r="U944" s="3"/>
      <c r="V944" s="3"/>
      <c r="W944" s="3"/>
      <c r="X944" s="52"/>
      <c r="Y944" s="3"/>
      <c r="Z944" s="1"/>
      <c r="AA944" s="3"/>
      <c r="AB944" s="3"/>
      <c r="AC944" s="3"/>
      <c r="AD944" s="3"/>
      <c r="AE944" s="3"/>
      <c r="AF944" s="11"/>
      <c r="AG944" s="3"/>
      <c r="AH944" s="3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  <c r="FE944" s="2"/>
      <c r="FF944" s="2"/>
      <c r="FG944" s="2"/>
      <c r="FH944" s="2"/>
      <c r="FI944" s="2"/>
      <c r="FJ944" s="2"/>
    </row>
    <row r="945" spans="1:166" x14ac:dyDescent="0.15">
      <c r="A945" s="134">
        <f t="shared" si="270"/>
        <v>44421</v>
      </c>
      <c r="B945" s="127">
        <f t="shared" ca="1" si="280"/>
        <v>2501690.67</v>
      </c>
      <c r="C945" s="119">
        <f t="shared" si="271"/>
        <v>2000000</v>
      </c>
      <c r="D945" s="128">
        <f ca="1">IF(A945&lt;$B$1,VLOOKUP(A945,[1]DI!$A$4:$B$15000,2,FALSE),0)</f>
        <v>5.1499999999999997E-2</v>
      </c>
      <c r="E945" s="129">
        <f t="shared" ca="1" si="263"/>
        <v>1.0001993</v>
      </c>
      <c r="F945" s="129">
        <f ca="1">(TRUNC(PRODUCT($E$12:$E944),16))</f>
        <v>1.1044276420506001</v>
      </c>
      <c r="G945" s="129">
        <f t="shared" si="272"/>
        <v>1</v>
      </c>
      <c r="H945" s="129">
        <f t="shared" ca="1" si="264"/>
        <v>1.1044276399999999</v>
      </c>
      <c r="I945" s="128">
        <f t="shared" si="273"/>
        <v>0.05</v>
      </c>
      <c r="J945" s="122">
        <f t="shared" si="274"/>
        <v>43488</v>
      </c>
      <c r="K945" s="118">
        <f t="shared" si="275"/>
        <v>643</v>
      </c>
      <c r="L945" s="130">
        <f t="shared" si="276"/>
        <v>643</v>
      </c>
      <c r="M945" s="131">
        <f t="shared" si="265"/>
        <v>1.1325733710000001</v>
      </c>
      <c r="N945" s="131">
        <f t="shared" ca="1" si="266"/>
        <v>1.2508453349999999</v>
      </c>
      <c r="O945" s="130">
        <f t="shared" si="277"/>
        <v>0</v>
      </c>
      <c r="P945" s="129">
        <f t="shared" ca="1" si="267"/>
        <v>501690.67</v>
      </c>
      <c r="Q945" s="135">
        <f t="shared" si="268"/>
        <v>0</v>
      </c>
      <c r="R945" s="129">
        <f t="shared" si="269"/>
        <v>0</v>
      </c>
      <c r="S945" s="136" t="str">
        <f t="shared" si="278"/>
        <v>A+J=</v>
      </c>
      <c r="T945" s="122">
        <f t="shared" si="279"/>
        <v>44732</v>
      </c>
      <c r="U945" s="3"/>
      <c r="V945" s="3"/>
      <c r="W945" s="3"/>
      <c r="X945" s="52"/>
      <c r="Y945" s="3"/>
      <c r="Z945" s="1"/>
      <c r="AA945" s="3"/>
      <c r="AB945" s="3"/>
      <c r="AC945" s="3"/>
      <c r="AD945" s="3"/>
      <c r="AE945" s="3"/>
      <c r="AF945" s="11"/>
      <c r="AG945" s="3"/>
      <c r="AH945" s="3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  <c r="FE945" s="2"/>
      <c r="FF945" s="2"/>
      <c r="FG945" s="2"/>
      <c r="FH945" s="2"/>
      <c r="FI945" s="2"/>
      <c r="FJ945" s="2"/>
    </row>
    <row r="946" spans="1:166" x14ac:dyDescent="0.15">
      <c r="A946" s="134">
        <f t="shared" si="270"/>
        <v>44422</v>
      </c>
      <c r="B946" s="127">
        <f t="shared" ca="1" si="280"/>
        <v>2502673.7519999999</v>
      </c>
      <c r="C946" s="119">
        <f t="shared" si="271"/>
        <v>2000000</v>
      </c>
      <c r="D946" s="128">
        <f ca="1">IF(A946&lt;$B$1,VLOOKUP(A946,[1]DI!$A$4:$B$15000,2,FALSE),0)</f>
        <v>0</v>
      </c>
      <c r="E946" s="129">
        <f t="shared" ca="1" si="263"/>
        <v>1</v>
      </c>
      <c r="F946" s="129">
        <f ca="1">(TRUNC(PRODUCT($E$12:$E945),16))</f>
        <v>1.10464775447966</v>
      </c>
      <c r="G946" s="129">
        <f t="shared" si="272"/>
        <v>1</v>
      </c>
      <c r="H946" s="129">
        <f t="shared" ca="1" si="264"/>
        <v>1.10464775</v>
      </c>
      <c r="I946" s="128">
        <f t="shared" si="273"/>
        <v>0.05</v>
      </c>
      <c r="J946" s="122">
        <f t="shared" si="274"/>
        <v>43488</v>
      </c>
      <c r="K946" s="118">
        <f t="shared" si="275"/>
        <v>643</v>
      </c>
      <c r="L946" s="130">
        <f t="shared" si="276"/>
        <v>644</v>
      </c>
      <c r="M946" s="131">
        <f t="shared" si="265"/>
        <v>1.1327926719999999</v>
      </c>
      <c r="N946" s="131">
        <f t="shared" ca="1" si="266"/>
        <v>1.2513368760000001</v>
      </c>
      <c r="O946" s="130">
        <f t="shared" si="277"/>
        <v>0</v>
      </c>
      <c r="P946" s="129">
        <f t="shared" ca="1" si="267"/>
        <v>502673.75199999998</v>
      </c>
      <c r="Q946" s="135">
        <f t="shared" si="268"/>
        <v>0</v>
      </c>
      <c r="R946" s="129">
        <f t="shared" si="269"/>
        <v>0</v>
      </c>
      <c r="S946" s="136" t="str">
        <f t="shared" si="278"/>
        <v>A+J=</v>
      </c>
      <c r="T946" s="122">
        <f t="shared" si="279"/>
        <v>44732</v>
      </c>
      <c r="U946" s="3"/>
      <c r="V946" s="3"/>
      <c r="W946" s="3"/>
      <c r="X946" s="52"/>
      <c r="Y946" s="3"/>
      <c r="Z946" s="1"/>
      <c r="AA946" s="3"/>
      <c r="AB946" s="3"/>
      <c r="AC946" s="3"/>
      <c r="AD946" s="3"/>
      <c r="AE946" s="3"/>
      <c r="AF946" s="11"/>
      <c r="AG946" s="3"/>
      <c r="AH946" s="3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  <c r="FE946" s="2"/>
      <c r="FF946" s="2"/>
      <c r="FG946" s="2"/>
      <c r="FH946" s="2"/>
      <c r="FI946" s="2"/>
      <c r="FJ946" s="2"/>
    </row>
    <row r="947" spans="1:166" x14ac:dyDescent="0.15">
      <c r="A947" s="134">
        <f t="shared" si="270"/>
        <v>44423</v>
      </c>
      <c r="B947" s="127">
        <f t="shared" ca="1" si="280"/>
        <v>2502673.7519999999</v>
      </c>
      <c r="C947" s="119">
        <f t="shared" si="271"/>
        <v>2000000</v>
      </c>
      <c r="D947" s="128">
        <f ca="1">IF(A947&lt;$B$1,VLOOKUP(A947,[1]DI!$A$4:$B$15000,2,FALSE),0)</f>
        <v>0</v>
      </c>
      <c r="E947" s="129">
        <f t="shared" ca="1" si="263"/>
        <v>1</v>
      </c>
      <c r="F947" s="129">
        <f ca="1">(TRUNC(PRODUCT($E$12:$E946),16))</f>
        <v>1.10464775447966</v>
      </c>
      <c r="G947" s="129">
        <f t="shared" si="272"/>
        <v>1</v>
      </c>
      <c r="H947" s="129">
        <f t="shared" ca="1" si="264"/>
        <v>1.10464775</v>
      </c>
      <c r="I947" s="128">
        <f t="shared" si="273"/>
        <v>0.05</v>
      </c>
      <c r="J947" s="122">
        <f t="shared" si="274"/>
        <v>43488</v>
      </c>
      <c r="K947" s="118">
        <f t="shared" si="275"/>
        <v>643</v>
      </c>
      <c r="L947" s="130">
        <f t="shared" si="276"/>
        <v>644</v>
      </c>
      <c r="M947" s="131">
        <f t="shared" si="265"/>
        <v>1.1327926719999999</v>
      </c>
      <c r="N947" s="131">
        <f t="shared" ca="1" si="266"/>
        <v>1.2513368760000001</v>
      </c>
      <c r="O947" s="130">
        <f t="shared" si="277"/>
        <v>0</v>
      </c>
      <c r="P947" s="129">
        <f t="shared" ca="1" si="267"/>
        <v>502673.75199999998</v>
      </c>
      <c r="Q947" s="135">
        <f t="shared" si="268"/>
        <v>0</v>
      </c>
      <c r="R947" s="129">
        <f t="shared" si="269"/>
        <v>0</v>
      </c>
      <c r="S947" s="136" t="str">
        <f t="shared" si="278"/>
        <v>A+J=</v>
      </c>
      <c r="T947" s="122">
        <f t="shared" si="279"/>
        <v>44732</v>
      </c>
      <c r="U947" s="3"/>
      <c r="V947" s="3"/>
      <c r="W947" s="3"/>
      <c r="X947" s="52"/>
      <c r="Y947" s="3"/>
      <c r="Z947" s="1"/>
      <c r="AA947" s="3"/>
      <c r="AB947" s="3"/>
      <c r="AC947" s="3"/>
      <c r="AD947" s="3"/>
      <c r="AE947" s="3"/>
      <c r="AF947" s="11"/>
      <c r="AG947" s="3"/>
      <c r="AH947" s="3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  <c r="FE947" s="2"/>
      <c r="FF947" s="2"/>
      <c r="FG947" s="2"/>
      <c r="FH947" s="2"/>
      <c r="FI947" s="2"/>
      <c r="FJ947" s="2"/>
    </row>
    <row r="948" spans="1:166" x14ac:dyDescent="0.15">
      <c r="A948" s="134">
        <f t="shared" si="270"/>
        <v>44424</v>
      </c>
      <c r="B948" s="127">
        <f t="shared" ca="1" si="280"/>
        <v>2502673.7519999999</v>
      </c>
      <c r="C948" s="119">
        <f t="shared" si="271"/>
        <v>2000000</v>
      </c>
      <c r="D948" s="128">
        <f ca="1">IF(A948&lt;$B$1,VLOOKUP(A948,[1]DI!$A$4:$B$15000,2,FALSE),0)</f>
        <v>5.1499999999999997E-2</v>
      </c>
      <c r="E948" s="129">
        <f t="shared" ca="1" si="263"/>
        <v>1.0001993</v>
      </c>
      <c r="F948" s="129">
        <f ca="1">(TRUNC(PRODUCT($E$12:$E947),16))</f>
        <v>1.10464775447966</v>
      </c>
      <c r="G948" s="129">
        <f t="shared" si="272"/>
        <v>1</v>
      </c>
      <c r="H948" s="129">
        <f t="shared" ca="1" si="264"/>
        <v>1.10464775</v>
      </c>
      <c r="I948" s="128">
        <f t="shared" si="273"/>
        <v>0.05</v>
      </c>
      <c r="J948" s="122">
        <f t="shared" si="274"/>
        <v>43488</v>
      </c>
      <c r="K948" s="118">
        <f t="shared" si="275"/>
        <v>644</v>
      </c>
      <c r="L948" s="130">
        <f t="shared" si="276"/>
        <v>644</v>
      </c>
      <c r="M948" s="131">
        <f t="shared" si="265"/>
        <v>1.1327926719999999</v>
      </c>
      <c r="N948" s="131">
        <f t="shared" ca="1" si="266"/>
        <v>1.2513368760000001</v>
      </c>
      <c r="O948" s="130">
        <f t="shared" si="277"/>
        <v>0</v>
      </c>
      <c r="P948" s="129">
        <f t="shared" ca="1" si="267"/>
        <v>502673.75199999998</v>
      </c>
      <c r="Q948" s="135">
        <f t="shared" si="268"/>
        <v>0</v>
      </c>
      <c r="R948" s="129">
        <f t="shared" si="269"/>
        <v>0</v>
      </c>
      <c r="S948" s="136" t="str">
        <f t="shared" si="278"/>
        <v>A+J=</v>
      </c>
      <c r="T948" s="122">
        <f t="shared" si="279"/>
        <v>44732</v>
      </c>
      <c r="U948" s="3"/>
      <c r="V948" s="3"/>
      <c r="W948" s="3"/>
      <c r="X948" s="52"/>
      <c r="Y948" s="3"/>
      <c r="Z948" s="1"/>
      <c r="AA948" s="3"/>
      <c r="AB948" s="3"/>
      <c r="AC948" s="3"/>
      <c r="AD948" s="3"/>
      <c r="AE948" s="3"/>
      <c r="AF948" s="11"/>
      <c r="AG948" s="3"/>
      <c r="AH948" s="3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  <c r="FE948" s="2"/>
      <c r="FF948" s="2"/>
      <c r="FG948" s="2"/>
      <c r="FH948" s="2"/>
      <c r="FI948" s="2"/>
      <c r="FJ948" s="2"/>
    </row>
    <row r="949" spans="1:166" x14ac:dyDescent="0.15">
      <c r="A949" s="134">
        <f t="shared" si="270"/>
        <v>44425</v>
      </c>
      <c r="B949" s="127">
        <f t="shared" ca="1" si="280"/>
        <v>2503657.2340000002</v>
      </c>
      <c r="C949" s="119">
        <f t="shared" si="271"/>
        <v>2000000</v>
      </c>
      <c r="D949" s="128">
        <f ca="1">IF(A949&lt;$B$1,VLOOKUP(A949,[1]DI!$A$4:$B$15000,2,FALSE),0)</f>
        <v>5.1499999999999997E-2</v>
      </c>
      <c r="E949" s="129">
        <f t="shared" ca="1" si="263"/>
        <v>1.0001993</v>
      </c>
      <c r="F949" s="129">
        <f ca="1">(TRUNC(PRODUCT($E$12:$E948),16))</f>
        <v>1.10486791077713</v>
      </c>
      <c r="G949" s="129">
        <f t="shared" si="272"/>
        <v>1</v>
      </c>
      <c r="H949" s="129">
        <f t="shared" ca="1" si="264"/>
        <v>1.1048679100000001</v>
      </c>
      <c r="I949" s="128">
        <f t="shared" si="273"/>
        <v>0.05</v>
      </c>
      <c r="J949" s="122">
        <f t="shared" si="274"/>
        <v>43488</v>
      </c>
      <c r="K949" s="118">
        <f t="shared" si="275"/>
        <v>645</v>
      </c>
      <c r="L949" s="130">
        <f t="shared" si="276"/>
        <v>645</v>
      </c>
      <c r="M949" s="131">
        <f t="shared" si="265"/>
        <v>1.133012015</v>
      </c>
      <c r="N949" s="131">
        <f t="shared" ca="1" si="266"/>
        <v>1.2518286169999999</v>
      </c>
      <c r="O949" s="130">
        <f t="shared" si="277"/>
        <v>0</v>
      </c>
      <c r="P949" s="129">
        <f t="shared" ca="1" si="267"/>
        <v>503657.234</v>
      </c>
      <c r="Q949" s="135">
        <f t="shared" si="268"/>
        <v>0</v>
      </c>
      <c r="R949" s="129">
        <f t="shared" si="269"/>
        <v>0</v>
      </c>
      <c r="S949" s="136" t="str">
        <f t="shared" si="278"/>
        <v>A+J=</v>
      </c>
      <c r="T949" s="122">
        <f t="shared" si="279"/>
        <v>44732</v>
      </c>
      <c r="U949" s="3"/>
      <c r="V949" s="3"/>
      <c r="W949" s="3"/>
      <c r="X949" s="52"/>
      <c r="Y949" s="3"/>
      <c r="Z949" s="1"/>
      <c r="AA949" s="3"/>
      <c r="AB949" s="3"/>
      <c r="AC949" s="3"/>
      <c r="AD949" s="3"/>
      <c r="AE949" s="3"/>
      <c r="AF949" s="11"/>
      <c r="AG949" s="3"/>
      <c r="AH949" s="3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  <c r="FE949" s="2"/>
      <c r="FF949" s="2"/>
      <c r="FG949" s="2"/>
      <c r="FH949" s="2"/>
      <c r="FI949" s="2"/>
      <c r="FJ949" s="2"/>
    </row>
    <row r="950" spans="1:166" x14ac:dyDescent="0.15">
      <c r="A950" s="134">
        <f t="shared" si="270"/>
        <v>44426</v>
      </c>
      <c r="B950" s="127">
        <f t="shared" ca="1" si="280"/>
        <v>2504641.094</v>
      </c>
      <c r="C950" s="119">
        <f t="shared" si="271"/>
        <v>2000000</v>
      </c>
      <c r="D950" s="128">
        <f ca="1">IF(A950&lt;$B$1,VLOOKUP(A950,[1]DI!$A$4:$B$15000,2,FALSE),0)</f>
        <v>5.1499999999999997E-2</v>
      </c>
      <c r="E950" s="129">
        <f t="shared" ca="1" si="263"/>
        <v>1.0001993</v>
      </c>
      <c r="F950" s="129">
        <f ca="1">(TRUNC(PRODUCT($E$12:$E949),16))</f>
        <v>1.1050881109517501</v>
      </c>
      <c r="G950" s="129">
        <f t="shared" si="272"/>
        <v>1</v>
      </c>
      <c r="H950" s="129">
        <f t="shared" ca="1" si="264"/>
        <v>1.1050881100000001</v>
      </c>
      <c r="I950" s="128">
        <f t="shared" si="273"/>
        <v>0.05</v>
      </c>
      <c r="J950" s="122">
        <f t="shared" si="274"/>
        <v>43488</v>
      </c>
      <c r="K950" s="118">
        <f t="shared" si="275"/>
        <v>646</v>
      </c>
      <c r="L950" s="130">
        <f t="shared" si="276"/>
        <v>646</v>
      </c>
      <c r="M950" s="131">
        <f t="shared" si="265"/>
        <v>1.133231401</v>
      </c>
      <c r="N950" s="131">
        <f t="shared" ca="1" si="266"/>
        <v>1.2523205470000001</v>
      </c>
      <c r="O950" s="130">
        <f t="shared" si="277"/>
        <v>0</v>
      </c>
      <c r="P950" s="129">
        <f t="shared" ca="1" si="267"/>
        <v>504641.09399999998</v>
      </c>
      <c r="Q950" s="135">
        <f t="shared" si="268"/>
        <v>0</v>
      </c>
      <c r="R950" s="129">
        <f t="shared" si="269"/>
        <v>0</v>
      </c>
      <c r="S950" s="136" t="str">
        <f t="shared" si="278"/>
        <v>A+J=</v>
      </c>
      <c r="T950" s="122">
        <f t="shared" si="279"/>
        <v>44732</v>
      </c>
      <c r="U950" s="3"/>
      <c r="V950" s="3"/>
      <c r="W950" s="3"/>
      <c r="X950" s="52"/>
      <c r="Y950" s="3"/>
      <c r="Z950" s="1"/>
      <c r="AA950" s="3"/>
      <c r="AB950" s="3"/>
      <c r="AC950" s="3"/>
      <c r="AD950" s="3"/>
      <c r="AE950" s="3"/>
      <c r="AF950" s="11"/>
      <c r="AG950" s="3"/>
      <c r="AH950" s="3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  <c r="FE950" s="2"/>
      <c r="FF950" s="2"/>
      <c r="FG950" s="2"/>
      <c r="FH950" s="2"/>
      <c r="FI950" s="2"/>
      <c r="FJ950" s="2"/>
    </row>
    <row r="951" spans="1:166" x14ac:dyDescent="0.15">
      <c r="A951" s="134">
        <f t="shared" si="270"/>
        <v>44427</v>
      </c>
      <c r="B951" s="127">
        <f t="shared" ca="1" si="280"/>
        <v>2505625.3539999998</v>
      </c>
      <c r="C951" s="119">
        <f t="shared" si="271"/>
        <v>2000000</v>
      </c>
      <c r="D951" s="128">
        <f ca="1">IF(A951&lt;$B$1,VLOOKUP(A951,[1]DI!$A$4:$B$15000,2,FALSE),0)</f>
        <v>5.1499999999999997E-2</v>
      </c>
      <c r="E951" s="129">
        <f t="shared" ca="1" si="263"/>
        <v>1.0001993</v>
      </c>
      <c r="F951" s="129">
        <f ca="1">(TRUNC(PRODUCT($E$12:$E950),16))</f>
        <v>1.10530835501226</v>
      </c>
      <c r="G951" s="129">
        <f t="shared" si="272"/>
        <v>1</v>
      </c>
      <c r="H951" s="129">
        <f t="shared" ca="1" si="264"/>
        <v>1.10530836</v>
      </c>
      <c r="I951" s="128">
        <f t="shared" si="273"/>
        <v>0.05</v>
      </c>
      <c r="J951" s="122">
        <f t="shared" si="274"/>
        <v>43488</v>
      </c>
      <c r="K951" s="118">
        <f t="shared" si="275"/>
        <v>647</v>
      </c>
      <c r="L951" s="130">
        <f t="shared" si="276"/>
        <v>647</v>
      </c>
      <c r="M951" s="131">
        <f t="shared" si="265"/>
        <v>1.133450829</v>
      </c>
      <c r="N951" s="131">
        <f t="shared" ca="1" si="266"/>
        <v>1.2528126770000001</v>
      </c>
      <c r="O951" s="130">
        <f t="shared" si="277"/>
        <v>0</v>
      </c>
      <c r="P951" s="129">
        <f t="shared" ca="1" si="267"/>
        <v>505625.35399999999</v>
      </c>
      <c r="Q951" s="135">
        <f t="shared" si="268"/>
        <v>0</v>
      </c>
      <c r="R951" s="129">
        <f t="shared" si="269"/>
        <v>0</v>
      </c>
      <c r="S951" s="136" t="str">
        <f t="shared" si="278"/>
        <v>A+J=</v>
      </c>
      <c r="T951" s="122">
        <f t="shared" si="279"/>
        <v>44732</v>
      </c>
      <c r="U951" s="3"/>
      <c r="V951" s="3"/>
      <c r="W951" s="3"/>
      <c r="X951" s="52"/>
      <c r="Y951" s="3"/>
      <c r="Z951" s="1"/>
      <c r="AA951" s="3"/>
      <c r="AB951" s="3"/>
      <c r="AC951" s="3"/>
      <c r="AD951" s="3"/>
      <c r="AE951" s="3"/>
      <c r="AF951" s="11"/>
      <c r="AG951" s="3"/>
      <c r="AH951" s="3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  <c r="FE951" s="2"/>
      <c r="FF951" s="2"/>
      <c r="FG951" s="2"/>
      <c r="FH951" s="2"/>
      <c r="FI951" s="2"/>
      <c r="FJ951" s="2"/>
    </row>
    <row r="952" spans="1:166" x14ac:dyDescent="0.15">
      <c r="A952" s="134">
        <f t="shared" si="270"/>
        <v>44428</v>
      </c>
      <c r="B952" s="127">
        <f t="shared" ca="1" si="280"/>
        <v>2506609.9699999997</v>
      </c>
      <c r="C952" s="119">
        <f t="shared" si="271"/>
        <v>2000000</v>
      </c>
      <c r="D952" s="128">
        <f ca="1">IF(A952&lt;$B$1,VLOOKUP(A952,[1]DI!$A$4:$B$15000,2,FALSE),0)</f>
        <v>5.1499999999999997E-2</v>
      </c>
      <c r="E952" s="129">
        <f t="shared" ca="1" si="263"/>
        <v>1.0001993</v>
      </c>
      <c r="F952" s="129">
        <f ca="1">(TRUNC(PRODUCT($E$12:$E951),16))</f>
        <v>1.10552864296742</v>
      </c>
      <c r="G952" s="129">
        <f t="shared" si="272"/>
        <v>1</v>
      </c>
      <c r="H952" s="129">
        <f t="shared" ca="1" si="264"/>
        <v>1.10552864</v>
      </c>
      <c r="I952" s="128">
        <f t="shared" si="273"/>
        <v>0.05</v>
      </c>
      <c r="J952" s="122">
        <f t="shared" si="274"/>
        <v>43488</v>
      </c>
      <c r="K952" s="118">
        <f t="shared" si="275"/>
        <v>648</v>
      </c>
      <c r="L952" s="130">
        <f t="shared" si="276"/>
        <v>648</v>
      </c>
      <c r="M952" s="131">
        <f t="shared" si="265"/>
        <v>1.1336702999999999</v>
      </c>
      <c r="N952" s="131">
        <f t="shared" ca="1" si="266"/>
        <v>1.253304985</v>
      </c>
      <c r="O952" s="130">
        <f t="shared" si="277"/>
        <v>0</v>
      </c>
      <c r="P952" s="129">
        <f t="shared" ca="1" si="267"/>
        <v>506609.97</v>
      </c>
      <c r="Q952" s="135">
        <f t="shared" si="268"/>
        <v>0</v>
      </c>
      <c r="R952" s="129">
        <f t="shared" si="269"/>
        <v>0</v>
      </c>
      <c r="S952" s="136" t="str">
        <f t="shared" si="278"/>
        <v>A+J=</v>
      </c>
      <c r="T952" s="122">
        <f t="shared" si="279"/>
        <v>44732</v>
      </c>
      <c r="U952" s="3"/>
      <c r="V952" s="3"/>
      <c r="W952" s="3"/>
      <c r="X952" s="52"/>
      <c r="Y952" s="3"/>
      <c r="Z952" s="1"/>
      <c r="AA952" s="3"/>
      <c r="AB952" s="3"/>
      <c r="AC952" s="3"/>
      <c r="AD952" s="3"/>
      <c r="AE952" s="3"/>
      <c r="AF952" s="11"/>
      <c r="AG952" s="3"/>
      <c r="AH952" s="3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  <c r="FE952" s="2"/>
      <c r="FF952" s="2"/>
      <c r="FG952" s="2"/>
      <c r="FH952" s="2"/>
      <c r="FI952" s="2"/>
      <c r="FJ952" s="2"/>
    </row>
    <row r="953" spans="1:166" x14ac:dyDescent="0.15">
      <c r="A953" s="134">
        <f t="shared" si="270"/>
        <v>44429</v>
      </c>
      <c r="B953" s="127">
        <f t="shared" ca="1" si="280"/>
        <v>2507594.986</v>
      </c>
      <c r="C953" s="119">
        <f t="shared" si="271"/>
        <v>2000000</v>
      </c>
      <c r="D953" s="128">
        <f ca="1">IF(A953&lt;$B$1,VLOOKUP(A953,[1]DI!$A$4:$B$15000,2,FALSE),0)</f>
        <v>0</v>
      </c>
      <c r="E953" s="129">
        <f t="shared" ca="1" si="263"/>
        <v>1</v>
      </c>
      <c r="F953" s="129">
        <f ca="1">(TRUNC(PRODUCT($E$12:$E952),16))</f>
        <v>1.1057489748259599</v>
      </c>
      <c r="G953" s="129">
        <f t="shared" si="272"/>
        <v>1</v>
      </c>
      <c r="H953" s="129">
        <f t="shared" ca="1" si="264"/>
        <v>1.1057489700000001</v>
      </c>
      <c r="I953" s="128">
        <f t="shared" si="273"/>
        <v>0.05</v>
      </c>
      <c r="J953" s="122">
        <f t="shared" si="274"/>
        <v>43488</v>
      </c>
      <c r="K953" s="118">
        <f t="shared" si="275"/>
        <v>648</v>
      </c>
      <c r="L953" s="130">
        <f t="shared" si="276"/>
        <v>649</v>
      </c>
      <c r="M953" s="131">
        <f t="shared" si="265"/>
        <v>1.1338898129999999</v>
      </c>
      <c r="N953" s="131">
        <f t="shared" ca="1" si="266"/>
        <v>1.253797493</v>
      </c>
      <c r="O953" s="130">
        <f t="shared" si="277"/>
        <v>0</v>
      </c>
      <c r="P953" s="129">
        <f t="shared" ca="1" si="267"/>
        <v>507594.98599999998</v>
      </c>
      <c r="Q953" s="135">
        <f t="shared" si="268"/>
        <v>0</v>
      </c>
      <c r="R953" s="129">
        <f t="shared" si="269"/>
        <v>0</v>
      </c>
      <c r="S953" s="136" t="str">
        <f t="shared" si="278"/>
        <v>A+J=</v>
      </c>
      <c r="T953" s="122">
        <f t="shared" si="279"/>
        <v>44732</v>
      </c>
      <c r="U953" s="3"/>
      <c r="V953" s="3"/>
      <c r="W953" s="3"/>
      <c r="X953" s="52"/>
      <c r="Y953" s="3"/>
      <c r="Z953" s="1"/>
      <c r="AA953" s="3"/>
      <c r="AB953" s="3"/>
      <c r="AC953" s="3"/>
      <c r="AD953" s="3"/>
      <c r="AE953" s="3"/>
      <c r="AF953" s="11"/>
      <c r="AG953" s="3"/>
      <c r="AH953" s="3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  <c r="FE953" s="2"/>
      <c r="FF953" s="2"/>
      <c r="FG953" s="2"/>
      <c r="FH953" s="2"/>
      <c r="FI953" s="2"/>
      <c r="FJ953" s="2"/>
    </row>
    <row r="954" spans="1:166" x14ac:dyDescent="0.15">
      <c r="A954" s="134">
        <f t="shared" si="270"/>
        <v>44430</v>
      </c>
      <c r="B954" s="127">
        <f t="shared" ca="1" si="280"/>
        <v>2507594.986</v>
      </c>
      <c r="C954" s="119">
        <f t="shared" si="271"/>
        <v>2000000</v>
      </c>
      <c r="D954" s="128">
        <f ca="1">IF(A954&lt;$B$1,VLOOKUP(A954,[1]DI!$A$4:$B$15000,2,FALSE),0)</f>
        <v>0</v>
      </c>
      <c r="E954" s="129">
        <f t="shared" ca="1" si="263"/>
        <v>1</v>
      </c>
      <c r="F954" s="129">
        <f ca="1">(TRUNC(PRODUCT($E$12:$E953),16))</f>
        <v>1.1057489748259599</v>
      </c>
      <c r="G954" s="129">
        <f t="shared" si="272"/>
        <v>1</v>
      </c>
      <c r="H954" s="129">
        <f t="shared" ca="1" si="264"/>
        <v>1.1057489700000001</v>
      </c>
      <c r="I954" s="128">
        <f t="shared" si="273"/>
        <v>0.05</v>
      </c>
      <c r="J954" s="122">
        <f t="shared" si="274"/>
        <v>43488</v>
      </c>
      <c r="K954" s="118">
        <f t="shared" si="275"/>
        <v>648</v>
      </c>
      <c r="L954" s="130">
        <f t="shared" si="276"/>
        <v>649</v>
      </c>
      <c r="M954" s="131">
        <f t="shared" si="265"/>
        <v>1.1338898129999999</v>
      </c>
      <c r="N954" s="131">
        <f t="shared" ca="1" si="266"/>
        <v>1.253797493</v>
      </c>
      <c r="O954" s="130">
        <f t="shared" si="277"/>
        <v>0</v>
      </c>
      <c r="P954" s="129">
        <f t="shared" ca="1" si="267"/>
        <v>507594.98599999998</v>
      </c>
      <c r="Q954" s="135">
        <f t="shared" si="268"/>
        <v>0</v>
      </c>
      <c r="R954" s="129">
        <f t="shared" si="269"/>
        <v>0</v>
      </c>
      <c r="S954" s="136" t="str">
        <f t="shared" si="278"/>
        <v>A+J=</v>
      </c>
      <c r="T954" s="122">
        <f t="shared" si="279"/>
        <v>44732</v>
      </c>
      <c r="U954" s="3"/>
      <c r="V954" s="3"/>
      <c r="W954" s="3"/>
      <c r="X954" s="52"/>
      <c r="Y954" s="3"/>
      <c r="Z954" s="1"/>
      <c r="AA954" s="3"/>
      <c r="AB954" s="3"/>
      <c r="AC954" s="3"/>
      <c r="AD954" s="3"/>
      <c r="AE954" s="3"/>
      <c r="AF954" s="11"/>
      <c r="AG954" s="3"/>
      <c r="AH954" s="3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  <c r="FE954" s="2"/>
      <c r="FF954" s="2"/>
      <c r="FG954" s="2"/>
      <c r="FH954" s="2"/>
      <c r="FI954" s="2"/>
      <c r="FJ954" s="2"/>
    </row>
    <row r="955" spans="1:166" x14ac:dyDescent="0.15">
      <c r="A955" s="134">
        <f t="shared" si="270"/>
        <v>44431</v>
      </c>
      <c r="B955" s="127">
        <f t="shared" ca="1" si="280"/>
        <v>2507594.986</v>
      </c>
      <c r="C955" s="119">
        <f t="shared" si="271"/>
        <v>2000000</v>
      </c>
      <c r="D955" s="128">
        <f ca="1">IF(A955&lt;$B$1,VLOOKUP(A955,[1]DI!$A$4:$B$15000,2,FALSE),0)</f>
        <v>5.1499999999999997E-2</v>
      </c>
      <c r="E955" s="129">
        <f t="shared" ca="1" si="263"/>
        <v>1.0001993</v>
      </c>
      <c r="F955" s="129">
        <f ca="1">(TRUNC(PRODUCT($E$12:$E954),16))</f>
        <v>1.1057489748259599</v>
      </c>
      <c r="G955" s="129">
        <f t="shared" si="272"/>
        <v>1</v>
      </c>
      <c r="H955" s="129">
        <f t="shared" ca="1" si="264"/>
        <v>1.1057489700000001</v>
      </c>
      <c r="I955" s="128">
        <f t="shared" si="273"/>
        <v>0.05</v>
      </c>
      <c r="J955" s="122">
        <f t="shared" si="274"/>
        <v>43488</v>
      </c>
      <c r="K955" s="118">
        <f t="shared" si="275"/>
        <v>649</v>
      </c>
      <c r="L955" s="130">
        <f t="shared" si="276"/>
        <v>649</v>
      </c>
      <c r="M955" s="131">
        <f t="shared" si="265"/>
        <v>1.1338898129999999</v>
      </c>
      <c r="N955" s="131">
        <f t="shared" ca="1" si="266"/>
        <v>1.253797493</v>
      </c>
      <c r="O955" s="130">
        <f t="shared" si="277"/>
        <v>0</v>
      </c>
      <c r="P955" s="129">
        <f t="shared" ca="1" si="267"/>
        <v>507594.98599999998</v>
      </c>
      <c r="Q955" s="135">
        <f t="shared" si="268"/>
        <v>0</v>
      </c>
      <c r="R955" s="129">
        <f t="shared" si="269"/>
        <v>0</v>
      </c>
      <c r="S955" s="136" t="str">
        <f t="shared" si="278"/>
        <v>A+J=</v>
      </c>
      <c r="T955" s="122">
        <f t="shared" si="279"/>
        <v>44732</v>
      </c>
      <c r="U955" s="3"/>
      <c r="V955" s="3"/>
      <c r="W955" s="3"/>
      <c r="X955" s="52"/>
      <c r="Y955" s="3"/>
      <c r="Z955" s="1"/>
      <c r="AA955" s="3"/>
      <c r="AB955" s="3"/>
      <c r="AC955" s="3"/>
      <c r="AD955" s="3"/>
      <c r="AE955" s="3"/>
      <c r="AF955" s="11"/>
      <c r="AG955" s="3"/>
      <c r="AH955" s="3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  <c r="FE955" s="2"/>
      <c r="FF955" s="2"/>
      <c r="FG955" s="2"/>
      <c r="FH955" s="2"/>
      <c r="FI955" s="2"/>
      <c r="FJ955" s="2"/>
    </row>
    <row r="956" spans="1:166" x14ac:dyDescent="0.15">
      <c r="A956" s="134">
        <f t="shared" si="270"/>
        <v>44432</v>
      </c>
      <c r="B956" s="127">
        <f t="shared" ca="1" si="280"/>
        <v>2508580.4040000001</v>
      </c>
      <c r="C956" s="119">
        <f t="shared" si="271"/>
        <v>2000000</v>
      </c>
      <c r="D956" s="128">
        <f ca="1">IF(A956&lt;$B$1,VLOOKUP(A956,[1]DI!$A$4:$B$15000,2,FALSE),0)</f>
        <v>5.1499999999999997E-2</v>
      </c>
      <c r="E956" s="129">
        <f t="shared" ca="1" si="263"/>
        <v>1.0001993</v>
      </c>
      <c r="F956" s="129">
        <f ca="1">(TRUNC(PRODUCT($E$12:$E955),16))</f>
        <v>1.1059693505966399</v>
      </c>
      <c r="G956" s="129">
        <f t="shared" si="272"/>
        <v>1</v>
      </c>
      <c r="H956" s="129">
        <f t="shared" ca="1" si="264"/>
        <v>1.1059693500000001</v>
      </c>
      <c r="I956" s="128">
        <f t="shared" si="273"/>
        <v>0.05</v>
      </c>
      <c r="J956" s="122">
        <f t="shared" si="274"/>
        <v>43488</v>
      </c>
      <c r="K956" s="118">
        <f t="shared" si="275"/>
        <v>650</v>
      </c>
      <c r="L956" s="130">
        <f t="shared" si="276"/>
        <v>650</v>
      </c>
      <c r="M956" s="131">
        <f t="shared" si="265"/>
        <v>1.1341093689999999</v>
      </c>
      <c r="N956" s="131">
        <f t="shared" ca="1" si="266"/>
        <v>1.254290202</v>
      </c>
      <c r="O956" s="130">
        <f t="shared" si="277"/>
        <v>0</v>
      </c>
      <c r="P956" s="129">
        <f t="shared" ca="1" si="267"/>
        <v>508580.40399999998</v>
      </c>
      <c r="Q956" s="135">
        <f t="shared" si="268"/>
        <v>0</v>
      </c>
      <c r="R956" s="129">
        <f t="shared" si="269"/>
        <v>0</v>
      </c>
      <c r="S956" s="136" t="str">
        <f t="shared" si="278"/>
        <v>A+J=</v>
      </c>
      <c r="T956" s="122">
        <f t="shared" si="279"/>
        <v>44732</v>
      </c>
      <c r="U956" s="3"/>
      <c r="V956" s="3"/>
      <c r="W956" s="3"/>
      <c r="X956" s="52"/>
      <c r="Y956" s="3"/>
      <c r="Z956" s="1"/>
      <c r="AA956" s="3"/>
      <c r="AB956" s="3"/>
      <c r="AC956" s="3"/>
      <c r="AD956" s="3"/>
      <c r="AE956" s="3"/>
      <c r="AF956" s="11"/>
      <c r="AG956" s="3"/>
      <c r="AH956" s="3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  <c r="FE956" s="2"/>
      <c r="FF956" s="2"/>
      <c r="FG956" s="2"/>
      <c r="FH956" s="2"/>
      <c r="FI956" s="2"/>
      <c r="FJ956" s="2"/>
    </row>
    <row r="957" spans="1:166" x14ac:dyDescent="0.15">
      <c r="A957" s="134">
        <f t="shared" si="270"/>
        <v>44433</v>
      </c>
      <c r="B957" s="127">
        <f t="shared" ca="1" si="280"/>
        <v>2509566.1979999999</v>
      </c>
      <c r="C957" s="119">
        <f t="shared" si="271"/>
        <v>2000000</v>
      </c>
      <c r="D957" s="128">
        <f ca="1">IF(A957&lt;$B$1,VLOOKUP(A957,[1]DI!$A$4:$B$15000,2,FALSE),0)</f>
        <v>5.1499999999999997E-2</v>
      </c>
      <c r="E957" s="129">
        <f t="shared" ca="1" si="263"/>
        <v>1.0001993</v>
      </c>
      <c r="F957" s="129">
        <f ca="1">(TRUNC(PRODUCT($E$12:$E956),16))</f>
        <v>1.10618977028822</v>
      </c>
      <c r="G957" s="129">
        <f t="shared" si="272"/>
        <v>1</v>
      </c>
      <c r="H957" s="129">
        <f t="shared" ca="1" si="264"/>
        <v>1.1061897700000001</v>
      </c>
      <c r="I957" s="128">
        <f t="shared" si="273"/>
        <v>0.05</v>
      </c>
      <c r="J957" s="122">
        <f t="shared" si="274"/>
        <v>43488</v>
      </c>
      <c r="K957" s="118">
        <f t="shared" si="275"/>
        <v>651</v>
      </c>
      <c r="L957" s="130">
        <f t="shared" si="276"/>
        <v>651</v>
      </c>
      <c r="M957" s="131">
        <f t="shared" si="265"/>
        <v>1.1343289670000001</v>
      </c>
      <c r="N957" s="131">
        <f t="shared" ca="1" si="266"/>
        <v>1.254783099</v>
      </c>
      <c r="O957" s="130">
        <f t="shared" si="277"/>
        <v>0</v>
      </c>
      <c r="P957" s="129">
        <f t="shared" ca="1" si="267"/>
        <v>509566.19799999997</v>
      </c>
      <c r="Q957" s="135">
        <f t="shared" si="268"/>
        <v>0</v>
      </c>
      <c r="R957" s="129">
        <f t="shared" si="269"/>
        <v>0</v>
      </c>
      <c r="S957" s="136" t="str">
        <f t="shared" si="278"/>
        <v>A+J=</v>
      </c>
      <c r="T957" s="122">
        <f t="shared" si="279"/>
        <v>44732</v>
      </c>
      <c r="U957" s="3"/>
      <c r="V957" s="3"/>
      <c r="W957" s="3"/>
      <c r="X957" s="52"/>
      <c r="Y957" s="3"/>
      <c r="Z957" s="1"/>
      <c r="AA957" s="3"/>
      <c r="AB957" s="3"/>
      <c r="AC957" s="3"/>
      <c r="AD957" s="3"/>
      <c r="AE957" s="3"/>
      <c r="AF957" s="11"/>
      <c r="AG957" s="3"/>
      <c r="AH957" s="3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  <c r="FE957" s="2"/>
      <c r="FF957" s="2"/>
      <c r="FG957" s="2"/>
      <c r="FH957" s="2"/>
      <c r="FI957" s="2"/>
      <c r="FJ957" s="2"/>
    </row>
    <row r="958" spans="1:166" x14ac:dyDescent="0.15">
      <c r="A958" s="134">
        <f t="shared" si="270"/>
        <v>44434</v>
      </c>
      <c r="B958" s="127">
        <f t="shared" ca="1" si="280"/>
        <v>2510552.372</v>
      </c>
      <c r="C958" s="119">
        <f t="shared" si="271"/>
        <v>2000000</v>
      </c>
      <c r="D958" s="128">
        <f ca="1">IF(A958&lt;$B$1,VLOOKUP(A958,[1]DI!$A$4:$B$15000,2,FALSE),0)</f>
        <v>5.1499999999999997E-2</v>
      </c>
      <c r="E958" s="129">
        <f t="shared" ca="1" si="263"/>
        <v>1.0001993</v>
      </c>
      <c r="F958" s="129">
        <f ca="1">(TRUNC(PRODUCT($E$12:$E957),16))</f>
        <v>1.1064102339094399</v>
      </c>
      <c r="G958" s="129">
        <f t="shared" si="272"/>
        <v>1</v>
      </c>
      <c r="H958" s="129">
        <f t="shared" ca="1" si="264"/>
        <v>1.1064102300000001</v>
      </c>
      <c r="I958" s="128">
        <f t="shared" si="273"/>
        <v>0.05</v>
      </c>
      <c r="J958" s="122">
        <f t="shared" si="274"/>
        <v>43488</v>
      </c>
      <c r="K958" s="118">
        <f t="shared" si="275"/>
        <v>652</v>
      </c>
      <c r="L958" s="130">
        <f t="shared" si="276"/>
        <v>652</v>
      </c>
      <c r="M958" s="131">
        <f t="shared" si="265"/>
        <v>1.134548608</v>
      </c>
      <c r="N958" s="131">
        <f t="shared" ca="1" si="266"/>
        <v>1.2552761859999999</v>
      </c>
      <c r="O958" s="130">
        <f t="shared" si="277"/>
        <v>0</v>
      </c>
      <c r="P958" s="129">
        <f t="shared" ca="1" si="267"/>
        <v>510552.37199999997</v>
      </c>
      <c r="Q958" s="135">
        <f t="shared" si="268"/>
        <v>0</v>
      </c>
      <c r="R958" s="129">
        <f t="shared" si="269"/>
        <v>0</v>
      </c>
      <c r="S958" s="136" t="str">
        <f t="shared" si="278"/>
        <v>A+J=</v>
      </c>
      <c r="T958" s="122">
        <f t="shared" si="279"/>
        <v>44732</v>
      </c>
      <c r="U958" s="3"/>
      <c r="V958" s="3"/>
      <c r="W958" s="3"/>
      <c r="X958" s="52"/>
      <c r="Y958" s="3"/>
      <c r="Z958" s="1"/>
      <c r="AA958" s="3"/>
      <c r="AB958" s="3"/>
      <c r="AC958" s="3"/>
      <c r="AD958" s="3"/>
      <c r="AE958" s="3"/>
      <c r="AF958" s="11"/>
      <c r="AG958" s="3"/>
      <c r="AH958" s="3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  <c r="FE958" s="2"/>
      <c r="FF958" s="2"/>
      <c r="FG958" s="2"/>
      <c r="FH958" s="2"/>
      <c r="FI958" s="2"/>
      <c r="FJ958" s="2"/>
    </row>
    <row r="959" spans="1:166" x14ac:dyDescent="0.15">
      <c r="A959" s="134">
        <f t="shared" si="270"/>
        <v>44435</v>
      </c>
      <c r="B959" s="127">
        <f t="shared" ca="1" si="280"/>
        <v>2511538.9479999999</v>
      </c>
      <c r="C959" s="119">
        <f t="shared" si="271"/>
        <v>2000000</v>
      </c>
      <c r="D959" s="128">
        <f ca="1">IF(A959&lt;$B$1,VLOOKUP(A959,[1]DI!$A$4:$B$15000,2,FALSE),0)</f>
        <v>5.1499999999999997E-2</v>
      </c>
      <c r="E959" s="129">
        <f t="shared" ca="1" si="263"/>
        <v>1.0001993</v>
      </c>
      <c r="F959" s="129">
        <f ca="1">(TRUNC(PRODUCT($E$12:$E958),16))</f>
        <v>1.1066307414690499</v>
      </c>
      <c r="G959" s="129">
        <f t="shared" si="272"/>
        <v>1</v>
      </c>
      <c r="H959" s="129">
        <f t="shared" ca="1" si="264"/>
        <v>1.1066307399999999</v>
      </c>
      <c r="I959" s="128">
        <f t="shared" si="273"/>
        <v>0.05</v>
      </c>
      <c r="J959" s="122">
        <f t="shared" si="274"/>
        <v>43488</v>
      </c>
      <c r="K959" s="118">
        <f t="shared" si="275"/>
        <v>653</v>
      </c>
      <c r="L959" s="130">
        <f t="shared" si="276"/>
        <v>653</v>
      </c>
      <c r="M959" s="131">
        <f t="shared" si="265"/>
        <v>1.1347682910000001</v>
      </c>
      <c r="N959" s="131">
        <f t="shared" ca="1" si="266"/>
        <v>1.2557694740000001</v>
      </c>
      <c r="O959" s="130">
        <f t="shared" si="277"/>
        <v>0</v>
      </c>
      <c r="P959" s="129">
        <f t="shared" ca="1" si="267"/>
        <v>511538.94799999997</v>
      </c>
      <c r="Q959" s="135">
        <f t="shared" si="268"/>
        <v>0</v>
      </c>
      <c r="R959" s="129">
        <f t="shared" si="269"/>
        <v>0</v>
      </c>
      <c r="S959" s="136" t="str">
        <f t="shared" si="278"/>
        <v>A+J=</v>
      </c>
      <c r="T959" s="122">
        <f t="shared" si="279"/>
        <v>44732</v>
      </c>
      <c r="U959" s="3"/>
      <c r="V959" s="3"/>
      <c r="W959" s="3"/>
      <c r="X959" s="52"/>
      <c r="Y959" s="3"/>
      <c r="Z959" s="1"/>
      <c r="AA959" s="3"/>
      <c r="AB959" s="3"/>
      <c r="AC959" s="3"/>
      <c r="AD959" s="3"/>
      <c r="AE959" s="3"/>
      <c r="AF959" s="11"/>
      <c r="AG959" s="3"/>
      <c r="AH959" s="3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  <c r="FE959" s="2"/>
      <c r="FF959" s="2"/>
      <c r="FG959" s="2"/>
      <c r="FH959" s="2"/>
      <c r="FI959" s="2"/>
      <c r="FJ959" s="2"/>
    </row>
    <row r="960" spans="1:166" x14ac:dyDescent="0.15">
      <c r="A960" s="134">
        <f t="shared" si="270"/>
        <v>44436</v>
      </c>
      <c r="B960" s="127">
        <f t="shared" ca="1" si="280"/>
        <v>2512525.9</v>
      </c>
      <c r="C960" s="119">
        <f t="shared" si="271"/>
        <v>2000000</v>
      </c>
      <c r="D960" s="128">
        <f ca="1">IF(A960&lt;$B$1,VLOOKUP(A960,[1]DI!$A$4:$B$15000,2,FALSE),0)</f>
        <v>0</v>
      </c>
      <c r="E960" s="129">
        <f t="shared" ca="1" si="263"/>
        <v>1</v>
      </c>
      <c r="F960" s="129">
        <f ca="1">(TRUNC(PRODUCT($E$12:$E959),16))</f>
        <v>1.1068512929758301</v>
      </c>
      <c r="G960" s="129">
        <f t="shared" si="272"/>
        <v>1</v>
      </c>
      <c r="H960" s="129">
        <f t="shared" ca="1" si="264"/>
        <v>1.10685129</v>
      </c>
      <c r="I960" s="128">
        <f t="shared" si="273"/>
        <v>0.05</v>
      </c>
      <c r="J960" s="122">
        <f t="shared" si="274"/>
        <v>43488</v>
      </c>
      <c r="K960" s="118">
        <f t="shared" si="275"/>
        <v>653</v>
      </c>
      <c r="L960" s="130">
        <f t="shared" si="276"/>
        <v>654</v>
      </c>
      <c r="M960" s="131">
        <f t="shared" si="265"/>
        <v>1.1349880160000001</v>
      </c>
      <c r="N960" s="131">
        <f t="shared" ca="1" si="266"/>
        <v>1.25626295</v>
      </c>
      <c r="O960" s="130">
        <f t="shared" si="277"/>
        <v>0</v>
      </c>
      <c r="P960" s="129">
        <f t="shared" ca="1" si="267"/>
        <v>512525.9</v>
      </c>
      <c r="Q960" s="135">
        <f t="shared" si="268"/>
        <v>0</v>
      </c>
      <c r="R960" s="129">
        <f t="shared" si="269"/>
        <v>0</v>
      </c>
      <c r="S960" s="136" t="str">
        <f t="shared" si="278"/>
        <v>A+J=</v>
      </c>
      <c r="T960" s="122">
        <f t="shared" si="279"/>
        <v>44732</v>
      </c>
      <c r="U960" s="3"/>
      <c r="V960" s="3"/>
      <c r="W960" s="3"/>
      <c r="X960" s="52"/>
      <c r="Y960" s="3"/>
      <c r="Z960" s="1"/>
      <c r="AA960" s="3"/>
      <c r="AB960" s="3"/>
      <c r="AC960" s="3"/>
      <c r="AD960" s="3"/>
      <c r="AE960" s="3"/>
      <c r="AF960" s="11"/>
      <c r="AG960" s="3"/>
      <c r="AH960" s="3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  <c r="FE960" s="2"/>
      <c r="FF960" s="2"/>
      <c r="FG960" s="2"/>
      <c r="FH960" s="2"/>
      <c r="FI960" s="2"/>
      <c r="FJ960" s="2"/>
    </row>
    <row r="961" spans="1:166" x14ac:dyDescent="0.15">
      <c r="A961" s="134">
        <f t="shared" si="270"/>
        <v>44437</v>
      </c>
      <c r="B961" s="127">
        <f t="shared" ca="1" si="280"/>
        <v>2512525.9</v>
      </c>
      <c r="C961" s="119">
        <f t="shared" si="271"/>
        <v>2000000</v>
      </c>
      <c r="D961" s="128">
        <f ca="1">IF(A961&lt;$B$1,VLOOKUP(A961,[1]DI!$A$4:$B$15000,2,FALSE),0)</f>
        <v>0</v>
      </c>
      <c r="E961" s="129">
        <f t="shared" ca="1" si="263"/>
        <v>1</v>
      </c>
      <c r="F961" s="129">
        <f ca="1">(TRUNC(PRODUCT($E$12:$E960),16))</f>
        <v>1.1068512929758301</v>
      </c>
      <c r="G961" s="129">
        <f t="shared" si="272"/>
        <v>1</v>
      </c>
      <c r="H961" s="129">
        <f t="shared" ca="1" si="264"/>
        <v>1.10685129</v>
      </c>
      <c r="I961" s="128">
        <f t="shared" si="273"/>
        <v>0.05</v>
      </c>
      <c r="J961" s="122">
        <f t="shared" si="274"/>
        <v>43488</v>
      </c>
      <c r="K961" s="118">
        <f t="shared" si="275"/>
        <v>653</v>
      </c>
      <c r="L961" s="130">
        <f t="shared" si="276"/>
        <v>654</v>
      </c>
      <c r="M961" s="131">
        <f t="shared" si="265"/>
        <v>1.1349880160000001</v>
      </c>
      <c r="N961" s="131">
        <f t="shared" ca="1" si="266"/>
        <v>1.25626295</v>
      </c>
      <c r="O961" s="130">
        <f t="shared" si="277"/>
        <v>0</v>
      </c>
      <c r="P961" s="129">
        <f t="shared" ca="1" si="267"/>
        <v>512525.9</v>
      </c>
      <c r="Q961" s="135">
        <f t="shared" si="268"/>
        <v>0</v>
      </c>
      <c r="R961" s="129">
        <f t="shared" si="269"/>
        <v>0</v>
      </c>
      <c r="S961" s="136" t="str">
        <f t="shared" si="278"/>
        <v>A+J=</v>
      </c>
      <c r="T961" s="122">
        <f t="shared" si="279"/>
        <v>44732</v>
      </c>
      <c r="U961" s="3"/>
      <c r="V961" s="3"/>
      <c r="W961" s="3"/>
      <c r="X961" s="52"/>
      <c r="Y961" s="3"/>
      <c r="Z961" s="1"/>
      <c r="AA961" s="3"/>
      <c r="AB961" s="3"/>
      <c r="AC961" s="3"/>
      <c r="AD961" s="3"/>
      <c r="AE961" s="3"/>
      <c r="AF961" s="11"/>
      <c r="AG961" s="3"/>
      <c r="AH961" s="3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  <c r="FE961" s="2"/>
      <c r="FF961" s="2"/>
      <c r="FG961" s="2"/>
      <c r="FH961" s="2"/>
      <c r="FI961" s="2"/>
      <c r="FJ961" s="2"/>
    </row>
    <row r="962" spans="1:166" x14ac:dyDescent="0.15">
      <c r="A962" s="134">
        <f t="shared" si="270"/>
        <v>44438</v>
      </c>
      <c r="B962" s="127">
        <f t="shared" ca="1" si="280"/>
        <v>2512525.9</v>
      </c>
      <c r="C962" s="119">
        <f t="shared" si="271"/>
        <v>2000000</v>
      </c>
      <c r="D962" s="128">
        <f ca="1">IF(A962&lt;$B$1,VLOOKUP(A962,[1]DI!$A$4:$B$15000,2,FALSE),0)</f>
        <v>5.1499999999999997E-2</v>
      </c>
      <c r="E962" s="129">
        <f t="shared" ca="1" si="263"/>
        <v>1.0001993</v>
      </c>
      <c r="F962" s="129">
        <f ca="1">(TRUNC(PRODUCT($E$12:$E961),16))</f>
        <v>1.1068512929758301</v>
      </c>
      <c r="G962" s="129">
        <f t="shared" si="272"/>
        <v>1</v>
      </c>
      <c r="H962" s="129">
        <f t="shared" ca="1" si="264"/>
        <v>1.10685129</v>
      </c>
      <c r="I962" s="128">
        <f t="shared" si="273"/>
        <v>0.05</v>
      </c>
      <c r="J962" s="122">
        <f t="shared" si="274"/>
        <v>43488</v>
      </c>
      <c r="K962" s="118">
        <f t="shared" si="275"/>
        <v>654</v>
      </c>
      <c r="L962" s="130">
        <f t="shared" si="276"/>
        <v>654</v>
      </c>
      <c r="M962" s="131">
        <f t="shared" si="265"/>
        <v>1.1349880160000001</v>
      </c>
      <c r="N962" s="131">
        <f t="shared" ca="1" si="266"/>
        <v>1.25626295</v>
      </c>
      <c r="O962" s="130">
        <f t="shared" si="277"/>
        <v>0</v>
      </c>
      <c r="P962" s="129">
        <f t="shared" ca="1" si="267"/>
        <v>512525.9</v>
      </c>
      <c r="Q962" s="135">
        <f t="shared" si="268"/>
        <v>0</v>
      </c>
      <c r="R962" s="129">
        <f t="shared" si="269"/>
        <v>0</v>
      </c>
      <c r="S962" s="136" t="str">
        <f t="shared" si="278"/>
        <v>A+J=</v>
      </c>
      <c r="T962" s="122">
        <f t="shared" si="279"/>
        <v>44732</v>
      </c>
      <c r="U962" s="3"/>
      <c r="V962" s="3"/>
      <c r="W962" s="3"/>
      <c r="X962" s="52"/>
      <c r="Y962" s="3"/>
      <c r="Z962" s="1"/>
      <c r="AA962" s="3"/>
      <c r="AB962" s="3"/>
      <c r="AC962" s="3"/>
      <c r="AD962" s="3"/>
      <c r="AE962" s="3"/>
      <c r="AF962" s="11"/>
      <c r="AG962" s="3"/>
      <c r="AH962" s="3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  <c r="FE962" s="2"/>
      <c r="FF962" s="2"/>
      <c r="FG962" s="2"/>
      <c r="FH962" s="2"/>
      <c r="FI962" s="2"/>
      <c r="FJ962" s="2"/>
    </row>
    <row r="963" spans="1:166" x14ac:dyDescent="0.15">
      <c r="A963" s="134">
        <f t="shared" si="270"/>
        <v>44439</v>
      </c>
      <c r="B963" s="127">
        <f t="shared" ca="1" si="280"/>
        <v>2513513.2560000001</v>
      </c>
      <c r="C963" s="119">
        <f t="shared" si="271"/>
        <v>2000000</v>
      </c>
      <c r="D963" s="128">
        <f ca="1">IF(A963&lt;$B$1,VLOOKUP(A963,[1]DI!$A$4:$B$15000,2,FALSE),0)</f>
        <v>5.1499999999999997E-2</v>
      </c>
      <c r="E963" s="129">
        <f t="shared" ca="1" si="263"/>
        <v>1.0001993</v>
      </c>
      <c r="F963" s="129">
        <f ca="1">(TRUNC(PRODUCT($E$12:$E962),16))</f>
        <v>1.10707188843852</v>
      </c>
      <c r="G963" s="129">
        <f t="shared" si="272"/>
        <v>1</v>
      </c>
      <c r="H963" s="129">
        <f t="shared" ca="1" si="264"/>
        <v>1.1070718900000001</v>
      </c>
      <c r="I963" s="128">
        <f t="shared" si="273"/>
        <v>0.05</v>
      </c>
      <c r="J963" s="122">
        <f t="shared" si="274"/>
        <v>43488</v>
      </c>
      <c r="K963" s="118">
        <f t="shared" si="275"/>
        <v>655</v>
      </c>
      <c r="L963" s="130">
        <f t="shared" si="276"/>
        <v>655</v>
      </c>
      <c r="M963" s="131">
        <f t="shared" si="265"/>
        <v>1.135207785</v>
      </c>
      <c r="N963" s="131">
        <f t="shared" ca="1" si="266"/>
        <v>1.256756628</v>
      </c>
      <c r="O963" s="130">
        <f t="shared" si="277"/>
        <v>0</v>
      </c>
      <c r="P963" s="129">
        <f t="shared" ca="1" si="267"/>
        <v>513513.25599999999</v>
      </c>
      <c r="Q963" s="135">
        <f t="shared" si="268"/>
        <v>0</v>
      </c>
      <c r="R963" s="129">
        <f t="shared" si="269"/>
        <v>0</v>
      </c>
      <c r="S963" s="136" t="str">
        <f t="shared" si="278"/>
        <v>A+J=</v>
      </c>
      <c r="T963" s="122">
        <f t="shared" si="279"/>
        <v>44732</v>
      </c>
      <c r="U963" s="3"/>
      <c r="V963" s="3"/>
      <c r="W963" s="3"/>
      <c r="X963" s="52"/>
      <c r="Y963" s="3"/>
      <c r="Z963" s="1"/>
      <c r="AA963" s="3"/>
      <c r="AB963" s="3"/>
      <c r="AC963" s="3"/>
      <c r="AD963" s="3"/>
      <c r="AE963" s="3"/>
      <c r="AF963" s="11"/>
      <c r="AG963" s="3"/>
      <c r="AH963" s="3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  <c r="FE963" s="2"/>
      <c r="FF963" s="2"/>
      <c r="FG963" s="2"/>
      <c r="FH963" s="2"/>
      <c r="FI963" s="2"/>
      <c r="FJ963" s="2"/>
    </row>
    <row r="964" spans="1:166" x14ac:dyDescent="0.15">
      <c r="A964" s="134">
        <f t="shared" si="270"/>
        <v>44440</v>
      </c>
      <c r="B964" s="127">
        <f t="shared" ca="1" si="280"/>
        <v>2514500.9900000002</v>
      </c>
      <c r="C964" s="119">
        <f t="shared" si="271"/>
        <v>2000000</v>
      </c>
      <c r="D964" s="128">
        <f ca="1">IF(A964&lt;$B$1,VLOOKUP(A964,[1]DI!$A$4:$B$15000,2,FALSE),0)</f>
        <v>5.1499999999999997E-2</v>
      </c>
      <c r="E964" s="129">
        <f t="shared" ca="1" si="263"/>
        <v>1.0001993</v>
      </c>
      <c r="F964" s="129">
        <f ca="1">(TRUNC(PRODUCT($E$12:$E963),16))</f>
        <v>1.1072925278658801</v>
      </c>
      <c r="G964" s="129">
        <f t="shared" si="272"/>
        <v>1</v>
      </c>
      <c r="H964" s="129">
        <f t="shared" ca="1" si="264"/>
        <v>1.1072925300000001</v>
      </c>
      <c r="I964" s="128">
        <f t="shared" si="273"/>
        <v>0.05</v>
      </c>
      <c r="J964" s="122">
        <f t="shared" si="274"/>
        <v>43488</v>
      </c>
      <c r="K964" s="118">
        <f t="shared" si="275"/>
        <v>656</v>
      </c>
      <c r="L964" s="130">
        <f t="shared" si="276"/>
        <v>656</v>
      </c>
      <c r="M964" s="131">
        <f t="shared" si="265"/>
        <v>1.135427596</v>
      </c>
      <c r="N964" s="131">
        <f t="shared" ca="1" si="266"/>
        <v>1.2572504950000001</v>
      </c>
      <c r="O964" s="130">
        <f t="shared" si="277"/>
        <v>0</v>
      </c>
      <c r="P964" s="129">
        <f t="shared" ca="1" si="267"/>
        <v>514500.99</v>
      </c>
      <c r="Q964" s="135">
        <f t="shared" si="268"/>
        <v>0</v>
      </c>
      <c r="R964" s="129">
        <f t="shared" si="269"/>
        <v>0</v>
      </c>
      <c r="S964" s="136" t="str">
        <f t="shared" si="278"/>
        <v>A+J=</v>
      </c>
      <c r="T964" s="122">
        <f t="shared" si="279"/>
        <v>44732</v>
      </c>
      <c r="U964" s="3"/>
      <c r="V964" s="3"/>
      <c r="W964" s="3"/>
      <c r="X964" s="52"/>
      <c r="Y964" s="3"/>
      <c r="Z964" s="1"/>
      <c r="AA964" s="3"/>
      <c r="AB964" s="3"/>
      <c r="AC964" s="3"/>
      <c r="AD964" s="3"/>
      <c r="AE964" s="3"/>
      <c r="AF964" s="11"/>
      <c r="AG964" s="3"/>
      <c r="AH964" s="3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  <c r="FE964" s="2"/>
      <c r="FF964" s="2"/>
      <c r="FG964" s="2"/>
      <c r="FH964" s="2"/>
      <c r="FI964" s="2"/>
      <c r="FJ964" s="2"/>
    </row>
    <row r="965" spans="1:166" x14ac:dyDescent="0.15">
      <c r="A965" s="134">
        <f t="shared" si="270"/>
        <v>44441</v>
      </c>
      <c r="B965" s="127">
        <f t="shared" ca="1" si="280"/>
        <v>2515489.1039999998</v>
      </c>
      <c r="C965" s="119">
        <f t="shared" si="271"/>
        <v>2000000</v>
      </c>
      <c r="D965" s="128">
        <f ca="1">IF(A965&lt;$B$1,VLOOKUP(A965,[1]DI!$A$4:$B$15000,2,FALSE),0)</f>
        <v>5.1499999999999997E-2</v>
      </c>
      <c r="E965" s="129">
        <f t="shared" ca="1" si="263"/>
        <v>1.0001993</v>
      </c>
      <c r="F965" s="129">
        <f ca="1">(TRUNC(PRODUCT($E$12:$E964),16))</f>
        <v>1.1075132112666899</v>
      </c>
      <c r="G965" s="129">
        <f t="shared" si="272"/>
        <v>1</v>
      </c>
      <c r="H965" s="129">
        <f t="shared" ca="1" si="264"/>
        <v>1.10751321</v>
      </c>
      <c r="I965" s="128">
        <f t="shared" si="273"/>
        <v>0.05</v>
      </c>
      <c r="J965" s="122">
        <f t="shared" si="274"/>
        <v>43488</v>
      </c>
      <c r="K965" s="118">
        <f t="shared" si="275"/>
        <v>657</v>
      </c>
      <c r="L965" s="130">
        <f t="shared" si="276"/>
        <v>657</v>
      </c>
      <c r="M965" s="131">
        <f t="shared" si="265"/>
        <v>1.1356474489999999</v>
      </c>
      <c r="N965" s="131">
        <f t="shared" ca="1" si="266"/>
        <v>1.2577445519999999</v>
      </c>
      <c r="O965" s="130">
        <f t="shared" si="277"/>
        <v>0</v>
      </c>
      <c r="P965" s="129">
        <f t="shared" ca="1" si="267"/>
        <v>515489.10399999999</v>
      </c>
      <c r="Q965" s="135">
        <f t="shared" si="268"/>
        <v>0</v>
      </c>
      <c r="R965" s="129">
        <f t="shared" si="269"/>
        <v>0</v>
      </c>
      <c r="S965" s="136" t="str">
        <f t="shared" si="278"/>
        <v>A+J=</v>
      </c>
      <c r="T965" s="122">
        <f t="shared" si="279"/>
        <v>44732</v>
      </c>
      <c r="U965" s="3"/>
      <c r="V965" s="3"/>
      <c r="W965" s="3"/>
      <c r="X965" s="52"/>
      <c r="Y965" s="3"/>
      <c r="Z965" s="1"/>
      <c r="AA965" s="3"/>
      <c r="AB965" s="3"/>
      <c r="AC965" s="3"/>
      <c r="AD965" s="3"/>
      <c r="AE965" s="3"/>
      <c r="AF965" s="11"/>
      <c r="AG965" s="3"/>
      <c r="AH965" s="3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  <c r="FE965" s="2"/>
      <c r="FF965" s="2"/>
      <c r="FG965" s="2"/>
      <c r="FH965" s="2"/>
      <c r="FI965" s="2"/>
      <c r="FJ965" s="2"/>
    </row>
    <row r="966" spans="1:166" x14ac:dyDescent="0.15">
      <c r="A966" s="134">
        <f t="shared" si="270"/>
        <v>44442</v>
      </c>
      <c r="B966" s="127">
        <f t="shared" ca="1" si="280"/>
        <v>2516477.6179999998</v>
      </c>
      <c r="C966" s="119">
        <f t="shared" si="271"/>
        <v>2000000</v>
      </c>
      <c r="D966" s="128">
        <f ca="1">IF(A966&lt;$B$1,VLOOKUP(A966,[1]DI!$A$4:$B$15000,2,FALSE),0)</f>
        <v>5.1499999999999997E-2</v>
      </c>
      <c r="E966" s="129">
        <f t="shared" ca="1" si="263"/>
        <v>1.0001993</v>
      </c>
      <c r="F966" s="129">
        <f ca="1">(TRUNC(PRODUCT($E$12:$E965),16))</f>
        <v>1.1077339386496901</v>
      </c>
      <c r="G966" s="129">
        <f t="shared" si="272"/>
        <v>1</v>
      </c>
      <c r="H966" s="129">
        <f t="shared" ca="1" si="264"/>
        <v>1.1077339399999999</v>
      </c>
      <c r="I966" s="128">
        <f t="shared" si="273"/>
        <v>0.05</v>
      </c>
      <c r="J966" s="122">
        <f t="shared" si="274"/>
        <v>43488</v>
      </c>
      <c r="K966" s="118">
        <f t="shared" si="275"/>
        <v>658</v>
      </c>
      <c r="L966" s="130">
        <f t="shared" si="276"/>
        <v>658</v>
      </c>
      <c r="M966" s="131">
        <f t="shared" si="265"/>
        <v>1.1358673450000001</v>
      </c>
      <c r="N966" s="131">
        <f t="shared" ca="1" si="266"/>
        <v>1.2582388090000001</v>
      </c>
      <c r="O966" s="130">
        <f t="shared" si="277"/>
        <v>0</v>
      </c>
      <c r="P966" s="129">
        <f t="shared" ca="1" si="267"/>
        <v>516477.61800000002</v>
      </c>
      <c r="Q966" s="135">
        <f t="shared" si="268"/>
        <v>0</v>
      </c>
      <c r="R966" s="129">
        <f t="shared" si="269"/>
        <v>0</v>
      </c>
      <c r="S966" s="136" t="str">
        <f t="shared" si="278"/>
        <v>A+J=</v>
      </c>
      <c r="T966" s="122">
        <f t="shared" si="279"/>
        <v>44732</v>
      </c>
      <c r="U966" s="3"/>
      <c r="V966" s="3"/>
      <c r="W966" s="3"/>
      <c r="X966" s="52"/>
      <c r="Y966" s="3"/>
      <c r="Z966" s="1"/>
      <c r="AA966" s="3"/>
      <c r="AB966" s="3"/>
      <c r="AC966" s="3"/>
      <c r="AD966" s="3"/>
      <c r="AE966" s="3"/>
      <c r="AF966" s="11"/>
      <c r="AG966" s="3"/>
      <c r="AH966" s="3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  <c r="FE966" s="2"/>
      <c r="FF966" s="2"/>
      <c r="FG966" s="2"/>
      <c r="FH966" s="2"/>
      <c r="FI966" s="2"/>
      <c r="FJ966" s="2"/>
    </row>
    <row r="967" spans="1:166" x14ac:dyDescent="0.15">
      <c r="A967" s="134">
        <f t="shared" si="270"/>
        <v>44443</v>
      </c>
      <c r="B967" s="127">
        <f t="shared" ca="1" si="280"/>
        <v>2517466.514</v>
      </c>
      <c r="C967" s="119">
        <f t="shared" si="271"/>
        <v>2000000</v>
      </c>
      <c r="D967" s="128">
        <f ca="1">IF(A967&lt;$B$1,VLOOKUP(A967,[1]DI!$A$4:$B$15000,2,FALSE),0)</f>
        <v>0</v>
      </c>
      <c r="E967" s="129">
        <f t="shared" ca="1" si="263"/>
        <v>1</v>
      </c>
      <c r="F967" s="129">
        <f ca="1">(TRUNC(PRODUCT($E$12:$E966),16))</f>
        <v>1.10795471002367</v>
      </c>
      <c r="G967" s="129">
        <f t="shared" si="272"/>
        <v>1</v>
      </c>
      <c r="H967" s="129">
        <f t="shared" ca="1" si="264"/>
        <v>1.10795471</v>
      </c>
      <c r="I967" s="128">
        <f t="shared" si="273"/>
        <v>0.05</v>
      </c>
      <c r="J967" s="122">
        <f t="shared" si="274"/>
        <v>43488</v>
      </c>
      <c r="K967" s="118">
        <f t="shared" si="275"/>
        <v>658</v>
      </c>
      <c r="L967" s="130">
        <f t="shared" si="276"/>
        <v>659</v>
      </c>
      <c r="M967" s="131">
        <f t="shared" si="265"/>
        <v>1.136087284</v>
      </c>
      <c r="N967" s="131">
        <f t="shared" ca="1" si="266"/>
        <v>1.258733257</v>
      </c>
      <c r="O967" s="130">
        <f t="shared" si="277"/>
        <v>0</v>
      </c>
      <c r="P967" s="129">
        <f t="shared" ca="1" si="267"/>
        <v>517466.51400000002</v>
      </c>
      <c r="Q967" s="135">
        <f t="shared" si="268"/>
        <v>0</v>
      </c>
      <c r="R967" s="129">
        <f t="shared" si="269"/>
        <v>0</v>
      </c>
      <c r="S967" s="136" t="str">
        <f t="shared" si="278"/>
        <v>A+J=</v>
      </c>
      <c r="T967" s="122">
        <f t="shared" si="279"/>
        <v>44732</v>
      </c>
      <c r="U967" s="3"/>
      <c r="V967" s="3"/>
      <c r="W967" s="3"/>
      <c r="X967" s="52"/>
      <c r="Y967" s="3"/>
      <c r="Z967" s="1"/>
      <c r="AA967" s="3"/>
      <c r="AB967" s="3"/>
      <c r="AC967" s="3"/>
      <c r="AD967" s="3"/>
      <c r="AE967" s="3"/>
      <c r="AF967" s="11"/>
      <c r="AG967" s="3"/>
      <c r="AH967" s="3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  <c r="FE967" s="2"/>
      <c r="FF967" s="2"/>
      <c r="FG967" s="2"/>
      <c r="FH967" s="2"/>
      <c r="FI967" s="2"/>
      <c r="FJ967" s="2"/>
    </row>
    <row r="968" spans="1:166" x14ac:dyDescent="0.15">
      <c r="A968" s="134">
        <f t="shared" si="270"/>
        <v>44444</v>
      </c>
      <c r="B968" s="127">
        <f t="shared" ca="1" si="280"/>
        <v>2517466.514</v>
      </c>
      <c r="C968" s="119">
        <f t="shared" si="271"/>
        <v>2000000</v>
      </c>
      <c r="D968" s="128">
        <f ca="1">IF(A968&lt;$B$1,VLOOKUP(A968,[1]DI!$A$4:$B$15000,2,FALSE),0)</f>
        <v>0</v>
      </c>
      <c r="E968" s="129">
        <f t="shared" ca="1" si="263"/>
        <v>1</v>
      </c>
      <c r="F968" s="129">
        <f ca="1">(TRUNC(PRODUCT($E$12:$E967),16))</f>
        <v>1.10795471002367</v>
      </c>
      <c r="G968" s="129">
        <f t="shared" si="272"/>
        <v>1</v>
      </c>
      <c r="H968" s="129">
        <f t="shared" ca="1" si="264"/>
        <v>1.10795471</v>
      </c>
      <c r="I968" s="128">
        <f t="shared" si="273"/>
        <v>0.05</v>
      </c>
      <c r="J968" s="122">
        <f t="shared" si="274"/>
        <v>43488</v>
      </c>
      <c r="K968" s="118">
        <f t="shared" si="275"/>
        <v>658</v>
      </c>
      <c r="L968" s="130">
        <f t="shared" si="276"/>
        <v>659</v>
      </c>
      <c r="M968" s="131">
        <f t="shared" si="265"/>
        <v>1.136087284</v>
      </c>
      <c r="N968" s="131">
        <f t="shared" ca="1" si="266"/>
        <v>1.258733257</v>
      </c>
      <c r="O968" s="130">
        <f t="shared" si="277"/>
        <v>0</v>
      </c>
      <c r="P968" s="129">
        <f t="shared" ca="1" si="267"/>
        <v>517466.51400000002</v>
      </c>
      <c r="Q968" s="135">
        <f t="shared" si="268"/>
        <v>0</v>
      </c>
      <c r="R968" s="129">
        <f t="shared" si="269"/>
        <v>0</v>
      </c>
      <c r="S968" s="136" t="str">
        <f t="shared" si="278"/>
        <v>A+J=</v>
      </c>
      <c r="T968" s="122">
        <f t="shared" si="279"/>
        <v>44732</v>
      </c>
      <c r="U968" s="3"/>
      <c r="V968" s="3"/>
      <c r="W968" s="3"/>
      <c r="X968" s="52"/>
      <c r="Y968" s="3"/>
      <c r="Z968" s="1"/>
      <c r="AA968" s="3"/>
      <c r="AB968" s="3"/>
      <c r="AC968" s="3"/>
      <c r="AD968" s="3"/>
      <c r="AE968" s="3"/>
      <c r="AF968" s="11"/>
      <c r="AG968" s="3"/>
      <c r="AH968" s="3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  <c r="FE968" s="2"/>
      <c r="FF968" s="2"/>
      <c r="FG968" s="2"/>
      <c r="FH968" s="2"/>
      <c r="FI968" s="2"/>
      <c r="FJ968" s="2"/>
    </row>
    <row r="969" spans="1:166" x14ac:dyDescent="0.15">
      <c r="A969" s="134">
        <f t="shared" si="270"/>
        <v>44445</v>
      </c>
      <c r="B969" s="127">
        <f t="shared" ca="1" si="280"/>
        <v>2517466.514</v>
      </c>
      <c r="C969" s="119">
        <f t="shared" si="271"/>
        <v>2000000</v>
      </c>
      <c r="D969" s="128">
        <f ca="1">IF(A969&lt;$B$1,VLOOKUP(A969,[1]DI!$A$4:$B$15000,2,FALSE),0)</f>
        <v>5.1499999999999997E-2</v>
      </c>
      <c r="E969" s="129">
        <f t="shared" ca="1" si="263"/>
        <v>1.0001993</v>
      </c>
      <c r="F969" s="129">
        <f ca="1">(TRUNC(PRODUCT($E$12:$E968),16))</f>
        <v>1.10795471002367</v>
      </c>
      <c r="G969" s="129">
        <f t="shared" si="272"/>
        <v>1</v>
      </c>
      <c r="H969" s="129">
        <f t="shared" ca="1" si="264"/>
        <v>1.10795471</v>
      </c>
      <c r="I969" s="128">
        <f t="shared" si="273"/>
        <v>0.05</v>
      </c>
      <c r="J969" s="122">
        <f t="shared" si="274"/>
        <v>43488</v>
      </c>
      <c r="K969" s="118">
        <f t="shared" si="275"/>
        <v>659</v>
      </c>
      <c r="L969" s="130">
        <f t="shared" si="276"/>
        <v>659</v>
      </c>
      <c r="M969" s="131">
        <f t="shared" si="265"/>
        <v>1.136087284</v>
      </c>
      <c r="N969" s="131">
        <f t="shared" ca="1" si="266"/>
        <v>1.258733257</v>
      </c>
      <c r="O969" s="130">
        <f t="shared" si="277"/>
        <v>0</v>
      </c>
      <c r="P969" s="129">
        <f t="shared" ca="1" si="267"/>
        <v>517466.51400000002</v>
      </c>
      <c r="Q969" s="135">
        <f t="shared" si="268"/>
        <v>0</v>
      </c>
      <c r="R969" s="129">
        <f t="shared" si="269"/>
        <v>0</v>
      </c>
      <c r="S969" s="136" t="str">
        <f t="shared" si="278"/>
        <v>A+J=</v>
      </c>
      <c r="T969" s="122">
        <f t="shared" si="279"/>
        <v>44732</v>
      </c>
      <c r="U969" s="3"/>
      <c r="V969" s="3"/>
      <c r="W969" s="3"/>
      <c r="X969" s="52"/>
      <c r="Y969" s="3"/>
      <c r="Z969" s="1"/>
      <c r="AA969" s="3"/>
      <c r="AB969" s="3"/>
      <c r="AC969" s="3"/>
      <c r="AD969" s="3"/>
      <c r="AE969" s="3"/>
      <c r="AF969" s="11"/>
      <c r="AG969" s="3"/>
      <c r="AH969" s="3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  <c r="FE969" s="2"/>
      <c r="FF969" s="2"/>
      <c r="FG969" s="2"/>
      <c r="FH969" s="2"/>
      <c r="FI969" s="2"/>
      <c r="FJ969" s="2"/>
    </row>
    <row r="970" spans="1:166" x14ac:dyDescent="0.15">
      <c r="A970" s="134">
        <f t="shared" si="270"/>
        <v>44446</v>
      </c>
      <c r="B970" s="127">
        <f t="shared" ca="1" si="280"/>
        <v>2518455.8119999999</v>
      </c>
      <c r="C970" s="119">
        <f t="shared" si="271"/>
        <v>2000000</v>
      </c>
      <c r="D970" s="128">
        <f ca="1">IF(A970&lt;$B$1,VLOOKUP(A970,[1]DI!$A$4:$B$15000,2,FALSE),0)</f>
        <v>0</v>
      </c>
      <c r="E970" s="129">
        <f t="shared" ca="1" si="263"/>
        <v>1</v>
      </c>
      <c r="F970" s="129">
        <f ca="1">(TRUNC(PRODUCT($E$12:$E969),16))</f>
        <v>1.10817552539737</v>
      </c>
      <c r="G970" s="129">
        <f t="shared" si="272"/>
        <v>1</v>
      </c>
      <c r="H970" s="129">
        <f t="shared" ca="1" si="264"/>
        <v>1.10817553</v>
      </c>
      <c r="I970" s="128">
        <f t="shared" si="273"/>
        <v>0.05</v>
      </c>
      <c r="J970" s="122">
        <f t="shared" si="274"/>
        <v>43488</v>
      </c>
      <c r="K970" s="118">
        <f t="shared" si="275"/>
        <v>659</v>
      </c>
      <c r="L970" s="130">
        <f t="shared" si="276"/>
        <v>660</v>
      </c>
      <c r="M970" s="131">
        <f t="shared" si="265"/>
        <v>1.1363072649999999</v>
      </c>
      <c r="N970" s="131">
        <f t="shared" ca="1" si="266"/>
        <v>1.259227906</v>
      </c>
      <c r="O970" s="130">
        <f t="shared" si="277"/>
        <v>0</v>
      </c>
      <c r="P970" s="129">
        <f t="shared" ca="1" si="267"/>
        <v>518455.81199999998</v>
      </c>
      <c r="Q970" s="135">
        <f t="shared" si="268"/>
        <v>0</v>
      </c>
      <c r="R970" s="129">
        <f t="shared" si="269"/>
        <v>0</v>
      </c>
      <c r="S970" s="136" t="str">
        <f t="shared" si="278"/>
        <v>A+J=</v>
      </c>
      <c r="T970" s="122">
        <f t="shared" si="279"/>
        <v>44732</v>
      </c>
      <c r="U970" s="3"/>
      <c r="V970" s="3"/>
      <c r="W970" s="3"/>
      <c r="X970" s="52"/>
      <c r="Y970" s="3"/>
      <c r="Z970" s="1"/>
      <c r="AA970" s="3"/>
      <c r="AB970" s="3"/>
      <c r="AC970" s="3"/>
      <c r="AD970" s="3"/>
      <c r="AE970" s="3"/>
      <c r="AF970" s="11"/>
      <c r="AG970" s="3"/>
      <c r="AH970" s="3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  <c r="FE970" s="2"/>
      <c r="FF970" s="2"/>
      <c r="FG970" s="2"/>
      <c r="FH970" s="2"/>
      <c r="FI970" s="2"/>
      <c r="FJ970" s="2"/>
    </row>
    <row r="971" spans="1:166" x14ac:dyDescent="0.15">
      <c r="A971" s="134">
        <f t="shared" si="270"/>
        <v>44447</v>
      </c>
      <c r="B971" s="127">
        <f t="shared" ca="1" si="280"/>
        <v>2518455.8119999999</v>
      </c>
      <c r="C971" s="119">
        <f t="shared" si="271"/>
        <v>2000000</v>
      </c>
      <c r="D971" s="128">
        <f ca="1">IF(A971&lt;$B$1,VLOOKUP(A971,[1]DI!$A$4:$B$15000,2,FALSE),0)</f>
        <v>5.1499999999999997E-2</v>
      </c>
      <c r="E971" s="129">
        <f t="shared" ca="1" si="263"/>
        <v>1.0001993</v>
      </c>
      <c r="F971" s="129">
        <f ca="1">(TRUNC(PRODUCT($E$12:$E970),16))</f>
        <v>1.10817552539737</v>
      </c>
      <c r="G971" s="129">
        <f t="shared" si="272"/>
        <v>1</v>
      </c>
      <c r="H971" s="129">
        <f t="shared" ca="1" si="264"/>
        <v>1.10817553</v>
      </c>
      <c r="I971" s="128">
        <f t="shared" si="273"/>
        <v>0.05</v>
      </c>
      <c r="J971" s="122">
        <f t="shared" si="274"/>
        <v>43488</v>
      </c>
      <c r="K971" s="118">
        <f t="shared" si="275"/>
        <v>660</v>
      </c>
      <c r="L971" s="130">
        <f t="shared" si="276"/>
        <v>660</v>
      </c>
      <c r="M971" s="131">
        <f t="shared" si="265"/>
        <v>1.1363072649999999</v>
      </c>
      <c r="N971" s="131">
        <f t="shared" ca="1" si="266"/>
        <v>1.259227906</v>
      </c>
      <c r="O971" s="130">
        <f t="shared" si="277"/>
        <v>0</v>
      </c>
      <c r="P971" s="129">
        <f t="shared" ca="1" si="267"/>
        <v>518455.81199999998</v>
      </c>
      <c r="Q971" s="135">
        <f t="shared" si="268"/>
        <v>0</v>
      </c>
      <c r="R971" s="129">
        <f t="shared" si="269"/>
        <v>0</v>
      </c>
      <c r="S971" s="136" t="str">
        <f t="shared" si="278"/>
        <v>A+J=</v>
      </c>
      <c r="T971" s="122">
        <f t="shared" si="279"/>
        <v>44732</v>
      </c>
      <c r="U971" s="3"/>
      <c r="V971" s="3"/>
      <c r="W971" s="3"/>
      <c r="X971" s="52"/>
      <c r="Y971" s="3"/>
      <c r="Z971" s="1"/>
      <c r="AA971" s="3"/>
      <c r="AB971" s="3"/>
      <c r="AC971" s="3"/>
      <c r="AD971" s="3"/>
      <c r="AE971" s="3"/>
      <c r="AF971" s="11"/>
      <c r="AG971" s="3"/>
      <c r="AH971" s="3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  <c r="FE971" s="2"/>
      <c r="FF971" s="2"/>
      <c r="FG971" s="2"/>
      <c r="FH971" s="2"/>
      <c r="FI971" s="2"/>
      <c r="FJ971" s="2"/>
    </row>
    <row r="972" spans="1:166" x14ac:dyDescent="0.15">
      <c r="A972" s="134">
        <f t="shared" si="270"/>
        <v>44448</v>
      </c>
      <c r="B972" s="127">
        <f t="shared" ca="1" si="280"/>
        <v>2519445.466</v>
      </c>
      <c r="C972" s="119">
        <f t="shared" si="271"/>
        <v>2000000</v>
      </c>
      <c r="D972" s="128">
        <f ca="1">IF(A972&lt;$B$1,VLOOKUP(A972,[1]DI!$A$4:$B$15000,2,FALSE),0)</f>
        <v>5.1499999999999997E-2</v>
      </c>
      <c r="E972" s="129">
        <f t="shared" ref="E972:E1035" ca="1" si="281">ROUND(((1+D972)^(1/252)),8)</f>
        <v>1.0001993</v>
      </c>
      <c r="F972" s="129">
        <f ca="1">(TRUNC(PRODUCT($E$12:$E971),16))</f>
        <v>1.1083963847795899</v>
      </c>
      <c r="G972" s="129">
        <f t="shared" si="272"/>
        <v>1</v>
      </c>
      <c r="H972" s="129">
        <f t="shared" ref="H972:H1035" ca="1" si="282">ROUND(F972/G972,8)</f>
        <v>1.1083963800000001</v>
      </c>
      <c r="I972" s="128">
        <f t="shared" si="273"/>
        <v>0.05</v>
      </c>
      <c r="J972" s="122">
        <f t="shared" si="274"/>
        <v>43488</v>
      </c>
      <c r="K972" s="118">
        <f t="shared" si="275"/>
        <v>661</v>
      </c>
      <c r="L972" s="130">
        <f t="shared" si="276"/>
        <v>661</v>
      </c>
      <c r="M972" s="131">
        <f t="shared" ref="M972:M1035" si="283">ROUND((I972+1)^(L972/252),9)</f>
        <v>1.136527289</v>
      </c>
      <c r="N972" s="131">
        <f t="shared" ref="N972:N1035" ca="1" si="284">ROUND(H972*M972,9)</f>
        <v>1.259722733</v>
      </c>
      <c r="O972" s="130">
        <f t="shared" si="277"/>
        <v>0</v>
      </c>
      <c r="P972" s="129">
        <f t="shared" ref="P972:P1035" ca="1" si="285">TRUNC(((N972-1)*C972),8)</f>
        <v>519445.46600000001</v>
      </c>
      <c r="Q972" s="135">
        <f t="shared" ref="Q972:Q1035" si="286">IF($O972&gt;0,VLOOKUP($O972,$W$12:$AC$150,7),0)</f>
        <v>0</v>
      </c>
      <c r="R972" s="129">
        <f t="shared" ref="R972:R1035" si="287">IF(Q972&gt;0,TRUNC(Q972*C$12,8),0)</f>
        <v>0</v>
      </c>
      <c r="S972" s="136" t="str">
        <f t="shared" si="278"/>
        <v>A+J=</v>
      </c>
      <c r="T972" s="122">
        <f t="shared" si="279"/>
        <v>44732</v>
      </c>
      <c r="U972" s="3"/>
      <c r="V972" s="3"/>
      <c r="W972" s="3"/>
      <c r="X972" s="52"/>
      <c r="Y972" s="3"/>
      <c r="Z972" s="1"/>
      <c r="AA972" s="3"/>
      <c r="AB972" s="3"/>
      <c r="AC972" s="3"/>
      <c r="AD972" s="3"/>
      <c r="AE972" s="3"/>
      <c r="AF972" s="11"/>
      <c r="AG972" s="3"/>
      <c r="AH972" s="3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  <c r="FE972" s="2"/>
      <c r="FF972" s="2"/>
      <c r="FG972" s="2"/>
      <c r="FH972" s="2"/>
      <c r="FI972" s="2"/>
      <c r="FJ972" s="2"/>
    </row>
    <row r="973" spans="1:166" x14ac:dyDescent="0.15">
      <c r="A973" s="134">
        <f t="shared" ref="A973:A1036" si="288">(A972+1)</f>
        <v>44449</v>
      </c>
      <c r="B973" s="127">
        <f t="shared" ca="1" si="280"/>
        <v>2520435.5439999998</v>
      </c>
      <c r="C973" s="119">
        <f t="shared" ref="C973:C1036" si="289">(C972-R972)</f>
        <v>2000000</v>
      </c>
      <c r="D973" s="128">
        <f ca="1">IF(A973&lt;$B$1,VLOOKUP(A973,[1]DI!$A$4:$B$15000,2,FALSE),0)</f>
        <v>5.1499999999999997E-2</v>
      </c>
      <c r="E973" s="129">
        <f t="shared" ca="1" si="281"/>
        <v>1.0001993</v>
      </c>
      <c r="F973" s="129">
        <f ca="1">(TRUNC(PRODUCT($E$12:$E972),16))</f>
        <v>1.1086172881790699</v>
      </c>
      <c r="G973" s="129">
        <f t="shared" ref="G973:G1036" si="290">IF(O972&gt;0,F972,G972)</f>
        <v>1</v>
      </c>
      <c r="H973" s="129">
        <f t="shared" ca="1" si="282"/>
        <v>1.10861729</v>
      </c>
      <c r="I973" s="128">
        <f t="shared" ref="I973:I1036" si="291">I972</f>
        <v>0.05</v>
      </c>
      <c r="J973" s="122">
        <f t="shared" ref="J973:J1036" si="292">IF(O972&gt;0,VLOOKUP(O972,W$12:AG$150,2),J972)</f>
        <v>43488</v>
      </c>
      <c r="K973" s="118">
        <f t="shared" ref="K973:K1036" si="293">IF(A973&gt;J973,IF(NETWORKDAYS(J973,A973,$W$160:$W$544)-1=0,1,NETWORKDAYS(J973,A973,$W$160:$W$544)-1),0)</f>
        <v>662</v>
      </c>
      <c r="L973" s="130">
        <f t="shared" ref="L973:L1036" si="294">IF(AND(K973=1,K972=1),1,IF(K973&gt;0,IF(K973=K972,K973+1,K973),0))</f>
        <v>662</v>
      </c>
      <c r="M973" s="131">
        <f t="shared" si="283"/>
        <v>1.136747355</v>
      </c>
      <c r="N973" s="131">
        <f t="shared" ca="1" si="284"/>
        <v>1.2602177720000001</v>
      </c>
      <c r="O973" s="130">
        <f t="shared" ref="O973:O1036" si="295">IF(VLOOKUP(A973,X$12:AE$150,8)=VLOOKUP(A972,X$12:AE$150,8),0,VLOOKUP(A973,X$12:AE$150,8))</f>
        <v>0</v>
      </c>
      <c r="P973" s="129">
        <f t="shared" ca="1" si="285"/>
        <v>520435.54399999999</v>
      </c>
      <c r="Q973" s="135">
        <f t="shared" si="286"/>
        <v>0</v>
      </c>
      <c r="R973" s="129">
        <f t="shared" si="287"/>
        <v>0</v>
      </c>
      <c r="S973" s="136" t="str">
        <f t="shared" ref="S973:S1036" si="296">IF(O972&gt;0,VLOOKUP(O972,W$12:AG$150,10),S972)</f>
        <v>A+J=</v>
      </c>
      <c r="T973" s="122">
        <f t="shared" ref="T973:T1036" si="297">IF(O972&gt;0,VLOOKUP(O972,W$12:AG$150,11),T972)</f>
        <v>44732</v>
      </c>
      <c r="U973" s="3"/>
      <c r="V973" s="3"/>
      <c r="W973" s="3"/>
      <c r="X973" s="52"/>
      <c r="Y973" s="3"/>
      <c r="Z973" s="1"/>
      <c r="AA973" s="3"/>
      <c r="AB973" s="3"/>
      <c r="AC973" s="3"/>
      <c r="AD973" s="3"/>
      <c r="AE973" s="3"/>
      <c r="AF973" s="11"/>
      <c r="AG973" s="3"/>
      <c r="AH973" s="3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  <c r="FE973" s="2"/>
      <c r="FF973" s="2"/>
      <c r="FG973" s="2"/>
      <c r="FH973" s="2"/>
      <c r="FI973" s="2"/>
      <c r="FJ973" s="2"/>
    </row>
    <row r="974" spans="1:166" x14ac:dyDescent="0.15">
      <c r="A974" s="134">
        <f t="shared" si="288"/>
        <v>44450</v>
      </c>
      <c r="B974" s="127">
        <f t="shared" ref="B974:B1037" ca="1" si="298">IF(A974&lt;=TODAY(),C974+P974,IF(AND(A974&gt;TODAY(),A974&lt;=$B$1),IF(VLOOKUP(TODAY(),$A$10:$D$5000,4,FALSE)=0,"n.d",C974+P974),"n.d"))</f>
        <v>2521426.0040000002</v>
      </c>
      <c r="C974" s="119">
        <f t="shared" si="289"/>
        <v>2000000</v>
      </c>
      <c r="D974" s="128">
        <f ca="1">IF(A974&lt;$B$1,VLOOKUP(A974,[1]DI!$A$4:$B$15000,2,FALSE),0)</f>
        <v>0</v>
      </c>
      <c r="E974" s="129">
        <f t="shared" ca="1" si="281"/>
        <v>1</v>
      </c>
      <c r="F974" s="129">
        <f ca="1">(TRUNC(PRODUCT($E$12:$E973),16))</f>
        <v>1.10883823560461</v>
      </c>
      <c r="G974" s="129">
        <f t="shared" si="290"/>
        <v>1</v>
      </c>
      <c r="H974" s="129">
        <f t="shared" ca="1" si="282"/>
        <v>1.1088382400000001</v>
      </c>
      <c r="I974" s="128">
        <f t="shared" si="291"/>
        <v>0.05</v>
      </c>
      <c r="J974" s="122">
        <f t="shared" si="292"/>
        <v>43488</v>
      </c>
      <c r="K974" s="118">
        <f t="shared" si="293"/>
        <v>662</v>
      </c>
      <c r="L974" s="130">
        <f t="shared" si="294"/>
        <v>663</v>
      </c>
      <c r="M974" s="131">
        <f t="shared" si="283"/>
        <v>1.136967464</v>
      </c>
      <c r="N974" s="131">
        <f t="shared" ca="1" si="284"/>
        <v>1.2607130019999999</v>
      </c>
      <c r="O974" s="130">
        <f t="shared" si="295"/>
        <v>0</v>
      </c>
      <c r="P974" s="129">
        <f t="shared" ca="1" si="285"/>
        <v>521426.00400000002</v>
      </c>
      <c r="Q974" s="135">
        <f t="shared" si="286"/>
        <v>0</v>
      </c>
      <c r="R974" s="129">
        <f t="shared" si="287"/>
        <v>0</v>
      </c>
      <c r="S974" s="136" t="str">
        <f t="shared" si="296"/>
        <v>A+J=</v>
      </c>
      <c r="T974" s="122">
        <f t="shared" si="297"/>
        <v>44732</v>
      </c>
      <c r="U974" s="3"/>
      <c r="V974" s="3"/>
      <c r="W974" s="3"/>
      <c r="X974" s="52"/>
      <c r="Y974" s="3"/>
      <c r="Z974" s="1"/>
      <c r="AA974" s="3"/>
      <c r="AB974" s="3"/>
      <c r="AC974" s="3"/>
      <c r="AD974" s="3"/>
      <c r="AE974" s="3"/>
      <c r="AF974" s="11"/>
      <c r="AG974" s="3"/>
      <c r="AH974" s="3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  <c r="FE974" s="2"/>
      <c r="FF974" s="2"/>
      <c r="FG974" s="2"/>
      <c r="FH974" s="2"/>
      <c r="FI974" s="2"/>
      <c r="FJ974" s="2"/>
    </row>
    <row r="975" spans="1:166" x14ac:dyDescent="0.15">
      <c r="A975" s="134">
        <f t="shared" si="288"/>
        <v>44451</v>
      </c>
      <c r="B975" s="127">
        <f t="shared" ca="1" si="298"/>
        <v>2521426.0040000002</v>
      </c>
      <c r="C975" s="119">
        <f t="shared" si="289"/>
        <v>2000000</v>
      </c>
      <c r="D975" s="128">
        <f ca="1">IF(A975&lt;$B$1,VLOOKUP(A975,[1]DI!$A$4:$B$15000,2,FALSE),0)</f>
        <v>0</v>
      </c>
      <c r="E975" s="129">
        <f t="shared" ca="1" si="281"/>
        <v>1</v>
      </c>
      <c r="F975" s="129">
        <f ca="1">(TRUNC(PRODUCT($E$12:$E974),16))</f>
        <v>1.10883823560461</v>
      </c>
      <c r="G975" s="129">
        <f t="shared" si="290"/>
        <v>1</v>
      </c>
      <c r="H975" s="129">
        <f t="shared" ca="1" si="282"/>
        <v>1.1088382400000001</v>
      </c>
      <c r="I975" s="128">
        <f t="shared" si="291"/>
        <v>0.05</v>
      </c>
      <c r="J975" s="122">
        <f t="shared" si="292"/>
        <v>43488</v>
      </c>
      <c r="K975" s="118">
        <f t="shared" si="293"/>
        <v>662</v>
      </c>
      <c r="L975" s="130">
        <f t="shared" si="294"/>
        <v>663</v>
      </c>
      <c r="M975" s="131">
        <f t="shared" si="283"/>
        <v>1.136967464</v>
      </c>
      <c r="N975" s="131">
        <f t="shared" ca="1" si="284"/>
        <v>1.2607130019999999</v>
      </c>
      <c r="O975" s="130">
        <f t="shared" si="295"/>
        <v>0</v>
      </c>
      <c r="P975" s="129">
        <f t="shared" ca="1" si="285"/>
        <v>521426.00400000002</v>
      </c>
      <c r="Q975" s="135">
        <f t="shared" si="286"/>
        <v>0</v>
      </c>
      <c r="R975" s="129">
        <f t="shared" si="287"/>
        <v>0</v>
      </c>
      <c r="S975" s="136" t="str">
        <f t="shared" si="296"/>
        <v>A+J=</v>
      </c>
      <c r="T975" s="122">
        <f t="shared" si="297"/>
        <v>44732</v>
      </c>
      <c r="U975" s="3"/>
      <c r="V975" s="3"/>
      <c r="W975" s="3"/>
      <c r="X975" s="52"/>
      <c r="Y975" s="3"/>
      <c r="Z975" s="1"/>
      <c r="AA975" s="3"/>
      <c r="AB975" s="3"/>
      <c r="AC975" s="3"/>
      <c r="AD975" s="3"/>
      <c r="AE975" s="3"/>
      <c r="AF975" s="11"/>
      <c r="AG975" s="3"/>
      <c r="AH975" s="3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  <c r="FE975" s="2"/>
      <c r="FF975" s="2"/>
      <c r="FG975" s="2"/>
      <c r="FH975" s="2"/>
      <c r="FI975" s="2"/>
      <c r="FJ975" s="2"/>
    </row>
    <row r="976" spans="1:166" x14ac:dyDescent="0.15">
      <c r="A976" s="134">
        <f t="shared" si="288"/>
        <v>44452</v>
      </c>
      <c r="B976" s="127">
        <f t="shared" ca="1" si="298"/>
        <v>2521426.0040000002</v>
      </c>
      <c r="C976" s="119">
        <f t="shared" si="289"/>
        <v>2000000</v>
      </c>
      <c r="D976" s="128">
        <f ca="1">IF(A976&lt;$B$1,VLOOKUP(A976,[1]DI!$A$4:$B$15000,2,FALSE),0)</f>
        <v>5.1499999999999997E-2</v>
      </c>
      <c r="E976" s="129">
        <f t="shared" ca="1" si="281"/>
        <v>1.0001993</v>
      </c>
      <c r="F976" s="129">
        <f ca="1">(TRUNC(PRODUCT($E$12:$E975),16))</f>
        <v>1.10883823560461</v>
      </c>
      <c r="G976" s="129">
        <f t="shared" si="290"/>
        <v>1</v>
      </c>
      <c r="H976" s="129">
        <f t="shared" ca="1" si="282"/>
        <v>1.1088382400000001</v>
      </c>
      <c r="I976" s="128">
        <f t="shared" si="291"/>
        <v>0.05</v>
      </c>
      <c r="J976" s="122">
        <f t="shared" si="292"/>
        <v>43488</v>
      </c>
      <c r="K976" s="118">
        <f t="shared" si="293"/>
        <v>663</v>
      </c>
      <c r="L976" s="130">
        <f t="shared" si="294"/>
        <v>663</v>
      </c>
      <c r="M976" s="131">
        <f t="shared" si="283"/>
        <v>1.136967464</v>
      </c>
      <c r="N976" s="131">
        <f t="shared" ca="1" si="284"/>
        <v>1.2607130019999999</v>
      </c>
      <c r="O976" s="130">
        <f t="shared" si="295"/>
        <v>0</v>
      </c>
      <c r="P976" s="129">
        <f t="shared" ca="1" si="285"/>
        <v>521426.00400000002</v>
      </c>
      <c r="Q976" s="135">
        <f t="shared" si="286"/>
        <v>0</v>
      </c>
      <c r="R976" s="129">
        <f t="shared" si="287"/>
        <v>0</v>
      </c>
      <c r="S976" s="136" t="str">
        <f t="shared" si="296"/>
        <v>A+J=</v>
      </c>
      <c r="T976" s="122">
        <f t="shared" si="297"/>
        <v>44732</v>
      </c>
      <c r="U976" s="3"/>
      <c r="V976" s="3"/>
      <c r="W976" s="3"/>
      <c r="X976" s="52"/>
      <c r="Y976" s="3"/>
      <c r="Z976" s="1"/>
      <c r="AA976" s="3"/>
      <c r="AB976" s="3"/>
      <c r="AC976" s="3"/>
      <c r="AD976" s="3"/>
      <c r="AE976" s="3"/>
      <c r="AF976" s="11"/>
      <c r="AG976" s="3"/>
      <c r="AH976" s="3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  <c r="FE976" s="2"/>
      <c r="FF976" s="2"/>
      <c r="FG976" s="2"/>
      <c r="FH976" s="2"/>
      <c r="FI976" s="2"/>
      <c r="FJ976" s="2"/>
    </row>
    <row r="977" spans="1:166" x14ac:dyDescent="0.15">
      <c r="A977" s="134">
        <f t="shared" si="288"/>
        <v>44453</v>
      </c>
      <c r="B977" s="127">
        <f t="shared" ca="1" si="298"/>
        <v>2522416.8420000002</v>
      </c>
      <c r="C977" s="119">
        <f t="shared" si="289"/>
        <v>2000000</v>
      </c>
      <c r="D977" s="128">
        <f ca="1">IF(A977&lt;$B$1,VLOOKUP(A977,[1]DI!$A$4:$B$15000,2,FALSE),0)</f>
        <v>5.1499999999999997E-2</v>
      </c>
      <c r="E977" s="129">
        <f t="shared" ca="1" si="281"/>
        <v>1.0001993</v>
      </c>
      <c r="F977" s="129">
        <f ca="1">(TRUNC(PRODUCT($E$12:$E976),16))</f>
        <v>1.10905922706496</v>
      </c>
      <c r="G977" s="129">
        <f t="shared" si="290"/>
        <v>1</v>
      </c>
      <c r="H977" s="129">
        <f t="shared" ca="1" si="282"/>
        <v>1.10905923</v>
      </c>
      <c r="I977" s="128">
        <f t="shared" si="291"/>
        <v>0.05</v>
      </c>
      <c r="J977" s="122">
        <f t="shared" si="292"/>
        <v>43488</v>
      </c>
      <c r="K977" s="118">
        <f t="shared" si="293"/>
        <v>664</v>
      </c>
      <c r="L977" s="130">
        <f t="shared" si="294"/>
        <v>664</v>
      </c>
      <c r="M977" s="131">
        <f t="shared" si="283"/>
        <v>1.137187615</v>
      </c>
      <c r="N977" s="131">
        <f t="shared" ca="1" si="284"/>
        <v>1.2612084210000001</v>
      </c>
      <c r="O977" s="130">
        <f t="shared" si="295"/>
        <v>0</v>
      </c>
      <c r="P977" s="129">
        <f t="shared" ca="1" si="285"/>
        <v>522416.842</v>
      </c>
      <c r="Q977" s="135">
        <f t="shared" si="286"/>
        <v>0</v>
      </c>
      <c r="R977" s="129">
        <f t="shared" si="287"/>
        <v>0</v>
      </c>
      <c r="S977" s="136" t="str">
        <f t="shared" si="296"/>
        <v>A+J=</v>
      </c>
      <c r="T977" s="122">
        <f t="shared" si="297"/>
        <v>44732</v>
      </c>
      <c r="U977" s="3"/>
      <c r="V977" s="3"/>
      <c r="W977" s="3"/>
      <c r="X977" s="52"/>
      <c r="Y977" s="3"/>
      <c r="Z977" s="1"/>
      <c r="AA977" s="3"/>
      <c r="AB977" s="3"/>
      <c r="AC977" s="3"/>
      <c r="AD977" s="3"/>
      <c r="AE977" s="3"/>
      <c r="AF977" s="11"/>
      <c r="AG977" s="3"/>
      <c r="AH977" s="3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  <c r="FE977" s="2"/>
      <c r="FF977" s="2"/>
      <c r="FG977" s="2"/>
      <c r="FH977" s="2"/>
      <c r="FI977" s="2"/>
      <c r="FJ977" s="2"/>
    </row>
    <row r="978" spans="1:166" x14ac:dyDescent="0.15">
      <c r="A978" s="134">
        <f t="shared" si="288"/>
        <v>44454</v>
      </c>
      <c r="B978" s="127">
        <f t="shared" ca="1" si="298"/>
        <v>2523408.0619999999</v>
      </c>
      <c r="C978" s="119">
        <f t="shared" si="289"/>
        <v>2000000</v>
      </c>
      <c r="D978" s="128">
        <f ca="1">IF(A978&lt;$B$1,VLOOKUP(A978,[1]DI!$A$4:$B$15000,2,FALSE),0)</f>
        <v>5.1499999999999997E-2</v>
      </c>
      <c r="E978" s="129">
        <f t="shared" ca="1" si="281"/>
        <v>1.0001993</v>
      </c>
      <c r="F978" s="129">
        <f ca="1">(TRUNC(PRODUCT($E$12:$E977),16))</f>
        <v>1.10928026256892</v>
      </c>
      <c r="G978" s="129">
        <f t="shared" si="290"/>
        <v>1</v>
      </c>
      <c r="H978" s="129">
        <f t="shared" ca="1" si="282"/>
        <v>1.10928026</v>
      </c>
      <c r="I978" s="128">
        <f t="shared" si="291"/>
        <v>0.05</v>
      </c>
      <c r="J978" s="122">
        <f t="shared" si="292"/>
        <v>43488</v>
      </c>
      <c r="K978" s="118">
        <f t="shared" si="293"/>
        <v>665</v>
      </c>
      <c r="L978" s="130">
        <f t="shared" si="294"/>
        <v>665</v>
      </c>
      <c r="M978" s="131">
        <f t="shared" si="283"/>
        <v>1.13740781</v>
      </c>
      <c r="N978" s="131">
        <f t="shared" ca="1" si="284"/>
        <v>1.2617040310000001</v>
      </c>
      <c r="O978" s="130">
        <f t="shared" si="295"/>
        <v>0</v>
      </c>
      <c r="P978" s="129">
        <f t="shared" ca="1" si="285"/>
        <v>523408.06199999998</v>
      </c>
      <c r="Q978" s="135">
        <f t="shared" si="286"/>
        <v>0</v>
      </c>
      <c r="R978" s="129">
        <f t="shared" si="287"/>
        <v>0</v>
      </c>
      <c r="S978" s="136" t="str">
        <f t="shared" si="296"/>
        <v>A+J=</v>
      </c>
      <c r="T978" s="122">
        <f t="shared" si="297"/>
        <v>44732</v>
      </c>
      <c r="U978" s="3"/>
      <c r="V978" s="3"/>
      <c r="W978" s="3"/>
      <c r="X978" s="52"/>
      <c r="Y978" s="3"/>
      <c r="Z978" s="1"/>
      <c r="AA978" s="3"/>
      <c r="AB978" s="3"/>
      <c r="AC978" s="3"/>
      <c r="AD978" s="3"/>
      <c r="AE978" s="3"/>
      <c r="AF978" s="11"/>
      <c r="AG978" s="3"/>
      <c r="AH978" s="3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  <c r="FE978" s="2"/>
      <c r="FF978" s="2"/>
      <c r="FG978" s="2"/>
      <c r="FH978" s="2"/>
      <c r="FI978" s="2"/>
      <c r="FJ978" s="2"/>
    </row>
    <row r="979" spans="1:166" x14ac:dyDescent="0.15">
      <c r="A979" s="134">
        <f t="shared" si="288"/>
        <v>44455</v>
      </c>
      <c r="B979" s="127">
        <f t="shared" ca="1" si="298"/>
        <v>2524399.6859999998</v>
      </c>
      <c r="C979" s="119">
        <f t="shared" si="289"/>
        <v>2000000</v>
      </c>
      <c r="D979" s="128">
        <f ca="1">IF(A979&lt;$B$1,VLOOKUP(A979,[1]DI!$A$4:$B$15000,2,FALSE),0)</f>
        <v>5.1499999999999997E-2</v>
      </c>
      <c r="E979" s="129">
        <f t="shared" ca="1" si="281"/>
        <v>1.0001993</v>
      </c>
      <c r="F979" s="129">
        <f ca="1">(TRUNC(PRODUCT($E$12:$E978),16))</f>
        <v>1.10950134212525</v>
      </c>
      <c r="G979" s="129">
        <f t="shared" si="290"/>
        <v>1</v>
      </c>
      <c r="H979" s="129">
        <f t="shared" ca="1" si="282"/>
        <v>1.10950134</v>
      </c>
      <c r="I979" s="128">
        <f t="shared" si="291"/>
        <v>0.05</v>
      </c>
      <c r="J979" s="122">
        <f t="shared" si="292"/>
        <v>43488</v>
      </c>
      <c r="K979" s="118">
        <f t="shared" si="293"/>
        <v>666</v>
      </c>
      <c r="L979" s="130">
        <f t="shared" si="294"/>
        <v>666</v>
      </c>
      <c r="M979" s="131">
        <f t="shared" si="283"/>
        <v>1.137628047</v>
      </c>
      <c r="N979" s="131">
        <f t="shared" ca="1" si="284"/>
        <v>1.2621998430000001</v>
      </c>
      <c r="O979" s="130">
        <f t="shared" si="295"/>
        <v>0</v>
      </c>
      <c r="P979" s="129">
        <f t="shared" ca="1" si="285"/>
        <v>524399.68599999999</v>
      </c>
      <c r="Q979" s="135">
        <f t="shared" si="286"/>
        <v>0</v>
      </c>
      <c r="R979" s="129">
        <f t="shared" si="287"/>
        <v>0</v>
      </c>
      <c r="S979" s="136" t="str">
        <f t="shared" si="296"/>
        <v>A+J=</v>
      </c>
      <c r="T979" s="122">
        <f t="shared" si="297"/>
        <v>44732</v>
      </c>
      <c r="U979" s="3"/>
      <c r="V979" s="3"/>
      <c r="W979" s="3"/>
      <c r="X979" s="52"/>
      <c r="Y979" s="3"/>
      <c r="Z979" s="1"/>
      <c r="AA979" s="3"/>
      <c r="AB979" s="3"/>
      <c r="AC979" s="3"/>
      <c r="AD979" s="3"/>
      <c r="AE979" s="3"/>
      <c r="AF979" s="11"/>
      <c r="AG979" s="3"/>
      <c r="AH979" s="3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  <c r="FE979" s="2"/>
      <c r="FF979" s="2"/>
      <c r="FG979" s="2"/>
      <c r="FH979" s="2"/>
      <c r="FI979" s="2"/>
      <c r="FJ979" s="2"/>
    </row>
    <row r="980" spans="1:166" x14ac:dyDescent="0.15">
      <c r="A980" s="134">
        <f t="shared" si="288"/>
        <v>44456</v>
      </c>
      <c r="B980" s="127">
        <f t="shared" ca="1" si="298"/>
        <v>2525391.71</v>
      </c>
      <c r="C980" s="119">
        <f t="shared" si="289"/>
        <v>2000000</v>
      </c>
      <c r="D980" s="128">
        <f ca="1">IF(A980&lt;$B$1,VLOOKUP(A980,[1]DI!$A$4:$B$15000,2,FALSE),0)</f>
        <v>5.1499999999999997E-2</v>
      </c>
      <c r="E980" s="129">
        <f t="shared" ca="1" si="281"/>
        <v>1.0001993</v>
      </c>
      <c r="F980" s="129">
        <f ca="1">(TRUNC(PRODUCT($E$12:$E979),16))</f>
        <v>1.10972246574273</v>
      </c>
      <c r="G980" s="129">
        <f t="shared" si="290"/>
        <v>1</v>
      </c>
      <c r="H980" s="129">
        <f t="shared" ca="1" si="282"/>
        <v>1.1097224699999999</v>
      </c>
      <c r="I980" s="128">
        <f t="shared" si="291"/>
        <v>0.05</v>
      </c>
      <c r="J980" s="122">
        <f t="shared" si="292"/>
        <v>43488</v>
      </c>
      <c r="K980" s="118">
        <f t="shared" si="293"/>
        <v>667</v>
      </c>
      <c r="L980" s="130">
        <f t="shared" si="294"/>
        <v>667</v>
      </c>
      <c r="M980" s="131">
        <f t="shared" si="283"/>
        <v>1.1378483260000001</v>
      </c>
      <c r="N980" s="131">
        <f t="shared" ca="1" si="284"/>
        <v>1.262695855</v>
      </c>
      <c r="O980" s="130">
        <f t="shared" si="295"/>
        <v>0</v>
      </c>
      <c r="P980" s="129">
        <f t="shared" ca="1" si="285"/>
        <v>525391.71</v>
      </c>
      <c r="Q980" s="135">
        <f t="shared" si="286"/>
        <v>0</v>
      </c>
      <c r="R980" s="129">
        <f t="shared" si="287"/>
        <v>0</v>
      </c>
      <c r="S980" s="136" t="str">
        <f t="shared" si="296"/>
        <v>A+J=</v>
      </c>
      <c r="T980" s="122">
        <f t="shared" si="297"/>
        <v>44732</v>
      </c>
      <c r="U980" s="3"/>
      <c r="V980" s="3"/>
      <c r="W980" s="3"/>
      <c r="X980" s="52"/>
      <c r="Y980" s="3"/>
      <c r="Z980" s="1"/>
      <c r="AA980" s="3"/>
      <c r="AB980" s="3"/>
      <c r="AC980" s="3"/>
      <c r="AD980" s="3"/>
      <c r="AE980" s="3"/>
      <c r="AF980" s="11"/>
      <c r="AG980" s="3"/>
      <c r="AH980" s="3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  <c r="FE980" s="2"/>
      <c r="FF980" s="2"/>
      <c r="FG980" s="2"/>
      <c r="FH980" s="2"/>
      <c r="FI980" s="2"/>
      <c r="FJ980" s="2"/>
    </row>
    <row r="981" spans="1:166" x14ac:dyDescent="0.15">
      <c r="A981" s="134">
        <f t="shared" si="288"/>
        <v>44457</v>
      </c>
      <c r="B981" s="127">
        <f t="shared" ca="1" si="298"/>
        <v>2526384.0920000002</v>
      </c>
      <c r="C981" s="119">
        <f t="shared" si="289"/>
        <v>2000000</v>
      </c>
      <c r="D981" s="128">
        <f ca="1">IF(A981&lt;$B$1,VLOOKUP(A981,[1]DI!$A$4:$B$15000,2,FALSE),0)</f>
        <v>0</v>
      </c>
      <c r="E981" s="129">
        <f t="shared" ca="1" si="281"/>
        <v>1</v>
      </c>
      <c r="F981" s="129">
        <f ca="1">(TRUNC(PRODUCT($E$12:$E980),16))</f>
        <v>1.10994363343016</v>
      </c>
      <c r="G981" s="129">
        <f t="shared" si="290"/>
        <v>1</v>
      </c>
      <c r="H981" s="129">
        <f t="shared" ca="1" si="282"/>
        <v>1.1099436300000001</v>
      </c>
      <c r="I981" s="128">
        <f t="shared" si="291"/>
        <v>0.05</v>
      </c>
      <c r="J981" s="122">
        <f t="shared" si="292"/>
        <v>43488</v>
      </c>
      <c r="K981" s="118">
        <f t="shared" si="293"/>
        <v>667</v>
      </c>
      <c r="L981" s="130">
        <f t="shared" si="294"/>
        <v>668</v>
      </c>
      <c r="M981" s="131">
        <f t="shared" si="283"/>
        <v>1.138068648</v>
      </c>
      <c r="N981" s="131">
        <f t="shared" ca="1" si="284"/>
        <v>1.2631920459999999</v>
      </c>
      <c r="O981" s="130">
        <f t="shared" si="295"/>
        <v>0</v>
      </c>
      <c r="P981" s="129">
        <f t="shared" ca="1" si="285"/>
        <v>526384.09199999995</v>
      </c>
      <c r="Q981" s="135">
        <f t="shared" si="286"/>
        <v>0</v>
      </c>
      <c r="R981" s="129">
        <f t="shared" si="287"/>
        <v>0</v>
      </c>
      <c r="S981" s="136" t="str">
        <f t="shared" si="296"/>
        <v>A+J=</v>
      </c>
      <c r="T981" s="122">
        <f t="shared" si="297"/>
        <v>44732</v>
      </c>
      <c r="U981" s="3"/>
      <c r="V981" s="3"/>
      <c r="W981" s="3"/>
      <c r="X981" s="52"/>
      <c r="Y981" s="3"/>
      <c r="Z981" s="1"/>
      <c r="AA981" s="3"/>
      <c r="AB981" s="3"/>
      <c r="AC981" s="3"/>
      <c r="AD981" s="3"/>
      <c r="AE981" s="3"/>
      <c r="AF981" s="11"/>
      <c r="AG981" s="3"/>
      <c r="AH981" s="3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  <c r="FE981" s="2"/>
      <c r="FF981" s="2"/>
      <c r="FG981" s="2"/>
      <c r="FH981" s="2"/>
      <c r="FI981" s="2"/>
      <c r="FJ981" s="2"/>
    </row>
    <row r="982" spans="1:166" x14ac:dyDescent="0.15">
      <c r="A982" s="134">
        <f t="shared" si="288"/>
        <v>44458</v>
      </c>
      <c r="B982" s="127">
        <f t="shared" ca="1" si="298"/>
        <v>2526384.0920000002</v>
      </c>
      <c r="C982" s="119">
        <f t="shared" si="289"/>
        <v>2000000</v>
      </c>
      <c r="D982" s="128">
        <f ca="1">IF(A982&lt;$B$1,VLOOKUP(A982,[1]DI!$A$4:$B$15000,2,FALSE),0)</f>
        <v>0</v>
      </c>
      <c r="E982" s="129">
        <f t="shared" ca="1" si="281"/>
        <v>1</v>
      </c>
      <c r="F982" s="129">
        <f ca="1">(TRUNC(PRODUCT($E$12:$E981),16))</f>
        <v>1.10994363343016</v>
      </c>
      <c r="G982" s="129">
        <f t="shared" si="290"/>
        <v>1</v>
      </c>
      <c r="H982" s="129">
        <f t="shared" ca="1" si="282"/>
        <v>1.1099436300000001</v>
      </c>
      <c r="I982" s="128">
        <f t="shared" si="291"/>
        <v>0.05</v>
      </c>
      <c r="J982" s="122">
        <f t="shared" si="292"/>
        <v>43488</v>
      </c>
      <c r="K982" s="118">
        <f t="shared" si="293"/>
        <v>667</v>
      </c>
      <c r="L982" s="130">
        <f t="shared" si="294"/>
        <v>668</v>
      </c>
      <c r="M982" s="131">
        <f t="shared" si="283"/>
        <v>1.138068648</v>
      </c>
      <c r="N982" s="131">
        <f t="shared" ca="1" si="284"/>
        <v>1.2631920459999999</v>
      </c>
      <c r="O982" s="130">
        <f t="shared" si="295"/>
        <v>0</v>
      </c>
      <c r="P982" s="129">
        <f t="shared" ca="1" si="285"/>
        <v>526384.09199999995</v>
      </c>
      <c r="Q982" s="135">
        <f t="shared" si="286"/>
        <v>0</v>
      </c>
      <c r="R982" s="129">
        <f t="shared" si="287"/>
        <v>0</v>
      </c>
      <c r="S982" s="136" t="str">
        <f t="shared" si="296"/>
        <v>A+J=</v>
      </c>
      <c r="T982" s="122">
        <f t="shared" si="297"/>
        <v>44732</v>
      </c>
      <c r="U982" s="3"/>
      <c r="V982" s="3"/>
      <c r="W982" s="3"/>
      <c r="X982" s="52"/>
      <c r="Y982" s="3"/>
      <c r="Z982" s="1"/>
      <c r="AA982" s="3"/>
      <c r="AB982" s="3"/>
      <c r="AC982" s="3"/>
      <c r="AD982" s="3"/>
      <c r="AE982" s="3"/>
      <c r="AF982" s="11"/>
      <c r="AG982" s="3"/>
      <c r="AH982" s="3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  <c r="FE982" s="2"/>
      <c r="FF982" s="2"/>
      <c r="FG982" s="2"/>
      <c r="FH982" s="2"/>
      <c r="FI982" s="2"/>
      <c r="FJ982" s="2"/>
    </row>
    <row r="983" spans="1:166" x14ac:dyDescent="0.15">
      <c r="A983" s="134">
        <f t="shared" si="288"/>
        <v>44459</v>
      </c>
      <c r="B983" s="127">
        <f t="shared" ca="1" si="298"/>
        <v>2526384.0920000002</v>
      </c>
      <c r="C983" s="119">
        <f t="shared" si="289"/>
        <v>2000000</v>
      </c>
      <c r="D983" s="128">
        <f ca="1">IF(A983&lt;$B$1,VLOOKUP(A983,[1]DI!$A$4:$B$15000,2,FALSE),0)</f>
        <v>5.1499999999999997E-2</v>
      </c>
      <c r="E983" s="129">
        <f t="shared" ca="1" si="281"/>
        <v>1.0001993</v>
      </c>
      <c r="F983" s="129">
        <f ca="1">(TRUNC(PRODUCT($E$12:$E982),16))</f>
        <v>1.10994363343016</v>
      </c>
      <c r="G983" s="129">
        <f t="shared" si="290"/>
        <v>1</v>
      </c>
      <c r="H983" s="129">
        <f t="shared" ca="1" si="282"/>
        <v>1.1099436300000001</v>
      </c>
      <c r="I983" s="128">
        <f t="shared" si="291"/>
        <v>0.05</v>
      </c>
      <c r="J983" s="122">
        <f t="shared" si="292"/>
        <v>43488</v>
      </c>
      <c r="K983" s="118">
        <f t="shared" si="293"/>
        <v>668</v>
      </c>
      <c r="L983" s="130">
        <f t="shared" si="294"/>
        <v>668</v>
      </c>
      <c r="M983" s="131">
        <f t="shared" si="283"/>
        <v>1.138068648</v>
      </c>
      <c r="N983" s="131">
        <f t="shared" ca="1" si="284"/>
        <v>1.2631920459999999</v>
      </c>
      <c r="O983" s="130">
        <f t="shared" si="295"/>
        <v>0</v>
      </c>
      <c r="P983" s="129">
        <f t="shared" ca="1" si="285"/>
        <v>526384.09199999995</v>
      </c>
      <c r="Q983" s="135">
        <f t="shared" si="286"/>
        <v>0</v>
      </c>
      <c r="R983" s="129">
        <f t="shared" si="287"/>
        <v>0</v>
      </c>
      <c r="S983" s="136" t="str">
        <f t="shared" si="296"/>
        <v>A+J=</v>
      </c>
      <c r="T983" s="122">
        <f t="shared" si="297"/>
        <v>44732</v>
      </c>
      <c r="U983" s="3"/>
      <c r="V983" s="3"/>
      <c r="W983" s="3"/>
      <c r="X983" s="52"/>
      <c r="Y983" s="3"/>
      <c r="Z983" s="1"/>
      <c r="AA983" s="3"/>
      <c r="AB983" s="3"/>
      <c r="AC983" s="3"/>
      <c r="AD983" s="3"/>
      <c r="AE983" s="3"/>
      <c r="AF983" s="11"/>
      <c r="AG983" s="3"/>
      <c r="AH983" s="3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  <c r="FE983" s="2"/>
      <c r="FF983" s="2"/>
      <c r="FG983" s="2"/>
      <c r="FH983" s="2"/>
      <c r="FI983" s="2"/>
      <c r="FJ983" s="2"/>
    </row>
    <row r="984" spans="1:166" x14ac:dyDescent="0.15">
      <c r="A984" s="134">
        <f t="shared" si="288"/>
        <v>44460</v>
      </c>
      <c r="B984" s="127">
        <f t="shared" ca="1" si="298"/>
        <v>2527376.9019999998</v>
      </c>
      <c r="C984" s="119">
        <f t="shared" si="289"/>
        <v>2000000</v>
      </c>
      <c r="D984" s="128">
        <f ca="1">IF(A984&lt;$B$1,VLOOKUP(A984,[1]DI!$A$4:$B$15000,2,FALSE),0)</f>
        <v>5.1499999999999997E-2</v>
      </c>
      <c r="E984" s="129">
        <f t="shared" ca="1" si="281"/>
        <v>1.0001993</v>
      </c>
      <c r="F984" s="129">
        <f ca="1">(TRUNC(PRODUCT($E$12:$E983),16))</f>
        <v>1.1101648451963</v>
      </c>
      <c r="G984" s="129">
        <f t="shared" si="290"/>
        <v>1</v>
      </c>
      <c r="H984" s="129">
        <f t="shared" ca="1" si="282"/>
        <v>1.1101648500000001</v>
      </c>
      <c r="I984" s="128">
        <f t="shared" si="291"/>
        <v>0.05</v>
      </c>
      <c r="J984" s="122">
        <f t="shared" si="292"/>
        <v>43488</v>
      </c>
      <c r="K984" s="118">
        <f t="shared" si="293"/>
        <v>669</v>
      </c>
      <c r="L984" s="130">
        <f t="shared" si="294"/>
        <v>669</v>
      </c>
      <c r="M984" s="131">
        <f t="shared" si="283"/>
        <v>1.1382890130000001</v>
      </c>
      <c r="N984" s="131">
        <f t="shared" ca="1" si="284"/>
        <v>1.2636884509999999</v>
      </c>
      <c r="O984" s="130">
        <f t="shared" si="295"/>
        <v>0</v>
      </c>
      <c r="P984" s="129">
        <f t="shared" ca="1" si="285"/>
        <v>527376.902</v>
      </c>
      <c r="Q984" s="135">
        <f t="shared" si="286"/>
        <v>0</v>
      </c>
      <c r="R984" s="129">
        <f t="shared" si="287"/>
        <v>0</v>
      </c>
      <c r="S984" s="136" t="str">
        <f t="shared" si="296"/>
        <v>A+J=</v>
      </c>
      <c r="T984" s="122">
        <f t="shared" si="297"/>
        <v>44732</v>
      </c>
      <c r="U984" s="3"/>
      <c r="V984" s="3"/>
      <c r="W984" s="3"/>
      <c r="X984" s="52"/>
      <c r="Y984" s="3"/>
      <c r="Z984" s="1"/>
      <c r="AA984" s="3"/>
      <c r="AB984" s="3"/>
      <c r="AC984" s="3"/>
      <c r="AD984" s="3"/>
      <c r="AE984" s="3"/>
      <c r="AF984" s="11"/>
      <c r="AG984" s="3"/>
      <c r="AH984" s="3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  <c r="FE984" s="2"/>
      <c r="FF984" s="2"/>
      <c r="FG984" s="2"/>
      <c r="FH984" s="2"/>
      <c r="FI984" s="2"/>
      <c r="FJ984" s="2"/>
    </row>
    <row r="985" spans="1:166" x14ac:dyDescent="0.15">
      <c r="A985" s="134">
        <f t="shared" si="288"/>
        <v>44461</v>
      </c>
      <c r="B985" s="127">
        <f t="shared" ca="1" si="298"/>
        <v>2528370.0699999998</v>
      </c>
      <c r="C985" s="119">
        <f t="shared" si="289"/>
        <v>2000000</v>
      </c>
      <c r="D985" s="128">
        <f ca="1">IF(A985&lt;$B$1,VLOOKUP(A985,[1]DI!$A$4:$B$15000,2,FALSE),0)</f>
        <v>5.1499999999999997E-2</v>
      </c>
      <c r="E985" s="129">
        <f t="shared" ca="1" si="281"/>
        <v>1.0001993</v>
      </c>
      <c r="F985" s="129">
        <f ca="1">(TRUNC(PRODUCT($E$12:$E984),16))</f>
        <v>1.1103861010499501</v>
      </c>
      <c r="G985" s="129">
        <f t="shared" si="290"/>
        <v>1</v>
      </c>
      <c r="H985" s="129">
        <f t="shared" ca="1" si="282"/>
        <v>1.1103860999999999</v>
      </c>
      <c r="I985" s="128">
        <f t="shared" si="291"/>
        <v>0.05</v>
      </c>
      <c r="J985" s="122">
        <f t="shared" si="292"/>
        <v>43488</v>
      </c>
      <c r="K985" s="118">
        <f t="shared" si="293"/>
        <v>670</v>
      </c>
      <c r="L985" s="130">
        <f t="shared" si="294"/>
        <v>670</v>
      </c>
      <c r="M985" s="131">
        <f t="shared" si="283"/>
        <v>1.1385094200000001</v>
      </c>
      <c r="N985" s="131">
        <f t="shared" ca="1" si="284"/>
        <v>1.2641850349999999</v>
      </c>
      <c r="O985" s="130">
        <f t="shared" si="295"/>
        <v>0</v>
      </c>
      <c r="P985" s="129">
        <f t="shared" ca="1" si="285"/>
        <v>528370.06999999995</v>
      </c>
      <c r="Q985" s="135">
        <f t="shared" si="286"/>
        <v>0</v>
      </c>
      <c r="R985" s="129">
        <f t="shared" si="287"/>
        <v>0</v>
      </c>
      <c r="S985" s="136" t="str">
        <f t="shared" si="296"/>
        <v>A+J=</v>
      </c>
      <c r="T985" s="122">
        <f t="shared" si="297"/>
        <v>44732</v>
      </c>
      <c r="U985" s="3"/>
      <c r="V985" s="3"/>
      <c r="W985" s="3"/>
      <c r="X985" s="52"/>
      <c r="Y985" s="3"/>
      <c r="Z985" s="1"/>
      <c r="AA985" s="3"/>
      <c r="AB985" s="3"/>
      <c r="AC985" s="3"/>
      <c r="AD985" s="3"/>
      <c r="AE985" s="3"/>
      <c r="AF985" s="11"/>
      <c r="AG985" s="3"/>
      <c r="AH985" s="3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  <c r="FE985" s="2"/>
      <c r="FF985" s="2"/>
      <c r="FG985" s="2"/>
      <c r="FH985" s="2"/>
      <c r="FI985" s="2"/>
      <c r="FJ985" s="2"/>
    </row>
    <row r="986" spans="1:166" x14ac:dyDescent="0.15">
      <c r="A986" s="134">
        <f t="shared" si="288"/>
        <v>44462</v>
      </c>
      <c r="B986" s="127">
        <f t="shared" ca="1" si="298"/>
        <v>2529363.642</v>
      </c>
      <c r="C986" s="119">
        <f t="shared" si="289"/>
        <v>2000000</v>
      </c>
      <c r="D986" s="128">
        <f ca="1">IF(A986&lt;$B$1,VLOOKUP(A986,[1]DI!$A$4:$B$15000,2,FALSE),0)</f>
        <v>6.1499999999999999E-2</v>
      </c>
      <c r="E986" s="129">
        <f t="shared" ca="1" si="281"/>
        <v>1.0002368699999999</v>
      </c>
      <c r="F986" s="129">
        <f ca="1">(TRUNC(PRODUCT($E$12:$E985),16))</f>
        <v>1.1106074009998801</v>
      </c>
      <c r="G986" s="129">
        <f t="shared" si="290"/>
        <v>1</v>
      </c>
      <c r="H986" s="129">
        <f t="shared" ca="1" si="282"/>
        <v>1.1106073999999999</v>
      </c>
      <c r="I986" s="128">
        <f t="shared" si="291"/>
        <v>0.05</v>
      </c>
      <c r="J986" s="122">
        <f t="shared" si="292"/>
        <v>43488</v>
      </c>
      <c r="K986" s="118">
        <f t="shared" si="293"/>
        <v>671</v>
      </c>
      <c r="L986" s="130">
        <f t="shared" si="294"/>
        <v>671</v>
      </c>
      <c r="M986" s="131">
        <f t="shared" si="283"/>
        <v>1.138729871</v>
      </c>
      <c r="N986" s="131">
        <f t="shared" ca="1" si="284"/>
        <v>1.2646818209999999</v>
      </c>
      <c r="O986" s="130">
        <f t="shared" si="295"/>
        <v>0</v>
      </c>
      <c r="P986" s="129">
        <f t="shared" ca="1" si="285"/>
        <v>529363.64199999999</v>
      </c>
      <c r="Q986" s="135">
        <f t="shared" si="286"/>
        <v>0</v>
      </c>
      <c r="R986" s="129">
        <f t="shared" si="287"/>
        <v>0</v>
      </c>
      <c r="S986" s="136" t="str">
        <f t="shared" si="296"/>
        <v>A+J=</v>
      </c>
      <c r="T986" s="122">
        <f t="shared" si="297"/>
        <v>44732</v>
      </c>
      <c r="U986" s="3"/>
      <c r="V986" s="3"/>
      <c r="W986" s="3"/>
      <c r="X986" s="52"/>
      <c r="Y986" s="3"/>
      <c r="Z986" s="1"/>
      <c r="AA986" s="3"/>
      <c r="AB986" s="3"/>
      <c r="AC986" s="3"/>
      <c r="AD986" s="3"/>
      <c r="AE986" s="3"/>
      <c r="AF986" s="11"/>
      <c r="AG986" s="3"/>
      <c r="AH986" s="3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  <c r="FE986" s="2"/>
      <c r="FF986" s="2"/>
      <c r="FG986" s="2"/>
      <c r="FH986" s="2"/>
      <c r="FI986" s="2"/>
      <c r="FJ986" s="2"/>
    </row>
    <row r="987" spans="1:166" x14ac:dyDescent="0.15">
      <c r="A987" s="134">
        <f t="shared" si="288"/>
        <v>44463</v>
      </c>
      <c r="B987" s="127">
        <f t="shared" ca="1" si="298"/>
        <v>2530452.65</v>
      </c>
      <c r="C987" s="119">
        <f t="shared" si="289"/>
        <v>2000000</v>
      </c>
      <c r="D987" s="128">
        <f ca="1">IF(A987&lt;$B$1,VLOOKUP(A987,[1]DI!$A$4:$B$15000,2,FALSE),0)</f>
        <v>6.1499999999999999E-2</v>
      </c>
      <c r="E987" s="129">
        <f t="shared" ca="1" si="281"/>
        <v>1.0002368699999999</v>
      </c>
      <c r="F987" s="129">
        <f ca="1">(TRUNC(PRODUCT($E$12:$E986),16))</f>
        <v>1.1108704705749599</v>
      </c>
      <c r="G987" s="129">
        <f t="shared" si="290"/>
        <v>1</v>
      </c>
      <c r="H987" s="129">
        <f t="shared" ca="1" si="282"/>
        <v>1.1108704700000001</v>
      </c>
      <c r="I987" s="128">
        <f t="shared" si="291"/>
        <v>0.05</v>
      </c>
      <c r="J987" s="122">
        <f t="shared" si="292"/>
        <v>43488</v>
      </c>
      <c r="K987" s="118">
        <f t="shared" si="293"/>
        <v>672</v>
      </c>
      <c r="L987" s="130">
        <f t="shared" si="294"/>
        <v>672</v>
      </c>
      <c r="M987" s="131">
        <f t="shared" si="283"/>
        <v>1.138950363</v>
      </c>
      <c r="N987" s="131">
        <f t="shared" ca="1" si="284"/>
        <v>1.265226325</v>
      </c>
      <c r="O987" s="130">
        <f t="shared" si="295"/>
        <v>0</v>
      </c>
      <c r="P987" s="129">
        <f t="shared" ca="1" si="285"/>
        <v>530452.65</v>
      </c>
      <c r="Q987" s="135">
        <f t="shared" si="286"/>
        <v>0</v>
      </c>
      <c r="R987" s="129">
        <f t="shared" si="287"/>
        <v>0</v>
      </c>
      <c r="S987" s="136" t="str">
        <f t="shared" si="296"/>
        <v>A+J=</v>
      </c>
      <c r="T987" s="122">
        <f t="shared" si="297"/>
        <v>44732</v>
      </c>
      <c r="U987" s="3"/>
      <c r="V987" s="3"/>
      <c r="W987" s="3"/>
      <c r="X987" s="52"/>
      <c r="Y987" s="3"/>
      <c r="Z987" s="1"/>
      <c r="AA987" s="3"/>
      <c r="AB987" s="3"/>
      <c r="AC987" s="3"/>
      <c r="AD987" s="3"/>
      <c r="AE987" s="3"/>
      <c r="AF987" s="11"/>
      <c r="AG987" s="3"/>
      <c r="AH987" s="3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  <c r="FE987" s="2"/>
      <c r="FF987" s="2"/>
      <c r="FG987" s="2"/>
      <c r="FH987" s="2"/>
      <c r="FI987" s="2"/>
      <c r="FJ987" s="2"/>
    </row>
    <row r="988" spans="1:166" x14ac:dyDescent="0.15">
      <c r="A988" s="134">
        <f t="shared" si="288"/>
        <v>44464</v>
      </c>
      <c r="B988" s="127">
        <f t="shared" ca="1" si="298"/>
        <v>2531542.1239999998</v>
      </c>
      <c r="C988" s="119">
        <f t="shared" si="289"/>
        <v>2000000</v>
      </c>
      <c r="D988" s="128">
        <f ca="1">IF(A988&lt;$B$1,VLOOKUP(A988,[1]DI!$A$4:$B$15000,2,FALSE),0)</f>
        <v>0</v>
      </c>
      <c r="E988" s="129">
        <f t="shared" ca="1" si="281"/>
        <v>1</v>
      </c>
      <c r="F988" s="129">
        <f ca="1">(TRUNC(PRODUCT($E$12:$E987),16))</f>
        <v>1.11113360246332</v>
      </c>
      <c r="G988" s="129">
        <f t="shared" si="290"/>
        <v>1</v>
      </c>
      <c r="H988" s="129">
        <f t="shared" ca="1" si="282"/>
        <v>1.1111336000000001</v>
      </c>
      <c r="I988" s="128">
        <f t="shared" si="291"/>
        <v>0.05</v>
      </c>
      <c r="J988" s="122">
        <f t="shared" si="292"/>
        <v>43488</v>
      </c>
      <c r="K988" s="118">
        <f t="shared" si="293"/>
        <v>672</v>
      </c>
      <c r="L988" s="130">
        <f t="shared" si="294"/>
        <v>673</v>
      </c>
      <c r="M988" s="131">
        <f t="shared" si="283"/>
        <v>1.139170899</v>
      </c>
      <c r="N988" s="131">
        <f t="shared" ca="1" si="284"/>
        <v>1.265771062</v>
      </c>
      <c r="O988" s="130">
        <f t="shared" si="295"/>
        <v>0</v>
      </c>
      <c r="P988" s="129">
        <f t="shared" ca="1" si="285"/>
        <v>531542.12399999995</v>
      </c>
      <c r="Q988" s="135">
        <f t="shared" si="286"/>
        <v>0</v>
      </c>
      <c r="R988" s="129">
        <f t="shared" si="287"/>
        <v>0</v>
      </c>
      <c r="S988" s="136" t="str">
        <f t="shared" si="296"/>
        <v>A+J=</v>
      </c>
      <c r="T988" s="122">
        <f t="shared" si="297"/>
        <v>44732</v>
      </c>
      <c r="U988" s="3"/>
      <c r="V988" s="3"/>
      <c r="W988" s="3"/>
      <c r="X988" s="52"/>
      <c r="Y988" s="3"/>
      <c r="Z988" s="1"/>
      <c r="AA988" s="3"/>
      <c r="AB988" s="3"/>
      <c r="AC988" s="3"/>
      <c r="AD988" s="3"/>
      <c r="AE988" s="3"/>
      <c r="AF988" s="11"/>
      <c r="AG988" s="3"/>
      <c r="AH988" s="3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  <c r="FE988" s="2"/>
      <c r="FF988" s="2"/>
      <c r="FG988" s="2"/>
      <c r="FH988" s="2"/>
      <c r="FI988" s="2"/>
      <c r="FJ988" s="2"/>
    </row>
    <row r="989" spans="1:166" x14ac:dyDescent="0.15">
      <c r="A989" s="134">
        <f t="shared" si="288"/>
        <v>44465</v>
      </c>
      <c r="B989" s="127">
        <f t="shared" ca="1" si="298"/>
        <v>2531542.1239999998</v>
      </c>
      <c r="C989" s="119">
        <f t="shared" si="289"/>
        <v>2000000</v>
      </c>
      <c r="D989" s="128">
        <f ca="1">IF(A989&lt;$B$1,VLOOKUP(A989,[1]DI!$A$4:$B$15000,2,FALSE),0)</f>
        <v>0</v>
      </c>
      <c r="E989" s="129">
        <f t="shared" ca="1" si="281"/>
        <v>1</v>
      </c>
      <c r="F989" s="129">
        <f ca="1">(TRUNC(PRODUCT($E$12:$E988),16))</f>
        <v>1.11113360246332</v>
      </c>
      <c r="G989" s="129">
        <f t="shared" si="290"/>
        <v>1</v>
      </c>
      <c r="H989" s="129">
        <f t="shared" ca="1" si="282"/>
        <v>1.1111336000000001</v>
      </c>
      <c r="I989" s="128">
        <f t="shared" si="291"/>
        <v>0.05</v>
      </c>
      <c r="J989" s="122">
        <f t="shared" si="292"/>
        <v>43488</v>
      </c>
      <c r="K989" s="118">
        <f t="shared" si="293"/>
        <v>672</v>
      </c>
      <c r="L989" s="130">
        <f t="shared" si="294"/>
        <v>673</v>
      </c>
      <c r="M989" s="131">
        <f t="shared" si="283"/>
        <v>1.139170899</v>
      </c>
      <c r="N989" s="131">
        <f t="shared" ca="1" si="284"/>
        <v>1.265771062</v>
      </c>
      <c r="O989" s="130">
        <f t="shared" si="295"/>
        <v>0</v>
      </c>
      <c r="P989" s="129">
        <f t="shared" ca="1" si="285"/>
        <v>531542.12399999995</v>
      </c>
      <c r="Q989" s="135">
        <f t="shared" si="286"/>
        <v>0</v>
      </c>
      <c r="R989" s="129">
        <f t="shared" si="287"/>
        <v>0</v>
      </c>
      <c r="S989" s="136" t="str">
        <f t="shared" si="296"/>
        <v>A+J=</v>
      </c>
      <c r="T989" s="122">
        <f t="shared" si="297"/>
        <v>44732</v>
      </c>
      <c r="U989" s="3"/>
      <c r="V989" s="3"/>
      <c r="W989" s="3"/>
      <c r="X989" s="52"/>
      <c r="Y989" s="3"/>
      <c r="Z989" s="1"/>
      <c r="AA989" s="3"/>
      <c r="AB989" s="3"/>
      <c r="AC989" s="3"/>
      <c r="AD989" s="3"/>
      <c r="AE989" s="3"/>
      <c r="AF989" s="11"/>
      <c r="AG989" s="3"/>
      <c r="AH989" s="3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  <c r="FE989" s="2"/>
      <c r="FF989" s="2"/>
      <c r="FG989" s="2"/>
      <c r="FH989" s="2"/>
      <c r="FI989" s="2"/>
      <c r="FJ989" s="2"/>
    </row>
    <row r="990" spans="1:166" x14ac:dyDescent="0.15">
      <c r="A990" s="134">
        <f t="shared" si="288"/>
        <v>44466</v>
      </c>
      <c r="B990" s="127">
        <f t="shared" ca="1" si="298"/>
        <v>2531542.1239999998</v>
      </c>
      <c r="C990" s="119">
        <f t="shared" si="289"/>
        <v>2000000</v>
      </c>
      <c r="D990" s="128">
        <f ca="1">IF(A990&lt;$B$1,VLOOKUP(A990,[1]DI!$A$4:$B$15000,2,FALSE),0)</f>
        <v>6.1499999999999999E-2</v>
      </c>
      <c r="E990" s="129">
        <f t="shared" ca="1" si="281"/>
        <v>1.0002368699999999</v>
      </c>
      <c r="F990" s="129">
        <f ca="1">(TRUNC(PRODUCT($E$12:$E989),16))</f>
        <v>1.11113360246332</v>
      </c>
      <c r="G990" s="129">
        <f t="shared" si="290"/>
        <v>1</v>
      </c>
      <c r="H990" s="129">
        <f t="shared" ca="1" si="282"/>
        <v>1.1111336000000001</v>
      </c>
      <c r="I990" s="128">
        <f t="shared" si="291"/>
        <v>0.05</v>
      </c>
      <c r="J990" s="122">
        <f t="shared" si="292"/>
        <v>43488</v>
      </c>
      <c r="K990" s="118">
        <f t="shared" si="293"/>
        <v>673</v>
      </c>
      <c r="L990" s="130">
        <f t="shared" si="294"/>
        <v>673</v>
      </c>
      <c r="M990" s="131">
        <f t="shared" si="283"/>
        <v>1.139170899</v>
      </c>
      <c r="N990" s="131">
        <f t="shared" ca="1" si="284"/>
        <v>1.265771062</v>
      </c>
      <c r="O990" s="130">
        <f t="shared" si="295"/>
        <v>0</v>
      </c>
      <c r="P990" s="129">
        <f t="shared" ca="1" si="285"/>
        <v>531542.12399999995</v>
      </c>
      <c r="Q990" s="135">
        <f t="shared" si="286"/>
        <v>0</v>
      </c>
      <c r="R990" s="129">
        <f t="shared" si="287"/>
        <v>0</v>
      </c>
      <c r="S990" s="136" t="str">
        <f t="shared" si="296"/>
        <v>A+J=</v>
      </c>
      <c r="T990" s="122">
        <f t="shared" si="297"/>
        <v>44732</v>
      </c>
      <c r="U990" s="3"/>
      <c r="V990" s="3"/>
      <c r="W990" s="3"/>
      <c r="X990" s="52"/>
      <c r="Y990" s="3"/>
      <c r="Z990" s="1"/>
      <c r="AA990" s="3"/>
      <c r="AB990" s="3"/>
      <c r="AC990" s="3"/>
      <c r="AD990" s="3"/>
      <c r="AE990" s="3"/>
      <c r="AF990" s="11"/>
      <c r="AG990" s="3"/>
      <c r="AH990" s="3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  <c r="FE990" s="2"/>
      <c r="FF990" s="2"/>
      <c r="FG990" s="2"/>
      <c r="FH990" s="2"/>
      <c r="FI990" s="2"/>
      <c r="FJ990" s="2"/>
    </row>
    <row r="991" spans="1:166" x14ac:dyDescent="0.15">
      <c r="A991" s="134">
        <f t="shared" si="288"/>
        <v>44467</v>
      </c>
      <c r="B991" s="127">
        <f t="shared" ca="1" si="298"/>
        <v>2532632.0819999999</v>
      </c>
      <c r="C991" s="119">
        <f t="shared" si="289"/>
        <v>2000000</v>
      </c>
      <c r="D991" s="128">
        <f ca="1">IF(A991&lt;$B$1,VLOOKUP(A991,[1]DI!$A$4:$B$15000,2,FALSE),0)</f>
        <v>6.1499999999999999E-2</v>
      </c>
      <c r="E991" s="129">
        <f t="shared" ca="1" si="281"/>
        <v>1.0002368699999999</v>
      </c>
      <c r="F991" s="129">
        <f ca="1">(TRUNC(PRODUCT($E$12:$E990),16))</f>
        <v>1.11139679667974</v>
      </c>
      <c r="G991" s="129">
        <f t="shared" si="290"/>
        <v>1</v>
      </c>
      <c r="H991" s="129">
        <f t="shared" ca="1" si="282"/>
        <v>1.1113968000000001</v>
      </c>
      <c r="I991" s="128">
        <f t="shared" si="291"/>
        <v>0.05</v>
      </c>
      <c r="J991" s="122">
        <f t="shared" si="292"/>
        <v>43488</v>
      </c>
      <c r="K991" s="118">
        <f t="shared" si="293"/>
        <v>674</v>
      </c>
      <c r="L991" s="130">
        <f t="shared" si="294"/>
        <v>674</v>
      </c>
      <c r="M991" s="131">
        <f t="shared" si="283"/>
        <v>1.139391477</v>
      </c>
      <c r="N991" s="131">
        <f t="shared" ca="1" si="284"/>
        <v>1.2663160410000001</v>
      </c>
      <c r="O991" s="130">
        <f t="shared" si="295"/>
        <v>0</v>
      </c>
      <c r="P991" s="129">
        <f t="shared" ca="1" si="285"/>
        <v>532632.08200000005</v>
      </c>
      <c r="Q991" s="135">
        <f t="shared" si="286"/>
        <v>0</v>
      </c>
      <c r="R991" s="129">
        <f t="shared" si="287"/>
        <v>0</v>
      </c>
      <c r="S991" s="136" t="str">
        <f t="shared" si="296"/>
        <v>A+J=</v>
      </c>
      <c r="T991" s="122">
        <f t="shared" si="297"/>
        <v>44732</v>
      </c>
      <c r="U991" s="3"/>
      <c r="V991" s="3"/>
      <c r="W991" s="3"/>
      <c r="X991" s="52"/>
      <c r="Y991" s="3"/>
      <c r="Z991" s="1"/>
      <c r="AA991" s="3"/>
      <c r="AB991" s="3"/>
      <c r="AC991" s="3"/>
      <c r="AD991" s="3"/>
      <c r="AE991" s="3"/>
      <c r="AF991" s="11"/>
      <c r="AG991" s="3"/>
      <c r="AH991" s="3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  <c r="FE991" s="2"/>
      <c r="FF991" s="2"/>
      <c r="FG991" s="2"/>
      <c r="FH991" s="2"/>
      <c r="FI991" s="2"/>
      <c r="FJ991" s="2"/>
    </row>
    <row r="992" spans="1:166" x14ac:dyDescent="0.15">
      <c r="A992" s="134">
        <f t="shared" si="288"/>
        <v>44468</v>
      </c>
      <c r="B992" s="127">
        <f t="shared" ca="1" si="298"/>
        <v>2533722.4840000002</v>
      </c>
      <c r="C992" s="119">
        <f t="shared" si="289"/>
        <v>2000000</v>
      </c>
      <c r="D992" s="128">
        <f ca="1">IF(A992&lt;$B$1,VLOOKUP(A992,[1]DI!$A$4:$B$15000,2,FALSE),0)</f>
        <v>6.1499999999999999E-2</v>
      </c>
      <c r="E992" s="129">
        <f t="shared" ca="1" si="281"/>
        <v>1.0002368699999999</v>
      </c>
      <c r="F992" s="129">
        <f ca="1">(TRUNC(PRODUCT($E$12:$E991),16))</f>
        <v>1.11166005323897</v>
      </c>
      <c r="G992" s="129">
        <f t="shared" si="290"/>
        <v>1</v>
      </c>
      <c r="H992" s="129">
        <f t="shared" ca="1" si="282"/>
        <v>1.11166005</v>
      </c>
      <c r="I992" s="128">
        <f t="shared" si="291"/>
        <v>0.05</v>
      </c>
      <c r="J992" s="122">
        <f t="shared" si="292"/>
        <v>43488</v>
      </c>
      <c r="K992" s="118">
        <f t="shared" si="293"/>
        <v>675</v>
      </c>
      <c r="L992" s="130">
        <f t="shared" si="294"/>
        <v>675</v>
      </c>
      <c r="M992" s="131">
        <f t="shared" si="283"/>
        <v>1.139612098</v>
      </c>
      <c r="N992" s="131">
        <f t="shared" ca="1" si="284"/>
        <v>1.2668612420000001</v>
      </c>
      <c r="O992" s="130">
        <f t="shared" si="295"/>
        <v>0</v>
      </c>
      <c r="P992" s="129">
        <f t="shared" ca="1" si="285"/>
        <v>533722.48400000005</v>
      </c>
      <c r="Q992" s="135">
        <f t="shared" si="286"/>
        <v>0</v>
      </c>
      <c r="R992" s="129">
        <f t="shared" si="287"/>
        <v>0</v>
      </c>
      <c r="S992" s="136" t="str">
        <f t="shared" si="296"/>
        <v>A+J=</v>
      </c>
      <c r="T992" s="122">
        <f t="shared" si="297"/>
        <v>44732</v>
      </c>
      <c r="U992" s="3"/>
      <c r="V992" s="3"/>
      <c r="W992" s="3"/>
      <c r="X992" s="52"/>
      <c r="Y992" s="3"/>
      <c r="Z992" s="1"/>
      <c r="AA992" s="3"/>
      <c r="AB992" s="3"/>
      <c r="AC992" s="3"/>
      <c r="AD992" s="3"/>
      <c r="AE992" s="3"/>
      <c r="AF992" s="11"/>
      <c r="AG992" s="3"/>
      <c r="AH992" s="3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  <c r="FE992" s="2"/>
      <c r="FF992" s="2"/>
      <c r="FG992" s="2"/>
      <c r="FH992" s="2"/>
      <c r="FI992" s="2"/>
      <c r="FJ992" s="2"/>
    </row>
    <row r="993" spans="1:166" x14ac:dyDescent="0.15">
      <c r="A993" s="134">
        <f t="shared" si="288"/>
        <v>44469</v>
      </c>
      <c r="B993" s="127">
        <f t="shared" ca="1" si="298"/>
        <v>2534813.372</v>
      </c>
      <c r="C993" s="119">
        <f t="shared" si="289"/>
        <v>2000000</v>
      </c>
      <c r="D993" s="128">
        <f ca="1">IF(A993&lt;$B$1,VLOOKUP(A993,[1]DI!$A$4:$B$15000,2,FALSE),0)</f>
        <v>6.1499999999999999E-2</v>
      </c>
      <c r="E993" s="129">
        <f t="shared" ca="1" si="281"/>
        <v>1.0002368699999999</v>
      </c>
      <c r="F993" s="129">
        <f ca="1">(TRUNC(PRODUCT($E$12:$E992),16))</f>
        <v>1.11192337215578</v>
      </c>
      <c r="G993" s="129">
        <f t="shared" si="290"/>
        <v>1</v>
      </c>
      <c r="H993" s="129">
        <f t="shared" ca="1" si="282"/>
        <v>1.11192337</v>
      </c>
      <c r="I993" s="128">
        <f t="shared" si="291"/>
        <v>0.05</v>
      </c>
      <c r="J993" s="122">
        <f t="shared" si="292"/>
        <v>43488</v>
      </c>
      <c r="K993" s="118">
        <f t="shared" si="293"/>
        <v>676</v>
      </c>
      <c r="L993" s="130">
        <f t="shared" si="294"/>
        <v>676</v>
      </c>
      <c r="M993" s="131">
        <f t="shared" si="283"/>
        <v>1.1398327619999999</v>
      </c>
      <c r="N993" s="131">
        <f t="shared" ca="1" si="284"/>
        <v>1.2674066859999999</v>
      </c>
      <c r="O993" s="130">
        <f t="shared" si="295"/>
        <v>0</v>
      </c>
      <c r="P993" s="129">
        <f t="shared" ca="1" si="285"/>
        <v>534813.37199999997</v>
      </c>
      <c r="Q993" s="135">
        <f t="shared" si="286"/>
        <v>0</v>
      </c>
      <c r="R993" s="129">
        <f t="shared" si="287"/>
        <v>0</v>
      </c>
      <c r="S993" s="136" t="str">
        <f t="shared" si="296"/>
        <v>A+J=</v>
      </c>
      <c r="T993" s="122">
        <f t="shared" si="297"/>
        <v>44732</v>
      </c>
      <c r="U993" s="3"/>
      <c r="V993" s="3"/>
      <c r="W993" s="3"/>
      <c r="X993" s="52"/>
      <c r="Y993" s="3"/>
      <c r="Z993" s="1"/>
      <c r="AA993" s="3"/>
      <c r="AB993" s="3"/>
      <c r="AC993" s="3"/>
      <c r="AD993" s="3"/>
      <c r="AE993" s="3"/>
      <c r="AF993" s="11"/>
      <c r="AG993" s="3"/>
      <c r="AH993" s="3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  <c r="FE993" s="2"/>
      <c r="FF993" s="2"/>
      <c r="FG993" s="2"/>
      <c r="FH993" s="2"/>
      <c r="FI993" s="2"/>
      <c r="FJ993" s="2"/>
    </row>
    <row r="994" spans="1:166" x14ac:dyDescent="0.15">
      <c r="A994" s="134">
        <f t="shared" si="288"/>
        <v>44470</v>
      </c>
      <c r="B994" s="127">
        <f t="shared" ca="1" si="298"/>
        <v>2535904.7220000001</v>
      </c>
      <c r="C994" s="119">
        <f t="shared" si="289"/>
        <v>2000000</v>
      </c>
      <c r="D994" s="128">
        <f ca="1">IF(A994&lt;$B$1,VLOOKUP(A994,[1]DI!$A$4:$B$15000,2,FALSE),0)</f>
        <v>6.1499999999999999E-2</v>
      </c>
      <c r="E994" s="129">
        <f t="shared" ca="1" si="281"/>
        <v>1.0002368699999999</v>
      </c>
      <c r="F994" s="129">
        <f ca="1">(TRUNC(PRODUCT($E$12:$E993),16))</f>
        <v>1.1121867534449399</v>
      </c>
      <c r="G994" s="129">
        <f t="shared" si="290"/>
        <v>1</v>
      </c>
      <c r="H994" s="129">
        <f t="shared" ca="1" si="282"/>
        <v>1.11218675</v>
      </c>
      <c r="I994" s="128">
        <f t="shared" si="291"/>
        <v>0.05</v>
      </c>
      <c r="J994" s="122">
        <f t="shared" si="292"/>
        <v>43488</v>
      </c>
      <c r="K994" s="118">
        <f t="shared" si="293"/>
        <v>677</v>
      </c>
      <c r="L994" s="130">
        <f t="shared" si="294"/>
        <v>677</v>
      </c>
      <c r="M994" s="131">
        <f t="shared" si="283"/>
        <v>1.1400534680000001</v>
      </c>
      <c r="N994" s="131">
        <f t="shared" ca="1" si="284"/>
        <v>1.2679523610000001</v>
      </c>
      <c r="O994" s="130">
        <f t="shared" si="295"/>
        <v>0</v>
      </c>
      <c r="P994" s="129">
        <f t="shared" ca="1" si="285"/>
        <v>535904.72199999995</v>
      </c>
      <c r="Q994" s="135">
        <f t="shared" si="286"/>
        <v>0</v>
      </c>
      <c r="R994" s="129">
        <f t="shared" si="287"/>
        <v>0</v>
      </c>
      <c r="S994" s="136" t="str">
        <f t="shared" si="296"/>
        <v>A+J=</v>
      </c>
      <c r="T994" s="122">
        <f t="shared" si="297"/>
        <v>44732</v>
      </c>
      <c r="U994" s="3"/>
      <c r="V994" s="3"/>
      <c r="W994" s="3"/>
      <c r="X994" s="52"/>
      <c r="Y994" s="3"/>
      <c r="Z994" s="1"/>
      <c r="AA994" s="3"/>
      <c r="AB994" s="3"/>
      <c r="AC994" s="3"/>
      <c r="AD994" s="3"/>
      <c r="AE994" s="3"/>
      <c r="AF994" s="11"/>
      <c r="AG994" s="3"/>
      <c r="AH994" s="3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  <c r="FE994" s="2"/>
      <c r="FF994" s="2"/>
      <c r="FG994" s="2"/>
      <c r="FH994" s="2"/>
      <c r="FI994" s="2"/>
      <c r="FJ994" s="2"/>
    </row>
    <row r="995" spans="1:166" x14ac:dyDescent="0.15">
      <c r="A995" s="134">
        <f t="shared" si="288"/>
        <v>44471</v>
      </c>
      <c r="B995" s="127">
        <f t="shared" ca="1" si="298"/>
        <v>2536996.5619999999</v>
      </c>
      <c r="C995" s="119">
        <f t="shared" si="289"/>
        <v>2000000</v>
      </c>
      <c r="D995" s="128">
        <f ca="1">IF(A995&lt;$B$1,VLOOKUP(A995,[1]DI!$A$4:$B$15000,2,FALSE),0)</f>
        <v>0</v>
      </c>
      <c r="E995" s="129">
        <f t="shared" ca="1" si="281"/>
        <v>1</v>
      </c>
      <c r="F995" s="129">
        <f ca="1">(TRUNC(PRODUCT($E$12:$E994),16))</f>
        <v>1.1124501971212299</v>
      </c>
      <c r="G995" s="129">
        <f t="shared" si="290"/>
        <v>1</v>
      </c>
      <c r="H995" s="129">
        <f t="shared" ca="1" si="282"/>
        <v>1.1124502000000001</v>
      </c>
      <c r="I995" s="128">
        <f t="shared" si="291"/>
        <v>0.05</v>
      </c>
      <c r="J995" s="122">
        <f t="shared" si="292"/>
        <v>43488</v>
      </c>
      <c r="K995" s="118">
        <f t="shared" si="293"/>
        <v>677</v>
      </c>
      <c r="L995" s="130">
        <f t="shared" si="294"/>
        <v>678</v>
      </c>
      <c r="M995" s="131">
        <f t="shared" si="283"/>
        <v>1.140274217</v>
      </c>
      <c r="N995" s="131">
        <f t="shared" ca="1" si="284"/>
        <v>1.2684982810000001</v>
      </c>
      <c r="O995" s="130">
        <f t="shared" si="295"/>
        <v>0</v>
      </c>
      <c r="P995" s="129">
        <f t="shared" ca="1" si="285"/>
        <v>536996.56200000003</v>
      </c>
      <c r="Q995" s="135">
        <f t="shared" si="286"/>
        <v>0</v>
      </c>
      <c r="R995" s="129">
        <f t="shared" si="287"/>
        <v>0</v>
      </c>
      <c r="S995" s="136" t="str">
        <f t="shared" si="296"/>
        <v>A+J=</v>
      </c>
      <c r="T995" s="122">
        <f t="shared" si="297"/>
        <v>44732</v>
      </c>
      <c r="U995" s="3"/>
      <c r="V995" s="3"/>
      <c r="W995" s="3"/>
      <c r="X995" s="52"/>
      <c r="Y995" s="3"/>
      <c r="Z995" s="1"/>
      <c r="AA995" s="3"/>
      <c r="AB995" s="3"/>
      <c r="AC995" s="3"/>
      <c r="AD995" s="3"/>
      <c r="AE995" s="3"/>
      <c r="AF995" s="11"/>
      <c r="AG995" s="3"/>
      <c r="AH995" s="3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  <c r="FE995" s="2"/>
      <c r="FF995" s="2"/>
      <c r="FG995" s="2"/>
      <c r="FH995" s="2"/>
      <c r="FI995" s="2"/>
      <c r="FJ995" s="2"/>
    </row>
    <row r="996" spans="1:166" x14ac:dyDescent="0.15">
      <c r="A996" s="134">
        <f t="shared" si="288"/>
        <v>44472</v>
      </c>
      <c r="B996" s="127">
        <f t="shared" ca="1" si="298"/>
        <v>2536996.5619999999</v>
      </c>
      <c r="C996" s="119">
        <f t="shared" si="289"/>
        <v>2000000</v>
      </c>
      <c r="D996" s="128">
        <f ca="1">IF(A996&lt;$B$1,VLOOKUP(A996,[1]DI!$A$4:$B$15000,2,FALSE),0)</f>
        <v>0</v>
      </c>
      <c r="E996" s="129">
        <f t="shared" ca="1" si="281"/>
        <v>1</v>
      </c>
      <c r="F996" s="129">
        <f ca="1">(TRUNC(PRODUCT($E$12:$E995),16))</f>
        <v>1.1124501971212299</v>
      </c>
      <c r="G996" s="129">
        <f t="shared" si="290"/>
        <v>1</v>
      </c>
      <c r="H996" s="129">
        <f t="shared" ca="1" si="282"/>
        <v>1.1124502000000001</v>
      </c>
      <c r="I996" s="128">
        <f t="shared" si="291"/>
        <v>0.05</v>
      </c>
      <c r="J996" s="122">
        <f t="shared" si="292"/>
        <v>43488</v>
      </c>
      <c r="K996" s="118">
        <f t="shared" si="293"/>
        <v>677</v>
      </c>
      <c r="L996" s="130">
        <f t="shared" si="294"/>
        <v>678</v>
      </c>
      <c r="M996" s="131">
        <f t="shared" si="283"/>
        <v>1.140274217</v>
      </c>
      <c r="N996" s="131">
        <f t="shared" ca="1" si="284"/>
        <v>1.2684982810000001</v>
      </c>
      <c r="O996" s="130">
        <f t="shared" si="295"/>
        <v>0</v>
      </c>
      <c r="P996" s="129">
        <f t="shared" ca="1" si="285"/>
        <v>536996.56200000003</v>
      </c>
      <c r="Q996" s="135">
        <f t="shared" si="286"/>
        <v>0</v>
      </c>
      <c r="R996" s="129">
        <f t="shared" si="287"/>
        <v>0</v>
      </c>
      <c r="S996" s="136" t="str">
        <f t="shared" si="296"/>
        <v>A+J=</v>
      </c>
      <c r="T996" s="122">
        <f t="shared" si="297"/>
        <v>44732</v>
      </c>
      <c r="U996" s="3"/>
      <c r="V996" s="3"/>
      <c r="W996" s="3"/>
      <c r="X996" s="52"/>
      <c r="Y996" s="3"/>
      <c r="Z996" s="1"/>
      <c r="AA996" s="3"/>
      <c r="AB996" s="3"/>
      <c r="AC996" s="3"/>
      <c r="AD996" s="3"/>
      <c r="AE996" s="3"/>
      <c r="AF996" s="11"/>
      <c r="AG996" s="3"/>
      <c r="AH996" s="3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  <c r="FE996" s="2"/>
      <c r="FF996" s="2"/>
      <c r="FG996" s="2"/>
      <c r="FH996" s="2"/>
      <c r="FI996" s="2"/>
      <c r="FJ996" s="2"/>
    </row>
    <row r="997" spans="1:166" x14ac:dyDescent="0.15">
      <c r="A997" s="134">
        <f t="shared" si="288"/>
        <v>44473</v>
      </c>
      <c r="B997" s="127">
        <f t="shared" ca="1" si="298"/>
        <v>2536996.5619999999</v>
      </c>
      <c r="C997" s="119">
        <f t="shared" si="289"/>
        <v>2000000</v>
      </c>
      <c r="D997" s="128">
        <f ca="1">IF(A997&lt;$B$1,VLOOKUP(A997,[1]DI!$A$4:$B$15000,2,FALSE),0)</f>
        <v>6.1499999999999999E-2</v>
      </c>
      <c r="E997" s="129">
        <f t="shared" ca="1" si="281"/>
        <v>1.0002368699999999</v>
      </c>
      <c r="F997" s="129">
        <f ca="1">(TRUNC(PRODUCT($E$12:$E996),16))</f>
        <v>1.1124501971212299</v>
      </c>
      <c r="G997" s="129">
        <f t="shared" si="290"/>
        <v>1</v>
      </c>
      <c r="H997" s="129">
        <f t="shared" ca="1" si="282"/>
        <v>1.1124502000000001</v>
      </c>
      <c r="I997" s="128">
        <f t="shared" si="291"/>
        <v>0.05</v>
      </c>
      <c r="J997" s="122">
        <f t="shared" si="292"/>
        <v>43488</v>
      </c>
      <c r="K997" s="118">
        <f t="shared" si="293"/>
        <v>678</v>
      </c>
      <c r="L997" s="130">
        <f t="shared" si="294"/>
        <v>678</v>
      </c>
      <c r="M997" s="131">
        <f t="shared" si="283"/>
        <v>1.140274217</v>
      </c>
      <c r="N997" s="131">
        <f t="shared" ca="1" si="284"/>
        <v>1.2684982810000001</v>
      </c>
      <c r="O997" s="130">
        <f t="shared" si="295"/>
        <v>0</v>
      </c>
      <c r="P997" s="129">
        <f t="shared" ca="1" si="285"/>
        <v>536996.56200000003</v>
      </c>
      <c r="Q997" s="135">
        <f t="shared" si="286"/>
        <v>0</v>
      </c>
      <c r="R997" s="129">
        <f t="shared" si="287"/>
        <v>0</v>
      </c>
      <c r="S997" s="136" t="str">
        <f t="shared" si="296"/>
        <v>A+J=</v>
      </c>
      <c r="T997" s="122">
        <f t="shared" si="297"/>
        <v>44732</v>
      </c>
      <c r="U997" s="3"/>
      <c r="V997" s="3"/>
      <c r="W997" s="3"/>
      <c r="X997" s="52"/>
      <c r="Y997" s="3"/>
      <c r="Z997" s="1"/>
      <c r="AA997" s="3"/>
      <c r="AB997" s="3"/>
      <c r="AC997" s="3"/>
      <c r="AD997" s="3"/>
      <c r="AE997" s="3"/>
      <c r="AF997" s="11"/>
      <c r="AG997" s="3"/>
      <c r="AH997" s="3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  <c r="FE997" s="2"/>
      <c r="FF997" s="2"/>
      <c r="FG997" s="2"/>
      <c r="FH997" s="2"/>
      <c r="FI997" s="2"/>
      <c r="FJ997" s="2"/>
    </row>
    <row r="998" spans="1:166" x14ac:dyDescent="0.15">
      <c r="A998" s="134">
        <f t="shared" si="288"/>
        <v>44474</v>
      </c>
      <c r="B998" s="127">
        <f t="shared" ca="1" si="298"/>
        <v>2538088.8420000002</v>
      </c>
      <c r="C998" s="119">
        <f t="shared" si="289"/>
        <v>2000000</v>
      </c>
      <c r="D998" s="128">
        <f ca="1">IF(A998&lt;$B$1,VLOOKUP(A998,[1]DI!$A$4:$B$15000,2,FALSE),0)</f>
        <v>6.1499999999999999E-2</v>
      </c>
      <c r="E998" s="129">
        <f t="shared" ca="1" si="281"/>
        <v>1.0002368699999999</v>
      </c>
      <c r="F998" s="129">
        <f ca="1">(TRUNC(PRODUCT($E$12:$E997),16))</f>
        <v>1.1127137031994201</v>
      </c>
      <c r="G998" s="129">
        <f t="shared" si="290"/>
        <v>1</v>
      </c>
      <c r="H998" s="129">
        <f t="shared" ca="1" si="282"/>
        <v>1.1127137</v>
      </c>
      <c r="I998" s="128">
        <f t="shared" si="291"/>
        <v>0.05</v>
      </c>
      <c r="J998" s="122">
        <f t="shared" si="292"/>
        <v>43488</v>
      </c>
      <c r="K998" s="118">
        <f t="shared" si="293"/>
        <v>679</v>
      </c>
      <c r="L998" s="130">
        <f t="shared" si="294"/>
        <v>679</v>
      </c>
      <c r="M998" s="131">
        <f t="shared" si="283"/>
        <v>1.1404950089999999</v>
      </c>
      <c r="N998" s="131">
        <f t="shared" ca="1" si="284"/>
        <v>1.269044421</v>
      </c>
      <c r="O998" s="130">
        <f t="shared" si="295"/>
        <v>0</v>
      </c>
      <c r="P998" s="129">
        <f t="shared" ca="1" si="285"/>
        <v>538088.84199999995</v>
      </c>
      <c r="Q998" s="135">
        <f t="shared" si="286"/>
        <v>0</v>
      </c>
      <c r="R998" s="129">
        <f t="shared" si="287"/>
        <v>0</v>
      </c>
      <c r="S998" s="136" t="str">
        <f t="shared" si="296"/>
        <v>A+J=</v>
      </c>
      <c r="T998" s="122">
        <f t="shared" si="297"/>
        <v>44732</v>
      </c>
      <c r="U998" s="3"/>
      <c r="V998" s="3"/>
      <c r="W998" s="3"/>
      <c r="X998" s="52"/>
      <c r="Y998" s="3"/>
      <c r="Z998" s="1"/>
      <c r="AA998" s="3"/>
      <c r="AB998" s="3"/>
      <c r="AC998" s="3"/>
      <c r="AD998" s="3"/>
      <c r="AE998" s="3"/>
      <c r="AF998" s="11"/>
      <c r="AG998" s="3"/>
      <c r="AH998" s="3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  <c r="FE998" s="2"/>
      <c r="FF998" s="2"/>
      <c r="FG998" s="2"/>
      <c r="FH998" s="2"/>
      <c r="FI998" s="2"/>
      <c r="FJ998" s="2"/>
    </row>
    <row r="999" spans="1:166" x14ac:dyDescent="0.15">
      <c r="A999" s="134">
        <f t="shared" si="288"/>
        <v>44475</v>
      </c>
      <c r="B999" s="127">
        <f t="shared" ca="1" si="298"/>
        <v>2539181.6119999997</v>
      </c>
      <c r="C999" s="119">
        <f t="shared" si="289"/>
        <v>2000000</v>
      </c>
      <c r="D999" s="128">
        <f ca="1">IF(A999&lt;$B$1,VLOOKUP(A999,[1]DI!$A$4:$B$15000,2,FALSE),0)</f>
        <v>6.1499999999999999E-2</v>
      </c>
      <c r="E999" s="129">
        <f t="shared" ca="1" si="281"/>
        <v>1.0002368699999999</v>
      </c>
      <c r="F999" s="129">
        <f ca="1">(TRUNC(PRODUCT($E$12:$E998),16))</f>
        <v>1.1129772716943001</v>
      </c>
      <c r="G999" s="129">
        <f t="shared" si="290"/>
        <v>1</v>
      </c>
      <c r="H999" s="129">
        <f t="shared" ca="1" si="282"/>
        <v>1.11297727</v>
      </c>
      <c r="I999" s="128">
        <f t="shared" si="291"/>
        <v>0.05</v>
      </c>
      <c r="J999" s="122">
        <f t="shared" si="292"/>
        <v>43488</v>
      </c>
      <c r="K999" s="118">
        <f t="shared" si="293"/>
        <v>680</v>
      </c>
      <c r="L999" s="130">
        <f t="shared" si="294"/>
        <v>680</v>
      </c>
      <c r="M999" s="131">
        <f t="shared" si="283"/>
        <v>1.140715844</v>
      </c>
      <c r="N999" s="131">
        <f t="shared" ca="1" si="284"/>
        <v>1.2695908060000001</v>
      </c>
      <c r="O999" s="130">
        <f t="shared" si="295"/>
        <v>0</v>
      </c>
      <c r="P999" s="129">
        <f t="shared" ca="1" si="285"/>
        <v>539181.61199999996</v>
      </c>
      <c r="Q999" s="135">
        <f t="shared" si="286"/>
        <v>0</v>
      </c>
      <c r="R999" s="129">
        <f t="shared" si="287"/>
        <v>0</v>
      </c>
      <c r="S999" s="136" t="str">
        <f t="shared" si="296"/>
        <v>A+J=</v>
      </c>
      <c r="T999" s="122">
        <f t="shared" si="297"/>
        <v>44732</v>
      </c>
      <c r="U999" s="3"/>
      <c r="V999" s="3"/>
      <c r="W999" s="3"/>
      <c r="X999" s="52"/>
      <c r="Y999" s="3"/>
      <c r="Z999" s="1"/>
      <c r="AA999" s="3"/>
      <c r="AB999" s="3"/>
      <c r="AC999" s="3"/>
      <c r="AD999" s="3"/>
      <c r="AE999" s="3"/>
      <c r="AF999" s="11"/>
      <c r="AG999" s="3"/>
      <c r="AH999" s="3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  <c r="FE999" s="2"/>
      <c r="FF999" s="2"/>
      <c r="FG999" s="2"/>
      <c r="FH999" s="2"/>
      <c r="FI999" s="2"/>
      <c r="FJ999" s="2"/>
    </row>
    <row r="1000" spans="1:166" x14ac:dyDescent="0.15">
      <c r="A1000" s="134">
        <f t="shared" si="288"/>
        <v>44476</v>
      </c>
      <c r="B1000" s="127">
        <f t="shared" ca="1" si="298"/>
        <v>2540274.844</v>
      </c>
      <c r="C1000" s="119">
        <f t="shared" si="289"/>
        <v>2000000</v>
      </c>
      <c r="D1000" s="128">
        <f ca="1">IF(A1000&lt;$B$1,VLOOKUP(A1000,[1]DI!$A$4:$B$15000,2,FALSE),0)</f>
        <v>6.1499999999999999E-2</v>
      </c>
      <c r="E1000" s="129">
        <f t="shared" ca="1" si="281"/>
        <v>1.0002368699999999</v>
      </c>
      <c r="F1000" s="129">
        <f ca="1">(TRUNC(PRODUCT($E$12:$E999),16))</f>
        <v>1.11324090262065</v>
      </c>
      <c r="G1000" s="129">
        <f t="shared" si="290"/>
        <v>1</v>
      </c>
      <c r="H1000" s="129">
        <f t="shared" ca="1" si="282"/>
        <v>1.1132409000000001</v>
      </c>
      <c r="I1000" s="128">
        <f t="shared" si="291"/>
        <v>0.05</v>
      </c>
      <c r="J1000" s="122">
        <f t="shared" si="292"/>
        <v>43488</v>
      </c>
      <c r="K1000" s="118">
        <f t="shared" si="293"/>
        <v>681</v>
      </c>
      <c r="L1000" s="130">
        <f t="shared" si="294"/>
        <v>681</v>
      </c>
      <c r="M1000" s="131">
        <f t="shared" si="283"/>
        <v>1.1409367210000001</v>
      </c>
      <c r="N1000" s="131">
        <f t="shared" ca="1" si="284"/>
        <v>1.2701374219999999</v>
      </c>
      <c r="O1000" s="130">
        <f t="shared" si="295"/>
        <v>0</v>
      </c>
      <c r="P1000" s="129">
        <f t="shared" ca="1" si="285"/>
        <v>540274.84400000004</v>
      </c>
      <c r="Q1000" s="135">
        <f t="shared" si="286"/>
        <v>0</v>
      </c>
      <c r="R1000" s="129">
        <f t="shared" si="287"/>
        <v>0</v>
      </c>
      <c r="S1000" s="136" t="str">
        <f t="shared" si="296"/>
        <v>A+J=</v>
      </c>
      <c r="T1000" s="122">
        <f t="shared" si="297"/>
        <v>44732</v>
      </c>
      <c r="U1000" s="3"/>
      <c r="V1000" s="3"/>
      <c r="W1000" s="3"/>
      <c r="X1000" s="52"/>
      <c r="Y1000" s="3"/>
      <c r="Z1000" s="1"/>
      <c r="AA1000" s="3"/>
      <c r="AB1000" s="3"/>
      <c r="AC1000" s="3"/>
      <c r="AD1000" s="3"/>
      <c r="AE1000" s="3"/>
      <c r="AF1000" s="11"/>
      <c r="AG1000" s="3"/>
      <c r="AH1000" s="3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  <c r="FE1000" s="2"/>
      <c r="FF1000" s="2"/>
      <c r="FG1000" s="2"/>
      <c r="FH1000" s="2"/>
      <c r="FI1000" s="2"/>
      <c r="FJ1000" s="2"/>
    </row>
    <row r="1001" spans="1:166" x14ac:dyDescent="0.15">
      <c r="A1001" s="134">
        <f t="shared" si="288"/>
        <v>44477</v>
      </c>
      <c r="B1001" s="127">
        <f t="shared" ca="1" si="298"/>
        <v>2541368.5660000001</v>
      </c>
      <c r="C1001" s="119">
        <f t="shared" si="289"/>
        <v>2000000</v>
      </c>
      <c r="D1001" s="128">
        <f ca="1">IF(A1001&lt;$B$1,VLOOKUP(A1001,[1]DI!$A$4:$B$15000,2,FALSE),0)</f>
        <v>6.1499999999999999E-2</v>
      </c>
      <c r="E1001" s="129">
        <f t="shared" ca="1" si="281"/>
        <v>1.0002368699999999</v>
      </c>
      <c r="F1001" s="129">
        <f ca="1">(TRUNC(PRODUCT($E$12:$E1000),16))</f>
        <v>1.1135045959932499</v>
      </c>
      <c r="G1001" s="129">
        <f t="shared" si="290"/>
        <v>1</v>
      </c>
      <c r="H1001" s="129">
        <f t="shared" ca="1" si="282"/>
        <v>1.1135046</v>
      </c>
      <c r="I1001" s="128">
        <f t="shared" si="291"/>
        <v>0.05</v>
      </c>
      <c r="J1001" s="122">
        <f t="shared" si="292"/>
        <v>43488</v>
      </c>
      <c r="K1001" s="118">
        <f t="shared" si="293"/>
        <v>682</v>
      </c>
      <c r="L1001" s="130">
        <f t="shared" si="294"/>
        <v>682</v>
      </c>
      <c r="M1001" s="131">
        <f t="shared" si="283"/>
        <v>1.1411576409999999</v>
      </c>
      <c r="N1001" s="131">
        <f t="shared" ca="1" si="284"/>
        <v>1.270684283</v>
      </c>
      <c r="O1001" s="130">
        <f t="shared" si="295"/>
        <v>0</v>
      </c>
      <c r="P1001" s="129">
        <f t="shared" ca="1" si="285"/>
        <v>541368.56599999999</v>
      </c>
      <c r="Q1001" s="135">
        <f t="shared" si="286"/>
        <v>0</v>
      </c>
      <c r="R1001" s="129">
        <f t="shared" si="287"/>
        <v>0</v>
      </c>
      <c r="S1001" s="136" t="str">
        <f t="shared" si="296"/>
        <v>A+J=</v>
      </c>
      <c r="T1001" s="122">
        <f t="shared" si="297"/>
        <v>44732</v>
      </c>
      <c r="U1001" s="3"/>
      <c r="V1001" s="3"/>
      <c r="W1001" s="3"/>
      <c r="X1001" s="52"/>
      <c r="Y1001" s="3"/>
      <c r="Z1001" s="1"/>
      <c r="AA1001" s="3"/>
      <c r="AB1001" s="3"/>
      <c r="AC1001" s="3"/>
      <c r="AD1001" s="3"/>
      <c r="AE1001" s="3"/>
      <c r="AF1001" s="11"/>
      <c r="AG1001" s="3"/>
      <c r="AH1001" s="3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  <c r="FE1001" s="2"/>
      <c r="FF1001" s="2"/>
      <c r="FG1001" s="2"/>
      <c r="FH1001" s="2"/>
      <c r="FI1001" s="2"/>
      <c r="FJ1001" s="2"/>
    </row>
    <row r="1002" spans="1:166" x14ac:dyDescent="0.15">
      <c r="A1002" s="134">
        <f t="shared" si="288"/>
        <v>44478</v>
      </c>
      <c r="B1002" s="127">
        <f t="shared" ca="1" si="298"/>
        <v>2542462.73</v>
      </c>
      <c r="C1002" s="119">
        <f t="shared" si="289"/>
        <v>2000000</v>
      </c>
      <c r="D1002" s="128">
        <f ca="1">IF(A1002&lt;$B$1,VLOOKUP(A1002,[1]DI!$A$4:$B$15000,2,FALSE),0)</f>
        <v>0</v>
      </c>
      <c r="E1002" s="129">
        <f t="shared" ca="1" si="281"/>
        <v>1</v>
      </c>
      <c r="F1002" s="129">
        <f ca="1">(TRUNC(PRODUCT($E$12:$E1001),16))</f>
        <v>1.1137683518268999</v>
      </c>
      <c r="G1002" s="129">
        <f t="shared" si="290"/>
        <v>1</v>
      </c>
      <c r="H1002" s="129">
        <f t="shared" ca="1" si="282"/>
        <v>1.11376835</v>
      </c>
      <c r="I1002" s="128">
        <f t="shared" si="291"/>
        <v>0.05</v>
      </c>
      <c r="J1002" s="122">
        <f t="shared" si="292"/>
        <v>43488</v>
      </c>
      <c r="K1002" s="118">
        <f t="shared" si="293"/>
        <v>682</v>
      </c>
      <c r="L1002" s="130">
        <f t="shared" si="294"/>
        <v>683</v>
      </c>
      <c r="M1002" s="131">
        <f t="shared" si="283"/>
        <v>1.141378604</v>
      </c>
      <c r="N1002" s="131">
        <f t="shared" ca="1" si="284"/>
        <v>1.271231365</v>
      </c>
      <c r="O1002" s="130">
        <f t="shared" si="295"/>
        <v>0</v>
      </c>
      <c r="P1002" s="129">
        <f t="shared" ca="1" si="285"/>
        <v>542462.73</v>
      </c>
      <c r="Q1002" s="135">
        <f t="shared" si="286"/>
        <v>0</v>
      </c>
      <c r="R1002" s="129">
        <f t="shared" si="287"/>
        <v>0</v>
      </c>
      <c r="S1002" s="136" t="str">
        <f t="shared" si="296"/>
        <v>A+J=</v>
      </c>
      <c r="T1002" s="122">
        <f t="shared" si="297"/>
        <v>44732</v>
      </c>
      <c r="U1002" s="3"/>
      <c r="V1002" s="3"/>
      <c r="W1002" s="3"/>
      <c r="X1002" s="52"/>
      <c r="Y1002" s="3"/>
      <c r="Z1002" s="1"/>
      <c r="AA1002" s="3"/>
      <c r="AB1002" s="3"/>
      <c r="AC1002" s="3"/>
      <c r="AD1002" s="3"/>
      <c r="AE1002" s="3"/>
      <c r="AF1002" s="11"/>
      <c r="AG1002" s="3"/>
      <c r="AH1002" s="3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  <c r="FE1002" s="2"/>
      <c r="FF1002" s="2"/>
      <c r="FG1002" s="2"/>
      <c r="FH1002" s="2"/>
      <c r="FI1002" s="2"/>
      <c r="FJ1002" s="2"/>
    </row>
    <row r="1003" spans="1:166" x14ac:dyDescent="0.15">
      <c r="A1003" s="134">
        <f t="shared" si="288"/>
        <v>44479</v>
      </c>
      <c r="B1003" s="127">
        <f t="shared" ca="1" si="298"/>
        <v>2542462.73</v>
      </c>
      <c r="C1003" s="119">
        <f t="shared" si="289"/>
        <v>2000000</v>
      </c>
      <c r="D1003" s="128">
        <f ca="1">IF(A1003&lt;$B$1,VLOOKUP(A1003,[1]DI!$A$4:$B$15000,2,FALSE),0)</f>
        <v>0</v>
      </c>
      <c r="E1003" s="129">
        <f t="shared" ca="1" si="281"/>
        <v>1</v>
      </c>
      <c r="F1003" s="129">
        <f ca="1">(TRUNC(PRODUCT($E$12:$E1002),16))</f>
        <v>1.1137683518268999</v>
      </c>
      <c r="G1003" s="129">
        <f t="shared" si="290"/>
        <v>1</v>
      </c>
      <c r="H1003" s="129">
        <f t="shared" ca="1" si="282"/>
        <v>1.11376835</v>
      </c>
      <c r="I1003" s="128">
        <f t="shared" si="291"/>
        <v>0.05</v>
      </c>
      <c r="J1003" s="122">
        <f t="shared" si="292"/>
        <v>43488</v>
      </c>
      <c r="K1003" s="118">
        <f t="shared" si="293"/>
        <v>682</v>
      </c>
      <c r="L1003" s="130">
        <f t="shared" si="294"/>
        <v>683</v>
      </c>
      <c r="M1003" s="131">
        <f t="shared" si="283"/>
        <v>1.141378604</v>
      </c>
      <c r="N1003" s="131">
        <f t="shared" ca="1" si="284"/>
        <v>1.271231365</v>
      </c>
      <c r="O1003" s="130">
        <f t="shared" si="295"/>
        <v>0</v>
      </c>
      <c r="P1003" s="129">
        <f t="shared" ca="1" si="285"/>
        <v>542462.73</v>
      </c>
      <c r="Q1003" s="135">
        <f t="shared" si="286"/>
        <v>0</v>
      </c>
      <c r="R1003" s="129">
        <f t="shared" si="287"/>
        <v>0</v>
      </c>
      <c r="S1003" s="136" t="str">
        <f t="shared" si="296"/>
        <v>A+J=</v>
      </c>
      <c r="T1003" s="122">
        <f t="shared" si="297"/>
        <v>44732</v>
      </c>
      <c r="U1003" s="3"/>
      <c r="V1003" s="3"/>
      <c r="W1003" s="3"/>
      <c r="X1003" s="52"/>
      <c r="Y1003" s="3"/>
      <c r="Z1003" s="1"/>
      <c r="AA1003" s="3"/>
      <c r="AB1003" s="3"/>
      <c r="AC1003" s="3"/>
      <c r="AD1003" s="3"/>
      <c r="AE1003" s="3"/>
      <c r="AF1003" s="11"/>
      <c r="AG1003" s="3"/>
      <c r="AH1003" s="3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  <c r="FE1003" s="2"/>
      <c r="FF1003" s="2"/>
      <c r="FG1003" s="2"/>
      <c r="FH1003" s="2"/>
      <c r="FI1003" s="2"/>
      <c r="FJ1003" s="2"/>
    </row>
    <row r="1004" spans="1:166" x14ac:dyDescent="0.15">
      <c r="A1004" s="134">
        <f t="shared" si="288"/>
        <v>44480</v>
      </c>
      <c r="B1004" s="127">
        <f t="shared" ca="1" si="298"/>
        <v>2542462.73</v>
      </c>
      <c r="C1004" s="119">
        <f t="shared" si="289"/>
        <v>2000000</v>
      </c>
      <c r="D1004" s="128">
        <f ca="1">IF(A1004&lt;$B$1,VLOOKUP(A1004,[1]DI!$A$4:$B$15000,2,FALSE),0)</f>
        <v>6.1499999999999999E-2</v>
      </c>
      <c r="E1004" s="129">
        <f t="shared" ca="1" si="281"/>
        <v>1.0002368699999999</v>
      </c>
      <c r="F1004" s="129">
        <f ca="1">(TRUNC(PRODUCT($E$12:$E1003),16))</f>
        <v>1.1137683518268999</v>
      </c>
      <c r="G1004" s="129">
        <f t="shared" si="290"/>
        <v>1</v>
      </c>
      <c r="H1004" s="129">
        <f t="shared" ca="1" si="282"/>
        <v>1.11376835</v>
      </c>
      <c r="I1004" s="128">
        <f t="shared" si="291"/>
        <v>0.05</v>
      </c>
      <c r="J1004" s="122">
        <f t="shared" si="292"/>
        <v>43488</v>
      </c>
      <c r="K1004" s="118">
        <f t="shared" si="293"/>
        <v>683</v>
      </c>
      <c r="L1004" s="130">
        <f t="shared" si="294"/>
        <v>683</v>
      </c>
      <c r="M1004" s="131">
        <f t="shared" si="283"/>
        <v>1.141378604</v>
      </c>
      <c r="N1004" s="131">
        <f t="shared" ca="1" si="284"/>
        <v>1.271231365</v>
      </c>
      <c r="O1004" s="130">
        <f t="shared" si="295"/>
        <v>0</v>
      </c>
      <c r="P1004" s="129">
        <f t="shared" ca="1" si="285"/>
        <v>542462.73</v>
      </c>
      <c r="Q1004" s="135">
        <f t="shared" si="286"/>
        <v>0</v>
      </c>
      <c r="R1004" s="129">
        <f t="shared" si="287"/>
        <v>0</v>
      </c>
      <c r="S1004" s="136" t="str">
        <f t="shared" si="296"/>
        <v>A+J=</v>
      </c>
      <c r="T1004" s="122">
        <f t="shared" si="297"/>
        <v>44732</v>
      </c>
      <c r="U1004" s="3"/>
      <c r="V1004" s="3"/>
      <c r="W1004" s="3"/>
      <c r="X1004" s="52"/>
      <c r="Y1004" s="3"/>
      <c r="Z1004" s="1"/>
      <c r="AA1004" s="3"/>
      <c r="AB1004" s="3"/>
      <c r="AC1004" s="3"/>
      <c r="AD1004" s="3"/>
      <c r="AE1004" s="3"/>
      <c r="AF1004" s="11"/>
      <c r="AG1004" s="3"/>
      <c r="AH1004" s="3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  <c r="FE1004" s="2"/>
      <c r="FF1004" s="2"/>
      <c r="FG1004" s="2"/>
      <c r="FH1004" s="2"/>
      <c r="FI1004" s="2"/>
      <c r="FJ1004" s="2"/>
    </row>
    <row r="1005" spans="1:166" x14ac:dyDescent="0.15">
      <c r="A1005" s="134">
        <f t="shared" si="288"/>
        <v>44481</v>
      </c>
      <c r="B1005" s="127">
        <f t="shared" ca="1" si="298"/>
        <v>2543557.3820000002</v>
      </c>
      <c r="C1005" s="119">
        <f t="shared" si="289"/>
        <v>2000000</v>
      </c>
      <c r="D1005" s="128">
        <f ca="1">IF(A1005&lt;$B$1,VLOOKUP(A1005,[1]DI!$A$4:$B$15000,2,FALSE),0)</f>
        <v>0</v>
      </c>
      <c r="E1005" s="129">
        <f t="shared" ca="1" si="281"/>
        <v>1</v>
      </c>
      <c r="F1005" s="129">
        <f ca="1">(TRUNC(PRODUCT($E$12:$E1004),16))</f>
        <v>1.1140321701364</v>
      </c>
      <c r="G1005" s="129">
        <f t="shared" si="290"/>
        <v>1</v>
      </c>
      <c r="H1005" s="129">
        <f t="shared" ca="1" si="282"/>
        <v>1.11403217</v>
      </c>
      <c r="I1005" s="128">
        <f t="shared" si="291"/>
        <v>0.05</v>
      </c>
      <c r="J1005" s="122">
        <f t="shared" si="292"/>
        <v>43488</v>
      </c>
      <c r="K1005" s="118">
        <f t="shared" si="293"/>
        <v>683</v>
      </c>
      <c r="L1005" s="130">
        <f t="shared" si="294"/>
        <v>684</v>
      </c>
      <c r="M1005" s="131">
        <f t="shared" si="283"/>
        <v>1.1415996100000001</v>
      </c>
      <c r="N1005" s="131">
        <f t="shared" ca="1" si="284"/>
        <v>1.271778691</v>
      </c>
      <c r="O1005" s="130">
        <f t="shared" si="295"/>
        <v>0</v>
      </c>
      <c r="P1005" s="129">
        <f t="shared" ca="1" si="285"/>
        <v>543557.38199999998</v>
      </c>
      <c r="Q1005" s="135">
        <f t="shared" si="286"/>
        <v>0</v>
      </c>
      <c r="R1005" s="129">
        <f t="shared" si="287"/>
        <v>0</v>
      </c>
      <c r="S1005" s="136" t="str">
        <f t="shared" si="296"/>
        <v>A+J=</v>
      </c>
      <c r="T1005" s="122">
        <f t="shared" si="297"/>
        <v>44732</v>
      </c>
      <c r="U1005" s="3"/>
      <c r="V1005" s="3"/>
      <c r="W1005" s="3"/>
      <c r="X1005" s="52"/>
      <c r="Y1005" s="3"/>
      <c r="Z1005" s="1"/>
      <c r="AA1005" s="3"/>
      <c r="AB1005" s="3"/>
      <c r="AC1005" s="3"/>
      <c r="AD1005" s="3"/>
      <c r="AE1005" s="3"/>
      <c r="AF1005" s="11"/>
      <c r="AG1005" s="3"/>
      <c r="AH1005" s="3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  <c r="FE1005" s="2"/>
      <c r="FF1005" s="2"/>
      <c r="FG1005" s="2"/>
      <c r="FH1005" s="2"/>
      <c r="FI1005" s="2"/>
      <c r="FJ1005" s="2"/>
    </row>
    <row r="1006" spans="1:166" x14ac:dyDescent="0.15">
      <c r="A1006" s="134">
        <f t="shared" si="288"/>
        <v>44482</v>
      </c>
      <c r="B1006" s="127">
        <f t="shared" ca="1" si="298"/>
        <v>2543557.3820000002</v>
      </c>
      <c r="C1006" s="119">
        <f t="shared" si="289"/>
        <v>2000000</v>
      </c>
      <c r="D1006" s="128">
        <f ca="1">IF(A1006&lt;$B$1,VLOOKUP(A1006,[1]DI!$A$4:$B$15000,2,FALSE),0)</f>
        <v>6.1499999999999999E-2</v>
      </c>
      <c r="E1006" s="129">
        <f t="shared" ca="1" si="281"/>
        <v>1.0002368699999999</v>
      </c>
      <c r="F1006" s="129">
        <f ca="1">(TRUNC(PRODUCT($E$12:$E1005),16))</f>
        <v>1.1140321701364</v>
      </c>
      <c r="G1006" s="129">
        <f t="shared" si="290"/>
        <v>1</v>
      </c>
      <c r="H1006" s="129">
        <f t="shared" ca="1" si="282"/>
        <v>1.11403217</v>
      </c>
      <c r="I1006" s="128">
        <f t="shared" si="291"/>
        <v>0.05</v>
      </c>
      <c r="J1006" s="122">
        <f t="shared" si="292"/>
        <v>43488</v>
      </c>
      <c r="K1006" s="118">
        <f t="shared" si="293"/>
        <v>684</v>
      </c>
      <c r="L1006" s="130">
        <f t="shared" si="294"/>
        <v>684</v>
      </c>
      <c r="M1006" s="131">
        <f t="shared" si="283"/>
        <v>1.1415996100000001</v>
      </c>
      <c r="N1006" s="131">
        <f t="shared" ca="1" si="284"/>
        <v>1.271778691</v>
      </c>
      <c r="O1006" s="130">
        <f t="shared" si="295"/>
        <v>0</v>
      </c>
      <c r="P1006" s="129">
        <f t="shared" ca="1" si="285"/>
        <v>543557.38199999998</v>
      </c>
      <c r="Q1006" s="135">
        <f t="shared" si="286"/>
        <v>0</v>
      </c>
      <c r="R1006" s="129">
        <f t="shared" si="287"/>
        <v>0</v>
      </c>
      <c r="S1006" s="136" t="str">
        <f t="shared" si="296"/>
        <v>A+J=</v>
      </c>
      <c r="T1006" s="122">
        <f t="shared" si="297"/>
        <v>44732</v>
      </c>
      <c r="U1006" s="3"/>
      <c r="V1006" s="3"/>
      <c r="W1006" s="3"/>
      <c r="X1006" s="52"/>
      <c r="Y1006" s="3"/>
      <c r="Z1006" s="1"/>
      <c r="AA1006" s="3"/>
      <c r="AB1006" s="3"/>
      <c r="AC1006" s="3"/>
      <c r="AD1006" s="3"/>
      <c r="AE1006" s="3"/>
      <c r="AF1006" s="11"/>
      <c r="AG1006" s="3"/>
      <c r="AH1006" s="3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  <c r="FE1006" s="2"/>
      <c r="FF1006" s="2"/>
      <c r="FG1006" s="2"/>
      <c r="FH1006" s="2"/>
      <c r="FI1006" s="2"/>
      <c r="FJ1006" s="2"/>
    </row>
    <row r="1007" spans="1:166" x14ac:dyDescent="0.15">
      <c r="A1007" s="134">
        <f t="shared" si="288"/>
        <v>44483</v>
      </c>
      <c r="B1007" s="127">
        <f t="shared" ca="1" si="298"/>
        <v>2544652.5</v>
      </c>
      <c r="C1007" s="119">
        <f t="shared" si="289"/>
        <v>2000000</v>
      </c>
      <c r="D1007" s="128">
        <f ca="1">IF(A1007&lt;$B$1,VLOOKUP(A1007,[1]DI!$A$4:$B$15000,2,FALSE),0)</f>
        <v>6.1499999999999999E-2</v>
      </c>
      <c r="E1007" s="129">
        <f t="shared" ca="1" si="281"/>
        <v>1.0002368699999999</v>
      </c>
      <c r="F1007" s="129">
        <f ca="1">(TRUNC(PRODUCT($E$12:$E1006),16))</f>
        <v>1.1142960509365401</v>
      </c>
      <c r="G1007" s="129">
        <f t="shared" si="290"/>
        <v>1</v>
      </c>
      <c r="H1007" s="129">
        <f t="shared" ca="1" si="282"/>
        <v>1.1142960500000001</v>
      </c>
      <c r="I1007" s="128">
        <f t="shared" si="291"/>
        <v>0.05</v>
      </c>
      <c r="J1007" s="122">
        <f t="shared" si="292"/>
        <v>43488</v>
      </c>
      <c r="K1007" s="118">
        <f t="shared" si="293"/>
        <v>685</v>
      </c>
      <c r="L1007" s="130">
        <f t="shared" si="294"/>
        <v>685</v>
      </c>
      <c r="M1007" s="131">
        <f t="shared" si="283"/>
        <v>1.141820659</v>
      </c>
      <c r="N1007" s="131">
        <f t="shared" ca="1" si="284"/>
        <v>1.2723262500000001</v>
      </c>
      <c r="O1007" s="130">
        <f t="shared" si="295"/>
        <v>0</v>
      </c>
      <c r="P1007" s="129">
        <f t="shared" ca="1" si="285"/>
        <v>544652.5</v>
      </c>
      <c r="Q1007" s="135">
        <f t="shared" si="286"/>
        <v>0</v>
      </c>
      <c r="R1007" s="129">
        <f t="shared" si="287"/>
        <v>0</v>
      </c>
      <c r="S1007" s="136" t="str">
        <f t="shared" si="296"/>
        <v>A+J=</v>
      </c>
      <c r="T1007" s="122">
        <f t="shared" si="297"/>
        <v>44732</v>
      </c>
      <c r="U1007" s="3"/>
      <c r="V1007" s="3"/>
      <c r="W1007" s="3"/>
      <c r="X1007" s="52"/>
      <c r="Y1007" s="3"/>
      <c r="Z1007" s="1"/>
      <c r="AA1007" s="3"/>
      <c r="AB1007" s="3"/>
      <c r="AC1007" s="3"/>
      <c r="AD1007" s="3"/>
      <c r="AE1007" s="3"/>
      <c r="AF1007" s="11"/>
      <c r="AG1007" s="3"/>
      <c r="AH1007" s="3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  <c r="FE1007" s="2"/>
      <c r="FF1007" s="2"/>
      <c r="FG1007" s="2"/>
      <c r="FH1007" s="2"/>
      <c r="FI1007" s="2"/>
      <c r="FJ1007" s="2"/>
    </row>
    <row r="1008" spans="1:166" x14ac:dyDescent="0.15">
      <c r="A1008" s="134">
        <f t="shared" si="288"/>
        <v>44484</v>
      </c>
      <c r="B1008" s="127">
        <f t="shared" ca="1" si="298"/>
        <v>2545748.0819999999</v>
      </c>
      <c r="C1008" s="119">
        <f t="shared" si="289"/>
        <v>2000000</v>
      </c>
      <c r="D1008" s="128">
        <f ca="1">IF(A1008&lt;$B$1,VLOOKUP(A1008,[1]DI!$A$4:$B$15000,2,FALSE),0)</f>
        <v>6.1499999999999999E-2</v>
      </c>
      <c r="E1008" s="129">
        <f t="shared" ca="1" si="281"/>
        <v>1.0002368699999999</v>
      </c>
      <c r="F1008" s="129">
        <f ca="1">(TRUNC(PRODUCT($E$12:$E1007),16))</f>
        <v>1.11455999424213</v>
      </c>
      <c r="G1008" s="129">
        <f t="shared" si="290"/>
        <v>1</v>
      </c>
      <c r="H1008" s="129">
        <f t="shared" ca="1" si="282"/>
        <v>1.1145599900000001</v>
      </c>
      <c r="I1008" s="128">
        <f t="shared" si="291"/>
        <v>0.05</v>
      </c>
      <c r="J1008" s="122">
        <f t="shared" si="292"/>
        <v>43488</v>
      </c>
      <c r="K1008" s="118">
        <f t="shared" si="293"/>
        <v>686</v>
      </c>
      <c r="L1008" s="130">
        <f t="shared" si="294"/>
        <v>686</v>
      </c>
      <c r="M1008" s="131">
        <f t="shared" si="283"/>
        <v>1.14204175</v>
      </c>
      <c r="N1008" s="131">
        <f t="shared" ca="1" si="284"/>
        <v>1.2728740409999999</v>
      </c>
      <c r="O1008" s="130">
        <f t="shared" si="295"/>
        <v>0</v>
      </c>
      <c r="P1008" s="129">
        <f t="shared" ca="1" si="285"/>
        <v>545748.08200000005</v>
      </c>
      <c r="Q1008" s="135">
        <f t="shared" si="286"/>
        <v>0</v>
      </c>
      <c r="R1008" s="129">
        <f t="shared" si="287"/>
        <v>0</v>
      </c>
      <c r="S1008" s="136" t="str">
        <f t="shared" si="296"/>
        <v>A+J=</v>
      </c>
      <c r="T1008" s="122">
        <f t="shared" si="297"/>
        <v>44732</v>
      </c>
      <c r="U1008" s="3"/>
      <c r="V1008" s="3"/>
      <c r="W1008" s="3"/>
      <c r="X1008" s="52"/>
      <c r="Y1008" s="3"/>
      <c r="Z1008" s="1"/>
      <c r="AA1008" s="3"/>
      <c r="AB1008" s="3"/>
      <c r="AC1008" s="3"/>
      <c r="AD1008" s="3"/>
      <c r="AE1008" s="3"/>
      <c r="AF1008" s="11"/>
      <c r="AG1008" s="3"/>
      <c r="AH1008" s="3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  <c r="FE1008" s="2"/>
      <c r="FF1008" s="2"/>
      <c r="FG1008" s="2"/>
      <c r="FH1008" s="2"/>
      <c r="FI1008" s="2"/>
      <c r="FJ1008" s="2"/>
    </row>
    <row r="1009" spans="1:166" x14ac:dyDescent="0.15">
      <c r="A1009" s="134">
        <f t="shared" si="288"/>
        <v>44485</v>
      </c>
      <c r="B1009" s="127">
        <f t="shared" ca="1" si="298"/>
        <v>2546844.1540000001</v>
      </c>
      <c r="C1009" s="119">
        <f t="shared" si="289"/>
        <v>2000000</v>
      </c>
      <c r="D1009" s="128">
        <f ca="1">IF(A1009&lt;$B$1,VLOOKUP(A1009,[1]DI!$A$4:$B$15000,2,FALSE),0)</f>
        <v>0</v>
      </c>
      <c r="E1009" s="129">
        <f t="shared" ca="1" si="281"/>
        <v>1</v>
      </c>
      <c r="F1009" s="129">
        <f ca="1">(TRUNC(PRODUCT($E$12:$E1008),16))</f>
        <v>1.1148240000679599</v>
      </c>
      <c r="G1009" s="129">
        <f t="shared" si="290"/>
        <v>1</v>
      </c>
      <c r="H1009" s="129">
        <f t="shared" ca="1" si="282"/>
        <v>1.114824</v>
      </c>
      <c r="I1009" s="128">
        <f t="shared" si="291"/>
        <v>0.05</v>
      </c>
      <c r="J1009" s="122">
        <f t="shared" si="292"/>
        <v>43488</v>
      </c>
      <c r="K1009" s="118">
        <f t="shared" si="293"/>
        <v>686</v>
      </c>
      <c r="L1009" s="130">
        <f t="shared" si="294"/>
        <v>687</v>
      </c>
      <c r="M1009" s="131">
        <f t="shared" si="283"/>
        <v>1.142262884</v>
      </c>
      <c r="N1009" s="131">
        <f t="shared" ca="1" si="284"/>
        <v>1.273422077</v>
      </c>
      <c r="O1009" s="130">
        <f t="shared" si="295"/>
        <v>0</v>
      </c>
      <c r="P1009" s="129">
        <f t="shared" ca="1" si="285"/>
        <v>546844.15399999998</v>
      </c>
      <c r="Q1009" s="135">
        <f t="shared" si="286"/>
        <v>0</v>
      </c>
      <c r="R1009" s="129">
        <f t="shared" si="287"/>
        <v>0</v>
      </c>
      <c r="S1009" s="136" t="str">
        <f t="shared" si="296"/>
        <v>A+J=</v>
      </c>
      <c r="T1009" s="122">
        <f t="shared" si="297"/>
        <v>44732</v>
      </c>
      <c r="U1009" s="3"/>
      <c r="V1009" s="3"/>
      <c r="W1009" s="3"/>
      <c r="X1009" s="52"/>
      <c r="Y1009" s="3"/>
      <c r="Z1009" s="1"/>
      <c r="AA1009" s="3"/>
      <c r="AB1009" s="3"/>
      <c r="AC1009" s="3"/>
      <c r="AD1009" s="3"/>
      <c r="AE1009" s="3"/>
      <c r="AF1009" s="11"/>
      <c r="AG1009" s="3"/>
      <c r="AH1009" s="3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  <c r="FE1009" s="2"/>
      <c r="FF1009" s="2"/>
      <c r="FG1009" s="2"/>
      <c r="FH1009" s="2"/>
      <c r="FI1009" s="2"/>
      <c r="FJ1009" s="2"/>
    </row>
    <row r="1010" spans="1:166" x14ac:dyDescent="0.15">
      <c r="A1010" s="134">
        <f t="shared" si="288"/>
        <v>44486</v>
      </c>
      <c r="B1010" s="127">
        <f t="shared" ca="1" si="298"/>
        <v>2546844.1540000001</v>
      </c>
      <c r="C1010" s="119">
        <f t="shared" si="289"/>
        <v>2000000</v>
      </c>
      <c r="D1010" s="128">
        <f ca="1">IF(A1010&lt;$B$1,VLOOKUP(A1010,[1]DI!$A$4:$B$15000,2,FALSE),0)</f>
        <v>0</v>
      </c>
      <c r="E1010" s="129">
        <f t="shared" ca="1" si="281"/>
        <v>1</v>
      </c>
      <c r="F1010" s="129">
        <f ca="1">(TRUNC(PRODUCT($E$12:$E1009),16))</f>
        <v>1.1148240000679599</v>
      </c>
      <c r="G1010" s="129">
        <f t="shared" si="290"/>
        <v>1</v>
      </c>
      <c r="H1010" s="129">
        <f t="shared" ca="1" si="282"/>
        <v>1.114824</v>
      </c>
      <c r="I1010" s="128">
        <f t="shared" si="291"/>
        <v>0.05</v>
      </c>
      <c r="J1010" s="122">
        <f t="shared" si="292"/>
        <v>43488</v>
      </c>
      <c r="K1010" s="118">
        <f t="shared" si="293"/>
        <v>686</v>
      </c>
      <c r="L1010" s="130">
        <f t="shared" si="294"/>
        <v>687</v>
      </c>
      <c r="M1010" s="131">
        <f t="shared" si="283"/>
        <v>1.142262884</v>
      </c>
      <c r="N1010" s="131">
        <f t="shared" ca="1" si="284"/>
        <v>1.273422077</v>
      </c>
      <c r="O1010" s="130">
        <f t="shared" si="295"/>
        <v>0</v>
      </c>
      <c r="P1010" s="129">
        <f t="shared" ca="1" si="285"/>
        <v>546844.15399999998</v>
      </c>
      <c r="Q1010" s="135">
        <f t="shared" si="286"/>
        <v>0</v>
      </c>
      <c r="R1010" s="129">
        <f t="shared" si="287"/>
        <v>0</v>
      </c>
      <c r="S1010" s="136" t="str">
        <f t="shared" si="296"/>
        <v>A+J=</v>
      </c>
      <c r="T1010" s="122">
        <f t="shared" si="297"/>
        <v>44732</v>
      </c>
      <c r="U1010" s="3"/>
      <c r="V1010" s="3"/>
      <c r="W1010" s="3"/>
      <c r="X1010" s="52"/>
      <c r="Y1010" s="3"/>
      <c r="Z1010" s="1"/>
      <c r="AA1010" s="3"/>
      <c r="AB1010" s="3"/>
      <c r="AC1010" s="3"/>
      <c r="AD1010" s="3"/>
      <c r="AE1010" s="3"/>
      <c r="AF1010" s="11"/>
      <c r="AG1010" s="3"/>
      <c r="AH1010" s="3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  <c r="FE1010" s="2"/>
      <c r="FF1010" s="2"/>
      <c r="FG1010" s="2"/>
      <c r="FH1010" s="2"/>
      <c r="FI1010" s="2"/>
      <c r="FJ1010" s="2"/>
    </row>
    <row r="1011" spans="1:166" x14ac:dyDescent="0.15">
      <c r="A1011" s="134">
        <f t="shared" si="288"/>
        <v>44487</v>
      </c>
      <c r="B1011" s="127">
        <f t="shared" ca="1" si="298"/>
        <v>2546844.1540000001</v>
      </c>
      <c r="C1011" s="119">
        <f t="shared" si="289"/>
        <v>2000000</v>
      </c>
      <c r="D1011" s="128">
        <f ca="1">IF(A1011&lt;$B$1,VLOOKUP(A1011,[1]DI!$A$4:$B$15000,2,FALSE),0)</f>
        <v>6.1499999999999999E-2</v>
      </c>
      <c r="E1011" s="129">
        <f t="shared" ca="1" si="281"/>
        <v>1.0002368699999999</v>
      </c>
      <c r="F1011" s="129">
        <f ca="1">(TRUNC(PRODUCT($E$12:$E1010),16))</f>
        <v>1.1148240000679599</v>
      </c>
      <c r="G1011" s="129">
        <f t="shared" si="290"/>
        <v>1</v>
      </c>
      <c r="H1011" s="129">
        <f t="shared" ca="1" si="282"/>
        <v>1.114824</v>
      </c>
      <c r="I1011" s="128">
        <f t="shared" si="291"/>
        <v>0.05</v>
      </c>
      <c r="J1011" s="122">
        <f t="shared" si="292"/>
        <v>43488</v>
      </c>
      <c r="K1011" s="118">
        <f t="shared" si="293"/>
        <v>687</v>
      </c>
      <c r="L1011" s="130">
        <f t="shared" si="294"/>
        <v>687</v>
      </c>
      <c r="M1011" s="131">
        <f t="shared" si="283"/>
        <v>1.142262884</v>
      </c>
      <c r="N1011" s="131">
        <f t="shared" ca="1" si="284"/>
        <v>1.273422077</v>
      </c>
      <c r="O1011" s="130">
        <f t="shared" si="295"/>
        <v>0</v>
      </c>
      <c r="P1011" s="129">
        <f t="shared" ca="1" si="285"/>
        <v>546844.15399999998</v>
      </c>
      <c r="Q1011" s="135">
        <f t="shared" si="286"/>
        <v>0</v>
      </c>
      <c r="R1011" s="129">
        <f t="shared" si="287"/>
        <v>0</v>
      </c>
      <c r="S1011" s="136" t="str">
        <f t="shared" si="296"/>
        <v>A+J=</v>
      </c>
      <c r="T1011" s="122">
        <f t="shared" si="297"/>
        <v>44732</v>
      </c>
      <c r="U1011" s="3"/>
      <c r="V1011" s="3"/>
      <c r="W1011" s="3"/>
      <c r="X1011" s="52"/>
      <c r="Y1011" s="3"/>
      <c r="Z1011" s="1"/>
      <c r="AA1011" s="3"/>
      <c r="AB1011" s="3"/>
      <c r="AC1011" s="3"/>
      <c r="AD1011" s="3"/>
      <c r="AE1011" s="3"/>
      <c r="AF1011" s="11"/>
      <c r="AG1011" s="3"/>
      <c r="AH1011" s="3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  <c r="FE1011" s="2"/>
      <c r="FF1011" s="2"/>
      <c r="FG1011" s="2"/>
      <c r="FH1011" s="2"/>
      <c r="FI1011" s="2"/>
      <c r="FJ1011" s="2"/>
    </row>
    <row r="1012" spans="1:166" x14ac:dyDescent="0.15">
      <c r="A1012" s="134">
        <f t="shared" si="288"/>
        <v>44488</v>
      </c>
      <c r="B1012" s="127">
        <f t="shared" ca="1" si="298"/>
        <v>2547940.6940000001</v>
      </c>
      <c r="C1012" s="119">
        <f t="shared" si="289"/>
        <v>2000000</v>
      </c>
      <c r="D1012" s="128">
        <f ca="1">IF(A1012&lt;$B$1,VLOOKUP(A1012,[1]DI!$A$4:$B$15000,2,FALSE),0)</f>
        <v>6.1499999999999999E-2</v>
      </c>
      <c r="E1012" s="129">
        <f t="shared" ca="1" si="281"/>
        <v>1.0002368699999999</v>
      </c>
      <c r="F1012" s="129">
        <f ca="1">(TRUNC(PRODUCT($E$12:$E1011),16))</f>
        <v>1.11508806842886</v>
      </c>
      <c r="G1012" s="129">
        <f t="shared" si="290"/>
        <v>1</v>
      </c>
      <c r="H1012" s="129">
        <f t="shared" ca="1" si="282"/>
        <v>1.1150880700000001</v>
      </c>
      <c r="I1012" s="128">
        <f t="shared" si="291"/>
        <v>0.05</v>
      </c>
      <c r="J1012" s="122">
        <f t="shared" si="292"/>
        <v>43488</v>
      </c>
      <c r="K1012" s="118">
        <f t="shared" si="293"/>
        <v>688</v>
      </c>
      <c r="L1012" s="130">
        <f t="shared" si="294"/>
        <v>688</v>
      </c>
      <c r="M1012" s="131">
        <f t="shared" si="283"/>
        <v>1.142484061</v>
      </c>
      <c r="N1012" s="131">
        <f t="shared" ca="1" si="284"/>
        <v>1.2739703469999999</v>
      </c>
      <c r="O1012" s="130">
        <f t="shared" si="295"/>
        <v>0</v>
      </c>
      <c r="P1012" s="129">
        <f t="shared" ca="1" si="285"/>
        <v>547940.69400000002</v>
      </c>
      <c r="Q1012" s="135">
        <f t="shared" si="286"/>
        <v>0</v>
      </c>
      <c r="R1012" s="129">
        <f t="shared" si="287"/>
        <v>0</v>
      </c>
      <c r="S1012" s="136" t="str">
        <f t="shared" si="296"/>
        <v>A+J=</v>
      </c>
      <c r="T1012" s="122">
        <f t="shared" si="297"/>
        <v>44732</v>
      </c>
      <c r="U1012" s="3"/>
      <c r="V1012" s="3"/>
      <c r="W1012" s="3"/>
      <c r="X1012" s="52"/>
      <c r="Y1012" s="3"/>
      <c r="Z1012" s="1"/>
      <c r="AA1012" s="3"/>
      <c r="AB1012" s="3"/>
      <c r="AC1012" s="3"/>
      <c r="AD1012" s="3"/>
      <c r="AE1012" s="3"/>
      <c r="AF1012" s="11"/>
      <c r="AG1012" s="3"/>
      <c r="AH1012" s="3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  <c r="FE1012" s="2"/>
      <c r="FF1012" s="2"/>
      <c r="FG1012" s="2"/>
      <c r="FH1012" s="2"/>
      <c r="FI1012" s="2"/>
      <c r="FJ1012" s="2"/>
    </row>
    <row r="1013" spans="1:166" x14ac:dyDescent="0.15">
      <c r="A1013" s="134">
        <f t="shared" si="288"/>
        <v>44489</v>
      </c>
      <c r="B1013" s="127">
        <f t="shared" ca="1" si="298"/>
        <v>2549037.6979999999</v>
      </c>
      <c r="C1013" s="119">
        <f t="shared" si="289"/>
        <v>2000000</v>
      </c>
      <c r="D1013" s="128">
        <f ca="1">IF(A1013&lt;$B$1,VLOOKUP(A1013,[1]DI!$A$4:$B$15000,2,FALSE),0)</f>
        <v>6.1499999999999999E-2</v>
      </c>
      <c r="E1013" s="129">
        <f t="shared" ca="1" si="281"/>
        <v>1.0002368699999999</v>
      </c>
      <c r="F1013" s="129">
        <f ca="1">(TRUNC(PRODUCT($E$12:$E1012),16))</f>
        <v>1.11535219933963</v>
      </c>
      <c r="G1013" s="129">
        <f t="shared" si="290"/>
        <v>1</v>
      </c>
      <c r="H1013" s="129">
        <f t="shared" ca="1" si="282"/>
        <v>1.1153522</v>
      </c>
      <c r="I1013" s="128">
        <f t="shared" si="291"/>
        <v>0.05</v>
      </c>
      <c r="J1013" s="122">
        <f t="shared" si="292"/>
        <v>43488</v>
      </c>
      <c r="K1013" s="118">
        <f t="shared" si="293"/>
        <v>689</v>
      </c>
      <c r="L1013" s="130">
        <f t="shared" si="294"/>
        <v>689</v>
      </c>
      <c r="M1013" s="131">
        <f t="shared" si="283"/>
        <v>1.142705281</v>
      </c>
      <c r="N1013" s="131">
        <f t="shared" ca="1" si="284"/>
        <v>1.2745188489999999</v>
      </c>
      <c r="O1013" s="130">
        <f t="shared" si="295"/>
        <v>0</v>
      </c>
      <c r="P1013" s="129">
        <f t="shared" ca="1" si="285"/>
        <v>549037.69799999997</v>
      </c>
      <c r="Q1013" s="135">
        <f t="shared" si="286"/>
        <v>0</v>
      </c>
      <c r="R1013" s="129">
        <f t="shared" si="287"/>
        <v>0</v>
      </c>
      <c r="S1013" s="136" t="str">
        <f t="shared" si="296"/>
        <v>A+J=</v>
      </c>
      <c r="T1013" s="122">
        <f t="shared" si="297"/>
        <v>44732</v>
      </c>
      <c r="U1013" s="3"/>
      <c r="V1013" s="3"/>
      <c r="W1013" s="3"/>
      <c r="X1013" s="52"/>
      <c r="Y1013" s="3"/>
      <c r="Z1013" s="1"/>
      <c r="AA1013" s="3"/>
      <c r="AB1013" s="3"/>
      <c r="AC1013" s="3"/>
      <c r="AD1013" s="3"/>
      <c r="AE1013" s="3"/>
      <c r="AF1013" s="11"/>
      <c r="AG1013" s="3"/>
      <c r="AH1013" s="3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  <c r="FE1013" s="2"/>
      <c r="FF1013" s="2"/>
      <c r="FG1013" s="2"/>
      <c r="FH1013" s="2"/>
      <c r="FI1013" s="2"/>
      <c r="FJ1013" s="2"/>
    </row>
    <row r="1014" spans="1:166" x14ac:dyDescent="0.15">
      <c r="A1014" s="134">
        <f t="shared" si="288"/>
        <v>44490</v>
      </c>
      <c r="B1014" s="127">
        <f t="shared" ca="1" si="298"/>
        <v>2550135.1680000001</v>
      </c>
      <c r="C1014" s="119">
        <f t="shared" si="289"/>
        <v>2000000</v>
      </c>
      <c r="D1014" s="128">
        <f ca="1">IF(A1014&lt;$B$1,VLOOKUP(A1014,[1]DI!$A$4:$B$15000,2,FALSE),0)</f>
        <v>6.1499999999999999E-2</v>
      </c>
      <c r="E1014" s="129">
        <f t="shared" ca="1" si="281"/>
        <v>1.0002368699999999</v>
      </c>
      <c r="F1014" s="129">
        <f ca="1">(TRUNC(PRODUCT($E$12:$E1013),16))</f>
        <v>1.11561639281508</v>
      </c>
      <c r="G1014" s="129">
        <f t="shared" si="290"/>
        <v>1</v>
      </c>
      <c r="H1014" s="129">
        <f t="shared" ca="1" si="282"/>
        <v>1.11561639</v>
      </c>
      <c r="I1014" s="128">
        <f t="shared" si="291"/>
        <v>0.05</v>
      </c>
      <c r="J1014" s="122">
        <f t="shared" si="292"/>
        <v>43488</v>
      </c>
      <c r="K1014" s="118">
        <f t="shared" si="293"/>
        <v>690</v>
      </c>
      <c r="L1014" s="130">
        <f t="shared" si="294"/>
        <v>690</v>
      </c>
      <c r="M1014" s="131">
        <f t="shared" si="283"/>
        <v>1.142926543</v>
      </c>
      <c r="N1014" s="131">
        <f t="shared" ca="1" si="284"/>
        <v>1.2750675840000001</v>
      </c>
      <c r="O1014" s="130">
        <f t="shared" si="295"/>
        <v>0</v>
      </c>
      <c r="P1014" s="129">
        <f t="shared" ca="1" si="285"/>
        <v>550135.16799999995</v>
      </c>
      <c r="Q1014" s="135">
        <f t="shared" si="286"/>
        <v>0</v>
      </c>
      <c r="R1014" s="129">
        <f t="shared" si="287"/>
        <v>0</v>
      </c>
      <c r="S1014" s="136" t="str">
        <f t="shared" si="296"/>
        <v>A+J=</v>
      </c>
      <c r="T1014" s="122">
        <f t="shared" si="297"/>
        <v>44732</v>
      </c>
      <c r="U1014" s="3"/>
      <c r="V1014" s="3"/>
      <c r="W1014" s="3"/>
      <c r="X1014" s="52"/>
      <c r="Y1014" s="3"/>
      <c r="Z1014" s="1"/>
      <c r="AA1014" s="3"/>
      <c r="AB1014" s="3"/>
      <c r="AC1014" s="3"/>
      <c r="AD1014" s="3"/>
      <c r="AE1014" s="3"/>
      <c r="AF1014" s="11"/>
      <c r="AG1014" s="3"/>
      <c r="AH1014" s="3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  <c r="FE1014" s="2"/>
      <c r="FF1014" s="2"/>
      <c r="FG1014" s="2"/>
      <c r="FH1014" s="2"/>
      <c r="FI1014" s="2"/>
      <c r="FJ1014" s="2"/>
    </row>
    <row r="1015" spans="1:166" x14ac:dyDescent="0.15">
      <c r="A1015" s="134">
        <f t="shared" si="288"/>
        <v>44491</v>
      </c>
      <c r="B1015" s="127">
        <f t="shared" ca="1" si="298"/>
        <v>2551233.13</v>
      </c>
      <c r="C1015" s="119">
        <f t="shared" si="289"/>
        <v>2000000</v>
      </c>
      <c r="D1015" s="128">
        <f ca="1">IF(A1015&lt;$B$1,VLOOKUP(A1015,[1]DI!$A$4:$B$15000,2,FALSE),0)</f>
        <v>6.1499999999999999E-2</v>
      </c>
      <c r="E1015" s="129">
        <f t="shared" ca="1" si="281"/>
        <v>1.0002368699999999</v>
      </c>
      <c r="F1015" s="129">
        <f ca="1">(TRUNC(PRODUCT($E$12:$E1014),16))</f>
        <v>1.1158806488700499</v>
      </c>
      <c r="G1015" s="129">
        <f t="shared" si="290"/>
        <v>1</v>
      </c>
      <c r="H1015" s="129">
        <f t="shared" ca="1" si="282"/>
        <v>1.11588065</v>
      </c>
      <c r="I1015" s="128">
        <f t="shared" si="291"/>
        <v>0.05</v>
      </c>
      <c r="J1015" s="122">
        <f t="shared" si="292"/>
        <v>43488</v>
      </c>
      <c r="K1015" s="118">
        <f t="shared" si="293"/>
        <v>691</v>
      </c>
      <c r="L1015" s="130">
        <f t="shared" si="294"/>
        <v>691</v>
      </c>
      <c r="M1015" s="131">
        <f t="shared" si="283"/>
        <v>1.143147849</v>
      </c>
      <c r="N1015" s="131">
        <f t="shared" ca="1" si="284"/>
        <v>1.275616565</v>
      </c>
      <c r="O1015" s="130">
        <f t="shared" si="295"/>
        <v>0</v>
      </c>
      <c r="P1015" s="129">
        <f t="shared" ca="1" si="285"/>
        <v>551233.13</v>
      </c>
      <c r="Q1015" s="135">
        <f t="shared" si="286"/>
        <v>0</v>
      </c>
      <c r="R1015" s="129">
        <f t="shared" si="287"/>
        <v>0</v>
      </c>
      <c r="S1015" s="136" t="str">
        <f t="shared" si="296"/>
        <v>A+J=</v>
      </c>
      <c r="T1015" s="122">
        <f t="shared" si="297"/>
        <v>44732</v>
      </c>
      <c r="U1015" s="3"/>
      <c r="V1015" s="3"/>
      <c r="W1015" s="3"/>
      <c r="X1015" s="52"/>
      <c r="Y1015" s="3"/>
      <c r="Z1015" s="1"/>
      <c r="AA1015" s="3"/>
      <c r="AB1015" s="3"/>
      <c r="AC1015" s="3"/>
      <c r="AD1015" s="3"/>
      <c r="AE1015" s="3"/>
      <c r="AF1015" s="11"/>
      <c r="AG1015" s="3"/>
      <c r="AH1015" s="3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  <c r="FE1015" s="2"/>
      <c r="FF1015" s="2"/>
      <c r="FG1015" s="2"/>
      <c r="FH1015" s="2"/>
      <c r="FI1015" s="2"/>
      <c r="FJ1015" s="2"/>
    </row>
    <row r="1016" spans="1:166" x14ac:dyDescent="0.15">
      <c r="A1016" s="134">
        <f t="shared" si="288"/>
        <v>44492</v>
      </c>
      <c r="B1016" s="127">
        <f t="shared" ca="1" si="298"/>
        <v>2552331.5559999999</v>
      </c>
      <c r="C1016" s="119">
        <f t="shared" si="289"/>
        <v>2000000</v>
      </c>
      <c r="D1016" s="128">
        <f ca="1">IF(A1016&lt;$B$1,VLOOKUP(A1016,[1]DI!$A$4:$B$15000,2,FALSE),0)</f>
        <v>0</v>
      </c>
      <c r="E1016" s="129">
        <f t="shared" ca="1" si="281"/>
        <v>1</v>
      </c>
      <c r="F1016" s="129">
        <f ca="1">(TRUNC(PRODUCT($E$12:$E1015),16))</f>
        <v>1.11614496751935</v>
      </c>
      <c r="G1016" s="129">
        <f t="shared" si="290"/>
        <v>1</v>
      </c>
      <c r="H1016" s="129">
        <f t="shared" ca="1" si="282"/>
        <v>1.1161449699999999</v>
      </c>
      <c r="I1016" s="128">
        <f t="shared" si="291"/>
        <v>0.05</v>
      </c>
      <c r="J1016" s="122">
        <f t="shared" si="292"/>
        <v>43488</v>
      </c>
      <c r="K1016" s="118">
        <f t="shared" si="293"/>
        <v>691</v>
      </c>
      <c r="L1016" s="130">
        <f t="shared" si="294"/>
        <v>692</v>
      </c>
      <c r="M1016" s="131">
        <f t="shared" si="283"/>
        <v>1.1433691969999999</v>
      </c>
      <c r="N1016" s="131">
        <f t="shared" ca="1" si="284"/>
        <v>1.276165778</v>
      </c>
      <c r="O1016" s="130">
        <f t="shared" si="295"/>
        <v>0</v>
      </c>
      <c r="P1016" s="129">
        <f t="shared" ca="1" si="285"/>
        <v>552331.55599999998</v>
      </c>
      <c r="Q1016" s="135">
        <f t="shared" si="286"/>
        <v>0</v>
      </c>
      <c r="R1016" s="129">
        <f t="shared" si="287"/>
        <v>0</v>
      </c>
      <c r="S1016" s="136" t="str">
        <f t="shared" si="296"/>
        <v>A+J=</v>
      </c>
      <c r="T1016" s="122">
        <f t="shared" si="297"/>
        <v>44732</v>
      </c>
      <c r="U1016" s="3"/>
      <c r="V1016" s="3"/>
      <c r="W1016" s="3"/>
      <c r="X1016" s="52"/>
      <c r="Y1016" s="3"/>
      <c r="Z1016" s="1"/>
      <c r="AA1016" s="3"/>
      <c r="AB1016" s="3"/>
      <c r="AC1016" s="3"/>
      <c r="AD1016" s="3"/>
      <c r="AE1016" s="3"/>
      <c r="AF1016" s="11"/>
      <c r="AG1016" s="3"/>
      <c r="AH1016" s="3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  <c r="FE1016" s="2"/>
      <c r="FF1016" s="2"/>
      <c r="FG1016" s="2"/>
      <c r="FH1016" s="2"/>
      <c r="FI1016" s="2"/>
      <c r="FJ1016" s="2"/>
    </row>
    <row r="1017" spans="1:166" x14ac:dyDescent="0.15">
      <c r="A1017" s="134">
        <f t="shared" si="288"/>
        <v>44493</v>
      </c>
      <c r="B1017" s="127">
        <f t="shared" ca="1" si="298"/>
        <v>2552331.5559999999</v>
      </c>
      <c r="C1017" s="119">
        <f t="shared" si="289"/>
        <v>2000000</v>
      </c>
      <c r="D1017" s="128">
        <f ca="1">IF(A1017&lt;$B$1,VLOOKUP(A1017,[1]DI!$A$4:$B$15000,2,FALSE),0)</f>
        <v>0</v>
      </c>
      <c r="E1017" s="129">
        <f t="shared" ca="1" si="281"/>
        <v>1</v>
      </c>
      <c r="F1017" s="129">
        <f ca="1">(TRUNC(PRODUCT($E$12:$E1016),16))</f>
        <v>1.11614496751935</v>
      </c>
      <c r="G1017" s="129">
        <f t="shared" si="290"/>
        <v>1</v>
      </c>
      <c r="H1017" s="129">
        <f t="shared" ca="1" si="282"/>
        <v>1.1161449699999999</v>
      </c>
      <c r="I1017" s="128">
        <f t="shared" si="291"/>
        <v>0.05</v>
      </c>
      <c r="J1017" s="122">
        <f t="shared" si="292"/>
        <v>43488</v>
      </c>
      <c r="K1017" s="118">
        <f t="shared" si="293"/>
        <v>691</v>
      </c>
      <c r="L1017" s="130">
        <f t="shared" si="294"/>
        <v>692</v>
      </c>
      <c r="M1017" s="131">
        <f t="shared" si="283"/>
        <v>1.1433691969999999</v>
      </c>
      <c r="N1017" s="131">
        <f t="shared" ca="1" si="284"/>
        <v>1.276165778</v>
      </c>
      <c r="O1017" s="130">
        <f t="shared" si="295"/>
        <v>0</v>
      </c>
      <c r="P1017" s="129">
        <f t="shared" ca="1" si="285"/>
        <v>552331.55599999998</v>
      </c>
      <c r="Q1017" s="135">
        <f t="shared" si="286"/>
        <v>0</v>
      </c>
      <c r="R1017" s="129">
        <f t="shared" si="287"/>
        <v>0</v>
      </c>
      <c r="S1017" s="136" t="str">
        <f t="shared" si="296"/>
        <v>A+J=</v>
      </c>
      <c r="T1017" s="122">
        <f t="shared" si="297"/>
        <v>44732</v>
      </c>
      <c r="U1017" s="3"/>
      <c r="V1017" s="3"/>
      <c r="W1017" s="3"/>
      <c r="X1017" s="52"/>
      <c r="Y1017" s="3"/>
      <c r="Z1017" s="1"/>
      <c r="AA1017" s="3"/>
      <c r="AB1017" s="3"/>
      <c r="AC1017" s="3"/>
      <c r="AD1017" s="3"/>
      <c r="AE1017" s="3"/>
      <c r="AF1017" s="11"/>
      <c r="AG1017" s="3"/>
      <c r="AH1017" s="3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  <c r="FE1017" s="2"/>
      <c r="FF1017" s="2"/>
      <c r="FG1017" s="2"/>
      <c r="FH1017" s="2"/>
      <c r="FI1017" s="2"/>
      <c r="FJ1017" s="2"/>
    </row>
    <row r="1018" spans="1:166" x14ac:dyDescent="0.15">
      <c r="A1018" s="134">
        <f t="shared" si="288"/>
        <v>44494</v>
      </c>
      <c r="B1018" s="127">
        <f t="shared" ca="1" si="298"/>
        <v>2552331.5559999999</v>
      </c>
      <c r="C1018" s="119">
        <f t="shared" si="289"/>
        <v>2000000</v>
      </c>
      <c r="D1018" s="128">
        <f ca="1">IF(A1018&lt;$B$1,VLOOKUP(A1018,[1]DI!$A$4:$B$15000,2,FALSE),0)</f>
        <v>6.1499999999999999E-2</v>
      </c>
      <c r="E1018" s="129">
        <f t="shared" ca="1" si="281"/>
        <v>1.0002368699999999</v>
      </c>
      <c r="F1018" s="129">
        <f ca="1">(TRUNC(PRODUCT($E$12:$E1017),16))</f>
        <v>1.11614496751935</v>
      </c>
      <c r="G1018" s="129">
        <f t="shared" si="290"/>
        <v>1</v>
      </c>
      <c r="H1018" s="129">
        <f t="shared" ca="1" si="282"/>
        <v>1.1161449699999999</v>
      </c>
      <c r="I1018" s="128">
        <f t="shared" si="291"/>
        <v>0.05</v>
      </c>
      <c r="J1018" s="122">
        <f t="shared" si="292"/>
        <v>43488</v>
      </c>
      <c r="K1018" s="118">
        <f t="shared" si="293"/>
        <v>692</v>
      </c>
      <c r="L1018" s="130">
        <f t="shared" si="294"/>
        <v>692</v>
      </c>
      <c r="M1018" s="131">
        <f t="shared" si="283"/>
        <v>1.1433691969999999</v>
      </c>
      <c r="N1018" s="131">
        <f t="shared" ca="1" si="284"/>
        <v>1.276165778</v>
      </c>
      <c r="O1018" s="130">
        <f t="shared" si="295"/>
        <v>0</v>
      </c>
      <c r="P1018" s="129">
        <f t="shared" ca="1" si="285"/>
        <v>552331.55599999998</v>
      </c>
      <c r="Q1018" s="135">
        <f t="shared" si="286"/>
        <v>0</v>
      </c>
      <c r="R1018" s="129">
        <f t="shared" si="287"/>
        <v>0</v>
      </c>
      <c r="S1018" s="136" t="str">
        <f t="shared" si="296"/>
        <v>A+J=</v>
      </c>
      <c r="T1018" s="122">
        <f t="shared" si="297"/>
        <v>44732</v>
      </c>
      <c r="U1018" s="3"/>
      <c r="V1018" s="3"/>
      <c r="W1018" s="3"/>
      <c r="X1018" s="52"/>
      <c r="Y1018" s="3"/>
      <c r="Z1018" s="1"/>
      <c r="AA1018" s="3"/>
      <c r="AB1018" s="3"/>
      <c r="AC1018" s="3"/>
      <c r="AD1018" s="3"/>
      <c r="AE1018" s="3"/>
      <c r="AF1018" s="11"/>
      <c r="AG1018" s="3"/>
      <c r="AH1018" s="3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  <c r="FE1018" s="2"/>
      <c r="FF1018" s="2"/>
      <c r="FG1018" s="2"/>
      <c r="FH1018" s="2"/>
      <c r="FI1018" s="2"/>
      <c r="FJ1018" s="2"/>
    </row>
    <row r="1019" spans="1:166" x14ac:dyDescent="0.15">
      <c r="A1019" s="134">
        <f t="shared" si="288"/>
        <v>44495</v>
      </c>
      <c r="B1019" s="127">
        <f t="shared" ca="1" si="298"/>
        <v>2553430.4500000002</v>
      </c>
      <c r="C1019" s="119">
        <f t="shared" si="289"/>
        <v>2000000</v>
      </c>
      <c r="D1019" s="128">
        <f ca="1">IF(A1019&lt;$B$1,VLOOKUP(A1019,[1]DI!$A$4:$B$15000,2,FALSE),0)</f>
        <v>6.1499999999999999E-2</v>
      </c>
      <c r="E1019" s="129">
        <f t="shared" ca="1" si="281"/>
        <v>1.0002368699999999</v>
      </c>
      <c r="F1019" s="129">
        <f ca="1">(TRUNC(PRODUCT($E$12:$E1018),16))</f>
        <v>1.1164093487778</v>
      </c>
      <c r="G1019" s="129">
        <f t="shared" si="290"/>
        <v>1</v>
      </c>
      <c r="H1019" s="129">
        <f t="shared" ca="1" si="282"/>
        <v>1.1164093500000001</v>
      </c>
      <c r="I1019" s="128">
        <f t="shared" si="291"/>
        <v>0.05</v>
      </c>
      <c r="J1019" s="122">
        <f t="shared" si="292"/>
        <v>43488</v>
      </c>
      <c r="K1019" s="118">
        <f t="shared" si="293"/>
        <v>693</v>
      </c>
      <c r="L1019" s="130">
        <f t="shared" si="294"/>
        <v>693</v>
      </c>
      <c r="M1019" s="131">
        <f t="shared" si="283"/>
        <v>1.1435905879999999</v>
      </c>
      <c r="N1019" s="131">
        <f t="shared" ca="1" si="284"/>
        <v>1.276715225</v>
      </c>
      <c r="O1019" s="130">
        <f t="shared" si="295"/>
        <v>0</v>
      </c>
      <c r="P1019" s="129">
        <f t="shared" ca="1" si="285"/>
        <v>553430.44999999995</v>
      </c>
      <c r="Q1019" s="135">
        <f t="shared" si="286"/>
        <v>0</v>
      </c>
      <c r="R1019" s="129">
        <f t="shared" si="287"/>
        <v>0</v>
      </c>
      <c r="S1019" s="136" t="str">
        <f t="shared" si="296"/>
        <v>A+J=</v>
      </c>
      <c r="T1019" s="122">
        <f t="shared" si="297"/>
        <v>44732</v>
      </c>
      <c r="U1019" s="3"/>
      <c r="V1019" s="3"/>
      <c r="W1019" s="3"/>
      <c r="X1019" s="52"/>
      <c r="Y1019" s="3"/>
      <c r="Z1019" s="1"/>
      <c r="AA1019" s="3"/>
      <c r="AB1019" s="3"/>
      <c r="AC1019" s="3"/>
      <c r="AD1019" s="3"/>
      <c r="AE1019" s="3"/>
      <c r="AF1019" s="11"/>
      <c r="AG1019" s="3"/>
      <c r="AH1019" s="3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  <c r="FE1019" s="2"/>
      <c r="FF1019" s="2"/>
      <c r="FG1019" s="2"/>
      <c r="FH1019" s="2"/>
      <c r="FI1019" s="2"/>
      <c r="FJ1019" s="2"/>
    </row>
    <row r="1020" spans="1:166" x14ac:dyDescent="0.15">
      <c r="A1020" s="134">
        <f t="shared" si="288"/>
        <v>44496</v>
      </c>
      <c r="B1020" s="127">
        <f t="shared" ca="1" si="298"/>
        <v>2554529.8119999999</v>
      </c>
      <c r="C1020" s="119">
        <f t="shared" si="289"/>
        <v>2000000</v>
      </c>
      <c r="D1020" s="128">
        <f ca="1">IF(A1020&lt;$B$1,VLOOKUP(A1020,[1]DI!$A$4:$B$15000,2,FALSE),0)</f>
        <v>6.1499999999999999E-2</v>
      </c>
      <c r="E1020" s="129">
        <f t="shared" ca="1" si="281"/>
        <v>1.0002368699999999</v>
      </c>
      <c r="F1020" s="129">
        <f ca="1">(TRUNC(PRODUCT($E$12:$E1019),16))</f>
        <v>1.1166737926602499</v>
      </c>
      <c r="G1020" s="129">
        <f t="shared" si="290"/>
        <v>1</v>
      </c>
      <c r="H1020" s="129">
        <f t="shared" ca="1" si="282"/>
        <v>1.1166737900000001</v>
      </c>
      <c r="I1020" s="128">
        <f t="shared" si="291"/>
        <v>0.05</v>
      </c>
      <c r="J1020" s="122">
        <f t="shared" si="292"/>
        <v>43488</v>
      </c>
      <c r="K1020" s="118">
        <f t="shared" si="293"/>
        <v>694</v>
      </c>
      <c r="L1020" s="130">
        <f t="shared" si="294"/>
        <v>694</v>
      </c>
      <c r="M1020" s="131">
        <f t="shared" si="283"/>
        <v>1.1438120220000001</v>
      </c>
      <c r="N1020" s="131">
        <f t="shared" ca="1" si="284"/>
        <v>1.2772649060000001</v>
      </c>
      <c r="O1020" s="130">
        <f t="shared" si="295"/>
        <v>0</v>
      </c>
      <c r="P1020" s="129">
        <f t="shared" ca="1" si="285"/>
        <v>554529.81200000003</v>
      </c>
      <c r="Q1020" s="135">
        <f t="shared" si="286"/>
        <v>0</v>
      </c>
      <c r="R1020" s="129">
        <f t="shared" si="287"/>
        <v>0</v>
      </c>
      <c r="S1020" s="136" t="str">
        <f t="shared" si="296"/>
        <v>A+J=</v>
      </c>
      <c r="T1020" s="122">
        <f t="shared" si="297"/>
        <v>44732</v>
      </c>
      <c r="U1020" s="3"/>
      <c r="V1020" s="3"/>
      <c r="W1020" s="3"/>
      <c r="X1020" s="52"/>
      <c r="Y1020" s="3"/>
      <c r="Z1020" s="1"/>
      <c r="AA1020" s="3"/>
      <c r="AB1020" s="3"/>
      <c r="AC1020" s="3"/>
      <c r="AD1020" s="3"/>
      <c r="AE1020" s="3"/>
      <c r="AF1020" s="11"/>
      <c r="AG1020" s="3"/>
      <c r="AH1020" s="3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  <c r="FE1020" s="2"/>
      <c r="FF1020" s="2"/>
      <c r="FG1020" s="2"/>
      <c r="FH1020" s="2"/>
      <c r="FI1020" s="2"/>
      <c r="FJ1020" s="2"/>
    </row>
    <row r="1021" spans="1:166" x14ac:dyDescent="0.15">
      <c r="A1021" s="134">
        <f t="shared" si="288"/>
        <v>44497</v>
      </c>
      <c r="B1021" s="127">
        <f t="shared" ca="1" si="298"/>
        <v>2555629.6639999999</v>
      </c>
      <c r="C1021" s="119">
        <f t="shared" si="289"/>
        <v>2000000</v>
      </c>
      <c r="D1021" s="128">
        <f ca="1">IF(A1021&lt;$B$1,VLOOKUP(A1021,[1]DI!$A$4:$B$15000,2,FALSE),0)</f>
        <v>7.6499999999999999E-2</v>
      </c>
      <c r="E1021" s="129">
        <f t="shared" ca="1" si="281"/>
        <v>1.0002925600000001</v>
      </c>
      <c r="F1021" s="129">
        <f ca="1">(TRUNC(PRODUCT($E$12:$E1020),16))</f>
        <v>1.11693829918152</v>
      </c>
      <c r="G1021" s="129">
        <f t="shared" si="290"/>
        <v>1</v>
      </c>
      <c r="H1021" s="129">
        <f t="shared" ca="1" si="282"/>
        <v>1.1169382999999999</v>
      </c>
      <c r="I1021" s="128">
        <f t="shared" si="291"/>
        <v>0.05</v>
      </c>
      <c r="J1021" s="122">
        <f t="shared" si="292"/>
        <v>43488</v>
      </c>
      <c r="K1021" s="118">
        <f t="shared" si="293"/>
        <v>695</v>
      </c>
      <c r="L1021" s="130">
        <f t="shared" si="294"/>
        <v>695</v>
      </c>
      <c r="M1021" s="131">
        <f t="shared" si="283"/>
        <v>1.1440334990000001</v>
      </c>
      <c r="N1021" s="131">
        <f t="shared" ca="1" si="284"/>
        <v>1.277814832</v>
      </c>
      <c r="O1021" s="130">
        <f t="shared" si="295"/>
        <v>0</v>
      </c>
      <c r="P1021" s="129">
        <f t="shared" ca="1" si="285"/>
        <v>555629.66399999999</v>
      </c>
      <c r="Q1021" s="135">
        <f t="shared" si="286"/>
        <v>0</v>
      </c>
      <c r="R1021" s="129">
        <f t="shared" si="287"/>
        <v>0</v>
      </c>
      <c r="S1021" s="136" t="str">
        <f t="shared" si="296"/>
        <v>A+J=</v>
      </c>
      <c r="T1021" s="122">
        <f t="shared" si="297"/>
        <v>44732</v>
      </c>
      <c r="U1021" s="3"/>
      <c r="V1021" s="3"/>
      <c r="W1021" s="3"/>
      <c r="X1021" s="52"/>
      <c r="Y1021" s="3"/>
      <c r="Z1021" s="1"/>
      <c r="AA1021" s="3"/>
      <c r="AB1021" s="3"/>
      <c r="AC1021" s="3"/>
      <c r="AD1021" s="3"/>
      <c r="AE1021" s="3"/>
      <c r="AF1021" s="11"/>
      <c r="AG1021" s="3"/>
      <c r="AH1021" s="3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  <c r="FE1021" s="2"/>
      <c r="FF1021" s="2"/>
      <c r="FG1021" s="2"/>
      <c r="FH1021" s="2"/>
      <c r="FI1021" s="2"/>
      <c r="FJ1021" s="2"/>
    </row>
    <row r="1022" spans="1:166" x14ac:dyDescent="0.15">
      <c r="A1022" s="134">
        <f t="shared" si="288"/>
        <v>44498</v>
      </c>
      <c r="B1022" s="127">
        <f t="shared" ca="1" si="298"/>
        <v>2556872.3279999997</v>
      </c>
      <c r="C1022" s="119">
        <f t="shared" si="289"/>
        <v>2000000</v>
      </c>
      <c r="D1022" s="128">
        <f ca="1">IF(A1022&lt;$B$1,VLOOKUP(A1022,[1]DI!$A$4:$B$15000,2,FALSE),0)</f>
        <v>7.6499999999999999E-2</v>
      </c>
      <c r="E1022" s="129">
        <f t="shared" ca="1" si="281"/>
        <v>1.0002925600000001</v>
      </c>
      <c r="F1022" s="129">
        <f ca="1">(TRUNC(PRODUCT($E$12:$E1021),16))</f>
        <v>1.11726507065032</v>
      </c>
      <c r="G1022" s="129">
        <f t="shared" si="290"/>
        <v>1</v>
      </c>
      <c r="H1022" s="129">
        <f t="shared" ca="1" si="282"/>
        <v>1.11726507</v>
      </c>
      <c r="I1022" s="128">
        <f t="shared" si="291"/>
        <v>0.05</v>
      </c>
      <c r="J1022" s="122">
        <f t="shared" si="292"/>
        <v>43488</v>
      </c>
      <c r="K1022" s="118">
        <f t="shared" si="293"/>
        <v>696</v>
      </c>
      <c r="L1022" s="130">
        <f t="shared" si="294"/>
        <v>696</v>
      </c>
      <c r="M1022" s="131">
        <f t="shared" si="283"/>
        <v>1.144255019</v>
      </c>
      <c r="N1022" s="131">
        <f t="shared" ca="1" si="284"/>
        <v>1.2784361639999999</v>
      </c>
      <c r="O1022" s="130">
        <f t="shared" si="295"/>
        <v>0</v>
      </c>
      <c r="P1022" s="129">
        <f t="shared" ca="1" si="285"/>
        <v>556872.32799999998</v>
      </c>
      <c r="Q1022" s="135">
        <f t="shared" si="286"/>
        <v>0</v>
      </c>
      <c r="R1022" s="129">
        <f t="shared" si="287"/>
        <v>0</v>
      </c>
      <c r="S1022" s="136" t="str">
        <f t="shared" si="296"/>
        <v>A+J=</v>
      </c>
      <c r="T1022" s="122">
        <f t="shared" si="297"/>
        <v>44732</v>
      </c>
      <c r="U1022" s="3"/>
      <c r="V1022" s="3"/>
      <c r="W1022" s="3"/>
      <c r="X1022" s="52"/>
      <c r="Y1022" s="3"/>
      <c r="Z1022" s="1"/>
      <c r="AA1022" s="3"/>
      <c r="AB1022" s="3"/>
      <c r="AC1022" s="3"/>
      <c r="AD1022" s="3"/>
      <c r="AE1022" s="3"/>
      <c r="AF1022" s="11"/>
      <c r="AG1022" s="3"/>
      <c r="AH1022" s="3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  <c r="FE1022" s="2"/>
      <c r="FF1022" s="2"/>
      <c r="FG1022" s="2"/>
      <c r="FH1022" s="2"/>
      <c r="FI1022" s="2"/>
      <c r="FJ1022" s="2"/>
    </row>
    <row r="1023" spans="1:166" x14ac:dyDescent="0.15">
      <c r="A1023" s="134">
        <f t="shared" si="288"/>
        <v>44499</v>
      </c>
      <c r="B1023" s="127">
        <f t="shared" ca="1" si="298"/>
        <v>2558115.608</v>
      </c>
      <c r="C1023" s="119">
        <f t="shared" si="289"/>
        <v>2000000</v>
      </c>
      <c r="D1023" s="128">
        <f ca="1">IF(A1023&lt;$B$1,VLOOKUP(A1023,[1]DI!$A$4:$B$15000,2,FALSE),0)</f>
        <v>0</v>
      </c>
      <c r="E1023" s="129">
        <f t="shared" ca="1" si="281"/>
        <v>1</v>
      </c>
      <c r="F1023" s="129">
        <f ca="1">(TRUNC(PRODUCT($E$12:$E1022),16))</f>
        <v>1.1175919377193899</v>
      </c>
      <c r="G1023" s="129">
        <f t="shared" si="290"/>
        <v>1</v>
      </c>
      <c r="H1023" s="129">
        <f t="shared" ca="1" si="282"/>
        <v>1.1175919400000001</v>
      </c>
      <c r="I1023" s="128">
        <f t="shared" si="291"/>
        <v>0.05</v>
      </c>
      <c r="J1023" s="122">
        <f t="shared" si="292"/>
        <v>43488</v>
      </c>
      <c r="K1023" s="118">
        <f t="shared" si="293"/>
        <v>696</v>
      </c>
      <c r="L1023" s="130">
        <f t="shared" si="294"/>
        <v>697</v>
      </c>
      <c r="M1023" s="131">
        <f t="shared" si="283"/>
        <v>1.144476582</v>
      </c>
      <c r="N1023" s="131">
        <f t="shared" ca="1" si="284"/>
        <v>1.279057804</v>
      </c>
      <c r="O1023" s="130">
        <f t="shared" si="295"/>
        <v>0</v>
      </c>
      <c r="P1023" s="129">
        <f t="shared" ca="1" si="285"/>
        <v>558115.60800000001</v>
      </c>
      <c r="Q1023" s="135">
        <f t="shared" si="286"/>
        <v>0</v>
      </c>
      <c r="R1023" s="129">
        <f t="shared" si="287"/>
        <v>0</v>
      </c>
      <c r="S1023" s="136" t="str">
        <f t="shared" si="296"/>
        <v>A+J=</v>
      </c>
      <c r="T1023" s="122">
        <f t="shared" si="297"/>
        <v>44732</v>
      </c>
      <c r="U1023" s="3"/>
      <c r="V1023" s="3"/>
      <c r="W1023" s="3"/>
      <c r="X1023" s="52"/>
      <c r="Y1023" s="3"/>
      <c r="Z1023" s="1"/>
      <c r="AA1023" s="3"/>
      <c r="AB1023" s="3"/>
      <c r="AC1023" s="3"/>
      <c r="AD1023" s="3"/>
      <c r="AE1023" s="3"/>
      <c r="AF1023" s="11"/>
      <c r="AG1023" s="3"/>
      <c r="AH1023" s="3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  <c r="FE1023" s="2"/>
      <c r="FF1023" s="2"/>
      <c r="FG1023" s="2"/>
      <c r="FH1023" s="2"/>
      <c r="FI1023" s="2"/>
      <c r="FJ1023" s="2"/>
    </row>
    <row r="1024" spans="1:166" x14ac:dyDescent="0.15">
      <c r="A1024" s="134">
        <f t="shared" si="288"/>
        <v>44500</v>
      </c>
      <c r="B1024" s="127">
        <f t="shared" ca="1" si="298"/>
        <v>2558115.608</v>
      </c>
      <c r="C1024" s="119">
        <f t="shared" si="289"/>
        <v>2000000</v>
      </c>
      <c r="D1024" s="128">
        <f ca="1">IF(A1024&lt;$B$1,VLOOKUP(A1024,[1]DI!$A$4:$B$15000,2,FALSE),0)</f>
        <v>0</v>
      </c>
      <c r="E1024" s="129">
        <f t="shared" ca="1" si="281"/>
        <v>1</v>
      </c>
      <c r="F1024" s="129">
        <f ca="1">(TRUNC(PRODUCT($E$12:$E1023),16))</f>
        <v>1.1175919377193899</v>
      </c>
      <c r="G1024" s="129">
        <f t="shared" si="290"/>
        <v>1</v>
      </c>
      <c r="H1024" s="129">
        <f t="shared" ca="1" si="282"/>
        <v>1.1175919400000001</v>
      </c>
      <c r="I1024" s="128">
        <f t="shared" si="291"/>
        <v>0.05</v>
      </c>
      <c r="J1024" s="122">
        <f t="shared" si="292"/>
        <v>43488</v>
      </c>
      <c r="K1024" s="118">
        <f t="shared" si="293"/>
        <v>696</v>
      </c>
      <c r="L1024" s="130">
        <f t="shared" si="294"/>
        <v>697</v>
      </c>
      <c r="M1024" s="131">
        <f t="shared" si="283"/>
        <v>1.144476582</v>
      </c>
      <c r="N1024" s="131">
        <f t="shared" ca="1" si="284"/>
        <v>1.279057804</v>
      </c>
      <c r="O1024" s="130">
        <f t="shared" si="295"/>
        <v>0</v>
      </c>
      <c r="P1024" s="129">
        <f t="shared" ca="1" si="285"/>
        <v>558115.60800000001</v>
      </c>
      <c r="Q1024" s="135">
        <f t="shared" si="286"/>
        <v>0</v>
      </c>
      <c r="R1024" s="129">
        <f t="shared" si="287"/>
        <v>0</v>
      </c>
      <c r="S1024" s="136" t="str">
        <f t="shared" si="296"/>
        <v>A+J=</v>
      </c>
      <c r="T1024" s="122">
        <f t="shared" si="297"/>
        <v>44732</v>
      </c>
      <c r="U1024" s="3"/>
      <c r="V1024" s="3"/>
      <c r="W1024" s="3"/>
      <c r="X1024" s="52"/>
      <c r="Y1024" s="3"/>
      <c r="Z1024" s="1"/>
      <c r="AA1024" s="3"/>
      <c r="AB1024" s="3"/>
      <c r="AC1024" s="3"/>
      <c r="AD1024" s="3"/>
      <c r="AE1024" s="3"/>
      <c r="AF1024" s="11"/>
      <c r="AG1024" s="3"/>
      <c r="AH1024" s="3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  <c r="FE1024" s="2"/>
      <c r="FF1024" s="2"/>
      <c r="FG1024" s="2"/>
      <c r="FH1024" s="2"/>
      <c r="FI1024" s="2"/>
      <c r="FJ1024" s="2"/>
    </row>
    <row r="1025" spans="1:166" x14ac:dyDescent="0.15">
      <c r="A1025" s="134">
        <f t="shared" si="288"/>
        <v>44501</v>
      </c>
      <c r="B1025" s="127">
        <f t="shared" ca="1" si="298"/>
        <v>2558115.608</v>
      </c>
      <c r="C1025" s="119">
        <f t="shared" si="289"/>
        <v>2000000</v>
      </c>
      <c r="D1025" s="128">
        <f ca="1">IF(A1025&lt;$B$1,VLOOKUP(A1025,[1]DI!$A$4:$B$15000,2,FALSE),0)</f>
        <v>7.6499999999999999E-2</v>
      </c>
      <c r="E1025" s="129">
        <f t="shared" ca="1" si="281"/>
        <v>1.0002925600000001</v>
      </c>
      <c r="F1025" s="129">
        <f ca="1">(TRUNC(PRODUCT($E$12:$E1024),16))</f>
        <v>1.1175919377193899</v>
      </c>
      <c r="G1025" s="129">
        <f t="shared" si="290"/>
        <v>1</v>
      </c>
      <c r="H1025" s="129">
        <f t="shared" ca="1" si="282"/>
        <v>1.1175919400000001</v>
      </c>
      <c r="I1025" s="128">
        <f t="shared" si="291"/>
        <v>0.05</v>
      </c>
      <c r="J1025" s="122">
        <f t="shared" si="292"/>
        <v>43488</v>
      </c>
      <c r="K1025" s="118">
        <f t="shared" si="293"/>
        <v>697</v>
      </c>
      <c r="L1025" s="130">
        <f t="shared" si="294"/>
        <v>697</v>
      </c>
      <c r="M1025" s="131">
        <f t="shared" si="283"/>
        <v>1.144476582</v>
      </c>
      <c r="N1025" s="131">
        <f t="shared" ca="1" si="284"/>
        <v>1.279057804</v>
      </c>
      <c r="O1025" s="130">
        <f t="shared" si="295"/>
        <v>0</v>
      </c>
      <c r="P1025" s="129">
        <f t="shared" ca="1" si="285"/>
        <v>558115.60800000001</v>
      </c>
      <c r="Q1025" s="135">
        <f t="shared" si="286"/>
        <v>0</v>
      </c>
      <c r="R1025" s="129">
        <f t="shared" si="287"/>
        <v>0</v>
      </c>
      <c r="S1025" s="136" t="str">
        <f t="shared" si="296"/>
        <v>A+J=</v>
      </c>
      <c r="T1025" s="122">
        <f t="shared" si="297"/>
        <v>44732</v>
      </c>
      <c r="U1025" s="3"/>
      <c r="V1025" s="3"/>
      <c r="W1025" s="3"/>
      <c r="X1025" s="52"/>
      <c r="Y1025" s="3"/>
      <c r="Z1025" s="1"/>
      <c r="AA1025" s="3"/>
      <c r="AB1025" s="3"/>
      <c r="AC1025" s="3"/>
      <c r="AD1025" s="3"/>
      <c r="AE1025" s="3"/>
      <c r="AF1025" s="11"/>
      <c r="AG1025" s="3"/>
      <c r="AH1025" s="3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  <c r="FE1025" s="2"/>
      <c r="FF1025" s="2"/>
      <c r="FG1025" s="2"/>
      <c r="FH1025" s="2"/>
      <c r="FI1025" s="2"/>
      <c r="FJ1025" s="2"/>
    </row>
    <row r="1026" spans="1:166" x14ac:dyDescent="0.15">
      <c r="A1026" s="134">
        <f t="shared" si="288"/>
        <v>44502</v>
      </c>
      <c r="B1026" s="127">
        <f t="shared" ca="1" si="298"/>
        <v>2559359.4759999998</v>
      </c>
      <c r="C1026" s="119">
        <f t="shared" si="289"/>
        <v>2000000</v>
      </c>
      <c r="D1026" s="128">
        <f ca="1">IF(A1026&lt;$B$1,VLOOKUP(A1026,[1]DI!$A$4:$B$15000,2,FALSE),0)</f>
        <v>0</v>
      </c>
      <c r="E1026" s="129">
        <f t="shared" ca="1" si="281"/>
        <v>1</v>
      </c>
      <c r="F1026" s="129">
        <f ca="1">(TRUNC(PRODUCT($E$12:$E1025),16))</f>
        <v>1.1179189004166901</v>
      </c>
      <c r="G1026" s="129">
        <f t="shared" si="290"/>
        <v>1</v>
      </c>
      <c r="H1026" s="129">
        <f t="shared" ca="1" si="282"/>
        <v>1.1179189</v>
      </c>
      <c r="I1026" s="128">
        <f t="shared" si="291"/>
        <v>0.05</v>
      </c>
      <c r="J1026" s="122">
        <f t="shared" si="292"/>
        <v>43488</v>
      </c>
      <c r="K1026" s="118">
        <f t="shared" si="293"/>
        <v>697</v>
      </c>
      <c r="L1026" s="130">
        <f t="shared" si="294"/>
        <v>698</v>
      </c>
      <c r="M1026" s="131">
        <f t="shared" si="283"/>
        <v>1.1446981869999999</v>
      </c>
      <c r="N1026" s="131">
        <f t="shared" ca="1" si="284"/>
        <v>1.279679738</v>
      </c>
      <c r="O1026" s="130">
        <f t="shared" si="295"/>
        <v>0</v>
      </c>
      <c r="P1026" s="129">
        <f t="shared" ca="1" si="285"/>
        <v>559359.47600000002</v>
      </c>
      <c r="Q1026" s="135">
        <f t="shared" si="286"/>
        <v>0</v>
      </c>
      <c r="R1026" s="129">
        <f t="shared" si="287"/>
        <v>0</v>
      </c>
      <c r="S1026" s="136" t="str">
        <f t="shared" si="296"/>
        <v>A+J=</v>
      </c>
      <c r="T1026" s="122">
        <f t="shared" si="297"/>
        <v>44732</v>
      </c>
      <c r="U1026" s="3"/>
      <c r="V1026" s="3"/>
      <c r="W1026" s="3"/>
      <c r="X1026" s="52"/>
      <c r="Y1026" s="3"/>
      <c r="Z1026" s="1"/>
      <c r="AA1026" s="3"/>
      <c r="AB1026" s="3"/>
      <c r="AC1026" s="3"/>
      <c r="AD1026" s="3"/>
      <c r="AE1026" s="3"/>
      <c r="AF1026" s="11"/>
      <c r="AG1026" s="3"/>
      <c r="AH1026" s="3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  <c r="FE1026" s="2"/>
      <c r="FF1026" s="2"/>
      <c r="FG1026" s="2"/>
      <c r="FH1026" s="2"/>
      <c r="FI1026" s="2"/>
      <c r="FJ1026" s="2"/>
    </row>
    <row r="1027" spans="1:166" x14ac:dyDescent="0.15">
      <c r="A1027" s="134">
        <f t="shared" si="288"/>
        <v>44503</v>
      </c>
      <c r="B1027" s="127">
        <f t="shared" ca="1" si="298"/>
        <v>2559359.4759999998</v>
      </c>
      <c r="C1027" s="119">
        <f t="shared" si="289"/>
        <v>2000000</v>
      </c>
      <c r="D1027" s="128">
        <f ca="1">IF(A1027&lt;$B$1,VLOOKUP(A1027,[1]DI!$A$4:$B$15000,2,FALSE),0)</f>
        <v>7.6499999999999999E-2</v>
      </c>
      <c r="E1027" s="129">
        <f t="shared" ca="1" si="281"/>
        <v>1.0002925600000001</v>
      </c>
      <c r="F1027" s="129">
        <f ca="1">(TRUNC(PRODUCT($E$12:$E1026),16))</f>
        <v>1.1179189004166901</v>
      </c>
      <c r="G1027" s="129">
        <f t="shared" si="290"/>
        <v>1</v>
      </c>
      <c r="H1027" s="129">
        <f t="shared" ca="1" si="282"/>
        <v>1.1179189</v>
      </c>
      <c r="I1027" s="128">
        <f t="shared" si="291"/>
        <v>0.05</v>
      </c>
      <c r="J1027" s="122">
        <f t="shared" si="292"/>
        <v>43488</v>
      </c>
      <c r="K1027" s="118">
        <f t="shared" si="293"/>
        <v>698</v>
      </c>
      <c r="L1027" s="130">
        <f t="shared" si="294"/>
        <v>698</v>
      </c>
      <c r="M1027" s="131">
        <f t="shared" si="283"/>
        <v>1.1446981869999999</v>
      </c>
      <c r="N1027" s="131">
        <f t="shared" ca="1" si="284"/>
        <v>1.279679738</v>
      </c>
      <c r="O1027" s="130">
        <f t="shared" si="295"/>
        <v>0</v>
      </c>
      <c r="P1027" s="129">
        <f t="shared" ca="1" si="285"/>
        <v>559359.47600000002</v>
      </c>
      <c r="Q1027" s="135">
        <f t="shared" si="286"/>
        <v>0</v>
      </c>
      <c r="R1027" s="129">
        <f t="shared" si="287"/>
        <v>0</v>
      </c>
      <c r="S1027" s="136" t="str">
        <f t="shared" si="296"/>
        <v>A+J=</v>
      </c>
      <c r="T1027" s="122">
        <f t="shared" si="297"/>
        <v>44732</v>
      </c>
      <c r="U1027" s="3"/>
      <c r="V1027" s="3"/>
      <c r="W1027" s="3"/>
      <c r="X1027" s="52"/>
      <c r="Y1027" s="3"/>
      <c r="Z1027" s="1"/>
      <c r="AA1027" s="3"/>
      <c r="AB1027" s="3"/>
      <c r="AC1027" s="3"/>
      <c r="AD1027" s="3"/>
      <c r="AE1027" s="3"/>
      <c r="AF1027" s="11"/>
      <c r="AG1027" s="3"/>
      <c r="AH1027" s="3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  <c r="FE1027" s="2"/>
      <c r="FF1027" s="2"/>
      <c r="FG1027" s="2"/>
      <c r="FH1027" s="2"/>
      <c r="FI1027" s="2"/>
      <c r="FJ1027" s="2"/>
    </row>
    <row r="1028" spans="1:166" x14ac:dyDescent="0.15">
      <c r="A1028" s="134">
        <f t="shared" si="288"/>
        <v>44504</v>
      </c>
      <c r="B1028" s="127">
        <f t="shared" ca="1" si="298"/>
        <v>2560603.9620000003</v>
      </c>
      <c r="C1028" s="119">
        <f t="shared" si="289"/>
        <v>2000000</v>
      </c>
      <c r="D1028" s="128">
        <f ca="1">IF(A1028&lt;$B$1,VLOOKUP(A1028,[1]DI!$A$4:$B$15000,2,FALSE),0)</f>
        <v>7.6499999999999999E-2</v>
      </c>
      <c r="E1028" s="129">
        <f t="shared" ca="1" si="281"/>
        <v>1.0002925600000001</v>
      </c>
      <c r="F1028" s="129">
        <f ca="1">(TRUNC(PRODUCT($E$12:$E1027),16))</f>
        <v>1.1182459587702001</v>
      </c>
      <c r="G1028" s="129">
        <f t="shared" si="290"/>
        <v>1</v>
      </c>
      <c r="H1028" s="129">
        <f t="shared" ca="1" si="282"/>
        <v>1.1182459600000001</v>
      </c>
      <c r="I1028" s="128">
        <f t="shared" si="291"/>
        <v>0.05</v>
      </c>
      <c r="J1028" s="122">
        <f t="shared" si="292"/>
        <v>43488</v>
      </c>
      <c r="K1028" s="118">
        <f t="shared" si="293"/>
        <v>699</v>
      </c>
      <c r="L1028" s="130">
        <f t="shared" si="294"/>
        <v>699</v>
      </c>
      <c r="M1028" s="131">
        <f t="shared" si="283"/>
        <v>1.1449198359999999</v>
      </c>
      <c r="N1028" s="131">
        <f t="shared" ca="1" si="284"/>
        <v>1.280301981</v>
      </c>
      <c r="O1028" s="130">
        <f t="shared" si="295"/>
        <v>0</v>
      </c>
      <c r="P1028" s="129">
        <f t="shared" ca="1" si="285"/>
        <v>560603.96200000006</v>
      </c>
      <c r="Q1028" s="135">
        <f t="shared" si="286"/>
        <v>0</v>
      </c>
      <c r="R1028" s="129">
        <f t="shared" si="287"/>
        <v>0</v>
      </c>
      <c r="S1028" s="136" t="str">
        <f t="shared" si="296"/>
        <v>A+J=</v>
      </c>
      <c r="T1028" s="122">
        <f t="shared" si="297"/>
        <v>44732</v>
      </c>
      <c r="U1028" s="3"/>
      <c r="V1028" s="3"/>
      <c r="W1028" s="3"/>
      <c r="X1028" s="52"/>
      <c r="Y1028" s="3"/>
      <c r="Z1028" s="1"/>
      <c r="AA1028" s="3"/>
      <c r="AB1028" s="3"/>
      <c r="AC1028" s="3"/>
      <c r="AD1028" s="3"/>
      <c r="AE1028" s="3"/>
      <c r="AF1028" s="11"/>
      <c r="AG1028" s="3"/>
      <c r="AH1028" s="3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  <c r="FE1028" s="2"/>
      <c r="FF1028" s="2"/>
      <c r="FG1028" s="2"/>
      <c r="FH1028" s="2"/>
      <c r="FI1028" s="2"/>
      <c r="FJ1028" s="2"/>
    </row>
    <row r="1029" spans="1:166" x14ac:dyDescent="0.15">
      <c r="A1029" s="134">
        <f t="shared" si="288"/>
        <v>44505</v>
      </c>
      <c r="B1029" s="127">
        <f t="shared" ca="1" si="298"/>
        <v>2561849.0379999997</v>
      </c>
      <c r="C1029" s="119">
        <f t="shared" si="289"/>
        <v>2000000</v>
      </c>
      <c r="D1029" s="128">
        <f ca="1">IF(A1029&lt;$B$1,VLOOKUP(A1029,[1]DI!$A$4:$B$15000,2,FALSE),0)</f>
        <v>7.6499999999999999E-2</v>
      </c>
      <c r="E1029" s="129">
        <f t="shared" ca="1" si="281"/>
        <v>1.0002925600000001</v>
      </c>
      <c r="F1029" s="129">
        <f ca="1">(TRUNC(PRODUCT($E$12:$E1028),16))</f>
        <v>1.1185731128078999</v>
      </c>
      <c r="G1029" s="129">
        <f t="shared" si="290"/>
        <v>1</v>
      </c>
      <c r="H1029" s="129">
        <f t="shared" ca="1" si="282"/>
        <v>1.11857311</v>
      </c>
      <c r="I1029" s="128">
        <f t="shared" si="291"/>
        <v>0.05</v>
      </c>
      <c r="J1029" s="122">
        <f t="shared" si="292"/>
        <v>43488</v>
      </c>
      <c r="K1029" s="118">
        <f t="shared" si="293"/>
        <v>700</v>
      </c>
      <c r="L1029" s="130">
        <f t="shared" si="294"/>
        <v>700</v>
      </c>
      <c r="M1029" s="131">
        <f t="shared" si="283"/>
        <v>1.145141527</v>
      </c>
      <c r="N1029" s="131">
        <f t="shared" ca="1" si="284"/>
        <v>1.280924519</v>
      </c>
      <c r="O1029" s="130">
        <f t="shared" si="295"/>
        <v>0</v>
      </c>
      <c r="P1029" s="129">
        <f t="shared" ca="1" si="285"/>
        <v>561849.03799999994</v>
      </c>
      <c r="Q1029" s="135">
        <f t="shared" si="286"/>
        <v>0</v>
      </c>
      <c r="R1029" s="129">
        <f t="shared" si="287"/>
        <v>0</v>
      </c>
      <c r="S1029" s="136" t="str">
        <f t="shared" si="296"/>
        <v>A+J=</v>
      </c>
      <c r="T1029" s="122">
        <f t="shared" si="297"/>
        <v>44732</v>
      </c>
      <c r="U1029" s="3"/>
      <c r="V1029" s="3"/>
      <c r="W1029" s="3"/>
      <c r="X1029" s="52"/>
      <c r="Y1029" s="3"/>
      <c r="Z1029" s="1"/>
      <c r="AA1029" s="3"/>
      <c r="AB1029" s="3"/>
      <c r="AC1029" s="3"/>
      <c r="AD1029" s="3"/>
      <c r="AE1029" s="3"/>
      <c r="AF1029" s="11"/>
      <c r="AG1029" s="3"/>
      <c r="AH1029" s="3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  <c r="FE1029" s="2"/>
      <c r="FF1029" s="2"/>
      <c r="FG1029" s="2"/>
      <c r="FH1029" s="2"/>
      <c r="FI1029" s="2"/>
      <c r="FJ1029" s="2"/>
    </row>
    <row r="1030" spans="1:166" x14ac:dyDescent="0.15">
      <c r="A1030" s="134">
        <f t="shared" si="288"/>
        <v>44506</v>
      </c>
      <c r="B1030" s="127">
        <f t="shared" ca="1" si="298"/>
        <v>2563094.73</v>
      </c>
      <c r="C1030" s="119">
        <f t="shared" si="289"/>
        <v>2000000</v>
      </c>
      <c r="D1030" s="128">
        <f ca="1">IF(A1030&lt;$B$1,VLOOKUP(A1030,[1]DI!$A$4:$B$15000,2,FALSE),0)</f>
        <v>0</v>
      </c>
      <c r="E1030" s="129">
        <f t="shared" ca="1" si="281"/>
        <v>1</v>
      </c>
      <c r="F1030" s="129">
        <f ca="1">(TRUNC(PRODUCT($E$12:$E1029),16))</f>
        <v>1.11890036255778</v>
      </c>
      <c r="G1030" s="129">
        <f t="shared" si="290"/>
        <v>1</v>
      </c>
      <c r="H1030" s="129">
        <f t="shared" ca="1" si="282"/>
        <v>1.11890036</v>
      </c>
      <c r="I1030" s="128">
        <f t="shared" si="291"/>
        <v>0.05</v>
      </c>
      <c r="J1030" s="122">
        <f t="shared" si="292"/>
        <v>43488</v>
      </c>
      <c r="K1030" s="118">
        <f t="shared" si="293"/>
        <v>700</v>
      </c>
      <c r="L1030" s="130">
        <f t="shared" si="294"/>
        <v>701</v>
      </c>
      <c r="M1030" s="131">
        <f t="shared" si="283"/>
        <v>1.145363261</v>
      </c>
      <c r="N1030" s="131">
        <f t="shared" ca="1" si="284"/>
        <v>1.281547365</v>
      </c>
      <c r="O1030" s="130">
        <f t="shared" si="295"/>
        <v>0</v>
      </c>
      <c r="P1030" s="129">
        <f t="shared" ca="1" si="285"/>
        <v>563094.73</v>
      </c>
      <c r="Q1030" s="135">
        <f t="shared" si="286"/>
        <v>0</v>
      </c>
      <c r="R1030" s="129">
        <f t="shared" si="287"/>
        <v>0</v>
      </c>
      <c r="S1030" s="136" t="str">
        <f t="shared" si="296"/>
        <v>A+J=</v>
      </c>
      <c r="T1030" s="122">
        <f t="shared" si="297"/>
        <v>44732</v>
      </c>
      <c r="U1030" s="3"/>
      <c r="V1030" s="3"/>
      <c r="W1030" s="3"/>
      <c r="X1030" s="52"/>
      <c r="Y1030" s="3"/>
      <c r="Z1030" s="1"/>
      <c r="AA1030" s="3"/>
      <c r="AB1030" s="3"/>
      <c r="AC1030" s="3"/>
      <c r="AD1030" s="3"/>
      <c r="AE1030" s="3"/>
      <c r="AF1030" s="11"/>
      <c r="AG1030" s="3"/>
      <c r="AH1030" s="3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  <c r="FE1030" s="2"/>
      <c r="FF1030" s="2"/>
      <c r="FG1030" s="2"/>
      <c r="FH1030" s="2"/>
      <c r="FI1030" s="2"/>
      <c r="FJ1030" s="2"/>
    </row>
    <row r="1031" spans="1:166" x14ac:dyDescent="0.15">
      <c r="A1031" s="134">
        <f t="shared" si="288"/>
        <v>44507</v>
      </c>
      <c r="B1031" s="127">
        <f t="shared" ca="1" si="298"/>
        <v>2563094.73</v>
      </c>
      <c r="C1031" s="119">
        <f t="shared" si="289"/>
        <v>2000000</v>
      </c>
      <c r="D1031" s="128">
        <f ca="1">IF(A1031&lt;$B$1,VLOOKUP(A1031,[1]DI!$A$4:$B$15000,2,FALSE),0)</f>
        <v>0</v>
      </c>
      <c r="E1031" s="129">
        <f t="shared" ca="1" si="281"/>
        <v>1</v>
      </c>
      <c r="F1031" s="129">
        <f ca="1">(TRUNC(PRODUCT($E$12:$E1030),16))</f>
        <v>1.11890036255778</v>
      </c>
      <c r="G1031" s="129">
        <f t="shared" si="290"/>
        <v>1</v>
      </c>
      <c r="H1031" s="129">
        <f t="shared" ca="1" si="282"/>
        <v>1.11890036</v>
      </c>
      <c r="I1031" s="128">
        <f t="shared" si="291"/>
        <v>0.05</v>
      </c>
      <c r="J1031" s="122">
        <f t="shared" si="292"/>
        <v>43488</v>
      </c>
      <c r="K1031" s="118">
        <f t="shared" si="293"/>
        <v>700</v>
      </c>
      <c r="L1031" s="130">
        <f t="shared" si="294"/>
        <v>701</v>
      </c>
      <c r="M1031" s="131">
        <f t="shared" si="283"/>
        <v>1.145363261</v>
      </c>
      <c r="N1031" s="131">
        <f t="shared" ca="1" si="284"/>
        <v>1.281547365</v>
      </c>
      <c r="O1031" s="130">
        <f t="shared" si="295"/>
        <v>0</v>
      </c>
      <c r="P1031" s="129">
        <f t="shared" ca="1" si="285"/>
        <v>563094.73</v>
      </c>
      <c r="Q1031" s="135">
        <f t="shared" si="286"/>
        <v>0</v>
      </c>
      <c r="R1031" s="129">
        <f t="shared" si="287"/>
        <v>0</v>
      </c>
      <c r="S1031" s="136" t="str">
        <f t="shared" si="296"/>
        <v>A+J=</v>
      </c>
      <c r="T1031" s="122">
        <f t="shared" si="297"/>
        <v>44732</v>
      </c>
      <c r="U1031" s="3"/>
      <c r="V1031" s="3"/>
      <c r="W1031" s="3"/>
      <c r="X1031" s="52"/>
      <c r="Y1031" s="3"/>
      <c r="Z1031" s="1"/>
      <c r="AA1031" s="3"/>
      <c r="AB1031" s="3"/>
      <c r="AC1031" s="3"/>
      <c r="AD1031" s="3"/>
      <c r="AE1031" s="3"/>
      <c r="AF1031" s="11"/>
      <c r="AG1031" s="3"/>
      <c r="AH1031" s="3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  <c r="FE1031" s="2"/>
      <c r="FF1031" s="2"/>
      <c r="FG1031" s="2"/>
      <c r="FH1031" s="2"/>
      <c r="FI1031" s="2"/>
      <c r="FJ1031" s="2"/>
    </row>
    <row r="1032" spans="1:166" x14ac:dyDescent="0.15">
      <c r="A1032" s="134">
        <f t="shared" si="288"/>
        <v>44508</v>
      </c>
      <c r="B1032" s="127">
        <f t="shared" ca="1" si="298"/>
        <v>2563094.73</v>
      </c>
      <c r="C1032" s="119">
        <f t="shared" si="289"/>
        <v>2000000</v>
      </c>
      <c r="D1032" s="128">
        <f ca="1">IF(A1032&lt;$B$1,VLOOKUP(A1032,[1]DI!$A$4:$B$15000,2,FALSE),0)</f>
        <v>7.6499999999999999E-2</v>
      </c>
      <c r="E1032" s="129">
        <f t="shared" ca="1" si="281"/>
        <v>1.0002925600000001</v>
      </c>
      <c r="F1032" s="129">
        <f ca="1">(TRUNC(PRODUCT($E$12:$E1031),16))</f>
        <v>1.11890036255778</v>
      </c>
      <c r="G1032" s="129">
        <f t="shared" si="290"/>
        <v>1</v>
      </c>
      <c r="H1032" s="129">
        <f t="shared" ca="1" si="282"/>
        <v>1.11890036</v>
      </c>
      <c r="I1032" s="128">
        <f t="shared" si="291"/>
        <v>0.05</v>
      </c>
      <c r="J1032" s="122">
        <f t="shared" si="292"/>
        <v>43488</v>
      </c>
      <c r="K1032" s="118">
        <f t="shared" si="293"/>
        <v>701</v>
      </c>
      <c r="L1032" s="130">
        <f t="shared" si="294"/>
        <v>701</v>
      </c>
      <c r="M1032" s="131">
        <f t="shared" si="283"/>
        <v>1.145363261</v>
      </c>
      <c r="N1032" s="131">
        <f t="shared" ca="1" si="284"/>
        <v>1.281547365</v>
      </c>
      <c r="O1032" s="130">
        <f t="shared" si="295"/>
        <v>0</v>
      </c>
      <c r="P1032" s="129">
        <f t="shared" ca="1" si="285"/>
        <v>563094.73</v>
      </c>
      <c r="Q1032" s="135">
        <f t="shared" si="286"/>
        <v>0</v>
      </c>
      <c r="R1032" s="129">
        <f t="shared" si="287"/>
        <v>0</v>
      </c>
      <c r="S1032" s="136" t="str">
        <f t="shared" si="296"/>
        <v>A+J=</v>
      </c>
      <c r="T1032" s="122">
        <f t="shared" si="297"/>
        <v>44732</v>
      </c>
      <c r="U1032" s="3"/>
      <c r="V1032" s="3"/>
      <c r="W1032" s="3"/>
      <c r="X1032" s="52"/>
      <c r="Y1032" s="3"/>
      <c r="Z1032" s="1"/>
      <c r="AA1032" s="3"/>
      <c r="AB1032" s="3"/>
      <c r="AC1032" s="3"/>
      <c r="AD1032" s="3"/>
      <c r="AE1032" s="3"/>
      <c r="AF1032" s="11"/>
      <c r="AG1032" s="3"/>
      <c r="AH1032" s="3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  <c r="FE1032" s="2"/>
      <c r="FF1032" s="2"/>
      <c r="FG1032" s="2"/>
      <c r="FH1032" s="2"/>
      <c r="FI1032" s="2"/>
      <c r="FJ1032" s="2"/>
    </row>
    <row r="1033" spans="1:166" x14ac:dyDescent="0.15">
      <c r="A1033" s="134">
        <f t="shared" si="288"/>
        <v>44509</v>
      </c>
      <c r="B1033" s="127">
        <f t="shared" ca="1" si="298"/>
        <v>2564341.04</v>
      </c>
      <c r="C1033" s="119">
        <f t="shared" si="289"/>
        <v>2000000</v>
      </c>
      <c r="D1033" s="128">
        <f ca="1">IF(A1033&lt;$B$1,VLOOKUP(A1033,[1]DI!$A$4:$B$15000,2,FALSE),0)</f>
        <v>7.6499999999999999E-2</v>
      </c>
      <c r="E1033" s="129">
        <f t="shared" ca="1" si="281"/>
        <v>1.0002925600000001</v>
      </c>
      <c r="F1033" s="129">
        <f ca="1">(TRUNC(PRODUCT($E$12:$E1032),16))</f>
        <v>1.1192277080478501</v>
      </c>
      <c r="G1033" s="129">
        <f t="shared" si="290"/>
        <v>1</v>
      </c>
      <c r="H1033" s="129">
        <f t="shared" ca="1" si="282"/>
        <v>1.1192277100000001</v>
      </c>
      <c r="I1033" s="128">
        <f t="shared" si="291"/>
        <v>0.05</v>
      </c>
      <c r="J1033" s="122">
        <f t="shared" si="292"/>
        <v>43488</v>
      </c>
      <c r="K1033" s="118">
        <f t="shared" si="293"/>
        <v>702</v>
      </c>
      <c r="L1033" s="130">
        <f t="shared" si="294"/>
        <v>702</v>
      </c>
      <c r="M1033" s="131">
        <f t="shared" si="283"/>
        <v>1.145585039</v>
      </c>
      <c r="N1033" s="131">
        <f t="shared" ca="1" si="284"/>
        <v>1.28217052</v>
      </c>
      <c r="O1033" s="130">
        <f t="shared" si="295"/>
        <v>0</v>
      </c>
      <c r="P1033" s="129">
        <f t="shared" ca="1" si="285"/>
        <v>564341.04</v>
      </c>
      <c r="Q1033" s="135">
        <f t="shared" si="286"/>
        <v>0</v>
      </c>
      <c r="R1033" s="129">
        <f t="shared" si="287"/>
        <v>0</v>
      </c>
      <c r="S1033" s="136" t="str">
        <f t="shared" si="296"/>
        <v>A+J=</v>
      </c>
      <c r="T1033" s="122">
        <f t="shared" si="297"/>
        <v>44732</v>
      </c>
      <c r="U1033" s="3"/>
      <c r="V1033" s="3"/>
      <c r="W1033" s="3"/>
      <c r="X1033" s="52"/>
      <c r="Y1033" s="3"/>
      <c r="Z1033" s="1"/>
      <c r="AA1033" s="3"/>
      <c r="AB1033" s="3"/>
      <c r="AC1033" s="3"/>
      <c r="AD1033" s="3"/>
      <c r="AE1033" s="3"/>
      <c r="AF1033" s="11"/>
      <c r="AG1033" s="3"/>
      <c r="AH1033" s="3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  <c r="FE1033" s="2"/>
      <c r="FF1033" s="2"/>
      <c r="FG1033" s="2"/>
      <c r="FH1033" s="2"/>
      <c r="FI1033" s="2"/>
      <c r="FJ1033" s="2"/>
    </row>
    <row r="1034" spans="1:166" x14ac:dyDescent="0.15">
      <c r="A1034" s="134">
        <f t="shared" si="288"/>
        <v>44510</v>
      </c>
      <c r="B1034" s="127">
        <f t="shared" ca="1" si="298"/>
        <v>2565587.94</v>
      </c>
      <c r="C1034" s="119">
        <f t="shared" si="289"/>
        <v>2000000</v>
      </c>
      <c r="D1034" s="128">
        <f ca="1">IF(A1034&lt;$B$1,VLOOKUP(A1034,[1]DI!$A$4:$B$15000,2,FALSE),0)</f>
        <v>7.6499999999999999E-2</v>
      </c>
      <c r="E1034" s="129">
        <f t="shared" ca="1" si="281"/>
        <v>1.0002925600000001</v>
      </c>
      <c r="F1034" s="129">
        <f ca="1">(TRUNC(PRODUCT($E$12:$E1033),16))</f>
        <v>1.11955514930612</v>
      </c>
      <c r="G1034" s="129">
        <f t="shared" si="290"/>
        <v>1</v>
      </c>
      <c r="H1034" s="129">
        <f t="shared" ca="1" si="282"/>
        <v>1.1195551500000001</v>
      </c>
      <c r="I1034" s="128">
        <f t="shared" si="291"/>
        <v>0.05</v>
      </c>
      <c r="J1034" s="122">
        <f t="shared" si="292"/>
        <v>43488</v>
      </c>
      <c r="K1034" s="118">
        <f t="shared" si="293"/>
        <v>703</v>
      </c>
      <c r="L1034" s="130">
        <f t="shared" si="294"/>
        <v>703</v>
      </c>
      <c r="M1034" s="131">
        <f t="shared" si="283"/>
        <v>1.1458068589999999</v>
      </c>
      <c r="N1034" s="131">
        <f t="shared" ca="1" si="284"/>
        <v>1.28279397</v>
      </c>
      <c r="O1034" s="130">
        <f t="shared" si="295"/>
        <v>0</v>
      </c>
      <c r="P1034" s="129">
        <f t="shared" ca="1" si="285"/>
        <v>565587.93999999994</v>
      </c>
      <c r="Q1034" s="135">
        <f t="shared" si="286"/>
        <v>0</v>
      </c>
      <c r="R1034" s="129">
        <f t="shared" si="287"/>
        <v>0</v>
      </c>
      <c r="S1034" s="136" t="str">
        <f t="shared" si="296"/>
        <v>A+J=</v>
      </c>
      <c r="T1034" s="122">
        <f t="shared" si="297"/>
        <v>44732</v>
      </c>
      <c r="U1034" s="3"/>
      <c r="V1034" s="3"/>
      <c r="W1034" s="3"/>
      <c r="X1034" s="52"/>
      <c r="Y1034" s="3"/>
      <c r="Z1034" s="1"/>
      <c r="AA1034" s="3"/>
      <c r="AB1034" s="3"/>
      <c r="AC1034" s="3"/>
      <c r="AD1034" s="3"/>
      <c r="AE1034" s="3"/>
      <c r="AF1034" s="11"/>
      <c r="AG1034" s="3"/>
      <c r="AH1034" s="3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  <c r="FE1034" s="2"/>
      <c r="FF1034" s="2"/>
      <c r="FG1034" s="2"/>
      <c r="FH1034" s="2"/>
      <c r="FI1034" s="2"/>
      <c r="FJ1034" s="2"/>
    </row>
    <row r="1035" spans="1:166" x14ac:dyDescent="0.15">
      <c r="A1035" s="134">
        <f t="shared" si="288"/>
        <v>44511</v>
      </c>
      <c r="B1035" s="127">
        <f t="shared" ca="1" si="298"/>
        <v>2566835.4560000002</v>
      </c>
      <c r="C1035" s="119">
        <f t="shared" si="289"/>
        <v>2000000</v>
      </c>
      <c r="D1035" s="128">
        <f ca="1">IF(A1035&lt;$B$1,VLOOKUP(A1035,[1]DI!$A$4:$B$15000,2,FALSE),0)</f>
        <v>7.6499999999999999E-2</v>
      </c>
      <c r="E1035" s="129">
        <f t="shared" ca="1" si="281"/>
        <v>1.0002925600000001</v>
      </c>
      <c r="F1035" s="129">
        <f ca="1">(TRUNC(PRODUCT($E$12:$E1034),16))</f>
        <v>1.1198826863606</v>
      </c>
      <c r="G1035" s="129">
        <f t="shared" si="290"/>
        <v>1</v>
      </c>
      <c r="H1035" s="129">
        <f t="shared" ca="1" si="282"/>
        <v>1.1198826900000001</v>
      </c>
      <c r="I1035" s="128">
        <f t="shared" si="291"/>
        <v>0.05</v>
      </c>
      <c r="J1035" s="122">
        <f t="shared" si="292"/>
        <v>43488</v>
      </c>
      <c r="K1035" s="118">
        <f t="shared" si="293"/>
        <v>704</v>
      </c>
      <c r="L1035" s="130">
        <f t="shared" si="294"/>
        <v>704</v>
      </c>
      <c r="M1035" s="131">
        <f t="shared" si="283"/>
        <v>1.1460287220000001</v>
      </c>
      <c r="N1035" s="131">
        <f t="shared" ca="1" si="284"/>
        <v>1.2834177280000001</v>
      </c>
      <c r="O1035" s="130">
        <f t="shared" si="295"/>
        <v>0</v>
      </c>
      <c r="P1035" s="129">
        <f t="shared" ca="1" si="285"/>
        <v>566835.45600000001</v>
      </c>
      <c r="Q1035" s="135">
        <f t="shared" si="286"/>
        <v>0</v>
      </c>
      <c r="R1035" s="129">
        <f t="shared" si="287"/>
        <v>0</v>
      </c>
      <c r="S1035" s="136" t="str">
        <f t="shared" si="296"/>
        <v>A+J=</v>
      </c>
      <c r="T1035" s="122">
        <f t="shared" si="297"/>
        <v>44732</v>
      </c>
      <c r="U1035" s="3"/>
      <c r="V1035" s="3"/>
      <c r="W1035" s="3"/>
      <c r="X1035" s="52"/>
      <c r="Y1035" s="3"/>
      <c r="Z1035" s="1"/>
      <c r="AA1035" s="3"/>
      <c r="AB1035" s="3"/>
      <c r="AC1035" s="3"/>
      <c r="AD1035" s="3"/>
      <c r="AE1035" s="3"/>
      <c r="AF1035" s="11"/>
      <c r="AG1035" s="3"/>
      <c r="AH1035" s="3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  <c r="FE1035" s="2"/>
      <c r="FF1035" s="2"/>
      <c r="FG1035" s="2"/>
      <c r="FH1035" s="2"/>
      <c r="FI1035" s="2"/>
      <c r="FJ1035" s="2"/>
    </row>
    <row r="1036" spans="1:166" x14ac:dyDescent="0.15">
      <c r="A1036" s="134">
        <f t="shared" si="288"/>
        <v>44512</v>
      </c>
      <c r="B1036" s="127">
        <f t="shared" ca="1" si="298"/>
        <v>2568083.5660000001</v>
      </c>
      <c r="C1036" s="119">
        <f t="shared" si="289"/>
        <v>2000000</v>
      </c>
      <c r="D1036" s="128">
        <f ca="1">IF(A1036&lt;$B$1,VLOOKUP(A1036,[1]DI!$A$4:$B$15000,2,FALSE),0)</f>
        <v>7.6499999999999999E-2</v>
      </c>
      <c r="E1036" s="129">
        <f t="shared" ref="E1036:E1099" ca="1" si="299">ROUND(((1+D1036)^(1/252)),8)</f>
        <v>1.0002925600000001</v>
      </c>
      <c r="F1036" s="129">
        <f ca="1">(TRUNC(PRODUCT($E$12:$E1035),16))</f>
        <v>1.12021031923932</v>
      </c>
      <c r="G1036" s="129">
        <f t="shared" si="290"/>
        <v>1</v>
      </c>
      <c r="H1036" s="129">
        <f t="shared" ref="H1036:H1099" ca="1" si="300">ROUND(F1036/G1036,8)</f>
        <v>1.12021032</v>
      </c>
      <c r="I1036" s="128">
        <f t="shared" si="291"/>
        <v>0.05</v>
      </c>
      <c r="J1036" s="122">
        <f t="shared" si="292"/>
        <v>43488</v>
      </c>
      <c r="K1036" s="118">
        <f t="shared" si="293"/>
        <v>705</v>
      </c>
      <c r="L1036" s="130">
        <f t="shared" si="294"/>
        <v>705</v>
      </c>
      <c r="M1036" s="131">
        <f t="shared" ref="M1036:M1099" si="301">ROUND((I1036+1)^(L1036/252),9)</f>
        <v>1.146250628</v>
      </c>
      <c r="N1036" s="131">
        <f t="shared" ref="N1036:N1099" ca="1" si="302">ROUND(H1036*M1036,9)</f>
        <v>1.2840417829999999</v>
      </c>
      <c r="O1036" s="130">
        <f t="shared" si="295"/>
        <v>0</v>
      </c>
      <c r="P1036" s="129">
        <f t="shared" ref="P1036:P1099" ca="1" si="303">TRUNC(((N1036-1)*C1036),8)</f>
        <v>568083.56599999999</v>
      </c>
      <c r="Q1036" s="135">
        <f t="shared" ref="Q1036:Q1099" si="304">IF($O1036&gt;0,VLOOKUP($O1036,$W$12:$AC$150,7),0)</f>
        <v>0</v>
      </c>
      <c r="R1036" s="129">
        <f t="shared" ref="R1036:R1099" si="305">IF(Q1036&gt;0,TRUNC(Q1036*C$12,8),0)</f>
        <v>0</v>
      </c>
      <c r="S1036" s="136" t="str">
        <f t="shared" si="296"/>
        <v>A+J=</v>
      </c>
      <c r="T1036" s="122">
        <f t="shared" si="297"/>
        <v>44732</v>
      </c>
      <c r="U1036" s="3"/>
      <c r="V1036" s="3"/>
      <c r="W1036" s="3"/>
      <c r="X1036" s="52"/>
      <c r="Y1036" s="3"/>
      <c r="Z1036" s="1"/>
      <c r="AA1036" s="3"/>
      <c r="AB1036" s="3"/>
      <c r="AC1036" s="3"/>
      <c r="AD1036" s="3"/>
      <c r="AE1036" s="3"/>
      <c r="AF1036" s="11"/>
      <c r="AG1036" s="3"/>
      <c r="AH1036" s="3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  <c r="FE1036" s="2"/>
      <c r="FF1036" s="2"/>
      <c r="FG1036" s="2"/>
      <c r="FH1036" s="2"/>
      <c r="FI1036" s="2"/>
      <c r="FJ1036" s="2"/>
    </row>
    <row r="1037" spans="1:166" x14ac:dyDescent="0.15">
      <c r="A1037" s="134">
        <f t="shared" ref="A1037:A1100" si="306">(A1036+1)</f>
        <v>44513</v>
      </c>
      <c r="B1037" s="127">
        <f t="shared" ca="1" si="298"/>
        <v>2569332.2919999999</v>
      </c>
      <c r="C1037" s="119">
        <f t="shared" ref="C1037:C1100" si="307">(C1036-R1036)</f>
        <v>2000000</v>
      </c>
      <c r="D1037" s="128">
        <f ca="1">IF(A1037&lt;$B$1,VLOOKUP(A1037,[1]DI!$A$4:$B$15000,2,FALSE),0)</f>
        <v>0</v>
      </c>
      <c r="E1037" s="129">
        <f t="shared" ca="1" si="299"/>
        <v>1</v>
      </c>
      <c r="F1037" s="129">
        <f ca="1">(TRUNC(PRODUCT($E$12:$E1036),16))</f>
        <v>1.12053804797032</v>
      </c>
      <c r="G1037" s="129">
        <f t="shared" ref="G1037:G1100" si="308">IF(O1036&gt;0,F1036,G1036)</f>
        <v>1</v>
      </c>
      <c r="H1037" s="129">
        <f t="shared" ca="1" si="300"/>
        <v>1.12053805</v>
      </c>
      <c r="I1037" s="128">
        <f t="shared" ref="I1037:I1100" si="309">I1036</f>
        <v>0.05</v>
      </c>
      <c r="J1037" s="122">
        <f t="shared" ref="J1037:J1100" si="310">IF(O1036&gt;0,VLOOKUP(O1036,W$12:AG$150,2),J1036)</f>
        <v>43488</v>
      </c>
      <c r="K1037" s="118">
        <f t="shared" ref="K1037:K1100" si="311">IF(A1037&gt;J1037,IF(NETWORKDAYS(J1037,A1037,$W$160:$W$544)-1=0,1,NETWORKDAYS(J1037,A1037,$W$160:$W$544)-1),0)</f>
        <v>705</v>
      </c>
      <c r="L1037" s="130">
        <f t="shared" ref="L1037:L1100" si="312">IF(AND(K1037=1,K1036=1),1,IF(K1037&gt;0,IF(K1037=K1036,K1037+1,K1037),0))</f>
        <v>706</v>
      </c>
      <c r="M1037" s="131">
        <f t="shared" si="301"/>
        <v>1.1464725769999999</v>
      </c>
      <c r="N1037" s="131">
        <f t="shared" ca="1" si="302"/>
        <v>1.284666146</v>
      </c>
      <c r="O1037" s="130">
        <f t="shared" ref="O1037:O1100" si="313">IF(VLOOKUP(A1037,X$12:AE$150,8)=VLOOKUP(A1036,X$12:AE$150,8),0,VLOOKUP(A1037,X$12:AE$150,8))</f>
        <v>0</v>
      </c>
      <c r="P1037" s="129">
        <f t="shared" ca="1" si="303"/>
        <v>569332.29200000002</v>
      </c>
      <c r="Q1037" s="135">
        <f t="shared" si="304"/>
        <v>0</v>
      </c>
      <c r="R1037" s="129">
        <f t="shared" si="305"/>
        <v>0</v>
      </c>
      <c r="S1037" s="136" t="str">
        <f t="shared" ref="S1037:S1100" si="314">IF(O1036&gt;0,VLOOKUP(O1036,W$12:AG$150,10),S1036)</f>
        <v>A+J=</v>
      </c>
      <c r="T1037" s="122">
        <f t="shared" ref="T1037:T1100" si="315">IF(O1036&gt;0,VLOOKUP(O1036,W$12:AG$150,11),T1036)</f>
        <v>44732</v>
      </c>
      <c r="U1037" s="3"/>
      <c r="V1037" s="3"/>
      <c r="W1037" s="3"/>
      <c r="X1037" s="52"/>
      <c r="Y1037" s="3"/>
      <c r="Z1037" s="1"/>
      <c r="AA1037" s="3"/>
      <c r="AB1037" s="3"/>
      <c r="AC1037" s="3"/>
      <c r="AD1037" s="3"/>
      <c r="AE1037" s="3"/>
      <c r="AF1037" s="11"/>
      <c r="AG1037" s="3"/>
      <c r="AH1037" s="3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  <c r="FE1037" s="2"/>
      <c r="FF1037" s="2"/>
      <c r="FG1037" s="2"/>
      <c r="FH1037" s="2"/>
      <c r="FI1037" s="2"/>
      <c r="FJ1037" s="2"/>
    </row>
    <row r="1038" spans="1:166" x14ac:dyDescent="0.15">
      <c r="A1038" s="134">
        <f t="shared" si="306"/>
        <v>44514</v>
      </c>
      <c r="B1038" s="127">
        <f t="shared" ref="B1038:B1101" ca="1" si="316">IF(A1038&lt;=TODAY(),C1038+P1038,IF(AND(A1038&gt;TODAY(),A1038&lt;=$B$1),IF(VLOOKUP(TODAY(),$A$10:$D$5000,4,FALSE)=0,"n.d",C1038+P1038),"n.d"))</f>
        <v>2569332.2919999999</v>
      </c>
      <c r="C1038" s="119">
        <f t="shared" si="307"/>
        <v>2000000</v>
      </c>
      <c r="D1038" s="128">
        <f ca="1">IF(A1038&lt;$B$1,VLOOKUP(A1038,[1]DI!$A$4:$B$15000,2,FALSE),0)</f>
        <v>0</v>
      </c>
      <c r="E1038" s="129">
        <f t="shared" ca="1" si="299"/>
        <v>1</v>
      </c>
      <c r="F1038" s="129">
        <f ca="1">(TRUNC(PRODUCT($E$12:$E1037),16))</f>
        <v>1.12053804797032</v>
      </c>
      <c r="G1038" s="129">
        <f t="shared" si="308"/>
        <v>1</v>
      </c>
      <c r="H1038" s="129">
        <f t="shared" ca="1" si="300"/>
        <v>1.12053805</v>
      </c>
      <c r="I1038" s="128">
        <f t="shared" si="309"/>
        <v>0.05</v>
      </c>
      <c r="J1038" s="122">
        <f t="shared" si="310"/>
        <v>43488</v>
      </c>
      <c r="K1038" s="118">
        <f t="shared" si="311"/>
        <v>705</v>
      </c>
      <c r="L1038" s="130">
        <f t="shared" si="312"/>
        <v>706</v>
      </c>
      <c r="M1038" s="131">
        <f t="shared" si="301"/>
        <v>1.1464725769999999</v>
      </c>
      <c r="N1038" s="131">
        <f t="shared" ca="1" si="302"/>
        <v>1.284666146</v>
      </c>
      <c r="O1038" s="130">
        <f t="shared" si="313"/>
        <v>0</v>
      </c>
      <c r="P1038" s="129">
        <f t="shared" ca="1" si="303"/>
        <v>569332.29200000002</v>
      </c>
      <c r="Q1038" s="135">
        <f t="shared" si="304"/>
        <v>0</v>
      </c>
      <c r="R1038" s="129">
        <f t="shared" si="305"/>
        <v>0</v>
      </c>
      <c r="S1038" s="136" t="str">
        <f t="shared" si="314"/>
        <v>A+J=</v>
      </c>
      <c r="T1038" s="122">
        <f t="shared" si="315"/>
        <v>44732</v>
      </c>
      <c r="U1038" s="3"/>
      <c r="V1038" s="3"/>
      <c r="W1038" s="3"/>
      <c r="X1038" s="52"/>
      <c r="Y1038" s="3"/>
      <c r="Z1038" s="1"/>
      <c r="AA1038" s="3"/>
      <c r="AB1038" s="3"/>
      <c r="AC1038" s="3"/>
      <c r="AD1038" s="3"/>
      <c r="AE1038" s="3"/>
      <c r="AF1038" s="11"/>
      <c r="AG1038" s="3"/>
      <c r="AH1038" s="3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  <c r="FE1038" s="2"/>
      <c r="FF1038" s="2"/>
      <c r="FG1038" s="2"/>
      <c r="FH1038" s="2"/>
      <c r="FI1038" s="2"/>
      <c r="FJ1038" s="2"/>
    </row>
    <row r="1039" spans="1:166" x14ac:dyDescent="0.15">
      <c r="A1039" s="134">
        <f t="shared" si="306"/>
        <v>44515</v>
      </c>
      <c r="B1039" s="127">
        <f t="shared" ca="1" si="316"/>
        <v>2569332.2919999999</v>
      </c>
      <c r="C1039" s="119">
        <f t="shared" si="307"/>
        <v>2000000</v>
      </c>
      <c r="D1039" s="128">
        <f ca="1">IF(A1039&lt;$B$1,VLOOKUP(A1039,[1]DI!$A$4:$B$15000,2,FALSE),0)</f>
        <v>0</v>
      </c>
      <c r="E1039" s="129">
        <f t="shared" ca="1" si="299"/>
        <v>1</v>
      </c>
      <c r="F1039" s="129">
        <f ca="1">(TRUNC(PRODUCT($E$12:$E1038),16))</f>
        <v>1.12053804797032</v>
      </c>
      <c r="G1039" s="129">
        <f t="shared" si="308"/>
        <v>1</v>
      </c>
      <c r="H1039" s="129">
        <f t="shared" ca="1" si="300"/>
        <v>1.12053805</v>
      </c>
      <c r="I1039" s="128">
        <f t="shared" si="309"/>
        <v>0.05</v>
      </c>
      <c r="J1039" s="122">
        <f t="shared" si="310"/>
        <v>43488</v>
      </c>
      <c r="K1039" s="118">
        <f t="shared" si="311"/>
        <v>705</v>
      </c>
      <c r="L1039" s="130">
        <f t="shared" si="312"/>
        <v>706</v>
      </c>
      <c r="M1039" s="131">
        <f t="shared" si="301"/>
        <v>1.1464725769999999</v>
      </c>
      <c r="N1039" s="131">
        <f t="shared" ca="1" si="302"/>
        <v>1.284666146</v>
      </c>
      <c r="O1039" s="130">
        <f t="shared" si="313"/>
        <v>0</v>
      </c>
      <c r="P1039" s="129">
        <f t="shared" ca="1" si="303"/>
        <v>569332.29200000002</v>
      </c>
      <c r="Q1039" s="135">
        <f t="shared" si="304"/>
        <v>0</v>
      </c>
      <c r="R1039" s="129">
        <f t="shared" si="305"/>
        <v>0</v>
      </c>
      <c r="S1039" s="136" t="str">
        <f t="shared" si="314"/>
        <v>A+J=</v>
      </c>
      <c r="T1039" s="122">
        <f t="shared" si="315"/>
        <v>44732</v>
      </c>
      <c r="U1039" s="3"/>
      <c r="V1039" s="3"/>
      <c r="W1039" s="3"/>
      <c r="X1039" s="52"/>
      <c r="Y1039" s="3"/>
      <c r="Z1039" s="1"/>
      <c r="AA1039" s="3"/>
      <c r="AB1039" s="3"/>
      <c r="AC1039" s="3"/>
      <c r="AD1039" s="3"/>
      <c r="AE1039" s="3"/>
      <c r="AF1039" s="11"/>
      <c r="AG1039" s="3"/>
      <c r="AH1039" s="3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  <c r="FE1039" s="2"/>
      <c r="FF1039" s="2"/>
      <c r="FG1039" s="2"/>
      <c r="FH1039" s="2"/>
      <c r="FI1039" s="2"/>
      <c r="FJ1039" s="2"/>
    </row>
    <row r="1040" spans="1:166" x14ac:dyDescent="0.15">
      <c r="A1040" s="134">
        <f t="shared" si="306"/>
        <v>44516</v>
      </c>
      <c r="B1040" s="127">
        <f t="shared" ca="1" si="316"/>
        <v>2569332.2919999999</v>
      </c>
      <c r="C1040" s="119">
        <f t="shared" si="307"/>
        <v>2000000</v>
      </c>
      <c r="D1040" s="128">
        <f ca="1">IF(A1040&lt;$B$1,VLOOKUP(A1040,[1]DI!$A$4:$B$15000,2,FALSE),0)</f>
        <v>7.6499999999999999E-2</v>
      </c>
      <c r="E1040" s="129">
        <f t="shared" ca="1" si="299"/>
        <v>1.0002925600000001</v>
      </c>
      <c r="F1040" s="129">
        <f ca="1">(TRUNC(PRODUCT($E$12:$E1039),16))</f>
        <v>1.12053804797032</v>
      </c>
      <c r="G1040" s="129">
        <f t="shared" si="308"/>
        <v>1</v>
      </c>
      <c r="H1040" s="129">
        <f t="shared" ca="1" si="300"/>
        <v>1.12053805</v>
      </c>
      <c r="I1040" s="128">
        <f t="shared" si="309"/>
        <v>0.05</v>
      </c>
      <c r="J1040" s="122">
        <f t="shared" si="310"/>
        <v>43488</v>
      </c>
      <c r="K1040" s="118">
        <f t="shared" si="311"/>
        <v>706</v>
      </c>
      <c r="L1040" s="130">
        <f t="shared" si="312"/>
        <v>706</v>
      </c>
      <c r="M1040" s="131">
        <f t="shared" si="301"/>
        <v>1.1464725769999999</v>
      </c>
      <c r="N1040" s="131">
        <f t="shared" ca="1" si="302"/>
        <v>1.284666146</v>
      </c>
      <c r="O1040" s="130">
        <f t="shared" si="313"/>
        <v>0</v>
      </c>
      <c r="P1040" s="129">
        <f t="shared" ca="1" si="303"/>
        <v>569332.29200000002</v>
      </c>
      <c r="Q1040" s="135">
        <f t="shared" si="304"/>
        <v>0</v>
      </c>
      <c r="R1040" s="129">
        <f t="shared" si="305"/>
        <v>0</v>
      </c>
      <c r="S1040" s="136" t="str">
        <f t="shared" si="314"/>
        <v>A+J=</v>
      </c>
      <c r="T1040" s="122">
        <f t="shared" si="315"/>
        <v>44732</v>
      </c>
      <c r="U1040" s="3"/>
      <c r="V1040" s="3"/>
      <c r="W1040" s="3"/>
      <c r="X1040" s="52"/>
      <c r="Y1040" s="3"/>
      <c r="Z1040" s="1"/>
      <c r="AA1040" s="3"/>
      <c r="AB1040" s="3"/>
      <c r="AC1040" s="3"/>
      <c r="AD1040" s="3"/>
      <c r="AE1040" s="3"/>
      <c r="AF1040" s="11"/>
      <c r="AG1040" s="3"/>
      <c r="AH1040" s="3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  <c r="FE1040" s="2"/>
      <c r="FF1040" s="2"/>
      <c r="FG1040" s="2"/>
      <c r="FH1040" s="2"/>
      <c r="FI1040" s="2"/>
      <c r="FJ1040" s="2"/>
    </row>
    <row r="1041" spans="1:166" x14ac:dyDescent="0.15">
      <c r="A1041" s="134">
        <f t="shared" si="306"/>
        <v>44517</v>
      </c>
      <c r="B1041" s="127">
        <f t="shared" ca="1" si="316"/>
        <v>2570581.6119999997</v>
      </c>
      <c r="C1041" s="119">
        <f t="shared" si="307"/>
        <v>2000000</v>
      </c>
      <c r="D1041" s="128">
        <f ca="1">IF(A1041&lt;$B$1,VLOOKUP(A1041,[1]DI!$A$4:$B$15000,2,FALSE),0)</f>
        <v>7.6499999999999999E-2</v>
      </c>
      <c r="E1041" s="129">
        <f t="shared" ca="1" si="299"/>
        <v>1.0002925600000001</v>
      </c>
      <c r="F1041" s="129">
        <f ca="1">(TRUNC(PRODUCT($E$12:$E1040),16))</f>
        <v>1.1208658725816301</v>
      </c>
      <c r="G1041" s="129">
        <f t="shared" si="308"/>
        <v>1</v>
      </c>
      <c r="H1041" s="129">
        <f t="shared" ca="1" si="300"/>
        <v>1.12086587</v>
      </c>
      <c r="I1041" s="128">
        <f t="shared" si="309"/>
        <v>0.05</v>
      </c>
      <c r="J1041" s="122">
        <f t="shared" si="310"/>
        <v>43488</v>
      </c>
      <c r="K1041" s="118">
        <f t="shared" si="311"/>
        <v>707</v>
      </c>
      <c r="L1041" s="130">
        <f t="shared" si="312"/>
        <v>707</v>
      </c>
      <c r="M1041" s="131">
        <f t="shared" si="301"/>
        <v>1.1466945690000001</v>
      </c>
      <c r="N1041" s="131">
        <f t="shared" ca="1" si="302"/>
        <v>1.2852908059999999</v>
      </c>
      <c r="O1041" s="130">
        <f t="shared" si="313"/>
        <v>0</v>
      </c>
      <c r="P1041" s="129">
        <f t="shared" ca="1" si="303"/>
        <v>570581.61199999996</v>
      </c>
      <c r="Q1041" s="135">
        <f t="shared" si="304"/>
        <v>0</v>
      </c>
      <c r="R1041" s="129">
        <f t="shared" si="305"/>
        <v>0</v>
      </c>
      <c r="S1041" s="136" t="str">
        <f t="shared" si="314"/>
        <v>A+J=</v>
      </c>
      <c r="T1041" s="122">
        <f t="shared" si="315"/>
        <v>44732</v>
      </c>
      <c r="U1041" s="3"/>
      <c r="V1041" s="3"/>
      <c r="W1041" s="3"/>
      <c r="X1041" s="52"/>
      <c r="Y1041" s="3"/>
      <c r="Z1041" s="1"/>
      <c r="AA1041" s="3"/>
      <c r="AB1041" s="3"/>
      <c r="AC1041" s="3"/>
      <c r="AD1041" s="3"/>
      <c r="AE1041" s="3"/>
      <c r="AF1041" s="11"/>
      <c r="AG1041" s="3"/>
      <c r="AH1041" s="3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  <c r="FE1041" s="2"/>
      <c r="FF1041" s="2"/>
      <c r="FG1041" s="2"/>
      <c r="FH1041" s="2"/>
      <c r="FI1041" s="2"/>
      <c r="FJ1041" s="2"/>
    </row>
    <row r="1042" spans="1:166" x14ac:dyDescent="0.15">
      <c r="A1042" s="134">
        <f t="shared" si="306"/>
        <v>44518</v>
      </c>
      <c r="B1042" s="127">
        <f t="shared" ca="1" si="316"/>
        <v>2571831.548</v>
      </c>
      <c r="C1042" s="119">
        <f t="shared" si="307"/>
        <v>2000000</v>
      </c>
      <c r="D1042" s="128">
        <f ca="1">IF(A1042&lt;$B$1,VLOOKUP(A1042,[1]DI!$A$4:$B$15000,2,FALSE),0)</f>
        <v>7.6499999999999999E-2</v>
      </c>
      <c r="E1042" s="129">
        <f t="shared" ca="1" si="299"/>
        <v>1.0002925600000001</v>
      </c>
      <c r="F1042" s="129">
        <f ca="1">(TRUNC(PRODUCT($E$12:$E1041),16))</f>
        <v>1.1211937931013101</v>
      </c>
      <c r="G1042" s="129">
        <f t="shared" si="308"/>
        <v>1</v>
      </c>
      <c r="H1042" s="129">
        <f t="shared" ca="1" si="300"/>
        <v>1.12119379</v>
      </c>
      <c r="I1042" s="128">
        <f t="shared" si="309"/>
        <v>0.05</v>
      </c>
      <c r="J1042" s="122">
        <f t="shared" si="310"/>
        <v>43488</v>
      </c>
      <c r="K1042" s="118">
        <f t="shared" si="311"/>
        <v>708</v>
      </c>
      <c r="L1042" s="130">
        <f t="shared" si="312"/>
        <v>708</v>
      </c>
      <c r="M1042" s="131">
        <f t="shared" si="301"/>
        <v>1.1469166040000001</v>
      </c>
      <c r="N1042" s="131">
        <f t="shared" ca="1" si="302"/>
        <v>1.285915774</v>
      </c>
      <c r="O1042" s="130">
        <f t="shared" si="313"/>
        <v>0</v>
      </c>
      <c r="P1042" s="129">
        <f t="shared" ca="1" si="303"/>
        <v>571831.54799999995</v>
      </c>
      <c r="Q1042" s="135">
        <f t="shared" si="304"/>
        <v>0</v>
      </c>
      <c r="R1042" s="129">
        <f t="shared" si="305"/>
        <v>0</v>
      </c>
      <c r="S1042" s="136" t="str">
        <f t="shared" si="314"/>
        <v>A+J=</v>
      </c>
      <c r="T1042" s="122">
        <f t="shared" si="315"/>
        <v>44732</v>
      </c>
      <c r="U1042" s="3"/>
      <c r="V1042" s="3"/>
      <c r="W1042" s="3"/>
      <c r="X1042" s="52"/>
      <c r="Y1042" s="3"/>
      <c r="Z1042" s="1"/>
      <c r="AA1042" s="3"/>
      <c r="AB1042" s="3"/>
      <c r="AC1042" s="3"/>
      <c r="AD1042" s="3"/>
      <c r="AE1042" s="3"/>
      <c r="AF1042" s="11"/>
      <c r="AG1042" s="3"/>
      <c r="AH1042" s="3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  <c r="FE1042" s="2"/>
      <c r="FF1042" s="2"/>
      <c r="FG1042" s="2"/>
      <c r="FH1042" s="2"/>
      <c r="FI1042" s="2"/>
      <c r="FJ1042" s="2"/>
    </row>
    <row r="1043" spans="1:166" x14ac:dyDescent="0.15">
      <c r="A1043" s="134">
        <f t="shared" si="306"/>
        <v>44519</v>
      </c>
      <c r="B1043" s="127">
        <f t="shared" ca="1" si="316"/>
        <v>2573082.102</v>
      </c>
      <c r="C1043" s="119">
        <f t="shared" si="307"/>
        <v>2000000</v>
      </c>
      <c r="D1043" s="128">
        <f ca="1">IF(A1043&lt;$B$1,VLOOKUP(A1043,[1]DI!$A$4:$B$15000,2,FALSE),0)</f>
        <v>7.6499999999999999E-2</v>
      </c>
      <c r="E1043" s="129">
        <f t="shared" ca="1" si="299"/>
        <v>1.0002925600000001</v>
      </c>
      <c r="F1043" s="129">
        <f ca="1">(TRUNC(PRODUCT($E$12:$E1042),16))</f>
        <v>1.12152180955742</v>
      </c>
      <c r="G1043" s="129">
        <f t="shared" si="308"/>
        <v>1</v>
      </c>
      <c r="H1043" s="129">
        <f t="shared" ca="1" si="300"/>
        <v>1.12152181</v>
      </c>
      <c r="I1043" s="128">
        <f t="shared" si="309"/>
        <v>0.05</v>
      </c>
      <c r="J1043" s="122">
        <f t="shared" si="310"/>
        <v>43488</v>
      </c>
      <c r="K1043" s="118">
        <f t="shared" si="311"/>
        <v>709</v>
      </c>
      <c r="L1043" s="130">
        <f t="shared" si="312"/>
        <v>709</v>
      </c>
      <c r="M1043" s="131">
        <f t="shared" si="301"/>
        <v>1.147138682</v>
      </c>
      <c r="N1043" s="131">
        <f t="shared" ca="1" si="302"/>
        <v>1.2865410509999999</v>
      </c>
      <c r="O1043" s="130">
        <f t="shared" si="313"/>
        <v>0</v>
      </c>
      <c r="P1043" s="129">
        <f t="shared" ca="1" si="303"/>
        <v>573082.10199999996</v>
      </c>
      <c r="Q1043" s="135">
        <f t="shared" si="304"/>
        <v>0</v>
      </c>
      <c r="R1043" s="129">
        <f t="shared" si="305"/>
        <v>0</v>
      </c>
      <c r="S1043" s="136" t="str">
        <f t="shared" si="314"/>
        <v>A+J=</v>
      </c>
      <c r="T1043" s="122">
        <f t="shared" si="315"/>
        <v>44732</v>
      </c>
      <c r="U1043" s="3"/>
      <c r="V1043" s="3"/>
      <c r="W1043" s="3"/>
      <c r="X1043" s="52"/>
      <c r="Y1043" s="3"/>
      <c r="Z1043" s="1"/>
      <c r="AA1043" s="3"/>
      <c r="AB1043" s="3"/>
      <c r="AC1043" s="3"/>
      <c r="AD1043" s="3"/>
      <c r="AE1043" s="3"/>
      <c r="AF1043" s="11"/>
      <c r="AG1043" s="3"/>
      <c r="AH1043" s="3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  <c r="FE1043" s="2"/>
      <c r="FF1043" s="2"/>
      <c r="FG1043" s="2"/>
      <c r="FH1043" s="2"/>
      <c r="FI1043" s="2"/>
      <c r="FJ1043" s="2"/>
    </row>
    <row r="1044" spans="1:166" x14ac:dyDescent="0.15">
      <c r="A1044" s="134">
        <f t="shared" si="306"/>
        <v>44520</v>
      </c>
      <c r="B1044" s="127">
        <f t="shared" ca="1" si="316"/>
        <v>2574333.25</v>
      </c>
      <c r="C1044" s="119">
        <f t="shared" si="307"/>
        <v>2000000</v>
      </c>
      <c r="D1044" s="128">
        <f ca="1">IF(A1044&lt;$B$1,VLOOKUP(A1044,[1]DI!$A$4:$B$15000,2,FALSE),0)</f>
        <v>0</v>
      </c>
      <c r="E1044" s="129">
        <f t="shared" ca="1" si="299"/>
        <v>1</v>
      </c>
      <c r="F1044" s="129">
        <f ca="1">(TRUNC(PRODUCT($E$12:$E1043),16))</f>
        <v>1.12184992197803</v>
      </c>
      <c r="G1044" s="129">
        <f t="shared" si="308"/>
        <v>1</v>
      </c>
      <c r="H1044" s="129">
        <f t="shared" ca="1" si="300"/>
        <v>1.1218499200000001</v>
      </c>
      <c r="I1044" s="128">
        <f t="shared" si="309"/>
        <v>0.05</v>
      </c>
      <c r="J1044" s="122">
        <f t="shared" si="310"/>
        <v>43488</v>
      </c>
      <c r="K1044" s="118">
        <f t="shared" si="311"/>
        <v>709</v>
      </c>
      <c r="L1044" s="130">
        <f t="shared" si="312"/>
        <v>710</v>
      </c>
      <c r="M1044" s="131">
        <f t="shared" si="301"/>
        <v>1.147360803</v>
      </c>
      <c r="N1044" s="131">
        <f t="shared" ca="1" si="302"/>
        <v>1.287166625</v>
      </c>
      <c r="O1044" s="130">
        <f t="shared" si="313"/>
        <v>0</v>
      </c>
      <c r="P1044" s="129">
        <f t="shared" ca="1" si="303"/>
        <v>574333.25</v>
      </c>
      <c r="Q1044" s="135">
        <f t="shared" si="304"/>
        <v>0</v>
      </c>
      <c r="R1044" s="129">
        <f t="shared" si="305"/>
        <v>0</v>
      </c>
      <c r="S1044" s="136" t="str">
        <f t="shared" si="314"/>
        <v>A+J=</v>
      </c>
      <c r="T1044" s="122">
        <f t="shared" si="315"/>
        <v>44732</v>
      </c>
      <c r="U1044" s="3"/>
      <c r="V1044" s="3"/>
      <c r="W1044" s="3"/>
      <c r="X1044" s="52"/>
      <c r="Y1044" s="3"/>
      <c r="Z1044" s="1"/>
      <c r="AA1044" s="3"/>
      <c r="AB1044" s="3"/>
      <c r="AC1044" s="3"/>
      <c r="AD1044" s="3"/>
      <c r="AE1044" s="3"/>
      <c r="AF1044" s="11"/>
      <c r="AG1044" s="3"/>
      <c r="AH1044" s="3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  <c r="FE1044" s="2"/>
      <c r="FF1044" s="2"/>
      <c r="FG1044" s="2"/>
      <c r="FH1044" s="2"/>
      <c r="FI1044" s="2"/>
      <c r="FJ1044" s="2"/>
    </row>
    <row r="1045" spans="1:166" x14ac:dyDescent="0.15">
      <c r="A1045" s="134">
        <f t="shared" si="306"/>
        <v>44521</v>
      </c>
      <c r="B1045" s="127">
        <f t="shared" ca="1" si="316"/>
        <v>2574333.25</v>
      </c>
      <c r="C1045" s="119">
        <f t="shared" si="307"/>
        <v>2000000</v>
      </c>
      <c r="D1045" s="128">
        <f ca="1">IF(A1045&lt;$B$1,VLOOKUP(A1045,[1]DI!$A$4:$B$15000,2,FALSE),0)</f>
        <v>0</v>
      </c>
      <c r="E1045" s="129">
        <f t="shared" ca="1" si="299"/>
        <v>1</v>
      </c>
      <c r="F1045" s="129">
        <f ca="1">(TRUNC(PRODUCT($E$12:$E1044),16))</f>
        <v>1.12184992197803</v>
      </c>
      <c r="G1045" s="129">
        <f t="shared" si="308"/>
        <v>1</v>
      </c>
      <c r="H1045" s="129">
        <f t="shared" ca="1" si="300"/>
        <v>1.1218499200000001</v>
      </c>
      <c r="I1045" s="128">
        <f t="shared" si="309"/>
        <v>0.05</v>
      </c>
      <c r="J1045" s="122">
        <f t="shared" si="310"/>
        <v>43488</v>
      </c>
      <c r="K1045" s="118">
        <f t="shared" si="311"/>
        <v>709</v>
      </c>
      <c r="L1045" s="130">
        <f t="shared" si="312"/>
        <v>710</v>
      </c>
      <c r="M1045" s="131">
        <f t="shared" si="301"/>
        <v>1.147360803</v>
      </c>
      <c r="N1045" s="131">
        <f t="shared" ca="1" si="302"/>
        <v>1.287166625</v>
      </c>
      <c r="O1045" s="130">
        <f t="shared" si="313"/>
        <v>0</v>
      </c>
      <c r="P1045" s="129">
        <f t="shared" ca="1" si="303"/>
        <v>574333.25</v>
      </c>
      <c r="Q1045" s="135">
        <f t="shared" si="304"/>
        <v>0</v>
      </c>
      <c r="R1045" s="129">
        <f t="shared" si="305"/>
        <v>0</v>
      </c>
      <c r="S1045" s="136" t="str">
        <f t="shared" si="314"/>
        <v>A+J=</v>
      </c>
      <c r="T1045" s="122">
        <f t="shared" si="315"/>
        <v>44732</v>
      </c>
      <c r="U1045" s="3"/>
      <c r="V1045" s="3"/>
      <c r="W1045" s="3"/>
      <c r="X1045" s="52"/>
      <c r="Y1045" s="3"/>
      <c r="Z1045" s="1"/>
      <c r="AA1045" s="3"/>
      <c r="AB1045" s="3"/>
      <c r="AC1045" s="3"/>
      <c r="AD1045" s="3"/>
      <c r="AE1045" s="3"/>
      <c r="AF1045" s="11"/>
      <c r="AG1045" s="3"/>
      <c r="AH1045" s="3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  <c r="FE1045" s="2"/>
      <c r="FF1045" s="2"/>
      <c r="FG1045" s="2"/>
      <c r="FH1045" s="2"/>
      <c r="FI1045" s="2"/>
      <c r="FJ1045" s="2"/>
    </row>
    <row r="1046" spans="1:166" x14ac:dyDescent="0.15">
      <c r="A1046" s="134">
        <f t="shared" si="306"/>
        <v>44522</v>
      </c>
      <c r="B1046" s="127">
        <f t="shared" ca="1" si="316"/>
        <v>2574333.25</v>
      </c>
      <c r="C1046" s="119">
        <f t="shared" si="307"/>
        <v>2000000</v>
      </c>
      <c r="D1046" s="128">
        <f ca="1">IF(A1046&lt;$B$1,VLOOKUP(A1046,[1]DI!$A$4:$B$15000,2,FALSE),0)</f>
        <v>7.6499999999999999E-2</v>
      </c>
      <c r="E1046" s="129">
        <f t="shared" ca="1" si="299"/>
        <v>1.0002925600000001</v>
      </c>
      <c r="F1046" s="129">
        <f ca="1">(TRUNC(PRODUCT($E$12:$E1045),16))</f>
        <v>1.12184992197803</v>
      </c>
      <c r="G1046" s="129">
        <f t="shared" si="308"/>
        <v>1</v>
      </c>
      <c r="H1046" s="129">
        <f t="shared" ca="1" si="300"/>
        <v>1.1218499200000001</v>
      </c>
      <c r="I1046" s="128">
        <f t="shared" si="309"/>
        <v>0.05</v>
      </c>
      <c r="J1046" s="122">
        <f t="shared" si="310"/>
        <v>43488</v>
      </c>
      <c r="K1046" s="118">
        <f t="shared" si="311"/>
        <v>710</v>
      </c>
      <c r="L1046" s="130">
        <f t="shared" si="312"/>
        <v>710</v>
      </c>
      <c r="M1046" s="131">
        <f t="shared" si="301"/>
        <v>1.147360803</v>
      </c>
      <c r="N1046" s="131">
        <f t="shared" ca="1" si="302"/>
        <v>1.287166625</v>
      </c>
      <c r="O1046" s="130">
        <f t="shared" si="313"/>
        <v>0</v>
      </c>
      <c r="P1046" s="129">
        <f t="shared" ca="1" si="303"/>
        <v>574333.25</v>
      </c>
      <c r="Q1046" s="135">
        <f t="shared" si="304"/>
        <v>0</v>
      </c>
      <c r="R1046" s="129">
        <f t="shared" si="305"/>
        <v>0</v>
      </c>
      <c r="S1046" s="136" t="str">
        <f t="shared" si="314"/>
        <v>A+J=</v>
      </c>
      <c r="T1046" s="122">
        <f t="shared" si="315"/>
        <v>44732</v>
      </c>
      <c r="U1046" s="3"/>
      <c r="V1046" s="3"/>
      <c r="W1046" s="3"/>
      <c r="X1046" s="52"/>
      <c r="Y1046" s="3"/>
      <c r="Z1046" s="1"/>
      <c r="AA1046" s="3"/>
      <c r="AB1046" s="3"/>
      <c r="AC1046" s="3"/>
      <c r="AD1046" s="3"/>
      <c r="AE1046" s="3"/>
      <c r="AF1046" s="11"/>
      <c r="AG1046" s="3"/>
      <c r="AH1046" s="3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  <c r="FE1046" s="2"/>
      <c r="FF1046" s="2"/>
      <c r="FG1046" s="2"/>
      <c r="FH1046" s="2"/>
      <c r="FI1046" s="2"/>
      <c r="FJ1046" s="2"/>
    </row>
    <row r="1047" spans="1:166" x14ac:dyDescent="0.15">
      <c r="A1047" s="134">
        <f t="shared" si="306"/>
        <v>44523</v>
      </c>
      <c r="B1047" s="127">
        <f t="shared" ca="1" si="316"/>
        <v>2575585.0180000002</v>
      </c>
      <c r="C1047" s="119">
        <f t="shared" si="307"/>
        <v>2000000</v>
      </c>
      <c r="D1047" s="128">
        <f ca="1">IF(A1047&lt;$B$1,VLOOKUP(A1047,[1]DI!$A$4:$B$15000,2,FALSE),0)</f>
        <v>7.6499999999999999E-2</v>
      </c>
      <c r="E1047" s="129">
        <f t="shared" ca="1" si="299"/>
        <v>1.0002925600000001</v>
      </c>
      <c r="F1047" s="129">
        <f ca="1">(TRUNC(PRODUCT($E$12:$E1046),16))</f>
        <v>1.1221781303912</v>
      </c>
      <c r="G1047" s="129">
        <f t="shared" si="308"/>
        <v>1</v>
      </c>
      <c r="H1047" s="129">
        <f t="shared" ca="1" si="300"/>
        <v>1.12217813</v>
      </c>
      <c r="I1047" s="128">
        <f t="shared" si="309"/>
        <v>0.05</v>
      </c>
      <c r="J1047" s="122">
        <f t="shared" si="310"/>
        <v>43488</v>
      </c>
      <c r="K1047" s="118">
        <f t="shared" si="311"/>
        <v>711</v>
      </c>
      <c r="L1047" s="130">
        <f t="shared" si="312"/>
        <v>711</v>
      </c>
      <c r="M1047" s="131">
        <f t="shared" si="301"/>
        <v>1.147582968</v>
      </c>
      <c r="N1047" s="131">
        <f t="shared" ca="1" si="302"/>
        <v>1.287792509</v>
      </c>
      <c r="O1047" s="130">
        <f t="shared" si="313"/>
        <v>0</v>
      </c>
      <c r="P1047" s="129">
        <f t="shared" ca="1" si="303"/>
        <v>575585.01800000004</v>
      </c>
      <c r="Q1047" s="135">
        <f t="shared" si="304"/>
        <v>0</v>
      </c>
      <c r="R1047" s="129">
        <f t="shared" si="305"/>
        <v>0</v>
      </c>
      <c r="S1047" s="136" t="str">
        <f t="shared" si="314"/>
        <v>A+J=</v>
      </c>
      <c r="T1047" s="122">
        <f t="shared" si="315"/>
        <v>44732</v>
      </c>
      <c r="U1047" s="3"/>
      <c r="V1047" s="3"/>
      <c r="W1047" s="3"/>
      <c r="X1047" s="52"/>
      <c r="Y1047" s="3"/>
      <c r="Z1047" s="1"/>
      <c r="AA1047" s="3"/>
      <c r="AB1047" s="3"/>
      <c r="AC1047" s="3"/>
      <c r="AD1047" s="3"/>
      <c r="AE1047" s="3"/>
      <c r="AF1047" s="11"/>
      <c r="AG1047" s="3"/>
      <c r="AH1047" s="3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  <c r="FE1047" s="2"/>
      <c r="FF1047" s="2"/>
      <c r="FG1047" s="2"/>
      <c r="FH1047" s="2"/>
      <c r="FI1047" s="2"/>
      <c r="FJ1047" s="2"/>
    </row>
    <row r="1048" spans="1:166" x14ac:dyDescent="0.15">
      <c r="A1048" s="134">
        <f t="shared" si="306"/>
        <v>44524</v>
      </c>
      <c r="B1048" s="127">
        <f t="shared" ca="1" si="316"/>
        <v>2576837.378</v>
      </c>
      <c r="C1048" s="119">
        <f t="shared" si="307"/>
        <v>2000000</v>
      </c>
      <c r="D1048" s="128">
        <f ca="1">IF(A1048&lt;$B$1,VLOOKUP(A1048,[1]DI!$A$4:$B$15000,2,FALSE),0)</f>
        <v>7.6499999999999999E-2</v>
      </c>
      <c r="E1048" s="129">
        <f t="shared" ca="1" si="299"/>
        <v>1.0002925600000001</v>
      </c>
      <c r="F1048" s="129">
        <f ca="1">(TRUNC(PRODUCT($E$12:$E1047),16))</f>
        <v>1.12250643482503</v>
      </c>
      <c r="G1048" s="129">
        <f t="shared" si="308"/>
        <v>1</v>
      </c>
      <c r="H1048" s="129">
        <f t="shared" ca="1" si="300"/>
        <v>1.1225064300000001</v>
      </c>
      <c r="I1048" s="128">
        <f t="shared" si="309"/>
        <v>0.05</v>
      </c>
      <c r="J1048" s="122">
        <f t="shared" si="310"/>
        <v>43488</v>
      </c>
      <c r="K1048" s="118">
        <f t="shared" si="311"/>
        <v>712</v>
      </c>
      <c r="L1048" s="130">
        <f t="shared" si="312"/>
        <v>712</v>
      </c>
      <c r="M1048" s="131">
        <f t="shared" si="301"/>
        <v>1.147805175</v>
      </c>
      <c r="N1048" s="131">
        <f t="shared" ca="1" si="302"/>
        <v>1.288418689</v>
      </c>
      <c r="O1048" s="130">
        <f t="shared" si="313"/>
        <v>0</v>
      </c>
      <c r="P1048" s="129">
        <f t="shared" ca="1" si="303"/>
        <v>576837.37800000003</v>
      </c>
      <c r="Q1048" s="135">
        <f t="shared" si="304"/>
        <v>0</v>
      </c>
      <c r="R1048" s="129">
        <f t="shared" si="305"/>
        <v>0</v>
      </c>
      <c r="S1048" s="136" t="str">
        <f t="shared" si="314"/>
        <v>A+J=</v>
      </c>
      <c r="T1048" s="122">
        <f t="shared" si="315"/>
        <v>44732</v>
      </c>
      <c r="U1048" s="3"/>
      <c r="V1048" s="3"/>
      <c r="W1048" s="3"/>
      <c r="X1048" s="52"/>
      <c r="Y1048" s="3"/>
      <c r="Z1048" s="1"/>
      <c r="AA1048" s="3"/>
      <c r="AB1048" s="3"/>
      <c r="AC1048" s="3"/>
      <c r="AD1048" s="3"/>
      <c r="AE1048" s="3"/>
      <c r="AF1048" s="11"/>
      <c r="AG1048" s="3"/>
      <c r="AH1048" s="3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  <c r="FE1048" s="2"/>
      <c r="FF1048" s="2"/>
      <c r="FG1048" s="2"/>
      <c r="FH1048" s="2"/>
      <c r="FI1048" s="2"/>
      <c r="FJ1048" s="2"/>
    </row>
    <row r="1049" spans="1:166" x14ac:dyDescent="0.15">
      <c r="A1049" s="134">
        <f t="shared" si="306"/>
        <v>44525</v>
      </c>
      <c r="B1049" s="127">
        <f t="shared" ca="1" si="316"/>
        <v>2578090.38</v>
      </c>
      <c r="C1049" s="119">
        <f t="shared" si="307"/>
        <v>2000000</v>
      </c>
      <c r="D1049" s="128">
        <f ca="1">IF(A1049&lt;$B$1,VLOOKUP(A1049,[1]DI!$A$4:$B$15000,2,FALSE),0)</f>
        <v>7.6499999999999999E-2</v>
      </c>
      <c r="E1049" s="129">
        <f t="shared" ca="1" si="299"/>
        <v>1.0002925600000001</v>
      </c>
      <c r="F1049" s="129">
        <f ca="1">(TRUNC(PRODUCT($E$12:$E1048),16))</f>
        <v>1.1228348353076001</v>
      </c>
      <c r="G1049" s="129">
        <f t="shared" si="308"/>
        <v>1</v>
      </c>
      <c r="H1049" s="129">
        <f t="shared" ca="1" si="300"/>
        <v>1.1228348399999999</v>
      </c>
      <c r="I1049" s="128">
        <f t="shared" si="309"/>
        <v>0.05</v>
      </c>
      <c r="J1049" s="122">
        <f t="shared" si="310"/>
        <v>43488</v>
      </c>
      <c r="K1049" s="118">
        <f t="shared" si="311"/>
        <v>713</v>
      </c>
      <c r="L1049" s="130">
        <f t="shared" si="312"/>
        <v>713</v>
      </c>
      <c r="M1049" s="131">
        <f t="shared" si="301"/>
        <v>1.148027425</v>
      </c>
      <c r="N1049" s="131">
        <f t="shared" ca="1" si="302"/>
        <v>1.28904519</v>
      </c>
      <c r="O1049" s="130">
        <f t="shared" si="313"/>
        <v>0</v>
      </c>
      <c r="P1049" s="129">
        <f t="shared" ca="1" si="303"/>
        <v>578090.38</v>
      </c>
      <c r="Q1049" s="135">
        <f t="shared" si="304"/>
        <v>0</v>
      </c>
      <c r="R1049" s="129">
        <f t="shared" si="305"/>
        <v>0</v>
      </c>
      <c r="S1049" s="136" t="str">
        <f t="shared" si="314"/>
        <v>A+J=</v>
      </c>
      <c r="T1049" s="122">
        <f t="shared" si="315"/>
        <v>44732</v>
      </c>
      <c r="U1049" s="3"/>
      <c r="V1049" s="3"/>
      <c r="W1049" s="3"/>
      <c r="X1049" s="52"/>
      <c r="Y1049" s="3"/>
      <c r="Z1049" s="1"/>
      <c r="AA1049" s="3"/>
      <c r="AB1049" s="3"/>
      <c r="AC1049" s="3"/>
      <c r="AD1049" s="3"/>
      <c r="AE1049" s="3"/>
      <c r="AF1049" s="11"/>
      <c r="AG1049" s="3"/>
      <c r="AH1049" s="3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  <c r="FE1049" s="2"/>
      <c r="FF1049" s="2"/>
      <c r="FG1049" s="2"/>
      <c r="FH1049" s="2"/>
      <c r="FI1049" s="2"/>
      <c r="FJ1049" s="2"/>
    </row>
    <row r="1050" spans="1:166" x14ac:dyDescent="0.15">
      <c r="A1050" s="134">
        <f t="shared" si="306"/>
        <v>44526</v>
      </c>
      <c r="B1050" s="127">
        <f t="shared" ca="1" si="316"/>
        <v>2579343.9539999999</v>
      </c>
      <c r="C1050" s="119">
        <f t="shared" si="307"/>
        <v>2000000</v>
      </c>
      <c r="D1050" s="128">
        <f ca="1">IF(A1050&lt;$B$1,VLOOKUP(A1050,[1]DI!$A$4:$B$15000,2,FALSE),0)</f>
        <v>7.6499999999999999E-2</v>
      </c>
      <c r="E1050" s="129">
        <f t="shared" ca="1" si="299"/>
        <v>1.0002925600000001</v>
      </c>
      <c r="F1050" s="129">
        <f ca="1">(TRUNC(PRODUCT($E$12:$E1049),16))</f>
        <v>1.12316333186702</v>
      </c>
      <c r="G1050" s="129">
        <f t="shared" si="308"/>
        <v>1</v>
      </c>
      <c r="H1050" s="129">
        <f t="shared" ca="1" si="300"/>
        <v>1.1231633299999999</v>
      </c>
      <c r="I1050" s="128">
        <f t="shared" si="309"/>
        <v>0.05</v>
      </c>
      <c r="J1050" s="122">
        <f t="shared" si="310"/>
        <v>43488</v>
      </c>
      <c r="K1050" s="118">
        <f t="shared" si="311"/>
        <v>714</v>
      </c>
      <c r="L1050" s="130">
        <f t="shared" si="312"/>
        <v>714</v>
      </c>
      <c r="M1050" s="131">
        <f t="shared" si="301"/>
        <v>1.148249718</v>
      </c>
      <c r="N1050" s="131">
        <f t="shared" ca="1" si="302"/>
        <v>1.289671977</v>
      </c>
      <c r="O1050" s="130">
        <f t="shared" si="313"/>
        <v>0</v>
      </c>
      <c r="P1050" s="129">
        <f t="shared" ca="1" si="303"/>
        <v>579343.95400000003</v>
      </c>
      <c r="Q1050" s="135">
        <f t="shared" si="304"/>
        <v>0</v>
      </c>
      <c r="R1050" s="129">
        <f t="shared" si="305"/>
        <v>0</v>
      </c>
      <c r="S1050" s="136" t="str">
        <f t="shared" si="314"/>
        <v>A+J=</v>
      </c>
      <c r="T1050" s="122">
        <f t="shared" si="315"/>
        <v>44732</v>
      </c>
      <c r="U1050" s="3"/>
      <c r="V1050" s="3"/>
      <c r="W1050" s="3"/>
      <c r="X1050" s="52"/>
      <c r="Y1050" s="3"/>
      <c r="Z1050" s="1"/>
      <c r="AA1050" s="3"/>
      <c r="AB1050" s="3"/>
      <c r="AC1050" s="3"/>
      <c r="AD1050" s="3"/>
      <c r="AE1050" s="3"/>
      <c r="AF1050" s="11"/>
      <c r="AG1050" s="3"/>
      <c r="AH1050" s="3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  <c r="FE1050" s="2"/>
      <c r="FF1050" s="2"/>
      <c r="FG1050" s="2"/>
      <c r="FH1050" s="2"/>
      <c r="FI1050" s="2"/>
      <c r="FJ1050" s="2"/>
    </row>
    <row r="1051" spans="1:166" x14ac:dyDescent="0.15">
      <c r="A1051" s="134">
        <f t="shared" si="306"/>
        <v>44527</v>
      </c>
      <c r="B1051" s="127">
        <f t="shared" ca="1" si="316"/>
        <v>2580598.1459999997</v>
      </c>
      <c r="C1051" s="119">
        <f t="shared" si="307"/>
        <v>2000000</v>
      </c>
      <c r="D1051" s="128">
        <f ca="1">IF(A1051&lt;$B$1,VLOOKUP(A1051,[1]DI!$A$4:$B$15000,2,FALSE),0)</f>
        <v>0</v>
      </c>
      <c r="E1051" s="129">
        <f t="shared" ca="1" si="299"/>
        <v>1</v>
      </c>
      <c r="F1051" s="129">
        <f ca="1">(TRUNC(PRODUCT($E$12:$E1050),16))</f>
        <v>1.1234919245313899</v>
      </c>
      <c r="G1051" s="129">
        <f t="shared" si="308"/>
        <v>1</v>
      </c>
      <c r="H1051" s="129">
        <f t="shared" ca="1" si="300"/>
        <v>1.12349192</v>
      </c>
      <c r="I1051" s="128">
        <f t="shared" si="309"/>
        <v>0.05</v>
      </c>
      <c r="J1051" s="122">
        <f t="shared" si="310"/>
        <v>43488</v>
      </c>
      <c r="K1051" s="118">
        <f t="shared" si="311"/>
        <v>714</v>
      </c>
      <c r="L1051" s="130">
        <f t="shared" si="312"/>
        <v>715</v>
      </c>
      <c r="M1051" s="131">
        <f t="shared" si="301"/>
        <v>1.148472054</v>
      </c>
      <c r="N1051" s="131">
        <f t="shared" ca="1" si="302"/>
        <v>1.2902990729999999</v>
      </c>
      <c r="O1051" s="130">
        <f t="shared" si="313"/>
        <v>0</v>
      </c>
      <c r="P1051" s="129">
        <f t="shared" ca="1" si="303"/>
        <v>580598.14599999995</v>
      </c>
      <c r="Q1051" s="135">
        <f t="shared" si="304"/>
        <v>0</v>
      </c>
      <c r="R1051" s="129">
        <f t="shared" si="305"/>
        <v>0</v>
      </c>
      <c r="S1051" s="136" t="str">
        <f t="shared" si="314"/>
        <v>A+J=</v>
      </c>
      <c r="T1051" s="122">
        <f t="shared" si="315"/>
        <v>44732</v>
      </c>
      <c r="U1051" s="3"/>
      <c r="V1051" s="3"/>
      <c r="W1051" s="3"/>
      <c r="X1051" s="52"/>
      <c r="Y1051" s="3"/>
      <c r="Z1051" s="1"/>
      <c r="AA1051" s="3"/>
      <c r="AB1051" s="3"/>
      <c r="AC1051" s="3"/>
      <c r="AD1051" s="3"/>
      <c r="AE1051" s="3"/>
      <c r="AF1051" s="11"/>
      <c r="AG1051" s="3"/>
      <c r="AH1051" s="3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  <c r="FE1051" s="2"/>
      <c r="FF1051" s="2"/>
      <c r="FG1051" s="2"/>
      <c r="FH1051" s="2"/>
      <c r="FI1051" s="2"/>
      <c r="FJ1051" s="2"/>
    </row>
    <row r="1052" spans="1:166" x14ac:dyDescent="0.15">
      <c r="A1052" s="134">
        <f t="shared" si="306"/>
        <v>44528</v>
      </c>
      <c r="B1052" s="127">
        <f t="shared" ca="1" si="316"/>
        <v>2580598.1459999997</v>
      </c>
      <c r="C1052" s="119">
        <f t="shared" si="307"/>
        <v>2000000</v>
      </c>
      <c r="D1052" s="128">
        <f ca="1">IF(A1052&lt;$B$1,VLOOKUP(A1052,[1]DI!$A$4:$B$15000,2,FALSE),0)</f>
        <v>0</v>
      </c>
      <c r="E1052" s="129">
        <f t="shared" ca="1" si="299"/>
        <v>1</v>
      </c>
      <c r="F1052" s="129">
        <f ca="1">(TRUNC(PRODUCT($E$12:$E1051),16))</f>
        <v>1.1234919245313899</v>
      </c>
      <c r="G1052" s="129">
        <f t="shared" si="308"/>
        <v>1</v>
      </c>
      <c r="H1052" s="129">
        <f t="shared" ca="1" si="300"/>
        <v>1.12349192</v>
      </c>
      <c r="I1052" s="128">
        <f t="shared" si="309"/>
        <v>0.05</v>
      </c>
      <c r="J1052" s="122">
        <f t="shared" si="310"/>
        <v>43488</v>
      </c>
      <c r="K1052" s="118">
        <f t="shared" si="311"/>
        <v>714</v>
      </c>
      <c r="L1052" s="130">
        <f t="shared" si="312"/>
        <v>715</v>
      </c>
      <c r="M1052" s="131">
        <f t="shared" si="301"/>
        <v>1.148472054</v>
      </c>
      <c r="N1052" s="131">
        <f t="shared" ca="1" si="302"/>
        <v>1.2902990729999999</v>
      </c>
      <c r="O1052" s="130">
        <f t="shared" si="313"/>
        <v>0</v>
      </c>
      <c r="P1052" s="129">
        <f t="shared" ca="1" si="303"/>
        <v>580598.14599999995</v>
      </c>
      <c r="Q1052" s="135">
        <f t="shared" si="304"/>
        <v>0</v>
      </c>
      <c r="R1052" s="129">
        <f t="shared" si="305"/>
        <v>0</v>
      </c>
      <c r="S1052" s="136" t="str">
        <f t="shared" si="314"/>
        <v>A+J=</v>
      </c>
      <c r="T1052" s="122">
        <f t="shared" si="315"/>
        <v>44732</v>
      </c>
      <c r="U1052" s="3"/>
      <c r="V1052" s="3"/>
      <c r="W1052" s="3"/>
      <c r="X1052" s="52"/>
      <c r="Y1052" s="3"/>
      <c r="Z1052" s="1"/>
      <c r="AA1052" s="3"/>
      <c r="AB1052" s="3"/>
      <c r="AC1052" s="3"/>
      <c r="AD1052" s="3"/>
      <c r="AE1052" s="3"/>
      <c r="AF1052" s="11"/>
      <c r="AG1052" s="3"/>
      <c r="AH1052" s="3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  <c r="FE1052" s="2"/>
      <c r="FF1052" s="2"/>
      <c r="FG1052" s="2"/>
      <c r="FH1052" s="2"/>
      <c r="FI1052" s="2"/>
      <c r="FJ1052" s="2"/>
    </row>
    <row r="1053" spans="1:166" x14ac:dyDescent="0.15">
      <c r="A1053" s="134">
        <f t="shared" si="306"/>
        <v>44529</v>
      </c>
      <c r="B1053" s="127">
        <f t="shared" ca="1" si="316"/>
        <v>2580598.1459999997</v>
      </c>
      <c r="C1053" s="119">
        <f t="shared" si="307"/>
        <v>2000000</v>
      </c>
      <c r="D1053" s="128">
        <f ca="1">IF(A1053&lt;$B$1,VLOOKUP(A1053,[1]DI!$A$4:$B$15000,2,FALSE),0)</f>
        <v>7.6499999999999999E-2</v>
      </c>
      <c r="E1053" s="129">
        <f t="shared" ca="1" si="299"/>
        <v>1.0002925600000001</v>
      </c>
      <c r="F1053" s="129">
        <f ca="1">(TRUNC(PRODUCT($E$12:$E1052),16))</f>
        <v>1.1234919245313899</v>
      </c>
      <c r="G1053" s="129">
        <f t="shared" si="308"/>
        <v>1</v>
      </c>
      <c r="H1053" s="129">
        <f t="shared" ca="1" si="300"/>
        <v>1.12349192</v>
      </c>
      <c r="I1053" s="128">
        <f t="shared" si="309"/>
        <v>0.05</v>
      </c>
      <c r="J1053" s="122">
        <f t="shared" si="310"/>
        <v>43488</v>
      </c>
      <c r="K1053" s="118">
        <f t="shared" si="311"/>
        <v>715</v>
      </c>
      <c r="L1053" s="130">
        <f t="shared" si="312"/>
        <v>715</v>
      </c>
      <c r="M1053" s="131">
        <f t="shared" si="301"/>
        <v>1.148472054</v>
      </c>
      <c r="N1053" s="131">
        <f t="shared" ca="1" si="302"/>
        <v>1.2902990729999999</v>
      </c>
      <c r="O1053" s="130">
        <f t="shared" si="313"/>
        <v>0</v>
      </c>
      <c r="P1053" s="129">
        <f t="shared" ca="1" si="303"/>
        <v>580598.14599999995</v>
      </c>
      <c r="Q1053" s="135">
        <f t="shared" si="304"/>
        <v>0</v>
      </c>
      <c r="R1053" s="129">
        <f t="shared" si="305"/>
        <v>0</v>
      </c>
      <c r="S1053" s="136" t="str">
        <f t="shared" si="314"/>
        <v>A+J=</v>
      </c>
      <c r="T1053" s="122">
        <f t="shared" si="315"/>
        <v>44732</v>
      </c>
      <c r="U1053" s="3"/>
      <c r="V1053" s="3"/>
      <c r="W1053" s="3"/>
      <c r="X1053" s="52"/>
      <c r="Y1053" s="3"/>
      <c r="Z1053" s="1"/>
      <c r="AA1053" s="3"/>
      <c r="AB1053" s="3"/>
      <c r="AC1053" s="3"/>
      <c r="AD1053" s="3"/>
      <c r="AE1053" s="3"/>
      <c r="AF1053" s="11"/>
      <c r="AG1053" s="3"/>
      <c r="AH1053" s="3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  <c r="FE1053" s="2"/>
      <c r="FF1053" s="2"/>
      <c r="FG1053" s="2"/>
      <c r="FH1053" s="2"/>
      <c r="FI1053" s="2"/>
      <c r="FJ1053" s="2"/>
    </row>
    <row r="1054" spans="1:166" x14ac:dyDescent="0.15">
      <c r="A1054" s="134">
        <f t="shared" si="306"/>
        <v>44530</v>
      </c>
      <c r="B1054" s="127">
        <f t="shared" ca="1" si="316"/>
        <v>2581852.9560000002</v>
      </c>
      <c r="C1054" s="119">
        <f t="shared" si="307"/>
        <v>2000000</v>
      </c>
      <c r="D1054" s="128">
        <f ca="1">IF(A1054&lt;$B$1,VLOOKUP(A1054,[1]DI!$A$4:$B$15000,2,FALSE),0)</f>
        <v>7.6499999999999999E-2</v>
      </c>
      <c r="E1054" s="129">
        <f t="shared" ca="1" si="299"/>
        <v>1.0002925600000001</v>
      </c>
      <c r="F1054" s="129">
        <f ca="1">(TRUNC(PRODUCT($E$12:$E1053),16))</f>
        <v>1.12382061332883</v>
      </c>
      <c r="G1054" s="129">
        <f t="shared" si="308"/>
        <v>1</v>
      </c>
      <c r="H1054" s="129">
        <f t="shared" ca="1" si="300"/>
        <v>1.1238206100000001</v>
      </c>
      <c r="I1054" s="128">
        <f t="shared" si="309"/>
        <v>0.05</v>
      </c>
      <c r="J1054" s="122">
        <f t="shared" si="310"/>
        <v>43488</v>
      </c>
      <c r="K1054" s="118">
        <f t="shared" si="311"/>
        <v>716</v>
      </c>
      <c r="L1054" s="130">
        <f t="shared" si="312"/>
        <v>716</v>
      </c>
      <c r="M1054" s="131">
        <f t="shared" si="301"/>
        <v>1.148694433</v>
      </c>
      <c r="N1054" s="131">
        <f t="shared" ca="1" si="302"/>
        <v>1.290926478</v>
      </c>
      <c r="O1054" s="130">
        <f t="shared" si="313"/>
        <v>0</v>
      </c>
      <c r="P1054" s="129">
        <f t="shared" ca="1" si="303"/>
        <v>581852.95600000001</v>
      </c>
      <c r="Q1054" s="135">
        <f t="shared" si="304"/>
        <v>0</v>
      </c>
      <c r="R1054" s="129">
        <f t="shared" si="305"/>
        <v>0</v>
      </c>
      <c r="S1054" s="136" t="str">
        <f t="shared" si="314"/>
        <v>A+J=</v>
      </c>
      <c r="T1054" s="122">
        <f t="shared" si="315"/>
        <v>44732</v>
      </c>
      <c r="U1054" s="3"/>
      <c r="V1054" s="3"/>
      <c r="W1054" s="3"/>
      <c r="X1054" s="52"/>
      <c r="Y1054" s="3"/>
      <c r="Z1054" s="1"/>
      <c r="AA1054" s="3"/>
      <c r="AB1054" s="3"/>
      <c r="AC1054" s="3"/>
      <c r="AD1054" s="3"/>
      <c r="AE1054" s="3"/>
      <c r="AF1054" s="11"/>
      <c r="AG1054" s="3"/>
      <c r="AH1054" s="3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  <c r="FE1054" s="2"/>
      <c r="FF1054" s="2"/>
      <c r="FG1054" s="2"/>
      <c r="FH1054" s="2"/>
      <c r="FI1054" s="2"/>
      <c r="FJ1054" s="2"/>
    </row>
    <row r="1055" spans="1:166" x14ac:dyDescent="0.15">
      <c r="A1055" s="134">
        <f t="shared" si="306"/>
        <v>44531</v>
      </c>
      <c r="B1055" s="127">
        <f t="shared" ca="1" si="316"/>
        <v>2583108.3880000003</v>
      </c>
      <c r="C1055" s="119">
        <f t="shared" si="307"/>
        <v>2000000</v>
      </c>
      <c r="D1055" s="128">
        <f ca="1">IF(A1055&lt;$B$1,VLOOKUP(A1055,[1]DI!$A$4:$B$15000,2,FALSE),0)</f>
        <v>7.6499999999999999E-2</v>
      </c>
      <c r="E1055" s="129">
        <f t="shared" ca="1" si="299"/>
        <v>1.0002925600000001</v>
      </c>
      <c r="F1055" s="129">
        <f ca="1">(TRUNC(PRODUCT($E$12:$E1054),16))</f>
        <v>1.12414939828747</v>
      </c>
      <c r="G1055" s="129">
        <f t="shared" si="308"/>
        <v>1</v>
      </c>
      <c r="H1055" s="129">
        <f t="shared" ca="1" si="300"/>
        <v>1.1241494000000001</v>
      </c>
      <c r="I1055" s="128">
        <f t="shared" si="309"/>
        <v>0.05</v>
      </c>
      <c r="J1055" s="122">
        <f t="shared" si="310"/>
        <v>43488</v>
      </c>
      <c r="K1055" s="118">
        <f t="shared" si="311"/>
        <v>717</v>
      </c>
      <c r="L1055" s="130">
        <f t="shared" si="312"/>
        <v>717</v>
      </c>
      <c r="M1055" s="131">
        <f t="shared" si="301"/>
        <v>1.148916856</v>
      </c>
      <c r="N1055" s="131">
        <f t="shared" ca="1" si="302"/>
        <v>1.2915541939999999</v>
      </c>
      <c r="O1055" s="130">
        <f t="shared" si="313"/>
        <v>0</v>
      </c>
      <c r="P1055" s="129">
        <f t="shared" ca="1" si="303"/>
        <v>583108.38800000004</v>
      </c>
      <c r="Q1055" s="135">
        <f t="shared" si="304"/>
        <v>0</v>
      </c>
      <c r="R1055" s="129">
        <f t="shared" si="305"/>
        <v>0</v>
      </c>
      <c r="S1055" s="136" t="str">
        <f t="shared" si="314"/>
        <v>A+J=</v>
      </c>
      <c r="T1055" s="122">
        <f t="shared" si="315"/>
        <v>44732</v>
      </c>
      <c r="U1055" s="3"/>
      <c r="V1055" s="3"/>
      <c r="W1055" s="3"/>
      <c r="X1055" s="52"/>
      <c r="Y1055" s="3"/>
      <c r="Z1055" s="1"/>
      <c r="AA1055" s="3"/>
      <c r="AB1055" s="3"/>
      <c r="AC1055" s="3"/>
      <c r="AD1055" s="3"/>
      <c r="AE1055" s="3"/>
      <c r="AF1055" s="11"/>
      <c r="AG1055" s="3"/>
      <c r="AH1055" s="3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  <c r="FE1055" s="2"/>
      <c r="FF1055" s="2"/>
      <c r="FG1055" s="2"/>
      <c r="FH1055" s="2"/>
      <c r="FI1055" s="2"/>
      <c r="FJ1055" s="2"/>
    </row>
    <row r="1056" spans="1:166" x14ac:dyDescent="0.15">
      <c r="A1056" s="134">
        <f t="shared" si="306"/>
        <v>44532</v>
      </c>
      <c r="B1056" s="127">
        <f t="shared" ca="1" si="316"/>
        <v>2584364.4139999999</v>
      </c>
      <c r="C1056" s="119">
        <f t="shared" si="307"/>
        <v>2000000</v>
      </c>
      <c r="D1056" s="128">
        <f ca="1">IF(A1056&lt;$B$1,VLOOKUP(A1056,[1]DI!$A$4:$B$15000,2,FALSE),0)</f>
        <v>7.6499999999999999E-2</v>
      </c>
      <c r="E1056" s="129">
        <f t="shared" ca="1" si="299"/>
        <v>1.0002925600000001</v>
      </c>
      <c r="F1056" s="129">
        <f ca="1">(TRUNC(PRODUCT($E$12:$E1055),16))</f>
        <v>1.12447827943543</v>
      </c>
      <c r="G1056" s="129">
        <f t="shared" si="308"/>
        <v>1</v>
      </c>
      <c r="H1056" s="129">
        <f t="shared" ca="1" si="300"/>
        <v>1.1244782799999999</v>
      </c>
      <c r="I1056" s="128">
        <f t="shared" si="309"/>
        <v>0.05</v>
      </c>
      <c r="J1056" s="122">
        <f t="shared" si="310"/>
        <v>43488</v>
      </c>
      <c r="K1056" s="118">
        <f t="shared" si="311"/>
        <v>718</v>
      </c>
      <c r="L1056" s="130">
        <f t="shared" si="312"/>
        <v>718</v>
      </c>
      <c r="M1056" s="131">
        <f t="shared" si="301"/>
        <v>1.149139321</v>
      </c>
      <c r="N1056" s="131">
        <f t="shared" ca="1" si="302"/>
        <v>1.292182207</v>
      </c>
      <c r="O1056" s="130">
        <f t="shared" si="313"/>
        <v>0</v>
      </c>
      <c r="P1056" s="129">
        <f t="shared" ca="1" si="303"/>
        <v>584364.41399999999</v>
      </c>
      <c r="Q1056" s="135">
        <f t="shared" si="304"/>
        <v>0</v>
      </c>
      <c r="R1056" s="129">
        <f t="shared" si="305"/>
        <v>0</v>
      </c>
      <c r="S1056" s="136" t="str">
        <f t="shared" si="314"/>
        <v>A+J=</v>
      </c>
      <c r="T1056" s="122">
        <f t="shared" si="315"/>
        <v>44732</v>
      </c>
      <c r="U1056" s="3"/>
      <c r="V1056" s="3"/>
      <c r="W1056" s="3"/>
      <c r="X1056" s="52"/>
      <c r="Y1056" s="3"/>
      <c r="Z1056" s="1"/>
      <c r="AA1056" s="3"/>
      <c r="AB1056" s="3"/>
      <c r="AC1056" s="3"/>
      <c r="AD1056" s="3"/>
      <c r="AE1056" s="3"/>
      <c r="AF1056" s="11"/>
      <c r="AG1056" s="3"/>
      <c r="AH1056" s="3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  <c r="FE1056" s="2"/>
      <c r="FF1056" s="2"/>
      <c r="FG1056" s="2"/>
      <c r="FH1056" s="2"/>
      <c r="FI1056" s="2"/>
      <c r="FJ1056" s="2"/>
    </row>
    <row r="1057" spans="1:166" x14ac:dyDescent="0.15">
      <c r="A1057" s="134">
        <f t="shared" si="306"/>
        <v>44533</v>
      </c>
      <c r="B1057" s="127">
        <f t="shared" ca="1" si="316"/>
        <v>2585621.06</v>
      </c>
      <c r="C1057" s="119">
        <f t="shared" si="307"/>
        <v>2000000</v>
      </c>
      <c r="D1057" s="128">
        <f ca="1">IF(A1057&lt;$B$1,VLOOKUP(A1057,[1]DI!$A$4:$B$15000,2,FALSE),0)</f>
        <v>7.6499999999999999E-2</v>
      </c>
      <c r="E1057" s="129">
        <f t="shared" ca="1" si="299"/>
        <v>1.0002925600000001</v>
      </c>
      <c r="F1057" s="129">
        <f ca="1">(TRUNC(PRODUCT($E$12:$E1056),16))</f>
        <v>1.12480725680086</v>
      </c>
      <c r="G1057" s="129">
        <f t="shared" si="308"/>
        <v>1</v>
      </c>
      <c r="H1057" s="129">
        <f t="shared" ca="1" si="300"/>
        <v>1.1248072600000001</v>
      </c>
      <c r="I1057" s="128">
        <f t="shared" si="309"/>
        <v>0.05</v>
      </c>
      <c r="J1057" s="122">
        <f t="shared" si="310"/>
        <v>43488</v>
      </c>
      <c r="K1057" s="118">
        <f t="shared" si="311"/>
        <v>719</v>
      </c>
      <c r="L1057" s="130">
        <f t="shared" si="312"/>
        <v>719</v>
      </c>
      <c r="M1057" s="131">
        <f t="shared" si="301"/>
        <v>1.1493618290000001</v>
      </c>
      <c r="N1057" s="131">
        <f t="shared" ca="1" si="302"/>
        <v>1.2928105299999999</v>
      </c>
      <c r="O1057" s="130">
        <f t="shared" si="313"/>
        <v>0</v>
      </c>
      <c r="P1057" s="129">
        <f t="shared" ca="1" si="303"/>
        <v>585621.06000000006</v>
      </c>
      <c r="Q1057" s="135">
        <f t="shared" si="304"/>
        <v>0</v>
      </c>
      <c r="R1057" s="129">
        <f t="shared" si="305"/>
        <v>0</v>
      </c>
      <c r="S1057" s="136" t="str">
        <f t="shared" si="314"/>
        <v>A+J=</v>
      </c>
      <c r="T1057" s="122">
        <f t="shared" si="315"/>
        <v>44732</v>
      </c>
      <c r="U1057" s="3"/>
      <c r="V1057" s="3"/>
      <c r="W1057" s="3"/>
      <c r="X1057" s="52"/>
      <c r="Y1057" s="3"/>
      <c r="Z1057" s="1"/>
      <c r="AA1057" s="3"/>
      <c r="AB1057" s="3"/>
      <c r="AC1057" s="3"/>
      <c r="AD1057" s="3"/>
      <c r="AE1057" s="3"/>
      <c r="AF1057" s="11"/>
      <c r="AG1057" s="3"/>
      <c r="AH1057" s="3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  <c r="FE1057" s="2"/>
      <c r="FF1057" s="2"/>
      <c r="FG1057" s="2"/>
      <c r="FH1057" s="2"/>
      <c r="FI1057" s="2"/>
      <c r="FJ1057" s="2"/>
    </row>
    <row r="1058" spans="1:166" x14ac:dyDescent="0.15">
      <c r="A1058" s="134">
        <f t="shared" si="306"/>
        <v>44534</v>
      </c>
      <c r="B1058" s="127">
        <f t="shared" ca="1" si="316"/>
        <v>2586878.3020000001</v>
      </c>
      <c r="C1058" s="119">
        <f t="shared" si="307"/>
        <v>2000000</v>
      </c>
      <c r="D1058" s="128">
        <f ca="1">IF(A1058&lt;$B$1,VLOOKUP(A1058,[1]DI!$A$4:$B$15000,2,FALSE),0)</f>
        <v>0</v>
      </c>
      <c r="E1058" s="129">
        <f t="shared" ca="1" si="299"/>
        <v>1</v>
      </c>
      <c r="F1058" s="129">
        <f ca="1">(TRUNC(PRODUCT($E$12:$E1057),16))</f>
        <v>1.12513633041191</v>
      </c>
      <c r="G1058" s="129">
        <f t="shared" si="308"/>
        <v>1</v>
      </c>
      <c r="H1058" s="129">
        <f t="shared" ca="1" si="300"/>
        <v>1.1251363299999999</v>
      </c>
      <c r="I1058" s="128">
        <f t="shared" si="309"/>
        <v>0.05</v>
      </c>
      <c r="J1058" s="122">
        <f t="shared" si="310"/>
        <v>43488</v>
      </c>
      <c r="K1058" s="118">
        <f t="shared" si="311"/>
        <v>719</v>
      </c>
      <c r="L1058" s="130">
        <f t="shared" si="312"/>
        <v>720</v>
      </c>
      <c r="M1058" s="131">
        <f t="shared" si="301"/>
        <v>1.1495843809999999</v>
      </c>
      <c r="N1058" s="131">
        <f t="shared" ca="1" si="302"/>
        <v>1.2934391510000001</v>
      </c>
      <c r="O1058" s="130">
        <f t="shared" si="313"/>
        <v>0</v>
      </c>
      <c r="P1058" s="129">
        <f t="shared" ca="1" si="303"/>
        <v>586878.30200000003</v>
      </c>
      <c r="Q1058" s="135">
        <f t="shared" si="304"/>
        <v>0</v>
      </c>
      <c r="R1058" s="129">
        <f t="shared" si="305"/>
        <v>0</v>
      </c>
      <c r="S1058" s="136" t="str">
        <f t="shared" si="314"/>
        <v>A+J=</v>
      </c>
      <c r="T1058" s="122">
        <f t="shared" si="315"/>
        <v>44732</v>
      </c>
      <c r="U1058" s="3"/>
      <c r="V1058" s="3"/>
      <c r="W1058" s="3"/>
      <c r="X1058" s="52"/>
      <c r="Y1058" s="3"/>
      <c r="Z1058" s="1"/>
      <c r="AA1058" s="3"/>
      <c r="AB1058" s="3"/>
      <c r="AC1058" s="3"/>
      <c r="AD1058" s="3"/>
      <c r="AE1058" s="3"/>
      <c r="AF1058" s="11"/>
      <c r="AG1058" s="3"/>
      <c r="AH1058" s="3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  <c r="FE1058" s="2"/>
      <c r="FF1058" s="2"/>
      <c r="FG1058" s="2"/>
      <c r="FH1058" s="2"/>
      <c r="FI1058" s="2"/>
      <c r="FJ1058" s="2"/>
    </row>
    <row r="1059" spans="1:166" x14ac:dyDescent="0.15">
      <c r="A1059" s="134">
        <f t="shared" si="306"/>
        <v>44535</v>
      </c>
      <c r="B1059" s="127">
        <f t="shared" ca="1" si="316"/>
        <v>2586878.3020000001</v>
      </c>
      <c r="C1059" s="119">
        <f t="shared" si="307"/>
        <v>2000000</v>
      </c>
      <c r="D1059" s="128">
        <f ca="1">IF(A1059&lt;$B$1,VLOOKUP(A1059,[1]DI!$A$4:$B$15000,2,FALSE),0)</f>
        <v>0</v>
      </c>
      <c r="E1059" s="129">
        <f t="shared" ca="1" si="299"/>
        <v>1</v>
      </c>
      <c r="F1059" s="129">
        <f ca="1">(TRUNC(PRODUCT($E$12:$E1058),16))</f>
        <v>1.12513633041191</v>
      </c>
      <c r="G1059" s="129">
        <f t="shared" si="308"/>
        <v>1</v>
      </c>
      <c r="H1059" s="129">
        <f t="shared" ca="1" si="300"/>
        <v>1.1251363299999999</v>
      </c>
      <c r="I1059" s="128">
        <f t="shared" si="309"/>
        <v>0.05</v>
      </c>
      <c r="J1059" s="122">
        <f t="shared" si="310"/>
        <v>43488</v>
      </c>
      <c r="K1059" s="118">
        <f t="shared" si="311"/>
        <v>719</v>
      </c>
      <c r="L1059" s="130">
        <f t="shared" si="312"/>
        <v>720</v>
      </c>
      <c r="M1059" s="131">
        <f t="shared" si="301"/>
        <v>1.1495843809999999</v>
      </c>
      <c r="N1059" s="131">
        <f t="shared" ca="1" si="302"/>
        <v>1.2934391510000001</v>
      </c>
      <c r="O1059" s="130">
        <f t="shared" si="313"/>
        <v>0</v>
      </c>
      <c r="P1059" s="129">
        <f t="shared" ca="1" si="303"/>
        <v>586878.30200000003</v>
      </c>
      <c r="Q1059" s="135">
        <f t="shared" si="304"/>
        <v>0</v>
      </c>
      <c r="R1059" s="129">
        <f t="shared" si="305"/>
        <v>0</v>
      </c>
      <c r="S1059" s="136" t="str">
        <f t="shared" si="314"/>
        <v>A+J=</v>
      </c>
      <c r="T1059" s="122">
        <f t="shared" si="315"/>
        <v>44732</v>
      </c>
      <c r="U1059" s="3"/>
      <c r="V1059" s="3"/>
      <c r="W1059" s="3"/>
      <c r="X1059" s="52"/>
      <c r="Y1059" s="3"/>
      <c r="Z1059" s="1"/>
      <c r="AA1059" s="3"/>
      <c r="AB1059" s="3"/>
      <c r="AC1059" s="3"/>
      <c r="AD1059" s="3"/>
      <c r="AE1059" s="3"/>
      <c r="AF1059" s="11"/>
      <c r="AG1059" s="3"/>
      <c r="AH1059" s="3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  <c r="FE1059" s="2"/>
      <c r="FF1059" s="2"/>
      <c r="FG1059" s="2"/>
      <c r="FH1059" s="2"/>
      <c r="FI1059" s="2"/>
      <c r="FJ1059" s="2"/>
    </row>
    <row r="1060" spans="1:166" x14ac:dyDescent="0.15">
      <c r="A1060" s="134">
        <f t="shared" si="306"/>
        <v>44536</v>
      </c>
      <c r="B1060" s="127">
        <f t="shared" ca="1" si="316"/>
        <v>2586878.3020000001</v>
      </c>
      <c r="C1060" s="119">
        <f t="shared" si="307"/>
        <v>2000000</v>
      </c>
      <c r="D1060" s="128">
        <f ca="1">IF(A1060&lt;$B$1,VLOOKUP(A1060,[1]DI!$A$4:$B$15000,2,FALSE),0)</f>
        <v>7.6499999999999999E-2</v>
      </c>
      <c r="E1060" s="129">
        <f t="shared" ca="1" si="299"/>
        <v>1.0002925600000001</v>
      </c>
      <c r="F1060" s="129">
        <f ca="1">(TRUNC(PRODUCT($E$12:$E1059),16))</f>
        <v>1.12513633041191</v>
      </c>
      <c r="G1060" s="129">
        <f t="shared" si="308"/>
        <v>1</v>
      </c>
      <c r="H1060" s="129">
        <f t="shared" ca="1" si="300"/>
        <v>1.1251363299999999</v>
      </c>
      <c r="I1060" s="128">
        <f t="shared" si="309"/>
        <v>0.05</v>
      </c>
      <c r="J1060" s="122">
        <f t="shared" si="310"/>
        <v>43488</v>
      </c>
      <c r="K1060" s="118">
        <f t="shared" si="311"/>
        <v>720</v>
      </c>
      <c r="L1060" s="130">
        <f t="shared" si="312"/>
        <v>720</v>
      </c>
      <c r="M1060" s="131">
        <f t="shared" si="301"/>
        <v>1.1495843809999999</v>
      </c>
      <c r="N1060" s="131">
        <f t="shared" ca="1" si="302"/>
        <v>1.2934391510000001</v>
      </c>
      <c r="O1060" s="130">
        <f t="shared" si="313"/>
        <v>0</v>
      </c>
      <c r="P1060" s="129">
        <f t="shared" ca="1" si="303"/>
        <v>586878.30200000003</v>
      </c>
      <c r="Q1060" s="135">
        <f t="shared" si="304"/>
        <v>0</v>
      </c>
      <c r="R1060" s="129">
        <f t="shared" si="305"/>
        <v>0</v>
      </c>
      <c r="S1060" s="136" t="str">
        <f t="shared" si="314"/>
        <v>A+J=</v>
      </c>
      <c r="T1060" s="122">
        <f t="shared" si="315"/>
        <v>44732</v>
      </c>
      <c r="U1060" s="3"/>
      <c r="V1060" s="3"/>
      <c r="W1060" s="3"/>
      <c r="X1060" s="52"/>
      <c r="Y1060" s="3"/>
      <c r="Z1060" s="1"/>
      <c r="AA1060" s="3"/>
      <c r="AB1060" s="3"/>
      <c r="AC1060" s="3"/>
      <c r="AD1060" s="3"/>
      <c r="AE1060" s="3"/>
      <c r="AF1060" s="11"/>
      <c r="AG1060" s="3"/>
      <c r="AH1060" s="3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  <c r="FE1060" s="2"/>
      <c r="FF1060" s="2"/>
      <c r="FG1060" s="2"/>
      <c r="FH1060" s="2"/>
      <c r="FI1060" s="2"/>
      <c r="FJ1060" s="2"/>
    </row>
    <row r="1061" spans="1:166" x14ac:dyDescent="0.15">
      <c r="A1061" s="134">
        <f t="shared" si="306"/>
        <v>44537</v>
      </c>
      <c r="B1061" s="127">
        <f t="shared" ca="1" si="316"/>
        <v>2588136.1639999999</v>
      </c>
      <c r="C1061" s="119">
        <f t="shared" si="307"/>
        <v>2000000</v>
      </c>
      <c r="D1061" s="128">
        <f ca="1">IF(A1061&lt;$B$1,VLOOKUP(A1061,[1]DI!$A$4:$B$15000,2,FALSE),0)</f>
        <v>7.6499999999999999E-2</v>
      </c>
      <c r="E1061" s="129">
        <f t="shared" ca="1" si="299"/>
        <v>1.0002925600000001</v>
      </c>
      <c r="F1061" s="129">
        <f ca="1">(TRUNC(PRODUCT($E$12:$E1060),16))</f>
        <v>1.12546550029674</v>
      </c>
      <c r="G1061" s="129">
        <f t="shared" si="308"/>
        <v>1</v>
      </c>
      <c r="H1061" s="129">
        <f t="shared" ca="1" si="300"/>
        <v>1.1254655</v>
      </c>
      <c r="I1061" s="128">
        <f t="shared" si="309"/>
        <v>0.05</v>
      </c>
      <c r="J1061" s="122">
        <f t="shared" si="310"/>
        <v>43488</v>
      </c>
      <c r="K1061" s="118">
        <f t="shared" si="311"/>
        <v>721</v>
      </c>
      <c r="L1061" s="130">
        <f t="shared" si="312"/>
        <v>721</v>
      </c>
      <c r="M1061" s="131">
        <f t="shared" si="301"/>
        <v>1.149806975</v>
      </c>
      <c r="N1061" s="131">
        <f t="shared" ca="1" si="302"/>
        <v>1.2940680819999999</v>
      </c>
      <c r="O1061" s="130">
        <f t="shared" si="313"/>
        <v>0</v>
      </c>
      <c r="P1061" s="129">
        <f t="shared" ca="1" si="303"/>
        <v>588136.16399999999</v>
      </c>
      <c r="Q1061" s="135">
        <f t="shared" si="304"/>
        <v>0</v>
      </c>
      <c r="R1061" s="129">
        <f t="shared" si="305"/>
        <v>0</v>
      </c>
      <c r="S1061" s="136" t="str">
        <f t="shared" si="314"/>
        <v>A+J=</v>
      </c>
      <c r="T1061" s="122">
        <f t="shared" si="315"/>
        <v>44732</v>
      </c>
      <c r="U1061" s="3"/>
      <c r="V1061" s="3"/>
      <c r="W1061" s="3"/>
      <c r="X1061" s="52"/>
      <c r="Y1061" s="3"/>
      <c r="Z1061" s="1"/>
      <c r="AA1061" s="3"/>
      <c r="AB1061" s="3"/>
      <c r="AC1061" s="3"/>
      <c r="AD1061" s="3"/>
      <c r="AE1061" s="3"/>
      <c r="AF1061" s="11"/>
      <c r="AG1061" s="3"/>
      <c r="AH1061" s="3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  <c r="FE1061" s="2"/>
      <c r="FF1061" s="2"/>
      <c r="FG1061" s="2"/>
      <c r="FH1061" s="2"/>
      <c r="FI1061" s="2"/>
      <c r="FJ1061" s="2"/>
    </row>
    <row r="1062" spans="1:166" x14ac:dyDescent="0.15">
      <c r="A1062" s="134">
        <f t="shared" si="306"/>
        <v>44538</v>
      </c>
      <c r="B1062" s="127">
        <f t="shared" ca="1" si="316"/>
        <v>2589394.648</v>
      </c>
      <c r="C1062" s="119">
        <f t="shared" si="307"/>
        <v>2000000</v>
      </c>
      <c r="D1062" s="128">
        <f ca="1">IF(A1062&lt;$B$1,VLOOKUP(A1062,[1]DI!$A$4:$B$15000,2,FALSE),0)</f>
        <v>7.6499999999999999E-2</v>
      </c>
      <c r="E1062" s="129">
        <f t="shared" ca="1" si="299"/>
        <v>1.0002925600000001</v>
      </c>
      <c r="F1062" s="129">
        <f ca="1">(TRUNC(PRODUCT($E$12:$E1061),16))</f>
        <v>1.1257947664835</v>
      </c>
      <c r="G1062" s="129">
        <f t="shared" si="308"/>
        <v>1</v>
      </c>
      <c r="H1062" s="129">
        <f t="shared" ca="1" si="300"/>
        <v>1.1257947699999999</v>
      </c>
      <c r="I1062" s="128">
        <f t="shared" si="309"/>
        <v>0.05</v>
      </c>
      <c r="J1062" s="122">
        <f t="shared" si="310"/>
        <v>43488</v>
      </c>
      <c r="K1062" s="118">
        <f t="shared" si="311"/>
        <v>722</v>
      </c>
      <c r="L1062" s="130">
        <f t="shared" si="312"/>
        <v>722</v>
      </c>
      <c r="M1062" s="131">
        <f t="shared" si="301"/>
        <v>1.1500296130000001</v>
      </c>
      <c r="N1062" s="131">
        <f t="shared" ca="1" si="302"/>
        <v>1.2946973239999999</v>
      </c>
      <c r="O1062" s="130">
        <f t="shared" si="313"/>
        <v>0</v>
      </c>
      <c r="P1062" s="129">
        <f t="shared" ca="1" si="303"/>
        <v>589394.64800000004</v>
      </c>
      <c r="Q1062" s="135">
        <f t="shared" si="304"/>
        <v>0</v>
      </c>
      <c r="R1062" s="129">
        <f t="shared" si="305"/>
        <v>0</v>
      </c>
      <c r="S1062" s="136" t="str">
        <f t="shared" si="314"/>
        <v>A+J=</v>
      </c>
      <c r="T1062" s="122">
        <f t="shared" si="315"/>
        <v>44732</v>
      </c>
      <c r="U1062" s="3"/>
      <c r="V1062" s="3"/>
      <c r="W1062" s="3"/>
      <c r="X1062" s="52"/>
      <c r="Y1062" s="3"/>
      <c r="Z1062" s="1"/>
      <c r="AA1062" s="3"/>
      <c r="AB1062" s="3"/>
      <c r="AC1062" s="3"/>
      <c r="AD1062" s="3"/>
      <c r="AE1062" s="3"/>
      <c r="AF1062" s="11"/>
      <c r="AG1062" s="3"/>
      <c r="AH1062" s="3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  <c r="FE1062" s="2"/>
      <c r="FF1062" s="2"/>
      <c r="FG1062" s="2"/>
      <c r="FH1062" s="2"/>
      <c r="FI1062" s="2"/>
      <c r="FJ1062" s="2"/>
    </row>
    <row r="1063" spans="1:166" x14ac:dyDescent="0.15">
      <c r="A1063" s="134">
        <f t="shared" si="306"/>
        <v>44539</v>
      </c>
      <c r="B1063" s="127">
        <f t="shared" ca="1" si="316"/>
        <v>2590653.7280000001</v>
      </c>
      <c r="C1063" s="119">
        <f t="shared" si="307"/>
        <v>2000000</v>
      </c>
      <c r="D1063" s="128">
        <f ca="1">IF(A1063&lt;$B$1,VLOOKUP(A1063,[1]DI!$A$4:$B$15000,2,FALSE),0)</f>
        <v>9.1499999999999998E-2</v>
      </c>
      <c r="E1063" s="129">
        <f t="shared" ca="1" si="299"/>
        <v>1.00034749</v>
      </c>
      <c r="F1063" s="129">
        <f ca="1">(TRUNC(PRODUCT($E$12:$E1062),16))</f>
        <v>1.1261241290003901</v>
      </c>
      <c r="G1063" s="129">
        <f t="shared" si="308"/>
        <v>1</v>
      </c>
      <c r="H1063" s="129">
        <f t="shared" ca="1" si="300"/>
        <v>1.12612413</v>
      </c>
      <c r="I1063" s="128">
        <f t="shared" si="309"/>
        <v>0.05</v>
      </c>
      <c r="J1063" s="122">
        <f t="shared" si="310"/>
        <v>43488</v>
      </c>
      <c r="K1063" s="118">
        <f t="shared" si="311"/>
        <v>723</v>
      </c>
      <c r="L1063" s="130">
        <f t="shared" si="312"/>
        <v>723</v>
      </c>
      <c r="M1063" s="131">
        <f t="shared" si="301"/>
        <v>1.150252294</v>
      </c>
      <c r="N1063" s="131">
        <f t="shared" ca="1" si="302"/>
        <v>1.295326864</v>
      </c>
      <c r="O1063" s="130">
        <f t="shared" si="313"/>
        <v>0</v>
      </c>
      <c r="P1063" s="129">
        <f t="shared" ca="1" si="303"/>
        <v>590653.728</v>
      </c>
      <c r="Q1063" s="135">
        <f t="shared" si="304"/>
        <v>0</v>
      </c>
      <c r="R1063" s="129">
        <f t="shared" si="305"/>
        <v>0</v>
      </c>
      <c r="S1063" s="136" t="str">
        <f t="shared" si="314"/>
        <v>A+J=</v>
      </c>
      <c r="T1063" s="122">
        <f t="shared" si="315"/>
        <v>44732</v>
      </c>
      <c r="U1063" s="3"/>
      <c r="V1063" s="3"/>
      <c r="W1063" s="3"/>
      <c r="X1063" s="52"/>
      <c r="Y1063" s="3"/>
      <c r="Z1063" s="1"/>
      <c r="AA1063" s="3"/>
      <c r="AB1063" s="3"/>
      <c r="AC1063" s="3"/>
      <c r="AD1063" s="3"/>
      <c r="AE1063" s="3"/>
      <c r="AF1063" s="11"/>
      <c r="AG1063" s="3"/>
      <c r="AH1063" s="3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  <c r="FE1063" s="2"/>
      <c r="FF1063" s="2"/>
      <c r="FG1063" s="2"/>
      <c r="FH1063" s="2"/>
      <c r="FI1063" s="2"/>
      <c r="FJ1063" s="2"/>
    </row>
    <row r="1064" spans="1:166" x14ac:dyDescent="0.15">
      <c r="A1064" s="134">
        <f t="shared" si="306"/>
        <v>44540</v>
      </c>
      <c r="B1064" s="127">
        <f t="shared" ca="1" si="316"/>
        <v>2592055.7659999998</v>
      </c>
      <c r="C1064" s="119">
        <f t="shared" si="307"/>
        <v>2000000</v>
      </c>
      <c r="D1064" s="128">
        <f ca="1">IF(A1064&lt;$B$1,VLOOKUP(A1064,[1]DI!$A$4:$B$15000,2,FALSE),0)</f>
        <v>9.1499999999999998E-2</v>
      </c>
      <c r="E1064" s="129">
        <f t="shared" ca="1" si="299"/>
        <v>1.00034749</v>
      </c>
      <c r="F1064" s="129">
        <f ca="1">(TRUNC(PRODUCT($E$12:$E1063),16))</f>
        <v>1.1265154458739699</v>
      </c>
      <c r="G1064" s="129">
        <f t="shared" si="308"/>
        <v>1</v>
      </c>
      <c r="H1064" s="129">
        <f t="shared" ca="1" si="300"/>
        <v>1.1265154500000001</v>
      </c>
      <c r="I1064" s="128">
        <f t="shared" si="309"/>
        <v>0.05</v>
      </c>
      <c r="J1064" s="122">
        <f t="shared" si="310"/>
        <v>43488</v>
      </c>
      <c r="K1064" s="118">
        <f t="shared" si="311"/>
        <v>724</v>
      </c>
      <c r="L1064" s="130">
        <f t="shared" si="312"/>
        <v>724</v>
      </c>
      <c r="M1064" s="131">
        <f t="shared" si="301"/>
        <v>1.1504750180000001</v>
      </c>
      <c r="N1064" s="131">
        <f t="shared" ca="1" si="302"/>
        <v>1.296027883</v>
      </c>
      <c r="O1064" s="130">
        <f t="shared" si="313"/>
        <v>0</v>
      </c>
      <c r="P1064" s="129">
        <f t="shared" ca="1" si="303"/>
        <v>592055.76599999995</v>
      </c>
      <c r="Q1064" s="135">
        <f t="shared" si="304"/>
        <v>0</v>
      </c>
      <c r="R1064" s="129">
        <f t="shared" si="305"/>
        <v>0</v>
      </c>
      <c r="S1064" s="136" t="str">
        <f t="shared" si="314"/>
        <v>A+J=</v>
      </c>
      <c r="T1064" s="122">
        <f t="shared" si="315"/>
        <v>44732</v>
      </c>
      <c r="U1064" s="3"/>
      <c r="V1064" s="3"/>
      <c r="W1064" s="3"/>
      <c r="X1064" s="52"/>
      <c r="Y1064" s="3"/>
      <c r="Z1064" s="1"/>
      <c r="AA1064" s="3"/>
      <c r="AB1064" s="3"/>
      <c r="AC1064" s="3"/>
      <c r="AD1064" s="3"/>
      <c r="AE1064" s="3"/>
      <c r="AF1064" s="11"/>
      <c r="AG1064" s="3"/>
      <c r="AH1064" s="3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  <c r="FE1064" s="2"/>
      <c r="FF1064" s="2"/>
      <c r="FG1064" s="2"/>
      <c r="FH1064" s="2"/>
      <c r="FI1064" s="2"/>
      <c r="FJ1064" s="2"/>
    </row>
    <row r="1065" spans="1:166" x14ac:dyDescent="0.15">
      <c r="A1065" s="134">
        <f t="shared" si="306"/>
        <v>44541</v>
      </c>
      <c r="B1065" s="127">
        <f t="shared" ca="1" si="316"/>
        <v>2593458.548</v>
      </c>
      <c r="C1065" s="119">
        <f t="shared" si="307"/>
        <v>2000000</v>
      </c>
      <c r="D1065" s="128">
        <f ca="1">IF(A1065&lt;$B$1,VLOOKUP(A1065,[1]DI!$A$4:$B$15000,2,FALSE),0)</f>
        <v>0</v>
      </c>
      <c r="E1065" s="129">
        <f t="shared" ca="1" si="299"/>
        <v>1</v>
      </c>
      <c r="F1065" s="129">
        <f ca="1">(TRUNC(PRODUCT($E$12:$E1064),16))</f>
        <v>1.12690689872626</v>
      </c>
      <c r="G1065" s="129">
        <f t="shared" si="308"/>
        <v>1</v>
      </c>
      <c r="H1065" s="129">
        <f t="shared" ca="1" si="300"/>
        <v>1.1269069</v>
      </c>
      <c r="I1065" s="128">
        <f t="shared" si="309"/>
        <v>0.05</v>
      </c>
      <c r="J1065" s="122">
        <f t="shared" si="310"/>
        <v>43488</v>
      </c>
      <c r="K1065" s="118">
        <f t="shared" si="311"/>
        <v>724</v>
      </c>
      <c r="L1065" s="130">
        <f t="shared" si="312"/>
        <v>725</v>
      </c>
      <c r="M1065" s="131">
        <f t="shared" si="301"/>
        <v>1.150697785</v>
      </c>
      <c r="N1065" s="131">
        <f t="shared" ca="1" si="302"/>
        <v>1.296729274</v>
      </c>
      <c r="O1065" s="130">
        <f t="shared" si="313"/>
        <v>0</v>
      </c>
      <c r="P1065" s="129">
        <f t="shared" ca="1" si="303"/>
        <v>593458.54799999995</v>
      </c>
      <c r="Q1065" s="135">
        <f t="shared" si="304"/>
        <v>0</v>
      </c>
      <c r="R1065" s="129">
        <f t="shared" si="305"/>
        <v>0</v>
      </c>
      <c r="S1065" s="136" t="str">
        <f t="shared" si="314"/>
        <v>A+J=</v>
      </c>
      <c r="T1065" s="122">
        <f t="shared" si="315"/>
        <v>44732</v>
      </c>
      <c r="U1065" s="3"/>
      <c r="V1065" s="3"/>
      <c r="W1065" s="3"/>
      <c r="X1065" s="52"/>
      <c r="Y1065" s="3"/>
      <c r="Z1065" s="1"/>
      <c r="AA1065" s="3"/>
      <c r="AB1065" s="3"/>
      <c r="AC1065" s="3"/>
      <c r="AD1065" s="3"/>
      <c r="AE1065" s="3"/>
      <c r="AF1065" s="11"/>
      <c r="AG1065" s="3"/>
      <c r="AH1065" s="3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  <c r="FE1065" s="2"/>
      <c r="FF1065" s="2"/>
      <c r="FG1065" s="2"/>
      <c r="FH1065" s="2"/>
      <c r="FI1065" s="2"/>
      <c r="FJ1065" s="2"/>
    </row>
    <row r="1066" spans="1:166" x14ac:dyDescent="0.15">
      <c r="A1066" s="134">
        <f t="shared" si="306"/>
        <v>44542</v>
      </c>
      <c r="B1066" s="127">
        <f t="shared" ca="1" si="316"/>
        <v>2593458.548</v>
      </c>
      <c r="C1066" s="119">
        <f t="shared" si="307"/>
        <v>2000000</v>
      </c>
      <c r="D1066" s="128">
        <f ca="1">IF(A1066&lt;$B$1,VLOOKUP(A1066,[1]DI!$A$4:$B$15000,2,FALSE),0)</f>
        <v>0</v>
      </c>
      <c r="E1066" s="129">
        <f t="shared" ca="1" si="299"/>
        <v>1</v>
      </c>
      <c r="F1066" s="129">
        <f ca="1">(TRUNC(PRODUCT($E$12:$E1065),16))</f>
        <v>1.12690689872626</v>
      </c>
      <c r="G1066" s="129">
        <f t="shared" si="308"/>
        <v>1</v>
      </c>
      <c r="H1066" s="129">
        <f t="shared" ca="1" si="300"/>
        <v>1.1269069</v>
      </c>
      <c r="I1066" s="128">
        <f t="shared" si="309"/>
        <v>0.05</v>
      </c>
      <c r="J1066" s="122">
        <f t="shared" si="310"/>
        <v>43488</v>
      </c>
      <c r="K1066" s="118">
        <f t="shared" si="311"/>
        <v>724</v>
      </c>
      <c r="L1066" s="130">
        <f t="shared" si="312"/>
        <v>725</v>
      </c>
      <c r="M1066" s="131">
        <f t="shared" si="301"/>
        <v>1.150697785</v>
      </c>
      <c r="N1066" s="131">
        <f t="shared" ca="1" si="302"/>
        <v>1.296729274</v>
      </c>
      <c r="O1066" s="130">
        <f t="shared" si="313"/>
        <v>0</v>
      </c>
      <c r="P1066" s="129">
        <f t="shared" ca="1" si="303"/>
        <v>593458.54799999995</v>
      </c>
      <c r="Q1066" s="135">
        <f t="shared" si="304"/>
        <v>0</v>
      </c>
      <c r="R1066" s="129">
        <f t="shared" si="305"/>
        <v>0</v>
      </c>
      <c r="S1066" s="136" t="str">
        <f t="shared" si="314"/>
        <v>A+J=</v>
      </c>
      <c r="T1066" s="122">
        <f t="shared" si="315"/>
        <v>44732</v>
      </c>
      <c r="U1066" s="3"/>
      <c r="V1066" s="3"/>
      <c r="W1066" s="3"/>
      <c r="X1066" s="52"/>
      <c r="Y1066" s="3"/>
      <c r="Z1066" s="1"/>
      <c r="AA1066" s="3"/>
      <c r="AB1066" s="3"/>
      <c r="AC1066" s="3"/>
      <c r="AD1066" s="3"/>
      <c r="AE1066" s="3"/>
      <c r="AF1066" s="11"/>
      <c r="AG1066" s="3"/>
      <c r="AH1066" s="3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  <c r="FE1066" s="2"/>
      <c r="FF1066" s="2"/>
      <c r="FG1066" s="2"/>
      <c r="FH1066" s="2"/>
      <c r="FI1066" s="2"/>
      <c r="FJ1066" s="2"/>
    </row>
    <row r="1067" spans="1:166" x14ac:dyDescent="0.15">
      <c r="A1067" s="134">
        <f t="shared" si="306"/>
        <v>44543</v>
      </c>
      <c r="B1067" s="127">
        <f t="shared" ca="1" si="316"/>
        <v>2593458.548</v>
      </c>
      <c r="C1067" s="119">
        <f t="shared" si="307"/>
        <v>2000000</v>
      </c>
      <c r="D1067" s="128">
        <f ca="1">IF(A1067&lt;$B$1,VLOOKUP(A1067,[1]DI!$A$4:$B$15000,2,FALSE),0)</f>
        <v>9.1499999999999998E-2</v>
      </c>
      <c r="E1067" s="129">
        <f t="shared" ca="1" si="299"/>
        <v>1.00034749</v>
      </c>
      <c r="F1067" s="129">
        <f ca="1">(TRUNC(PRODUCT($E$12:$E1066),16))</f>
        <v>1.12690689872626</v>
      </c>
      <c r="G1067" s="129">
        <f t="shared" si="308"/>
        <v>1</v>
      </c>
      <c r="H1067" s="129">
        <f t="shared" ca="1" si="300"/>
        <v>1.1269069</v>
      </c>
      <c r="I1067" s="128">
        <f t="shared" si="309"/>
        <v>0.05</v>
      </c>
      <c r="J1067" s="122">
        <f t="shared" si="310"/>
        <v>43488</v>
      </c>
      <c r="K1067" s="118">
        <f t="shared" si="311"/>
        <v>725</v>
      </c>
      <c r="L1067" s="130">
        <f t="shared" si="312"/>
        <v>725</v>
      </c>
      <c r="M1067" s="131">
        <f t="shared" si="301"/>
        <v>1.150697785</v>
      </c>
      <c r="N1067" s="131">
        <f t="shared" ca="1" si="302"/>
        <v>1.296729274</v>
      </c>
      <c r="O1067" s="130">
        <f t="shared" si="313"/>
        <v>0</v>
      </c>
      <c r="P1067" s="129">
        <f t="shared" ca="1" si="303"/>
        <v>593458.54799999995</v>
      </c>
      <c r="Q1067" s="135">
        <f t="shared" si="304"/>
        <v>0</v>
      </c>
      <c r="R1067" s="129">
        <f t="shared" si="305"/>
        <v>0</v>
      </c>
      <c r="S1067" s="136" t="str">
        <f t="shared" si="314"/>
        <v>A+J=</v>
      </c>
      <c r="T1067" s="122">
        <f t="shared" si="315"/>
        <v>44732</v>
      </c>
      <c r="U1067" s="3"/>
      <c r="V1067" s="3"/>
      <c r="W1067" s="3"/>
      <c r="X1067" s="52"/>
      <c r="Y1067" s="3"/>
      <c r="Z1067" s="1"/>
      <c r="AA1067" s="3"/>
      <c r="AB1067" s="3"/>
      <c r="AC1067" s="3"/>
      <c r="AD1067" s="3"/>
      <c r="AE1067" s="3"/>
      <c r="AF1067" s="11"/>
      <c r="AG1067" s="3"/>
      <c r="AH1067" s="3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  <c r="FE1067" s="2"/>
      <c r="FF1067" s="2"/>
      <c r="FG1067" s="2"/>
      <c r="FH1067" s="2"/>
      <c r="FI1067" s="2"/>
      <c r="FJ1067" s="2"/>
    </row>
    <row r="1068" spans="1:166" x14ac:dyDescent="0.15">
      <c r="A1068" s="134">
        <f t="shared" si="306"/>
        <v>44544</v>
      </c>
      <c r="B1068" s="127">
        <f t="shared" ca="1" si="316"/>
        <v>2594862.0980000002</v>
      </c>
      <c r="C1068" s="119">
        <f t="shared" si="307"/>
        <v>2000000</v>
      </c>
      <c r="D1068" s="128">
        <f ca="1">IF(A1068&lt;$B$1,VLOOKUP(A1068,[1]DI!$A$4:$B$15000,2,FALSE),0)</f>
        <v>9.1499999999999998E-2</v>
      </c>
      <c r="E1068" s="129">
        <f t="shared" ca="1" si="299"/>
        <v>1.00034749</v>
      </c>
      <c r="F1068" s="129">
        <f ca="1">(TRUNC(PRODUCT($E$12:$E1067),16))</f>
        <v>1.1272984876045</v>
      </c>
      <c r="G1068" s="129">
        <f t="shared" si="308"/>
        <v>1</v>
      </c>
      <c r="H1068" s="129">
        <f t="shared" ca="1" si="300"/>
        <v>1.12729849</v>
      </c>
      <c r="I1068" s="128">
        <f t="shared" si="309"/>
        <v>0.05</v>
      </c>
      <c r="J1068" s="122">
        <f t="shared" si="310"/>
        <v>43488</v>
      </c>
      <c r="K1068" s="118">
        <f t="shared" si="311"/>
        <v>726</v>
      </c>
      <c r="L1068" s="130">
        <f t="shared" si="312"/>
        <v>726</v>
      </c>
      <c r="M1068" s="131">
        <f t="shared" si="301"/>
        <v>1.1509205950000001</v>
      </c>
      <c r="N1068" s="131">
        <f t="shared" ca="1" si="302"/>
        <v>1.2974310490000001</v>
      </c>
      <c r="O1068" s="130">
        <f t="shared" si="313"/>
        <v>0</v>
      </c>
      <c r="P1068" s="129">
        <f t="shared" ca="1" si="303"/>
        <v>594862.098</v>
      </c>
      <c r="Q1068" s="135">
        <f t="shared" si="304"/>
        <v>0</v>
      </c>
      <c r="R1068" s="129">
        <f t="shared" si="305"/>
        <v>0</v>
      </c>
      <c r="S1068" s="136" t="str">
        <f t="shared" si="314"/>
        <v>A+J=</v>
      </c>
      <c r="T1068" s="122">
        <f t="shared" si="315"/>
        <v>44732</v>
      </c>
      <c r="U1068" s="3"/>
      <c r="V1068" s="3"/>
      <c r="W1068" s="3"/>
      <c r="X1068" s="52"/>
      <c r="Y1068" s="3"/>
      <c r="Z1068" s="1"/>
      <c r="AA1068" s="3"/>
      <c r="AB1068" s="3"/>
      <c r="AC1068" s="3"/>
      <c r="AD1068" s="3"/>
      <c r="AE1068" s="3"/>
      <c r="AF1068" s="11"/>
      <c r="AG1068" s="3"/>
      <c r="AH1068" s="3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  <c r="FE1068" s="2"/>
      <c r="FF1068" s="2"/>
      <c r="FG1068" s="2"/>
      <c r="FH1068" s="2"/>
      <c r="FI1068" s="2"/>
      <c r="FJ1068" s="2"/>
    </row>
    <row r="1069" spans="1:166" x14ac:dyDescent="0.15">
      <c r="A1069" s="134">
        <f t="shared" si="306"/>
        <v>44545</v>
      </c>
      <c r="B1069" s="127">
        <f t="shared" ca="1" si="316"/>
        <v>2596266.3939999999</v>
      </c>
      <c r="C1069" s="119">
        <f t="shared" si="307"/>
        <v>2000000</v>
      </c>
      <c r="D1069" s="128">
        <f ca="1">IF(A1069&lt;$B$1,VLOOKUP(A1069,[1]DI!$A$4:$B$15000,2,FALSE),0)</f>
        <v>9.1499999999999998E-2</v>
      </c>
      <c r="E1069" s="129">
        <f t="shared" ca="1" si="299"/>
        <v>1.00034749</v>
      </c>
      <c r="F1069" s="129">
        <f ca="1">(TRUNC(PRODUCT($E$12:$E1068),16))</f>
        <v>1.12769021255596</v>
      </c>
      <c r="G1069" s="129">
        <f t="shared" si="308"/>
        <v>1</v>
      </c>
      <c r="H1069" s="129">
        <f t="shared" ca="1" si="300"/>
        <v>1.1276902099999999</v>
      </c>
      <c r="I1069" s="128">
        <f t="shared" si="309"/>
        <v>0.05</v>
      </c>
      <c r="J1069" s="122">
        <f t="shared" si="310"/>
        <v>43488</v>
      </c>
      <c r="K1069" s="118">
        <f t="shared" si="311"/>
        <v>727</v>
      </c>
      <c r="L1069" s="130">
        <f t="shared" si="312"/>
        <v>727</v>
      </c>
      <c r="M1069" s="131">
        <f t="shared" si="301"/>
        <v>1.151143448</v>
      </c>
      <c r="N1069" s="131">
        <f t="shared" ca="1" si="302"/>
        <v>1.2981331970000001</v>
      </c>
      <c r="O1069" s="130">
        <f t="shared" si="313"/>
        <v>0</v>
      </c>
      <c r="P1069" s="129">
        <f t="shared" ca="1" si="303"/>
        <v>596266.39399999997</v>
      </c>
      <c r="Q1069" s="135">
        <f t="shared" si="304"/>
        <v>0</v>
      </c>
      <c r="R1069" s="129">
        <f t="shared" si="305"/>
        <v>0</v>
      </c>
      <c r="S1069" s="136" t="str">
        <f t="shared" si="314"/>
        <v>A+J=</v>
      </c>
      <c r="T1069" s="122">
        <f t="shared" si="315"/>
        <v>44732</v>
      </c>
      <c r="U1069" s="3"/>
      <c r="V1069" s="3"/>
      <c r="W1069" s="3"/>
      <c r="X1069" s="52"/>
      <c r="Y1069" s="3"/>
      <c r="Z1069" s="1"/>
      <c r="AA1069" s="3"/>
      <c r="AB1069" s="3"/>
      <c r="AC1069" s="3"/>
      <c r="AD1069" s="3"/>
      <c r="AE1069" s="3"/>
      <c r="AF1069" s="11"/>
      <c r="AG1069" s="3"/>
      <c r="AH1069" s="3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  <c r="FE1069" s="2"/>
      <c r="FF1069" s="2"/>
      <c r="FG1069" s="2"/>
      <c r="FH1069" s="2"/>
      <c r="FI1069" s="2"/>
      <c r="FJ1069" s="2"/>
    </row>
    <row r="1070" spans="1:166" x14ac:dyDescent="0.15">
      <c r="A1070" s="134">
        <f t="shared" si="306"/>
        <v>44546</v>
      </c>
      <c r="B1070" s="127">
        <f t="shared" ca="1" si="316"/>
        <v>2597671.46</v>
      </c>
      <c r="C1070" s="119">
        <f t="shared" si="307"/>
        <v>2000000</v>
      </c>
      <c r="D1070" s="128">
        <f ca="1">IF(A1070&lt;$B$1,VLOOKUP(A1070,[1]DI!$A$4:$B$15000,2,FALSE),0)</f>
        <v>9.1499999999999998E-2</v>
      </c>
      <c r="E1070" s="129">
        <f t="shared" ca="1" si="299"/>
        <v>1.00034749</v>
      </c>
      <c r="F1070" s="129">
        <f ca="1">(TRUNC(PRODUCT($E$12:$E1069),16))</f>
        <v>1.12808207362792</v>
      </c>
      <c r="G1070" s="129">
        <f t="shared" si="308"/>
        <v>1</v>
      </c>
      <c r="H1070" s="129">
        <f t="shared" ca="1" si="300"/>
        <v>1.12808207</v>
      </c>
      <c r="I1070" s="128">
        <f t="shared" si="309"/>
        <v>0.05</v>
      </c>
      <c r="J1070" s="122">
        <f t="shared" si="310"/>
        <v>43488</v>
      </c>
      <c r="K1070" s="118">
        <f t="shared" si="311"/>
        <v>728</v>
      </c>
      <c r="L1070" s="130">
        <f t="shared" si="312"/>
        <v>728</v>
      </c>
      <c r="M1070" s="131">
        <f t="shared" si="301"/>
        <v>1.151366345</v>
      </c>
      <c r="N1070" s="131">
        <f t="shared" ca="1" si="302"/>
        <v>1.29883573</v>
      </c>
      <c r="O1070" s="130">
        <f t="shared" si="313"/>
        <v>0</v>
      </c>
      <c r="P1070" s="129">
        <f t="shared" ca="1" si="303"/>
        <v>597671.46</v>
      </c>
      <c r="Q1070" s="135">
        <f t="shared" si="304"/>
        <v>0</v>
      </c>
      <c r="R1070" s="129">
        <f t="shared" si="305"/>
        <v>0</v>
      </c>
      <c r="S1070" s="136" t="str">
        <f t="shared" si="314"/>
        <v>A+J=</v>
      </c>
      <c r="T1070" s="122">
        <f t="shared" si="315"/>
        <v>44732</v>
      </c>
      <c r="U1070" s="3"/>
      <c r="V1070" s="3"/>
      <c r="W1070" s="3"/>
      <c r="X1070" s="52"/>
      <c r="Y1070" s="3"/>
      <c r="Z1070" s="1"/>
      <c r="AA1070" s="3"/>
      <c r="AB1070" s="3"/>
      <c r="AC1070" s="3"/>
      <c r="AD1070" s="3"/>
      <c r="AE1070" s="3"/>
      <c r="AF1070" s="11"/>
      <c r="AG1070" s="3"/>
      <c r="AH1070" s="3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  <c r="FE1070" s="2"/>
      <c r="FF1070" s="2"/>
      <c r="FG1070" s="2"/>
      <c r="FH1070" s="2"/>
      <c r="FI1070" s="2"/>
      <c r="FJ1070" s="2"/>
    </row>
    <row r="1071" spans="1:166" x14ac:dyDescent="0.15">
      <c r="A1071" s="134">
        <f t="shared" si="306"/>
        <v>44547</v>
      </c>
      <c r="B1071" s="127">
        <f t="shared" ca="1" si="316"/>
        <v>2599077.2939999998</v>
      </c>
      <c r="C1071" s="119">
        <f t="shared" si="307"/>
        <v>2000000</v>
      </c>
      <c r="D1071" s="128">
        <f ca="1">IF(A1071&lt;$B$1,VLOOKUP(A1071,[1]DI!$A$4:$B$15000,2,FALSE),0)</f>
        <v>9.1499999999999998E-2</v>
      </c>
      <c r="E1071" s="129">
        <f t="shared" ca="1" si="299"/>
        <v>1.00034749</v>
      </c>
      <c r="F1071" s="129">
        <f ca="1">(TRUNC(PRODUCT($E$12:$E1070),16))</f>
        <v>1.1284740708676799</v>
      </c>
      <c r="G1071" s="129">
        <f t="shared" si="308"/>
        <v>1</v>
      </c>
      <c r="H1071" s="129">
        <f t="shared" ca="1" si="300"/>
        <v>1.12847407</v>
      </c>
      <c r="I1071" s="128">
        <f t="shared" si="309"/>
        <v>0.05</v>
      </c>
      <c r="J1071" s="122">
        <f t="shared" si="310"/>
        <v>43488</v>
      </c>
      <c r="K1071" s="118">
        <f t="shared" si="311"/>
        <v>729</v>
      </c>
      <c r="L1071" s="130">
        <f t="shared" si="312"/>
        <v>729</v>
      </c>
      <c r="M1071" s="131">
        <f t="shared" si="301"/>
        <v>1.151589285</v>
      </c>
      <c r="N1071" s="131">
        <f t="shared" ca="1" si="302"/>
        <v>1.2995386470000001</v>
      </c>
      <c r="O1071" s="130">
        <f t="shared" si="313"/>
        <v>0</v>
      </c>
      <c r="P1071" s="129">
        <f t="shared" ca="1" si="303"/>
        <v>599077.29399999999</v>
      </c>
      <c r="Q1071" s="135">
        <f t="shared" si="304"/>
        <v>0</v>
      </c>
      <c r="R1071" s="129">
        <f t="shared" si="305"/>
        <v>0</v>
      </c>
      <c r="S1071" s="136" t="str">
        <f t="shared" si="314"/>
        <v>A+J=</v>
      </c>
      <c r="T1071" s="122">
        <f t="shared" si="315"/>
        <v>44732</v>
      </c>
      <c r="U1071" s="3"/>
      <c r="V1071" s="3"/>
      <c r="W1071" s="3"/>
      <c r="X1071" s="52"/>
      <c r="Y1071" s="3"/>
      <c r="Z1071" s="1"/>
      <c r="AA1071" s="3"/>
      <c r="AB1071" s="3"/>
      <c r="AC1071" s="3"/>
      <c r="AD1071" s="3"/>
      <c r="AE1071" s="3"/>
      <c r="AF1071" s="11"/>
      <c r="AG1071" s="3"/>
      <c r="AH1071" s="3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  <c r="FE1071" s="2"/>
      <c r="FF1071" s="2"/>
      <c r="FG1071" s="2"/>
      <c r="FH1071" s="2"/>
      <c r="FI1071" s="2"/>
      <c r="FJ1071" s="2"/>
    </row>
    <row r="1072" spans="1:166" x14ac:dyDescent="0.15">
      <c r="A1072" s="134">
        <f t="shared" si="306"/>
        <v>44548</v>
      </c>
      <c r="B1072" s="127">
        <f t="shared" ca="1" si="316"/>
        <v>2600483.8739999998</v>
      </c>
      <c r="C1072" s="119">
        <f t="shared" si="307"/>
        <v>2000000</v>
      </c>
      <c r="D1072" s="128">
        <f ca="1">IF(A1072&lt;$B$1,VLOOKUP(A1072,[1]DI!$A$4:$B$15000,2,FALSE),0)</f>
        <v>0</v>
      </c>
      <c r="E1072" s="129">
        <f t="shared" ca="1" si="299"/>
        <v>1</v>
      </c>
      <c r="F1072" s="129">
        <f ca="1">(TRUNC(PRODUCT($E$12:$E1071),16))</f>
        <v>1.1288662043225699</v>
      </c>
      <c r="G1072" s="129">
        <f t="shared" si="308"/>
        <v>1</v>
      </c>
      <c r="H1072" s="129">
        <f t="shared" ca="1" si="300"/>
        <v>1.1288662</v>
      </c>
      <c r="I1072" s="128">
        <f t="shared" si="309"/>
        <v>0.05</v>
      </c>
      <c r="J1072" s="122">
        <f t="shared" si="310"/>
        <v>43488</v>
      </c>
      <c r="K1072" s="118">
        <f t="shared" si="311"/>
        <v>729</v>
      </c>
      <c r="L1072" s="130">
        <f t="shared" si="312"/>
        <v>730</v>
      </c>
      <c r="M1072" s="131">
        <f t="shared" si="301"/>
        <v>1.1518122669999999</v>
      </c>
      <c r="N1072" s="131">
        <f t="shared" ca="1" si="302"/>
        <v>1.300241937</v>
      </c>
      <c r="O1072" s="130">
        <f t="shared" si="313"/>
        <v>0</v>
      </c>
      <c r="P1072" s="129">
        <f t="shared" ca="1" si="303"/>
        <v>600483.87399999995</v>
      </c>
      <c r="Q1072" s="135">
        <f t="shared" si="304"/>
        <v>0</v>
      </c>
      <c r="R1072" s="129">
        <f t="shared" si="305"/>
        <v>0</v>
      </c>
      <c r="S1072" s="136" t="str">
        <f t="shared" si="314"/>
        <v>A+J=</v>
      </c>
      <c r="T1072" s="122">
        <f t="shared" si="315"/>
        <v>44732</v>
      </c>
      <c r="U1072" s="3"/>
      <c r="V1072" s="3"/>
      <c r="W1072" s="3"/>
      <c r="X1072" s="52"/>
      <c r="Y1072" s="3"/>
      <c r="Z1072" s="1"/>
      <c r="AA1072" s="3"/>
      <c r="AB1072" s="3"/>
      <c r="AC1072" s="3"/>
      <c r="AD1072" s="3"/>
      <c r="AE1072" s="3"/>
      <c r="AF1072" s="11"/>
      <c r="AG1072" s="3"/>
      <c r="AH1072" s="3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  <c r="FE1072" s="2"/>
      <c r="FF1072" s="2"/>
      <c r="FG1072" s="2"/>
      <c r="FH1072" s="2"/>
      <c r="FI1072" s="2"/>
      <c r="FJ1072" s="2"/>
    </row>
    <row r="1073" spans="1:166" x14ac:dyDescent="0.15">
      <c r="A1073" s="134">
        <f t="shared" si="306"/>
        <v>44549</v>
      </c>
      <c r="B1073" s="127">
        <f t="shared" ca="1" si="316"/>
        <v>2600483.8739999998</v>
      </c>
      <c r="C1073" s="119">
        <f t="shared" si="307"/>
        <v>2000000</v>
      </c>
      <c r="D1073" s="128">
        <f ca="1">IF(A1073&lt;$B$1,VLOOKUP(A1073,[1]DI!$A$4:$B$15000,2,FALSE),0)</f>
        <v>0</v>
      </c>
      <c r="E1073" s="129">
        <f t="shared" ca="1" si="299"/>
        <v>1</v>
      </c>
      <c r="F1073" s="129">
        <f ca="1">(TRUNC(PRODUCT($E$12:$E1072),16))</f>
        <v>1.1288662043225699</v>
      </c>
      <c r="G1073" s="129">
        <f t="shared" si="308"/>
        <v>1</v>
      </c>
      <c r="H1073" s="129">
        <f t="shared" ca="1" si="300"/>
        <v>1.1288662</v>
      </c>
      <c r="I1073" s="128">
        <f t="shared" si="309"/>
        <v>0.05</v>
      </c>
      <c r="J1073" s="122">
        <f t="shared" si="310"/>
        <v>43488</v>
      </c>
      <c r="K1073" s="118">
        <f t="shared" si="311"/>
        <v>729</v>
      </c>
      <c r="L1073" s="130">
        <f t="shared" si="312"/>
        <v>730</v>
      </c>
      <c r="M1073" s="131">
        <f t="shared" si="301"/>
        <v>1.1518122669999999</v>
      </c>
      <c r="N1073" s="131">
        <f t="shared" ca="1" si="302"/>
        <v>1.300241937</v>
      </c>
      <c r="O1073" s="130">
        <f t="shared" si="313"/>
        <v>0</v>
      </c>
      <c r="P1073" s="129">
        <f t="shared" ca="1" si="303"/>
        <v>600483.87399999995</v>
      </c>
      <c r="Q1073" s="135">
        <f t="shared" si="304"/>
        <v>0</v>
      </c>
      <c r="R1073" s="129">
        <f t="shared" si="305"/>
        <v>0</v>
      </c>
      <c r="S1073" s="136" t="str">
        <f t="shared" si="314"/>
        <v>A+J=</v>
      </c>
      <c r="T1073" s="122">
        <f t="shared" si="315"/>
        <v>44732</v>
      </c>
      <c r="U1073" s="3"/>
      <c r="V1073" s="3"/>
      <c r="W1073" s="3"/>
      <c r="X1073" s="52"/>
      <c r="Y1073" s="3"/>
      <c r="Z1073" s="1"/>
      <c r="AA1073" s="3"/>
      <c r="AB1073" s="3"/>
      <c r="AC1073" s="3"/>
      <c r="AD1073" s="3"/>
      <c r="AE1073" s="3"/>
      <c r="AF1073" s="11"/>
      <c r="AG1073" s="3"/>
      <c r="AH1073" s="3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  <c r="FE1073" s="2"/>
      <c r="FF1073" s="2"/>
      <c r="FG1073" s="2"/>
      <c r="FH1073" s="2"/>
      <c r="FI1073" s="2"/>
      <c r="FJ1073" s="2"/>
    </row>
    <row r="1074" spans="1:166" x14ac:dyDescent="0.15">
      <c r="A1074" s="134">
        <f t="shared" si="306"/>
        <v>44550</v>
      </c>
      <c r="B1074" s="127">
        <f t="shared" ca="1" si="316"/>
        <v>2600483.8739999998</v>
      </c>
      <c r="C1074" s="119">
        <f t="shared" si="307"/>
        <v>2000000</v>
      </c>
      <c r="D1074" s="128">
        <f ca="1">IF(A1074&lt;$B$1,VLOOKUP(A1074,[1]DI!$A$4:$B$15000,2,FALSE),0)</f>
        <v>9.1499999999999998E-2</v>
      </c>
      <c r="E1074" s="129">
        <f t="shared" ca="1" si="299"/>
        <v>1.00034749</v>
      </c>
      <c r="F1074" s="129">
        <f ca="1">(TRUNC(PRODUCT($E$12:$E1073),16))</f>
        <v>1.1288662043225699</v>
      </c>
      <c r="G1074" s="129">
        <f t="shared" si="308"/>
        <v>1</v>
      </c>
      <c r="H1074" s="129">
        <f t="shared" ca="1" si="300"/>
        <v>1.1288662</v>
      </c>
      <c r="I1074" s="128">
        <f t="shared" si="309"/>
        <v>0.05</v>
      </c>
      <c r="J1074" s="122">
        <f t="shared" si="310"/>
        <v>43488</v>
      </c>
      <c r="K1074" s="118">
        <f t="shared" si="311"/>
        <v>730</v>
      </c>
      <c r="L1074" s="130">
        <f t="shared" si="312"/>
        <v>730</v>
      </c>
      <c r="M1074" s="131">
        <f t="shared" si="301"/>
        <v>1.1518122669999999</v>
      </c>
      <c r="N1074" s="131">
        <f t="shared" ca="1" si="302"/>
        <v>1.300241937</v>
      </c>
      <c r="O1074" s="130">
        <f t="shared" si="313"/>
        <v>0</v>
      </c>
      <c r="P1074" s="129">
        <f t="shared" ca="1" si="303"/>
        <v>600483.87399999995</v>
      </c>
      <c r="Q1074" s="135">
        <f t="shared" si="304"/>
        <v>0</v>
      </c>
      <c r="R1074" s="129">
        <f t="shared" si="305"/>
        <v>0</v>
      </c>
      <c r="S1074" s="136" t="str">
        <f t="shared" si="314"/>
        <v>A+J=</v>
      </c>
      <c r="T1074" s="122">
        <f t="shared" si="315"/>
        <v>44732</v>
      </c>
      <c r="U1074" s="3"/>
      <c r="V1074" s="3"/>
      <c r="W1074" s="3"/>
      <c r="X1074" s="52"/>
      <c r="Y1074" s="3"/>
      <c r="Z1074" s="1"/>
      <c r="AA1074" s="3"/>
      <c r="AB1074" s="3"/>
      <c r="AC1074" s="3"/>
      <c r="AD1074" s="3"/>
      <c r="AE1074" s="3"/>
      <c r="AF1074" s="11"/>
      <c r="AG1074" s="3"/>
      <c r="AH1074" s="3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  <c r="FE1074" s="2"/>
      <c r="FF1074" s="2"/>
      <c r="FG1074" s="2"/>
      <c r="FH1074" s="2"/>
      <c r="FI1074" s="2"/>
      <c r="FJ1074" s="2"/>
    </row>
    <row r="1075" spans="1:166" x14ac:dyDescent="0.15">
      <c r="A1075" s="134">
        <f t="shared" si="306"/>
        <v>44551</v>
      </c>
      <c r="B1075" s="127">
        <f t="shared" ca="1" si="316"/>
        <v>2601891.2239999999</v>
      </c>
      <c r="C1075" s="119">
        <f t="shared" si="307"/>
        <v>2000000</v>
      </c>
      <c r="D1075" s="128">
        <f ca="1">IF(A1075&lt;$B$1,VLOOKUP(A1075,[1]DI!$A$4:$B$15000,2,FALSE),0)</f>
        <v>9.1499999999999998E-2</v>
      </c>
      <c r="E1075" s="129">
        <f t="shared" ca="1" si="299"/>
        <v>1.00034749</v>
      </c>
      <c r="F1075" s="129">
        <f ca="1">(TRUNC(PRODUCT($E$12:$E1074),16))</f>
        <v>1.1292584740399101</v>
      </c>
      <c r="G1075" s="129">
        <f t="shared" si="308"/>
        <v>1</v>
      </c>
      <c r="H1075" s="129">
        <f t="shared" ca="1" si="300"/>
        <v>1.1292584699999999</v>
      </c>
      <c r="I1075" s="128">
        <f t="shared" si="309"/>
        <v>0.05</v>
      </c>
      <c r="J1075" s="122">
        <f t="shared" si="310"/>
        <v>43488</v>
      </c>
      <c r="K1075" s="118">
        <f t="shared" si="311"/>
        <v>731</v>
      </c>
      <c r="L1075" s="130">
        <f t="shared" si="312"/>
        <v>731</v>
      </c>
      <c r="M1075" s="131">
        <f t="shared" si="301"/>
        <v>1.152035293</v>
      </c>
      <c r="N1075" s="131">
        <f t="shared" ca="1" si="302"/>
        <v>1.300945612</v>
      </c>
      <c r="O1075" s="130">
        <f t="shared" si="313"/>
        <v>0</v>
      </c>
      <c r="P1075" s="129">
        <f t="shared" ca="1" si="303"/>
        <v>601891.22400000005</v>
      </c>
      <c r="Q1075" s="135">
        <f t="shared" si="304"/>
        <v>0</v>
      </c>
      <c r="R1075" s="129">
        <f t="shared" si="305"/>
        <v>0</v>
      </c>
      <c r="S1075" s="136" t="str">
        <f t="shared" si="314"/>
        <v>A+J=</v>
      </c>
      <c r="T1075" s="122">
        <f t="shared" si="315"/>
        <v>44732</v>
      </c>
      <c r="U1075" s="3"/>
      <c r="V1075" s="3"/>
      <c r="W1075" s="3"/>
      <c r="X1075" s="52"/>
      <c r="Y1075" s="3"/>
      <c r="Z1075" s="1"/>
      <c r="AA1075" s="3"/>
      <c r="AB1075" s="3"/>
      <c r="AC1075" s="3"/>
      <c r="AD1075" s="3"/>
      <c r="AE1075" s="3"/>
      <c r="AF1075" s="11"/>
      <c r="AG1075" s="3"/>
      <c r="AH1075" s="3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  <c r="FE1075" s="2"/>
      <c r="FF1075" s="2"/>
      <c r="FG1075" s="2"/>
      <c r="FH1075" s="2"/>
      <c r="FI1075" s="2"/>
      <c r="FJ1075" s="2"/>
    </row>
    <row r="1076" spans="1:166" x14ac:dyDescent="0.15">
      <c r="A1076" s="134">
        <f t="shared" si="306"/>
        <v>44552</v>
      </c>
      <c r="B1076" s="127">
        <f t="shared" ca="1" si="316"/>
        <v>2603299.3480000002</v>
      </c>
      <c r="C1076" s="119">
        <f t="shared" si="307"/>
        <v>2000000</v>
      </c>
      <c r="D1076" s="128">
        <f ca="1">IF(A1076&lt;$B$1,VLOOKUP(A1076,[1]DI!$A$4:$B$15000,2,FALSE),0)</f>
        <v>9.1499999999999998E-2</v>
      </c>
      <c r="E1076" s="129">
        <f t="shared" ca="1" si="299"/>
        <v>1.00034749</v>
      </c>
      <c r="F1076" s="129">
        <f ca="1">(TRUNC(PRODUCT($E$12:$E1075),16))</f>
        <v>1.1296508800670499</v>
      </c>
      <c r="G1076" s="129">
        <f t="shared" si="308"/>
        <v>1</v>
      </c>
      <c r="H1076" s="129">
        <f t="shared" ca="1" si="300"/>
        <v>1.12965088</v>
      </c>
      <c r="I1076" s="128">
        <f t="shared" si="309"/>
        <v>0.05</v>
      </c>
      <c r="J1076" s="122">
        <f t="shared" si="310"/>
        <v>43488</v>
      </c>
      <c r="K1076" s="118">
        <f t="shared" si="311"/>
        <v>732</v>
      </c>
      <c r="L1076" s="130">
        <f t="shared" si="312"/>
        <v>732</v>
      </c>
      <c r="M1076" s="131">
        <f t="shared" si="301"/>
        <v>1.1522583630000001</v>
      </c>
      <c r="N1076" s="131">
        <f t="shared" ca="1" si="302"/>
        <v>1.3016496740000001</v>
      </c>
      <c r="O1076" s="130">
        <f t="shared" si="313"/>
        <v>0</v>
      </c>
      <c r="P1076" s="129">
        <f t="shared" ca="1" si="303"/>
        <v>603299.348</v>
      </c>
      <c r="Q1076" s="135">
        <f t="shared" si="304"/>
        <v>0</v>
      </c>
      <c r="R1076" s="129">
        <f t="shared" si="305"/>
        <v>0</v>
      </c>
      <c r="S1076" s="136" t="str">
        <f t="shared" si="314"/>
        <v>A+J=</v>
      </c>
      <c r="T1076" s="122">
        <f t="shared" si="315"/>
        <v>44732</v>
      </c>
      <c r="U1076" s="3"/>
      <c r="V1076" s="3"/>
      <c r="W1076" s="3"/>
      <c r="X1076" s="52"/>
      <c r="Y1076" s="3"/>
      <c r="Z1076" s="1"/>
      <c r="AA1076" s="3"/>
      <c r="AB1076" s="3"/>
      <c r="AC1076" s="3"/>
      <c r="AD1076" s="3"/>
      <c r="AE1076" s="3"/>
      <c r="AF1076" s="11"/>
      <c r="AG1076" s="3"/>
      <c r="AH1076" s="3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  <c r="FE1076" s="2"/>
      <c r="FF1076" s="2"/>
      <c r="FG1076" s="2"/>
      <c r="FH1076" s="2"/>
      <c r="FI1076" s="2"/>
      <c r="FJ1076" s="2"/>
    </row>
    <row r="1077" spans="1:166" x14ac:dyDescent="0.15">
      <c r="A1077" s="134">
        <f t="shared" si="306"/>
        <v>44553</v>
      </c>
      <c r="B1077" s="127">
        <f t="shared" ca="1" si="316"/>
        <v>2604708.2140000002</v>
      </c>
      <c r="C1077" s="119">
        <f t="shared" si="307"/>
        <v>2000000</v>
      </c>
      <c r="D1077" s="128">
        <f ca="1">IF(A1077&lt;$B$1,VLOOKUP(A1077,[1]DI!$A$4:$B$15000,2,FALSE),0)</f>
        <v>9.1499999999999998E-2</v>
      </c>
      <c r="E1077" s="129">
        <f t="shared" ca="1" si="299"/>
        <v>1.00034749</v>
      </c>
      <c r="F1077" s="129">
        <f ca="1">(TRUNC(PRODUCT($E$12:$E1076),16))</f>
        <v>1.13004342245137</v>
      </c>
      <c r="G1077" s="129">
        <f t="shared" si="308"/>
        <v>1</v>
      </c>
      <c r="H1077" s="129">
        <f t="shared" ca="1" si="300"/>
        <v>1.13004342</v>
      </c>
      <c r="I1077" s="128">
        <f t="shared" si="309"/>
        <v>0.05</v>
      </c>
      <c r="J1077" s="122">
        <f t="shared" si="310"/>
        <v>43488</v>
      </c>
      <c r="K1077" s="118">
        <f t="shared" si="311"/>
        <v>733</v>
      </c>
      <c r="L1077" s="130">
        <f t="shared" si="312"/>
        <v>733</v>
      </c>
      <c r="M1077" s="131">
        <f t="shared" si="301"/>
        <v>1.1524814750000001</v>
      </c>
      <c r="N1077" s="131">
        <f t="shared" ca="1" si="302"/>
        <v>1.302354107</v>
      </c>
      <c r="O1077" s="130">
        <f t="shared" si="313"/>
        <v>0</v>
      </c>
      <c r="P1077" s="129">
        <f t="shared" ca="1" si="303"/>
        <v>604708.21400000004</v>
      </c>
      <c r="Q1077" s="135">
        <f t="shared" si="304"/>
        <v>0</v>
      </c>
      <c r="R1077" s="129">
        <f t="shared" si="305"/>
        <v>0</v>
      </c>
      <c r="S1077" s="136" t="str">
        <f t="shared" si="314"/>
        <v>A+J=</v>
      </c>
      <c r="T1077" s="122">
        <f t="shared" si="315"/>
        <v>44732</v>
      </c>
      <c r="U1077" s="3"/>
      <c r="V1077" s="3"/>
      <c r="W1077" s="3"/>
      <c r="X1077" s="52"/>
      <c r="Y1077" s="3"/>
      <c r="Z1077" s="1"/>
      <c r="AA1077" s="3"/>
      <c r="AB1077" s="3"/>
      <c r="AC1077" s="3"/>
      <c r="AD1077" s="3"/>
      <c r="AE1077" s="3"/>
      <c r="AF1077" s="11"/>
      <c r="AG1077" s="3"/>
      <c r="AH1077" s="3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  <c r="FE1077" s="2"/>
      <c r="FF1077" s="2"/>
      <c r="FG1077" s="2"/>
      <c r="FH1077" s="2"/>
      <c r="FI1077" s="2"/>
      <c r="FJ1077" s="2"/>
    </row>
    <row r="1078" spans="1:166" x14ac:dyDescent="0.15">
      <c r="A1078" s="134">
        <f t="shared" si="306"/>
        <v>44554</v>
      </c>
      <c r="B1078" s="127">
        <f t="shared" ca="1" si="316"/>
        <v>2606117.8560000001</v>
      </c>
      <c r="C1078" s="119">
        <f t="shared" si="307"/>
        <v>2000000</v>
      </c>
      <c r="D1078" s="128">
        <f ca="1">IF(A1078&lt;$B$1,VLOOKUP(A1078,[1]DI!$A$4:$B$15000,2,FALSE),0)</f>
        <v>9.1499999999999998E-2</v>
      </c>
      <c r="E1078" s="129">
        <f t="shared" ca="1" si="299"/>
        <v>1.00034749</v>
      </c>
      <c r="F1078" s="129">
        <f ca="1">(TRUNC(PRODUCT($E$12:$E1077),16))</f>
        <v>1.13043610124023</v>
      </c>
      <c r="G1078" s="129">
        <f t="shared" si="308"/>
        <v>1</v>
      </c>
      <c r="H1078" s="129">
        <f t="shared" ca="1" si="300"/>
        <v>1.1304361000000001</v>
      </c>
      <c r="I1078" s="128">
        <f t="shared" si="309"/>
        <v>0.05</v>
      </c>
      <c r="J1078" s="122">
        <f t="shared" si="310"/>
        <v>43488</v>
      </c>
      <c r="K1078" s="118">
        <f t="shared" si="311"/>
        <v>734</v>
      </c>
      <c r="L1078" s="130">
        <f t="shared" si="312"/>
        <v>734</v>
      </c>
      <c r="M1078" s="131">
        <f t="shared" si="301"/>
        <v>1.152704631</v>
      </c>
      <c r="N1078" s="131">
        <f t="shared" ca="1" si="302"/>
        <v>1.303058928</v>
      </c>
      <c r="O1078" s="130">
        <f t="shared" si="313"/>
        <v>0</v>
      </c>
      <c r="P1078" s="129">
        <f t="shared" ca="1" si="303"/>
        <v>606117.85600000003</v>
      </c>
      <c r="Q1078" s="135">
        <f t="shared" si="304"/>
        <v>0</v>
      </c>
      <c r="R1078" s="129">
        <f t="shared" si="305"/>
        <v>0</v>
      </c>
      <c r="S1078" s="136" t="str">
        <f t="shared" si="314"/>
        <v>A+J=</v>
      </c>
      <c r="T1078" s="122">
        <f t="shared" si="315"/>
        <v>44732</v>
      </c>
      <c r="U1078" s="3"/>
      <c r="V1078" s="3"/>
      <c r="W1078" s="3"/>
      <c r="X1078" s="52"/>
      <c r="Y1078" s="3"/>
      <c r="Z1078" s="1"/>
      <c r="AA1078" s="3"/>
      <c r="AB1078" s="3"/>
      <c r="AC1078" s="3"/>
      <c r="AD1078" s="3"/>
      <c r="AE1078" s="3"/>
      <c r="AF1078" s="11"/>
      <c r="AG1078" s="3"/>
      <c r="AH1078" s="3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  <c r="FE1078" s="2"/>
      <c r="FF1078" s="2"/>
      <c r="FG1078" s="2"/>
      <c r="FH1078" s="2"/>
      <c r="FI1078" s="2"/>
      <c r="FJ1078" s="2"/>
    </row>
    <row r="1079" spans="1:166" x14ac:dyDescent="0.15">
      <c r="A1079" s="134">
        <f t="shared" si="306"/>
        <v>44555</v>
      </c>
      <c r="B1079" s="127">
        <f t="shared" ca="1" si="316"/>
        <v>2607528.264</v>
      </c>
      <c r="C1079" s="119">
        <f t="shared" si="307"/>
        <v>2000000</v>
      </c>
      <c r="D1079" s="128">
        <f ca="1">IF(A1079&lt;$B$1,VLOOKUP(A1079,[1]DI!$A$4:$B$15000,2,FALSE),0)</f>
        <v>0</v>
      </c>
      <c r="E1079" s="129">
        <f t="shared" ca="1" si="299"/>
        <v>1</v>
      </c>
      <c r="F1079" s="129">
        <f ca="1">(TRUNC(PRODUCT($E$12:$E1078),16))</f>
        <v>1.1308289164810501</v>
      </c>
      <c r="G1079" s="129">
        <f t="shared" si="308"/>
        <v>1</v>
      </c>
      <c r="H1079" s="129">
        <f t="shared" ca="1" si="300"/>
        <v>1.1308289199999999</v>
      </c>
      <c r="I1079" s="128">
        <f t="shared" si="309"/>
        <v>0.05</v>
      </c>
      <c r="J1079" s="122">
        <f t="shared" si="310"/>
        <v>43488</v>
      </c>
      <c r="K1079" s="118">
        <f t="shared" si="311"/>
        <v>734</v>
      </c>
      <c r="L1079" s="130">
        <f t="shared" si="312"/>
        <v>735</v>
      </c>
      <c r="M1079" s="131">
        <f t="shared" si="301"/>
        <v>1.152927829</v>
      </c>
      <c r="N1079" s="131">
        <f t="shared" ca="1" si="302"/>
        <v>1.303764132</v>
      </c>
      <c r="O1079" s="130">
        <f t="shared" si="313"/>
        <v>0</v>
      </c>
      <c r="P1079" s="129">
        <f t="shared" ca="1" si="303"/>
        <v>607528.26399999997</v>
      </c>
      <c r="Q1079" s="135">
        <f t="shared" si="304"/>
        <v>0</v>
      </c>
      <c r="R1079" s="129">
        <f t="shared" si="305"/>
        <v>0</v>
      </c>
      <c r="S1079" s="136" t="str">
        <f t="shared" si="314"/>
        <v>A+J=</v>
      </c>
      <c r="T1079" s="122">
        <f t="shared" si="315"/>
        <v>44732</v>
      </c>
      <c r="U1079" s="3"/>
      <c r="V1079" s="3"/>
      <c r="W1079" s="3"/>
      <c r="X1079" s="52"/>
      <c r="Y1079" s="3"/>
      <c r="Z1079" s="1"/>
      <c r="AA1079" s="3"/>
      <c r="AB1079" s="3"/>
      <c r="AC1079" s="3"/>
      <c r="AD1079" s="3"/>
      <c r="AE1079" s="3"/>
      <c r="AF1079" s="11"/>
      <c r="AG1079" s="3"/>
      <c r="AH1079" s="3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  <c r="FE1079" s="2"/>
      <c r="FF1079" s="2"/>
      <c r="FG1079" s="2"/>
      <c r="FH1079" s="2"/>
      <c r="FI1079" s="2"/>
      <c r="FJ1079" s="2"/>
    </row>
    <row r="1080" spans="1:166" x14ac:dyDescent="0.15">
      <c r="A1080" s="134">
        <f t="shared" si="306"/>
        <v>44556</v>
      </c>
      <c r="B1080" s="127">
        <f t="shared" ca="1" si="316"/>
        <v>2607528.264</v>
      </c>
      <c r="C1080" s="119">
        <f t="shared" si="307"/>
        <v>2000000</v>
      </c>
      <c r="D1080" s="128">
        <f ca="1">IF(A1080&lt;$B$1,VLOOKUP(A1080,[1]DI!$A$4:$B$15000,2,FALSE),0)</f>
        <v>0</v>
      </c>
      <c r="E1080" s="129">
        <f t="shared" ca="1" si="299"/>
        <v>1</v>
      </c>
      <c r="F1080" s="129">
        <f ca="1">(TRUNC(PRODUCT($E$12:$E1079),16))</f>
        <v>1.1308289164810501</v>
      </c>
      <c r="G1080" s="129">
        <f t="shared" si="308"/>
        <v>1</v>
      </c>
      <c r="H1080" s="129">
        <f t="shared" ca="1" si="300"/>
        <v>1.1308289199999999</v>
      </c>
      <c r="I1080" s="128">
        <f t="shared" si="309"/>
        <v>0.05</v>
      </c>
      <c r="J1080" s="122">
        <f t="shared" si="310"/>
        <v>43488</v>
      </c>
      <c r="K1080" s="118">
        <f t="shared" si="311"/>
        <v>734</v>
      </c>
      <c r="L1080" s="130">
        <f t="shared" si="312"/>
        <v>735</v>
      </c>
      <c r="M1080" s="131">
        <f t="shared" si="301"/>
        <v>1.152927829</v>
      </c>
      <c r="N1080" s="131">
        <f t="shared" ca="1" si="302"/>
        <v>1.303764132</v>
      </c>
      <c r="O1080" s="130">
        <f t="shared" si="313"/>
        <v>0</v>
      </c>
      <c r="P1080" s="129">
        <f t="shared" ca="1" si="303"/>
        <v>607528.26399999997</v>
      </c>
      <c r="Q1080" s="135">
        <f t="shared" si="304"/>
        <v>0</v>
      </c>
      <c r="R1080" s="129">
        <f t="shared" si="305"/>
        <v>0</v>
      </c>
      <c r="S1080" s="136" t="str">
        <f t="shared" si="314"/>
        <v>A+J=</v>
      </c>
      <c r="T1080" s="122">
        <f t="shared" si="315"/>
        <v>44732</v>
      </c>
      <c r="U1080" s="3"/>
      <c r="V1080" s="3"/>
      <c r="W1080" s="3"/>
      <c r="X1080" s="52"/>
      <c r="Y1080" s="3"/>
      <c r="Z1080" s="1"/>
      <c r="AA1080" s="3"/>
      <c r="AB1080" s="3"/>
      <c r="AC1080" s="3"/>
      <c r="AD1080" s="3"/>
      <c r="AE1080" s="3"/>
      <c r="AF1080" s="11"/>
      <c r="AG1080" s="3"/>
      <c r="AH1080" s="3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  <c r="FE1080" s="2"/>
      <c r="FF1080" s="2"/>
      <c r="FG1080" s="2"/>
      <c r="FH1080" s="2"/>
      <c r="FI1080" s="2"/>
      <c r="FJ1080" s="2"/>
    </row>
    <row r="1081" spans="1:166" x14ac:dyDescent="0.15">
      <c r="A1081" s="134">
        <f t="shared" si="306"/>
        <v>44557</v>
      </c>
      <c r="B1081" s="127">
        <f t="shared" ca="1" si="316"/>
        <v>2607528.264</v>
      </c>
      <c r="C1081" s="119">
        <f t="shared" si="307"/>
        <v>2000000</v>
      </c>
      <c r="D1081" s="128">
        <f ca="1">IF(A1081&lt;$B$1,VLOOKUP(A1081,[1]DI!$A$4:$B$15000,2,FALSE),0)</f>
        <v>9.1499999999999998E-2</v>
      </c>
      <c r="E1081" s="129">
        <f t="shared" ca="1" si="299"/>
        <v>1.00034749</v>
      </c>
      <c r="F1081" s="129">
        <f ca="1">(TRUNC(PRODUCT($E$12:$E1080),16))</f>
        <v>1.1308289164810501</v>
      </c>
      <c r="G1081" s="129">
        <f t="shared" si="308"/>
        <v>1</v>
      </c>
      <c r="H1081" s="129">
        <f t="shared" ca="1" si="300"/>
        <v>1.1308289199999999</v>
      </c>
      <c r="I1081" s="128">
        <f t="shared" si="309"/>
        <v>0.05</v>
      </c>
      <c r="J1081" s="122">
        <f t="shared" si="310"/>
        <v>43488</v>
      </c>
      <c r="K1081" s="118">
        <f t="shared" si="311"/>
        <v>735</v>
      </c>
      <c r="L1081" s="130">
        <f t="shared" si="312"/>
        <v>735</v>
      </c>
      <c r="M1081" s="131">
        <f t="shared" si="301"/>
        <v>1.152927829</v>
      </c>
      <c r="N1081" s="131">
        <f t="shared" ca="1" si="302"/>
        <v>1.303764132</v>
      </c>
      <c r="O1081" s="130">
        <f t="shared" si="313"/>
        <v>0</v>
      </c>
      <c r="P1081" s="129">
        <f t="shared" ca="1" si="303"/>
        <v>607528.26399999997</v>
      </c>
      <c r="Q1081" s="135">
        <f t="shared" si="304"/>
        <v>0</v>
      </c>
      <c r="R1081" s="129">
        <f t="shared" si="305"/>
        <v>0</v>
      </c>
      <c r="S1081" s="136" t="str">
        <f t="shared" si="314"/>
        <v>A+J=</v>
      </c>
      <c r="T1081" s="122">
        <f t="shared" si="315"/>
        <v>44732</v>
      </c>
      <c r="U1081" s="3"/>
      <c r="V1081" s="3"/>
      <c r="W1081" s="3"/>
      <c r="X1081" s="52"/>
      <c r="Y1081" s="3"/>
      <c r="Z1081" s="1"/>
      <c r="AA1081" s="3"/>
      <c r="AB1081" s="3"/>
      <c r="AC1081" s="3"/>
      <c r="AD1081" s="3"/>
      <c r="AE1081" s="3"/>
      <c r="AF1081" s="11"/>
      <c r="AG1081" s="3"/>
      <c r="AH1081" s="3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  <c r="FE1081" s="2"/>
      <c r="FF1081" s="2"/>
      <c r="FG1081" s="2"/>
      <c r="FH1081" s="2"/>
      <c r="FI1081" s="2"/>
      <c r="FJ1081" s="2"/>
    </row>
    <row r="1082" spans="1:166" x14ac:dyDescent="0.15">
      <c r="A1082" s="134">
        <f t="shared" si="306"/>
        <v>44558</v>
      </c>
      <c r="B1082" s="127">
        <f t="shared" ca="1" si="316"/>
        <v>2608939.4220000003</v>
      </c>
      <c r="C1082" s="119">
        <f t="shared" si="307"/>
        <v>2000000</v>
      </c>
      <c r="D1082" s="128">
        <f ca="1">IF(A1082&lt;$B$1,VLOOKUP(A1082,[1]DI!$A$4:$B$15000,2,FALSE),0)</f>
        <v>9.1499999999999998E-2</v>
      </c>
      <c r="E1082" s="129">
        <f t="shared" ca="1" si="299"/>
        <v>1.00034749</v>
      </c>
      <c r="F1082" s="129">
        <f ca="1">(TRUNC(PRODUCT($E$12:$E1081),16))</f>
        <v>1.13122186822124</v>
      </c>
      <c r="G1082" s="129">
        <f t="shared" si="308"/>
        <v>1</v>
      </c>
      <c r="H1082" s="129">
        <f t="shared" ca="1" si="300"/>
        <v>1.1312218700000001</v>
      </c>
      <c r="I1082" s="128">
        <f t="shared" si="309"/>
        <v>0.05</v>
      </c>
      <c r="J1082" s="122">
        <f t="shared" si="310"/>
        <v>43488</v>
      </c>
      <c r="K1082" s="118">
        <f t="shared" si="311"/>
        <v>736</v>
      </c>
      <c r="L1082" s="130">
        <f t="shared" si="312"/>
        <v>736</v>
      </c>
      <c r="M1082" s="131">
        <f t="shared" si="301"/>
        <v>1.1531510709999999</v>
      </c>
      <c r="N1082" s="131">
        <f t="shared" ca="1" si="302"/>
        <v>1.3044697110000001</v>
      </c>
      <c r="O1082" s="130">
        <f t="shared" si="313"/>
        <v>0</v>
      </c>
      <c r="P1082" s="129">
        <f t="shared" ca="1" si="303"/>
        <v>608939.42200000002</v>
      </c>
      <c r="Q1082" s="135">
        <f t="shared" si="304"/>
        <v>0</v>
      </c>
      <c r="R1082" s="129">
        <f t="shared" si="305"/>
        <v>0</v>
      </c>
      <c r="S1082" s="136" t="str">
        <f t="shared" si="314"/>
        <v>A+J=</v>
      </c>
      <c r="T1082" s="122">
        <f t="shared" si="315"/>
        <v>44732</v>
      </c>
      <c r="U1082" s="3"/>
      <c r="V1082" s="3"/>
      <c r="W1082" s="3"/>
      <c r="X1082" s="52"/>
      <c r="Y1082" s="3"/>
      <c r="Z1082" s="1"/>
      <c r="AA1082" s="3"/>
      <c r="AB1082" s="3"/>
      <c r="AC1082" s="3"/>
      <c r="AD1082" s="3"/>
      <c r="AE1082" s="3"/>
      <c r="AF1082" s="11"/>
      <c r="AG1082" s="3"/>
      <c r="AH1082" s="3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  <c r="FE1082" s="2"/>
      <c r="FF1082" s="2"/>
      <c r="FG1082" s="2"/>
      <c r="FH1082" s="2"/>
      <c r="FI1082" s="2"/>
      <c r="FJ1082" s="2"/>
    </row>
    <row r="1083" spans="1:166" x14ac:dyDescent="0.15">
      <c r="A1083" s="134">
        <f t="shared" si="306"/>
        <v>44559</v>
      </c>
      <c r="B1083" s="127">
        <f t="shared" ca="1" si="316"/>
        <v>2610351.3540000003</v>
      </c>
      <c r="C1083" s="119">
        <f t="shared" si="307"/>
        <v>2000000</v>
      </c>
      <c r="D1083" s="128">
        <f ca="1">IF(A1083&lt;$B$1,VLOOKUP(A1083,[1]DI!$A$4:$B$15000,2,FALSE),0)</f>
        <v>9.1499999999999998E-2</v>
      </c>
      <c r="E1083" s="129">
        <f t="shared" ca="1" si="299"/>
        <v>1.00034749</v>
      </c>
      <c r="F1083" s="129">
        <f ca="1">(TRUNC(PRODUCT($E$12:$E1082),16))</f>
        <v>1.1316149565082301</v>
      </c>
      <c r="G1083" s="129">
        <f t="shared" si="308"/>
        <v>1</v>
      </c>
      <c r="H1083" s="129">
        <f t="shared" ca="1" si="300"/>
        <v>1.1316149600000001</v>
      </c>
      <c r="I1083" s="128">
        <f t="shared" si="309"/>
        <v>0.05</v>
      </c>
      <c r="J1083" s="122">
        <f t="shared" si="310"/>
        <v>43488</v>
      </c>
      <c r="K1083" s="118">
        <f t="shared" si="311"/>
        <v>737</v>
      </c>
      <c r="L1083" s="130">
        <f t="shared" si="312"/>
        <v>737</v>
      </c>
      <c r="M1083" s="131">
        <f t="shared" si="301"/>
        <v>1.1533743569999999</v>
      </c>
      <c r="N1083" s="131">
        <f t="shared" ca="1" si="302"/>
        <v>1.305175677</v>
      </c>
      <c r="O1083" s="130">
        <f t="shared" si="313"/>
        <v>0</v>
      </c>
      <c r="P1083" s="129">
        <f t="shared" ca="1" si="303"/>
        <v>610351.35400000005</v>
      </c>
      <c r="Q1083" s="135">
        <f t="shared" si="304"/>
        <v>0</v>
      </c>
      <c r="R1083" s="129">
        <f t="shared" si="305"/>
        <v>0</v>
      </c>
      <c r="S1083" s="136" t="str">
        <f t="shared" si="314"/>
        <v>A+J=</v>
      </c>
      <c r="T1083" s="122">
        <f t="shared" si="315"/>
        <v>44732</v>
      </c>
      <c r="U1083" s="3"/>
      <c r="V1083" s="3"/>
      <c r="W1083" s="3"/>
      <c r="X1083" s="52"/>
      <c r="Y1083" s="3"/>
      <c r="Z1083" s="1"/>
      <c r="AA1083" s="3"/>
      <c r="AB1083" s="3"/>
      <c r="AC1083" s="3"/>
      <c r="AD1083" s="3"/>
      <c r="AE1083" s="3"/>
      <c r="AF1083" s="11"/>
      <c r="AG1083" s="3"/>
      <c r="AH1083" s="3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  <c r="FE1083" s="2"/>
      <c r="FF1083" s="2"/>
      <c r="FG1083" s="2"/>
      <c r="FH1083" s="2"/>
      <c r="FI1083" s="2"/>
      <c r="FJ1083" s="2"/>
    </row>
    <row r="1084" spans="1:166" x14ac:dyDescent="0.15">
      <c r="A1084" s="134">
        <f t="shared" si="306"/>
        <v>44560</v>
      </c>
      <c r="B1084" s="127">
        <f t="shared" ca="1" si="316"/>
        <v>2611764.0320000001</v>
      </c>
      <c r="C1084" s="119">
        <f t="shared" si="307"/>
        <v>2000000</v>
      </c>
      <c r="D1084" s="128">
        <f ca="1">IF(A1084&lt;$B$1,VLOOKUP(A1084,[1]DI!$A$4:$B$15000,2,FALSE),0)</f>
        <v>9.1499999999999998E-2</v>
      </c>
      <c r="E1084" s="129">
        <f t="shared" ca="1" si="299"/>
        <v>1.00034749</v>
      </c>
      <c r="F1084" s="129">
        <f ca="1">(TRUNC(PRODUCT($E$12:$E1083),16))</f>
        <v>1.13200818138947</v>
      </c>
      <c r="G1084" s="129">
        <f t="shared" si="308"/>
        <v>1</v>
      </c>
      <c r="H1084" s="129">
        <f t="shared" ca="1" si="300"/>
        <v>1.1320081799999999</v>
      </c>
      <c r="I1084" s="128">
        <f t="shared" si="309"/>
        <v>0.05</v>
      </c>
      <c r="J1084" s="122">
        <f t="shared" si="310"/>
        <v>43488</v>
      </c>
      <c r="K1084" s="118">
        <f t="shared" si="311"/>
        <v>738</v>
      </c>
      <c r="L1084" s="130">
        <f t="shared" si="312"/>
        <v>738</v>
      </c>
      <c r="M1084" s="131">
        <f t="shared" si="301"/>
        <v>1.153597685</v>
      </c>
      <c r="N1084" s="131">
        <f t="shared" ca="1" si="302"/>
        <v>1.305882016</v>
      </c>
      <c r="O1084" s="130">
        <f t="shared" si="313"/>
        <v>0</v>
      </c>
      <c r="P1084" s="129">
        <f t="shared" ca="1" si="303"/>
        <v>611764.03200000001</v>
      </c>
      <c r="Q1084" s="135">
        <f t="shared" si="304"/>
        <v>0</v>
      </c>
      <c r="R1084" s="129">
        <f t="shared" si="305"/>
        <v>0</v>
      </c>
      <c r="S1084" s="136" t="str">
        <f t="shared" si="314"/>
        <v>A+J=</v>
      </c>
      <c r="T1084" s="122">
        <f t="shared" si="315"/>
        <v>44732</v>
      </c>
      <c r="U1084" s="3"/>
      <c r="V1084" s="3"/>
      <c r="W1084" s="3"/>
      <c r="X1084" s="52"/>
      <c r="Y1084" s="3"/>
      <c r="Z1084" s="1"/>
      <c r="AA1084" s="3"/>
      <c r="AB1084" s="3"/>
      <c r="AC1084" s="3"/>
      <c r="AD1084" s="3"/>
      <c r="AE1084" s="3"/>
      <c r="AF1084" s="11"/>
      <c r="AG1084" s="3"/>
      <c r="AH1084" s="3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  <c r="FE1084" s="2"/>
      <c r="FF1084" s="2"/>
      <c r="FG1084" s="2"/>
      <c r="FH1084" s="2"/>
      <c r="FI1084" s="2"/>
      <c r="FJ1084" s="2"/>
    </row>
    <row r="1085" spans="1:166" x14ac:dyDescent="0.15">
      <c r="A1085" s="134">
        <f t="shared" si="306"/>
        <v>44561</v>
      </c>
      <c r="B1085" s="127">
        <f t="shared" ca="1" si="316"/>
        <v>2613177.4840000002</v>
      </c>
      <c r="C1085" s="119">
        <f t="shared" si="307"/>
        <v>2000000</v>
      </c>
      <c r="D1085" s="128">
        <f ca="1">IF(A1085&lt;$B$1,VLOOKUP(A1085,[1]DI!$A$4:$B$15000,2,FALSE),0)</f>
        <v>9.1499999999999998E-2</v>
      </c>
      <c r="E1085" s="129">
        <f t="shared" ca="1" si="299"/>
        <v>1.00034749</v>
      </c>
      <c r="F1085" s="129">
        <f ca="1">(TRUNC(PRODUCT($E$12:$E1084),16))</f>
        <v>1.1324015429124199</v>
      </c>
      <c r="G1085" s="129">
        <f t="shared" si="308"/>
        <v>1</v>
      </c>
      <c r="H1085" s="129">
        <f t="shared" ca="1" si="300"/>
        <v>1.13240154</v>
      </c>
      <c r="I1085" s="128">
        <f t="shared" si="309"/>
        <v>0.05</v>
      </c>
      <c r="J1085" s="122">
        <f t="shared" si="310"/>
        <v>43488</v>
      </c>
      <c r="K1085" s="118">
        <f t="shared" si="311"/>
        <v>739</v>
      </c>
      <c r="L1085" s="130">
        <f t="shared" si="312"/>
        <v>739</v>
      </c>
      <c r="M1085" s="131">
        <f t="shared" si="301"/>
        <v>1.153821057</v>
      </c>
      <c r="N1085" s="131">
        <f t="shared" ca="1" si="302"/>
        <v>1.306588742</v>
      </c>
      <c r="O1085" s="130">
        <f t="shared" si="313"/>
        <v>0</v>
      </c>
      <c r="P1085" s="129">
        <f t="shared" ca="1" si="303"/>
        <v>613177.48400000005</v>
      </c>
      <c r="Q1085" s="135">
        <f t="shared" si="304"/>
        <v>0</v>
      </c>
      <c r="R1085" s="129">
        <f t="shared" si="305"/>
        <v>0</v>
      </c>
      <c r="S1085" s="136" t="str">
        <f t="shared" si="314"/>
        <v>A+J=</v>
      </c>
      <c r="T1085" s="122">
        <f t="shared" si="315"/>
        <v>44732</v>
      </c>
      <c r="U1085" s="3"/>
      <c r="V1085" s="3"/>
      <c r="W1085" s="3"/>
      <c r="X1085" s="52"/>
      <c r="Y1085" s="3"/>
      <c r="Z1085" s="1"/>
      <c r="AA1085" s="3"/>
      <c r="AB1085" s="3"/>
      <c r="AC1085" s="3"/>
      <c r="AD1085" s="3"/>
      <c r="AE1085" s="3"/>
      <c r="AF1085" s="11"/>
      <c r="AG1085" s="3"/>
      <c r="AH1085" s="3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  <c r="FE1085" s="2"/>
      <c r="FF1085" s="2"/>
      <c r="FG1085" s="2"/>
      <c r="FH1085" s="2"/>
      <c r="FI1085" s="2"/>
      <c r="FJ1085" s="2"/>
    </row>
    <row r="1086" spans="1:166" x14ac:dyDescent="0.15">
      <c r="A1086" s="134">
        <f t="shared" si="306"/>
        <v>44562</v>
      </c>
      <c r="B1086" s="127">
        <f t="shared" ca="1" si="316"/>
        <v>2614591.7080000001</v>
      </c>
      <c r="C1086" s="119">
        <f t="shared" si="307"/>
        <v>2000000</v>
      </c>
      <c r="D1086" s="128">
        <f ca="1">IF(A1086&lt;$B$1,VLOOKUP(A1086,[1]DI!$A$4:$B$15000,2,FALSE),0)</f>
        <v>0</v>
      </c>
      <c r="E1086" s="129">
        <f t="shared" ca="1" si="299"/>
        <v>1</v>
      </c>
      <c r="F1086" s="129">
        <f ca="1">(TRUNC(PRODUCT($E$12:$E1085),16))</f>
        <v>1.13279504112457</v>
      </c>
      <c r="G1086" s="129">
        <f t="shared" si="308"/>
        <v>1</v>
      </c>
      <c r="H1086" s="129">
        <f t="shared" ca="1" si="300"/>
        <v>1.13279504</v>
      </c>
      <c r="I1086" s="128">
        <f t="shared" si="309"/>
        <v>0.05</v>
      </c>
      <c r="J1086" s="122">
        <f t="shared" si="310"/>
        <v>43488</v>
      </c>
      <c r="K1086" s="118">
        <f t="shared" si="311"/>
        <v>739</v>
      </c>
      <c r="L1086" s="130">
        <f t="shared" si="312"/>
        <v>740</v>
      </c>
      <c r="M1086" s="131">
        <f t="shared" si="301"/>
        <v>1.154044472</v>
      </c>
      <c r="N1086" s="131">
        <f t="shared" ca="1" si="302"/>
        <v>1.3072958539999999</v>
      </c>
      <c r="O1086" s="130">
        <f t="shared" si="313"/>
        <v>0</v>
      </c>
      <c r="P1086" s="129">
        <f t="shared" ca="1" si="303"/>
        <v>614591.70799999998</v>
      </c>
      <c r="Q1086" s="135">
        <f t="shared" si="304"/>
        <v>0</v>
      </c>
      <c r="R1086" s="129">
        <f t="shared" si="305"/>
        <v>0</v>
      </c>
      <c r="S1086" s="136" t="str">
        <f t="shared" si="314"/>
        <v>A+J=</v>
      </c>
      <c r="T1086" s="122">
        <f t="shared" si="315"/>
        <v>44732</v>
      </c>
      <c r="U1086" s="3"/>
      <c r="V1086" s="3"/>
      <c r="W1086" s="3"/>
      <c r="X1086" s="52"/>
      <c r="Y1086" s="3"/>
      <c r="Z1086" s="1"/>
      <c r="AA1086" s="3"/>
      <c r="AB1086" s="3"/>
      <c r="AC1086" s="3"/>
      <c r="AD1086" s="3"/>
      <c r="AE1086" s="3"/>
      <c r="AF1086" s="11"/>
      <c r="AG1086" s="3"/>
      <c r="AH1086" s="3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  <c r="FE1086" s="2"/>
      <c r="FF1086" s="2"/>
      <c r="FG1086" s="2"/>
      <c r="FH1086" s="2"/>
      <c r="FI1086" s="2"/>
      <c r="FJ1086" s="2"/>
    </row>
    <row r="1087" spans="1:166" x14ac:dyDescent="0.15">
      <c r="A1087" s="134">
        <f t="shared" si="306"/>
        <v>44563</v>
      </c>
      <c r="B1087" s="127">
        <f t="shared" ca="1" si="316"/>
        <v>2614591.7080000001</v>
      </c>
      <c r="C1087" s="119">
        <f t="shared" si="307"/>
        <v>2000000</v>
      </c>
      <c r="D1087" s="128">
        <f ca="1">IF(A1087&lt;$B$1,VLOOKUP(A1087,[1]DI!$A$4:$B$15000,2,FALSE),0)</f>
        <v>0</v>
      </c>
      <c r="E1087" s="129">
        <f t="shared" ca="1" si="299"/>
        <v>1</v>
      </c>
      <c r="F1087" s="129">
        <f ca="1">(TRUNC(PRODUCT($E$12:$E1086),16))</f>
        <v>1.13279504112457</v>
      </c>
      <c r="G1087" s="129">
        <f t="shared" si="308"/>
        <v>1</v>
      </c>
      <c r="H1087" s="129">
        <f t="shared" ca="1" si="300"/>
        <v>1.13279504</v>
      </c>
      <c r="I1087" s="128">
        <f t="shared" si="309"/>
        <v>0.05</v>
      </c>
      <c r="J1087" s="122">
        <f t="shared" si="310"/>
        <v>43488</v>
      </c>
      <c r="K1087" s="118">
        <f t="shared" si="311"/>
        <v>739</v>
      </c>
      <c r="L1087" s="130">
        <f t="shared" si="312"/>
        <v>740</v>
      </c>
      <c r="M1087" s="131">
        <f t="shared" si="301"/>
        <v>1.154044472</v>
      </c>
      <c r="N1087" s="131">
        <f t="shared" ca="1" si="302"/>
        <v>1.3072958539999999</v>
      </c>
      <c r="O1087" s="130">
        <f t="shared" si="313"/>
        <v>0</v>
      </c>
      <c r="P1087" s="129">
        <f t="shared" ca="1" si="303"/>
        <v>614591.70799999998</v>
      </c>
      <c r="Q1087" s="135">
        <f t="shared" si="304"/>
        <v>0</v>
      </c>
      <c r="R1087" s="129">
        <f t="shared" si="305"/>
        <v>0</v>
      </c>
      <c r="S1087" s="136" t="str">
        <f t="shared" si="314"/>
        <v>A+J=</v>
      </c>
      <c r="T1087" s="122">
        <f t="shared" si="315"/>
        <v>44732</v>
      </c>
      <c r="U1087" s="3"/>
      <c r="V1087" s="3"/>
      <c r="W1087" s="3"/>
      <c r="X1087" s="52"/>
      <c r="Y1087" s="3"/>
      <c r="Z1087" s="1"/>
      <c r="AA1087" s="3"/>
      <c r="AB1087" s="3"/>
      <c r="AC1087" s="3"/>
      <c r="AD1087" s="3"/>
      <c r="AE1087" s="3"/>
      <c r="AF1087" s="11"/>
      <c r="AG1087" s="3"/>
      <c r="AH1087" s="3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  <c r="FE1087" s="2"/>
      <c r="FF1087" s="2"/>
      <c r="FG1087" s="2"/>
      <c r="FH1087" s="2"/>
      <c r="FI1087" s="2"/>
      <c r="FJ1087" s="2"/>
    </row>
    <row r="1088" spans="1:166" x14ac:dyDescent="0.15">
      <c r="A1088" s="134">
        <f t="shared" si="306"/>
        <v>44564</v>
      </c>
      <c r="B1088" s="127">
        <f t="shared" ca="1" si="316"/>
        <v>2614591.7080000001</v>
      </c>
      <c r="C1088" s="119">
        <f t="shared" si="307"/>
        <v>2000000</v>
      </c>
      <c r="D1088" s="128">
        <f ca="1">IF(A1088&lt;$B$1,VLOOKUP(A1088,[1]DI!$A$4:$B$15000,2,FALSE),0)</f>
        <v>9.1499999999999998E-2</v>
      </c>
      <c r="E1088" s="129">
        <f t="shared" ca="1" si="299"/>
        <v>1.00034749</v>
      </c>
      <c r="F1088" s="129">
        <f ca="1">(TRUNC(PRODUCT($E$12:$E1087),16))</f>
        <v>1.13279504112457</v>
      </c>
      <c r="G1088" s="129">
        <f t="shared" si="308"/>
        <v>1</v>
      </c>
      <c r="H1088" s="129">
        <f t="shared" ca="1" si="300"/>
        <v>1.13279504</v>
      </c>
      <c r="I1088" s="128">
        <f t="shared" si="309"/>
        <v>0.05</v>
      </c>
      <c r="J1088" s="122">
        <f t="shared" si="310"/>
        <v>43488</v>
      </c>
      <c r="K1088" s="118">
        <f t="shared" si="311"/>
        <v>740</v>
      </c>
      <c r="L1088" s="130">
        <f t="shared" si="312"/>
        <v>740</v>
      </c>
      <c r="M1088" s="131">
        <f t="shared" si="301"/>
        <v>1.154044472</v>
      </c>
      <c r="N1088" s="131">
        <f t="shared" ca="1" si="302"/>
        <v>1.3072958539999999</v>
      </c>
      <c r="O1088" s="130">
        <f t="shared" si="313"/>
        <v>0</v>
      </c>
      <c r="P1088" s="129">
        <f t="shared" ca="1" si="303"/>
        <v>614591.70799999998</v>
      </c>
      <c r="Q1088" s="135">
        <f t="shared" si="304"/>
        <v>0</v>
      </c>
      <c r="R1088" s="129">
        <f t="shared" si="305"/>
        <v>0</v>
      </c>
      <c r="S1088" s="136" t="str">
        <f t="shared" si="314"/>
        <v>A+J=</v>
      </c>
      <c r="T1088" s="122">
        <f t="shared" si="315"/>
        <v>44732</v>
      </c>
      <c r="U1088" s="3"/>
      <c r="V1088" s="3"/>
      <c r="W1088" s="3"/>
      <c r="X1088" s="52"/>
      <c r="Y1088" s="3"/>
      <c r="Z1088" s="1"/>
      <c r="AA1088" s="3"/>
      <c r="AB1088" s="3"/>
      <c r="AC1088" s="3"/>
      <c r="AD1088" s="3"/>
      <c r="AE1088" s="3"/>
      <c r="AF1088" s="11"/>
      <c r="AG1088" s="3"/>
      <c r="AH1088" s="3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  <c r="FE1088" s="2"/>
      <c r="FF1088" s="2"/>
      <c r="FG1088" s="2"/>
      <c r="FH1088" s="2"/>
      <c r="FI1088" s="2"/>
      <c r="FJ1088" s="2"/>
    </row>
    <row r="1089" spans="1:166" x14ac:dyDescent="0.15">
      <c r="A1089" s="134">
        <f t="shared" si="306"/>
        <v>44565</v>
      </c>
      <c r="B1089" s="127">
        <f t="shared" ca="1" si="316"/>
        <v>2616006.7039999999</v>
      </c>
      <c r="C1089" s="119">
        <f t="shared" si="307"/>
        <v>2000000</v>
      </c>
      <c r="D1089" s="128">
        <f ca="1">IF(A1089&lt;$B$1,VLOOKUP(A1089,[1]DI!$A$4:$B$15000,2,FALSE),0)</f>
        <v>9.1499999999999998E-2</v>
      </c>
      <c r="E1089" s="129">
        <f t="shared" ca="1" si="299"/>
        <v>1.00034749</v>
      </c>
      <c r="F1089" s="129">
        <f ca="1">(TRUNC(PRODUCT($E$12:$E1088),16))</f>
        <v>1.13318867607341</v>
      </c>
      <c r="G1089" s="129">
        <f t="shared" si="308"/>
        <v>1</v>
      </c>
      <c r="H1089" s="129">
        <f t="shared" ca="1" si="300"/>
        <v>1.1331886799999999</v>
      </c>
      <c r="I1089" s="128">
        <f t="shared" si="309"/>
        <v>0.05</v>
      </c>
      <c r="J1089" s="122">
        <f t="shared" si="310"/>
        <v>43488</v>
      </c>
      <c r="K1089" s="118">
        <f t="shared" si="311"/>
        <v>741</v>
      </c>
      <c r="L1089" s="130">
        <f t="shared" si="312"/>
        <v>741</v>
      </c>
      <c r="M1089" s="131">
        <f t="shared" si="301"/>
        <v>1.1542679300000001</v>
      </c>
      <c r="N1089" s="131">
        <f t="shared" ca="1" si="302"/>
        <v>1.3080033520000001</v>
      </c>
      <c r="O1089" s="130">
        <f t="shared" si="313"/>
        <v>0</v>
      </c>
      <c r="P1089" s="129">
        <f t="shared" ca="1" si="303"/>
        <v>616006.70400000003</v>
      </c>
      <c r="Q1089" s="135">
        <f t="shared" si="304"/>
        <v>0</v>
      </c>
      <c r="R1089" s="129">
        <f t="shared" si="305"/>
        <v>0</v>
      </c>
      <c r="S1089" s="136" t="str">
        <f t="shared" si="314"/>
        <v>A+J=</v>
      </c>
      <c r="T1089" s="122">
        <f t="shared" si="315"/>
        <v>44732</v>
      </c>
      <c r="U1089" s="3"/>
      <c r="V1089" s="3"/>
      <c r="W1089" s="3"/>
      <c r="X1089" s="52"/>
      <c r="Y1089" s="3"/>
      <c r="Z1089" s="1"/>
      <c r="AA1089" s="3"/>
      <c r="AB1089" s="3"/>
      <c r="AC1089" s="3"/>
      <c r="AD1089" s="3"/>
      <c r="AE1089" s="3"/>
      <c r="AF1089" s="11"/>
      <c r="AG1089" s="3"/>
      <c r="AH1089" s="3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  <c r="FE1089" s="2"/>
      <c r="FF1089" s="2"/>
      <c r="FG1089" s="2"/>
      <c r="FH1089" s="2"/>
      <c r="FI1089" s="2"/>
      <c r="FJ1089" s="2"/>
    </row>
    <row r="1090" spans="1:166" x14ac:dyDescent="0.15">
      <c r="A1090" s="134">
        <f t="shared" si="306"/>
        <v>44566</v>
      </c>
      <c r="B1090" s="127">
        <f t="shared" ca="1" si="316"/>
        <v>2617422.4500000002</v>
      </c>
      <c r="C1090" s="119">
        <f t="shared" si="307"/>
        <v>2000000</v>
      </c>
      <c r="D1090" s="128">
        <f ca="1">IF(A1090&lt;$B$1,VLOOKUP(A1090,[1]DI!$A$4:$B$15000,2,FALSE),0)</f>
        <v>9.1499999999999998E-2</v>
      </c>
      <c r="E1090" s="129">
        <f t="shared" ca="1" si="299"/>
        <v>1.00034749</v>
      </c>
      <c r="F1090" s="129">
        <f ca="1">(TRUNC(PRODUCT($E$12:$E1089),16))</f>
        <v>1.13358244780645</v>
      </c>
      <c r="G1090" s="129">
        <f t="shared" si="308"/>
        <v>1</v>
      </c>
      <c r="H1090" s="129">
        <f t="shared" ca="1" si="300"/>
        <v>1.13358245</v>
      </c>
      <c r="I1090" s="128">
        <f t="shared" si="309"/>
        <v>0.05</v>
      </c>
      <c r="J1090" s="122">
        <f t="shared" si="310"/>
        <v>43488</v>
      </c>
      <c r="K1090" s="118">
        <f t="shared" si="311"/>
        <v>742</v>
      </c>
      <c r="L1090" s="130">
        <f t="shared" si="312"/>
        <v>742</v>
      </c>
      <c r="M1090" s="131">
        <f t="shared" si="301"/>
        <v>1.1544914310000001</v>
      </c>
      <c r="N1090" s="131">
        <f t="shared" ca="1" si="302"/>
        <v>1.3087112249999999</v>
      </c>
      <c r="O1090" s="130">
        <f t="shared" si="313"/>
        <v>0</v>
      </c>
      <c r="P1090" s="129">
        <f t="shared" ca="1" si="303"/>
        <v>617422.44999999995</v>
      </c>
      <c r="Q1090" s="135">
        <f t="shared" si="304"/>
        <v>0</v>
      </c>
      <c r="R1090" s="129">
        <f t="shared" si="305"/>
        <v>0</v>
      </c>
      <c r="S1090" s="136" t="str">
        <f t="shared" si="314"/>
        <v>A+J=</v>
      </c>
      <c r="T1090" s="122">
        <f t="shared" si="315"/>
        <v>44732</v>
      </c>
      <c r="U1090" s="3"/>
      <c r="V1090" s="3"/>
      <c r="W1090" s="3"/>
      <c r="X1090" s="52"/>
      <c r="Y1090" s="3"/>
      <c r="Z1090" s="1"/>
      <c r="AA1090" s="3"/>
      <c r="AB1090" s="3"/>
      <c r="AC1090" s="3"/>
      <c r="AD1090" s="3"/>
      <c r="AE1090" s="3"/>
      <c r="AF1090" s="11"/>
      <c r="AG1090" s="3"/>
      <c r="AH1090" s="3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  <c r="FE1090" s="2"/>
      <c r="FF1090" s="2"/>
      <c r="FG1090" s="2"/>
      <c r="FH1090" s="2"/>
      <c r="FI1090" s="2"/>
      <c r="FJ1090" s="2"/>
    </row>
    <row r="1091" spans="1:166" x14ac:dyDescent="0.15">
      <c r="A1091" s="134">
        <f t="shared" si="306"/>
        <v>44567</v>
      </c>
      <c r="B1091" s="127">
        <f t="shared" ca="1" si="316"/>
        <v>2618838.9699999997</v>
      </c>
      <c r="C1091" s="119">
        <f t="shared" si="307"/>
        <v>2000000</v>
      </c>
      <c r="D1091" s="128">
        <f ca="1">IF(A1091&lt;$B$1,VLOOKUP(A1091,[1]DI!$A$4:$B$15000,2,FALSE),0)</f>
        <v>9.1499999999999998E-2</v>
      </c>
      <c r="E1091" s="129">
        <f t="shared" ca="1" si="299"/>
        <v>1.00034749</v>
      </c>
      <c r="F1091" s="129">
        <f ca="1">(TRUNC(PRODUCT($E$12:$E1090),16))</f>
        <v>1.1339763563712399</v>
      </c>
      <c r="G1091" s="129">
        <f t="shared" si="308"/>
        <v>1</v>
      </c>
      <c r="H1091" s="129">
        <f t="shared" ca="1" si="300"/>
        <v>1.1339763599999999</v>
      </c>
      <c r="I1091" s="128">
        <f t="shared" si="309"/>
        <v>0.05</v>
      </c>
      <c r="J1091" s="122">
        <f t="shared" si="310"/>
        <v>43488</v>
      </c>
      <c r="K1091" s="118">
        <f t="shared" si="311"/>
        <v>743</v>
      </c>
      <c r="L1091" s="130">
        <f t="shared" si="312"/>
        <v>743</v>
      </c>
      <c r="M1091" s="131">
        <f t="shared" si="301"/>
        <v>1.1547149759999999</v>
      </c>
      <c r="N1091" s="131">
        <f t="shared" ca="1" si="302"/>
        <v>1.309419485</v>
      </c>
      <c r="O1091" s="130">
        <f t="shared" si="313"/>
        <v>0</v>
      </c>
      <c r="P1091" s="129">
        <f t="shared" ca="1" si="303"/>
        <v>618838.97</v>
      </c>
      <c r="Q1091" s="135">
        <f t="shared" si="304"/>
        <v>0</v>
      </c>
      <c r="R1091" s="129">
        <f t="shared" si="305"/>
        <v>0</v>
      </c>
      <c r="S1091" s="136" t="str">
        <f t="shared" si="314"/>
        <v>A+J=</v>
      </c>
      <c r="T1091" s="122">
        <f t="shared" si="315"/>
        <v>44732</v>
      </c>
      <c r="U1091" s="3"/>
      <c r="V1091" s="3"/>
      <c r="W1091" s="3"/>
      <c r="X1091" s="52"/>
      <c r="Y1091" s="3"/>
      <c r="Z1091" s="1"/>
      <c r="AA1091" s="3"/>
      <c r="AB1091" s="3"/>
      <c r="AC1091" s="3"/>
      <c r="AD1091" s="3"/>
      <c r="AE1091" s="3"/>
      <c r="AF1091" s="11"/>
      <c r="AG1091" s="3"/>
      <c r="AH1091" s="3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  <c r="FE1091" s="2"/>
      <c r="FF1091" s="2"/>
      <c r="FG1091" s="2"/>
      <c r="FH1091" s="2"/>
      <c r="FI1091" s="2"/>
      <c r="FJ1091" s="2"/>
    </row>
    <row r="1092" spans="1:166" x14ac:dyDescent="0.15">
      <c r="A1092" s="134">
        <f t="shared" si="306"/>
        <v>44568</v>
      </c>
      <c r="B1092" s="127">
        <f t="shared" ca="1" si="316"/>
        <v>2620256.2420000001</v>
      </c>
      <c r="C1092" s="119">
        <f t="shared" si="307"/>
        <v>2000000</v>
      </c>
      <c r="D1092" s="128">
        <f ca="1">IF(A1092&lt;$B$1,VLOOKUP(A1092,[1]DI!$A$4:$B$15000,2,FALSE),0)</f>
        <v>9.1499999999999998E-2</v>
      </c>
      <c r="E1092" s="129">
        <f t="shared" ca="1" si="299"/>
        <v>1.00034749</v>
      </c>
      <c r="F1092" s="129">
        <f ca="1">(TRUNC(PRODUCT($E$12:$E1091),16))</f>
        <v>1.13437040181532</v>
      </c>
      <c r="G1092" s="129">
        <f t="shared" si="308"/>
        <v>1</v>
      </c>
      <c r="H1092" s="129">
        <f t="shared" ca="1" si="300"/>
        <v>1.1343703999999999</v>
      </c>
      <c r="I1092" s="128">
        <f t="shared" si="309"/>
        <v>0.05</v>
      </c>
      <c r="J1092" s="122">
        <f t="shared" si="310"/>
        <v>43488</v>
      </c>
      <c r="K1092" s="118">
        <f t="shared" si="311"/>
        <v>744</v>
      </c>
      <c r="L1092" s="130">
        <f t="shared" si="312"/>
        <v>744</v>
      </c>
      <c r="M1092" s="131">
        <f t="shared" si="301"/>
        <v>1.1549385640000001</v>
      </c>
      <c r="N1092" s="131">
        <f t="shared" ca="1" si="302"/>
        <v>1.310128121</v>
      </c>
      <c r="O1092" s="130">
        <f t="shared" si="313"/>
        <v>0</v>
      </c>
      <c r="P1092" s="129">
        <f t="shared" ca="1" si="303"/>
        <v>620256.24199999997</v>
      </c>
      <c r="Q1092" s="135">
        <f t="shared" si="304"/>
        <v>0</v>
      </c>
      <c r="R1092" s="129">
        <f t="shared" si="305"/>
        <v>0</v>
      </c>
      <c r="S1092" s="136" t="str">
        <f t="shared" si="314"/>
        <v>A+J=</v>
      </c>
      <c r="T1092" s="122">
        <f t="shared" si="315"/>
        <v>44732</v>
      </c>
      <c r="U1092" s="3"/>
      <c r="V1092" s="3"/>
      <c r="W1092" s="3"/>
      <c r="X1092" s="52"/>
      <c r="Y1092" s="3"/>
      <c r="Z1092" s="1"/>
      <c r="AA1092" s="3"/>
      <c r="AB1092" s="3"/>
      <c r="AC1092" s="3"/>
      <c r="AD1092" s="3"/>
      <c r="AE1092" s="3"/>
      <c r="AF1092" s="11"/>
      <c r="AG1092" s="3"/>
      <c r="AH1092" s="3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  <c r="FE1092" s="2"/>
      <c r="FF1092" s="2"/>
      <c r="FG1092" s="2"/>
      <c r="FH1092" s="2"/>
      <c r="FI1092" s="2"/>
      <c r="FJ1092" s="2"/>
    </row>
    <row r="1093" spans="1:166" x14ac:dyDescent="0.15">
      <c r="A1093" s="134">
        <f t="shared" si="306"/>
        <v>44569</v>
      </c>
      <c r="B1093" s="127">
        <f t="shared" ca="1" si="316"/>
        <v>2621674.2879999997</v>
      </c>
      <c r="C1093" s="119">
        <f t="shared" si="307"/>
        <v>2000000</v>
      </c>
      <c r="D1093" s="128">
        <f ca="1">IF(A1093&lt;$B$1,VLOOKUP(A1093,[1]DI!$A$4:$B$15000,2,FALSE),0)</f>
        <v>0</v>
      </c>
      <c r="E1093" s="129">
        <f t="shared" ca="1" si="299"/>
        <v>1</v>
      </c>
      <c r="F1093" s="129">
        <f ca="1">(TRUNC(PRODUCT($E$12:$E1092),16))</f>
        <v>1.1347645841862399</v>
      </c>
      <c r="G1093" s="129">
        <f t="shared" si="308"/>
        <v>1</v>
      </c>
      <c r="H1093" s="129">
        <f t="shared" ca="1" si="300"/>
        <v>1.1347645799999999</v>
      </c>
      <c r="I1093" s="128">
        <f t="shared" si="309"/>
        <v>0.05</v>
      </c>
      <c r="J1093" s="122">
        <f t="shared" si="310"/>
        <v>43488</v>
      </c>
      <c r="K1093" s="118">
        <f t="shared" si="311"/>
        <v>744</v>
      </c>
      <c r="L1093" s="130">
        <f t="shared" si="312"/>
        <v>745</v>
      </c>
      <c r="M1093" s="131">
        <f t="shared" si="301"/>
        <v>1.155162196</v>
      </c>
      <c r="N1093" s="131">
        <f t="shared" ca="1" si="302"/>
        <v>1.310837144</v>
      </c>
      <c r="O1093" s="130">
        <f t="shared" si="313"/>
        <v>0</v>
      </c>
      <c r="P1093" s="129">
        <f t="shared" ca="1" si="303"/>
        <v>621674.28799999994</v>
      </c>
      <c r="Q1093" s="135">
        <f t="shared" si="304"/>
        <v>0</v>
      </c>
      <c r="R1093" s="129">
        <f t="shared" si="305"/>
        <v>0</v>
      </c>
      <c r="S1093" s="136" t="str">
        <f t="shared" si="314"/>
        <v>A+J=</v>
      </c>
      <c r="T1093" s="122">
        <f t="shared" si="315"/>
        <v>44732</v>
      </c>
      <c r="U1093" s="3"/>
      <c r="V1093" s="3"/>
      <c r="W1093" s="3"/>
      <c r="X1093" s="52"/>
      <c r="Y1093" s="3"/>
      <c r="Z1093" s="1"/>
      <c r="AA1093" s="3"/>
      <c r="AB1093" s="3"/>
      <c r="AC1093" s="3"/>
      <c r="AD1093" s="3"/>
      <c r="AE1093" s="3"/>
      <c r="AF1093" s="11"/>
      <c r="AG1093" s="3"/>
      <c r="AH1093" s="3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  <c r="FE1093" s="2"/>
      <c r="FF1093" s="2"/>
      <c r="FG1093" s="2"/>
      <c r="FH1093" s="2"/>
      <c r="FI1093" s="2"/>
      <c r="FJ1093" s="2"/>
    </row>
    <row r="1094" spans="1:166" x14ac:dyDescent="0.15">
      <c r="A1094" s="134">
        <f t="shared" si="306"/>
        <v>44570</v>
      </c>
      <c r="B1094" s="127">
        <f t="shared" ca="1" si="316"/>
        <v>2621674.2879999997</v>
      </c>
      <c r="C1094" s="119">
        <f t="shared" si="307"/>
        <v>2000000</v>
      </c>
      <c r="D1094" s="128">
        <f ca="1">IF(A1094&lt;$B$1,VLOOKUP(A1094,[1]DI!$A$4:$B$15000,2,FALSE),0)</f>
        <v>0</v>
      </c>
      <c r="E1094" s="129">
        <f t="shared" ca="1" si="299"/>
        <v>1</v>
      </c>
      <c r="F1094" s="129">
        <f ca="1">(TRUNC(PRODUCT($E$12:$E1093),16))</f>
        <v>1.1347645841862399</v>
      </c>
      <c r="G1094" s="129">
        <f t="shared" si="308"/>
        <v>1</v>
      </c>
      <c r="H1094" s="129">
        <f t="shared" ca="1" si="300"/>
        <v>1.1347645799999999</v>
      </c>
      <c r="I1094" s="128">
        <f t="shared" si="309"/>
        <v>0.05</v>
      </c>
      <c r="J1094" s="122">
        <f t="shared" si="310"/>
        <v>43488</v>
      </c>
      <c r="K1094" s="118">
        <f t="shared" si="311"/>
        <v>744</v>
      </c>
      <c r="L1094" s="130">
        <f t="shared" si="312"/>
        <v>745</v>
      </c>
      <c r="M1094" s="131">
        <f t="shared" si="301"/>
        <v>1.155162196</v>
      </c>
      <c r="N1094" s="131">
        <f t="shared" ca="1" si="302"/>
        <v>1.310837144</v>
      </c>
      <c r="O1094" s="130">
        <f t="shared" si="313"/>
        <v>0</v>
      </c>
      <c r="P1094" s="129">
        <f t="shared" ca="1" si="303"/>
        <v>621674.28799999994</v>
      </c>
      <c r="Q1094" s="135">
        <f t="shared" si="304"/>
        <v>0</v>
      </c>
      <c r="R1094" s="129">
        <f t="shared" si="305"/>
        <v>0</v>
      </c>
      <c r="S1094" s="136" t="str">
        <f t="shared" si="314"/>
        <v>A+J=</v>
      </c>
      <c r="T1094" s="122">
        <f t="shared" si="315"/>
        <v>44732</v>
      </c>
      <c r="U1094" s="3"/>
      <c r="V1094" s="3"/>
      <c r="W1094" s="3"/>
      <c r="X1094" s="52"/>
      <c r="Y1094" s="3"/>
      <c r="Z1094" s="1"/>
      <c r="AA1094" s="3"/>
      <c r="AB1094" s="3"/>
      <c r="AC1094" s="3"/>
      <c r="AD1094" s="3"/>
      <c r="AE1094" s="3"/>
      <c r="AF1094" s="11"/>
      <c r="AG1094" s="3"/>
      <c r="AH1094" s="3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  <c r="FE1094" s="2"/>
      <c r="FF1094" s="2"/>
      <c r="FG1094" s="2"/>
      <c r="FH1094" s="2"/>
      <c r="FI1094" s="2"/>
      <c r="FJ1094" s="2"/>
    </row>
    <row r="1095" spans="1:166" x14ac:dyDescent="0.15">
      <c r="A1095" s="134">
        <f t="shared" si="306"/>
        <v>44571</v>
      </c>
      <c r="B1095" s="127">
        <f t="shared" ca="1" si="316"/>
        <v>2621674.2879999997</v>
      </c>
      <c r="C1095" s="119">
        <f t="shared" si="307"/>
        <v>2000000</v>
      </c>
      <c r="D1095" s="128">
        <f ca="1">IF(A1095&lt;$B$1,VLOOKUP(A1095,[1]DI!$A$4:$B$15000,2,FALSE),0)</f>
        <v>9.1499999999999998E-2</v>
      </c>
      <c r="E1095" s="129">
        <f t="shared" ca="1" si="299"/>
        <v>1.00034749</v>
      </c>
      <c r="F1095" s="129">
        <f ca="1">(TRUNC(PRODUCT($E$12:$E1094),16))</f>
        <v>1.1347645841862399</v>
      </c>
      <c r="G1095" s="129">
        <f t="shared" si="308"/>
        <v>1</v>
      </c>
      <c r="H1095" s="129">
        <f t="shared" ca="1" si="300"/>
        <v>1.1347645799999999</v>
      </c>
      <c r="I1095" s="128">
        <f t="shared" si="309"/>
        <v>0.05</v>
      </c>
      <c r="J1095" s="122">
        <f t="shared" si="310"/>
        <v>43488</v>
      </c>
      <c r="K1095" s="118">
        <f t="shared" si="311"/>
        <v>745</v>
      </c>
      <c r="L1095" s="130">
        <f t="shared" si="312"/>
        <v>745</v>
      </c>
      <c r="M1095" s="131">
        <f t="shared" si="301"/>
        <v>1.155162196</v>
      </c>
      <c r="N1095" s="131">
        <f t="shared" ca="1" si="302"/>
        <v>1.310837144</v>
      </c>
      <c r="O1095" s="130">
        <f t="shared" si="313"/>
        <v>0</v>
      </c>
      <c r="P1095" s="129">
        <f t="shared" ca="1" si="303"/>
        <v>621674.28799999994</v>
      </c>
      <c r="Q1095" s="135">
        <f t="shared" si="304"/>
        <v>0</v>
      </c>
      <c r="R1095" s="129">
        <f t="shared" si="305"/>
        <v>0</v>
      </c>
      <c r="S1095" s="136" t="str">
        <f t="shared" si="314"/>
        <v>A+J=</v>
      </c>
      <c r="T1095" s="122">
        <f t="shared" si="315"/>
        <v>44732</v>
      </c>
      <c r="U1095" s="3"/>
      <c r="V1095" s="3"/>
      <c r="W1095" s="3"/>
      <c r="X1095" s="52"/>
      <c r="Y1095" s="3"/>
      <c r="Z1095" s="1"/>
      <c r="AA1095" s="3"/>
      <c r="AB1095" s="3"/>
      <c r="AC1095" s="3"/>
      <c r="AD1095" s="3"/>
      <c r="AE1095" s="3"/>
      <c r="AF1095" s="11"/>
      <c r="AG1095" s="3"/>
      <c r="AH1095" s="3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  <c r="FE1095" s="2"/>
      <c r="FF1095" s="2"/>
      <c r="FG1095" s="2"/>
      <c r="FH1095" s="2"/>
      <c r="FI1095" s="2"/>
      <c r="FJ1095" s="2"/>
    </row>
    <row r="1096" spans="1:166" x14ac:dyDescent="0.15">
      <c r="A1096" s="134">
        <f t="shared" si="306"/>
        <v>44572</v>
      </c>
      <c r="B1096" s="127">
        <f t="shared" ca="1" si="316"/>
        <v>2623093.1060000001</v>
      </c>
      <c r="C1096" s="119">
        <f t="shared" si="307"/>
        <v>2000000</v>
      </c>
      <c r="D1096" s="128">
        <f ca="1">IF(A1096&lt;$B$1,VLOOKUP(A1096,[1]DI!$A$4:$B$15000,2,FALSE),0)</f>
        <v>9.1499999999999998E-2</v>
      </c>
      <c r="E1096" s="129">
        <f t="shared" ca="1" si="299"/>
        <v>1.00034749</v>
      </c>
      <c r="F1096" s="129">
        <f ca="1">(TRUNC(PRODUCT($E$12:$E1095),16))</f>
        <v>1.1351589035316001</v>
      </c>
      <c r="G1096" s="129">
        <f t="shared" si="308"/>
        <v>1</v>
      </c>
      <c r="H1096" s="129">
        <f t="shared" ca="1" si="300"/>
        <v>1.1351589</v>
      </c>
      <c r="I1096" s="128">
        <f t="shared" si="309"/>
        <v>0.05</v>
      </c>
      <c r="J1096" s="122">
        <f t="shared" si="310"/>
        <v>43488</v>
      </c>
      <c r="K1096" s="118">
        <f t="shared" si="311"/>
        <v>746</v>
      </c>
      <c r="L1096" s="130">
        <f t="shared" si="312"/>
        <v>746</v>
      </c>
      <c r="M1096" s="131">
        <f t="shared" si="301"/>
        <v>1.1553858699999999</v>
      </c>
      <c r="N1096" s="131">
        <f t="shared" ca="1" si="302"/>
        <v>1.3115465529999999</v>
      </c>
      <c r="O1096" s="130">
        <f t="shared" si="313"/>
        <v>0</v>
      </c>
      <c r="P1096" s="129">
        <f t="shared" ca="1" si="303"/>
        <v>623093.10600000003</v>
      </c>
      <c r="Q1096" s="135">
        <f t="shared" si="304"/>
        <v>0</v>
      </c>
      <c r="R1096" s="129">
        <f t="shared" si="305"/>
        <v>0</v>
      </c>
      <c r="S1096" s="136" t="str">
        <f t="shared" si="314"/>
        <v>A+J=</v>
      </c>
      <c r="T1096" s="122">
        <f t="shared" si="315"/>
        <v>44732</v>
      </c>
      <c r="U1096" s="3"/>
      <c r="V1096" s="3"/>
      <c r="W1096" s="3"/>
      <c r="X1096" s="52"/>
      <c r="Y1096" s="3"/>
      <c r="Z1096" s="1"/>
      <c r="AA1096" s="3"/>
      <c r="AB1096" s="3"/>
      <c r="AC1096" s="3"/>
      <c r="AD1096" s="3"/>
      <c r="AE1096" s="3"/>
      <c r="AF1096" s="11"/>
      <c r="AG1096" s="3"/>
      <c r="AH1096" s="3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  <c r="FE1096" s="2"/>
      <c r="FF1096" s="2"/>
      <c r="FG1096" s="2"/>
      <c r="FH1096" s="2"/>
      <c r="FI1096" s="2"/>
      <c r="FJ1096" s="2"/>
    </row>
    <row r="1097" spans="1:166" x14ac:dyDescent="0.15">
      <c r="A1097" s="134">
        <f t="shared" si="306"/>
        <v>44573</v>
      </c>
      <c r="B1097" s="127">
        <f t="shared" ca="1" si="316"/>
        <v>2624512.702</v>
      </c>
      <c r="C1097" s="119">
        <f t="shared" si="307"/>
        <v>2000000</v>
      </c>
      <c r="D1097" s="128">
        <f ca="1">IF(A1097&lt;$B$1,VLOOKUP(A1097,[1]DI!$A$4:$B$15000,2,FALSE),0)</f>
        <v>9.1499999999999998E-2</v>
      </c>
      <c r="E1097" s="129">
        <f t="shared" ca="1" si="299"/>
        <v>1.00034749</v>
      </c>
      <c r="F1097" s="129">
        <f ca="1">(TRUNC(PRODUCT($E$12:$E1096),16))</f>
        <v>1.13555335989899</v>
      </c>
      <c r="G1097" s="129">
        <f t="shared" si="308"/>
        <v>1</v>
      </c>
      <c r="H1097" s="129">
        <f t="shared" ca="1" si="300"/>
        <v>1.1355533600000001</v>
      </c>
      <c r="I1097" s="128">
        <f t="shared" si="309"/>
        <v>0.05</v>
      </c>
      <c r="J1097" s="122">
        <f t="shared" si="310"/>
        <v>43488</v>
      </c>
      <c r="K1097" s="118">
        <f t="shared" si="311"/>
        <v>747</v>
      </c>
      <c r="L1097" s="130">
        <f t="shared" si="312"/>
        <v>747</v>
      </c>
      <c r="M1097" s="131">
        <f t="shared" si="301"/>
        <v>1.1556095879999999</v>
      </c>
      <c r="N1097" s="131">
        <f t="shared" ca="1" si="302"/>
        <v>1.312256351</v>
      </c>
      <c r="O1097" s="130">
        <f t="shared" si="313"/>
        <v>0</v>
      </c>
      <c r="P1097" s="129">
        <f t="shared" ca="1" si="303"/>
        <v>624512.70200000005</v>
      </c>
      <c r="Q1097" s="135">
        <f t="shared" si="304"/>
        <v>0</v>
      </c>
      <c r="R1097" s="129">
        <f t="shared" si="305"/>
        <v>0</v>
      </c>
      <c r="S1097" s="136" t="str">
        <f t="shared" si="314"/>
        <v>A+J=</v>
      </c>
      <c r="T1097" s="122">
        <f t="shared" si="315"/>
        <v>44732</v>
      </c>
      <c r="U1097" s="3"/>
      <c r="V1097" s="3"/>
      <c r="W1097" s="3"/>
      <c r="X1097" s="52"/>
      <c r="Y1097" s="3"/>
      <c r="Z1097" s="1"/>
      <c r="AA1097" s="3"/>
      <c r="AB1097" s="3"/>
      <c r="AC1097" s="3"/>
      <c r="AD1097" s="3"/>
      <c r="AE1097" s="3"/>
      <c r="AF1097" s="11"/>
      <c r="AG1097" s="3"/>
      <c r="AH1097" s="3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  <c r="FE1097" s="2"/>
      <c r="FF1097" s="2"/>
      <c r="FG1097" s="2"/>
      <c r="FH1097" s="2"/>
      <c r="FI1097" s="2"/>
      <c r="FJ1097" s="2"/>
    </row>
    <row r="1098" spans="1:166" x14ac:dyDescent="0.15">
      <c r="A1098" s="134">
        <f t="shared" si="306"/>
        <v>44574</v>
      </c>
      <c r="B1098" s="127">
        <f t="shared" ca="1" si="316"/>
        <v>2625933.0460000001</v>
      </c>
      <c r="C1098" s="119">
        <f t="shared" si="307"/>
        <v>2000000</v>
      </c>
      <c r="D1098" s="128">
        <f ca="1">IF(A1098&lt;$B$1,VLOOKUP(A1098,[1]DI!$A$4:$B$15000,2,FALSE),0)</f>
        <v>9.1499999999999998E-2</v>
      </c>
      <c r="E1098" s="129">
        <f t="shared" ca="1" si="299"/>
        <v>1.00034749</v>
      </c>
      <c r="F1098" s="129">
        <f ca="1">(TRUNC(PRODUCT($E$12:$E1097),16))</f>
        <v>1.1359479533360199</v>
      </c>
      <c r="G1098" s="129">
        <f t="shared" si="308"/>
        <v>1</v>
      </c>
      <c r="H1098" s="129">
        <f t="shared" ca="1" si="300"/>
        <v>1.13594795</v>
      </c>
      <c r="I1098" s="128">
        <f t="shared" si="309"/>
        <v>0.05</v>
      </c>
      <c r="J1098" s="122">
        <f t="shared" si="310"/>
        <v>43488</v>
      </c>
      <c r="K1098" s="118">
        <f t="shared" si="311"/>
        <v>748</v>
      </c>
      <c r="L1098" s="130">
        <f t="shared" si="312"/>
        <v>748</v>
      </c>
      <c r="M1098" s="131">
        <f t="shared" si="301"/>
        <v>1.1558333489999999</v>
      </c>
      <c r="N1098" s="131">
        <f t="shared" ca="1" si="302"/>
        <v>1.3129665230000001</v>
      </c>
      <c r="O1098" s="130">
        <f t="shared" si="313"/>
        <v>0</v>
      </c>
      <c r="P1098" s="129">
        <f t="shared" ca="1" si="303"/>
        <v>625933.04599999997</v>
      </c>
      <c r="Q1098" s="135">
        <f t="shared" si="304"/>
        <v>0</v>
      </c>
      <c r="R1098" s="129">
        <f t="shared" si="305"/>
        <v>0</v>
      </c>
      <c r="S1098" s="136" t="str">
        <f t="shared" si="314"/>
        <v>A+J=</v>
      </c>
      <c r="T1098" s="122">
        <f t="shared" si="315"/>
        <v>44732</v>
      </c>
      <c r="U1098" s="3"/>
      <c r="V1098" s="3"/>
      <c r="W1098" s="3"/>
      <c r="X1098" s="52"/>
      <c r="Y1098" s="3"/>
      <c r="Z1098" s="1"/>
      <c r="AA1098" s="3"/>
      <c r="AB1098" s="3"/>
      <c r="AC1098" s="3"/>
      <c r="AD1098" s="3"/>
      <c r="AE1098" s="3"/>
      <c r="AF1098" s="11"/>
      <c r="AG1098" s="3"/>
      <c r="AH1098" s="3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  <c r="FE1098" s="2"/>
      <c r="FF1098" s="2"/>
      <c r="FG1098" s="2"/>
      <c r="FH1098" s="2"/>
      <c r="FI1098" s="2"/>
      <c r="FJ1098" s="2"/>
    </row>
    <row r="1099" spans="1:166" x14ac:dyDescent="0.15">
      <c r="A1099" s="134">
        <f t="shared" si="306"/>
        <v>44575</v>
      </c>
      <c r="B1099" s="127">
        <f t="shared" ca="1" si="316"/>
        <v>2627354.17</v>
      </c>
      <c r="C1099" s="119">
        <f t="shared" si="307"/>
        <v>2000000</v>
      </c>
      <c r="D1099" s="128">
        <f ca="1">IF(A1099&lt;$B$1,VLOOKUP(A1099,[1]DI!$A$4:$B$15000,2,FALSE),0)</f>
        <v>9.1499999999999998E-2</v>
      </c>
      <c r="E1099" s="129">
        <f t="shared" ca="1" si="299"/>
        <v>1.00034749</v>
      </c>
      <c r="F1099" s="129">
        <f ca="1">(TRUNC(PRODUCT($E$12:$E1098),16))</f>
        <v>1.1363426838903301</v>
      </c>
      <c r="G1099" s="129">
        <f t="shared" si="308"/>
        <v>1</v>
      </c>
      <c r="H1099" s="129">
        <f t="shared" ca="1" si="300"/>
        <v>1.13634268</v>
      </c>
      <c r="I1099" s="128">
        <f t="shared" si="309"/>
        <v>0.05</v>
      </c>
      <c r="J1099" s="122">
        <f t="shared" si="310"/>
        <v>43488</v>
      </c>
      <c r="K1099" s="118">
        <f t="shared" si="311"/>
        <v>749</v>
      </c>
      <c r="L1099" s="130">
        <f t="shared" si="312"/>
        <v>749</v>
      </c>
      <c r="M1099" s="131">
        <f t="shared" si="301"/>
        <v>1.156057154</v>
      </c>
      <c r="N1099" s="131">
        <f t="shared" ca="1" si="302"/>
        <v>1.3136770849999999</v>
      </c>
      <c r="O1099" s="130">
        <f t="shared" si="313"/>
        <v>0</v>
      </c>
      <c r="P1099" s="129">
        <f t="shared" ca="1" si="303"/>
        <v>627354.17000000004</v>
      </c>
      <c r="Q1099" s="135">
        <f t="shared" si="304"/>
        <v>0</v>
      </c>
      <c r="R1099" s="129">
        <f t="shared" si="305"/>
        <v>0</v>
      </c>
      <c r="S1099" s="136" t="str">
        <f t="shared" si="314"/>
        <v>A+J=</v>
      </c>
      <c r="T1099" s="122">
        <f t="shared" si="315"/>
        <v>44732</v>
      </c>
      <c r="U1099" s="3"/>
      <c r="V1099" s="3"/>
      <c r="W1099" s="3"/>
      <c r="X1099" s="52"/>
      <c r="Y1099" s="3"/>
      <c r="Z1099" s="1"/>
      <c r="AA1099" s="3"/>
      <c r="AB1099" s="3"/>
      <c r="AC1099" s="3"/>
      <c r="AD1099" s="3"/>
      <c r="AE1099" s="3"/>
      <c r="AF1099" s="11"/>
      <c r="AG1099" s="3"/>
      <c r="AH1099" s="3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  <c r="FE1099" s="2"/>
      <c r="FF1099" s="2"/>
      <c r="FG1099" s="2"/>
      <c r="FH1099" s="2"/>
      <c r="FI1099" s="2"/>
      <c r="FJ1099" s="2"/>
    </row>
    <row r="1100" spans="1:166" x14ac:dyDescent="0.15">
      <c r="A1100" s="134">
        <f t="shared" si="306"/>
        <v>44576</v>
      </c>
      <c r="B1100" s="127">
        <f t="shared" ca="1" si="316"/>
        <v>2628776.0660000001</v>
      </c>
      <c r="C1100" s="119">
        <f t="shared" si="307"/>
        <v>2000000</v>
      </c>
      <c r="D1100" s="128">
        <f ca="1">IF(A1100&lt;$B$1,VLOOKUP(A1100,[1]DI!$A$4:$B$15000,2,FALSE),0)</f>
        <v>0</v>
      </c>
      <c r="E1100" s="129">
        <f t="shared" ref="E1100:E1163" ca="1" si="317">ROUND(((1+D1100)^(1/252)),8)</f>
        <v>1</v>
      </c>
      <c r="F1100" s="129">
        <f ca="1">(TRUNC(PRODUCT($E$12:$E1099),16))</f>
        <v>1.1367375516095499</v>
      </c>
      <c r="G1100" s="129">
        <f t="shared" si="308"/>
        <v>1</v>
      </c>
      <c r="H1100" s="129">
        <f t="shared" ref="H1100:H1163" ca="1" si="318">ROUND(F1100/G1100,8)</f>
        <v>1.1367375500000001</v>
      </c>
      <c r="I1100" s="128">
        <f t="shared" si="309"/>
        <v>0.05</v>
      </c>
      <c r="J1100" s="122">
        <f t="shared" si="310"/>
        <v>43488</v>
      </c>
      <c r="K1100" s="118">
        <f t="shared" si="311"/>
        <v>749</v>
      </c>
      <c r="L1100" s="130">
        <f t="shared" si="312"/>
        <v>750</v>
      </c>
      <c r="M1100" s="131">
        <f t="shared" ref="M1100:M1163" si="319">ROUND((I1100+1)^(L1100/252),9)</f>
        <v>1.1562810020000001</v>
      </c>
      <c r="N1100" s="131">
        <f t="shared" ref="N1100:N1163" ca="1" si="320">ROUND(H1100*M1100,9)</f>
        <v>1.314388033</v>
      </c>
      <c r="O1100" s="130">
        <f t="shared" si="313"/>
        <v>0</v>
      </c>
      <c r="P1100" s="129">
        <f t="shared" ref="P1100:P1163" ca="1" si="321">TRUNC(((N1100-1)*C1100),8)</f>
        <v>628776.06599999999</v>
      </c>
      <c r="Q1100" s="135">
        <f t="shared" ref="Q1100:Q1163" si="322">IF($O1100&gt;0,VLOOKUP($O1100,$W$12:$AC$150,7),0)</f>
        <v>0</v>
      </c>
      <c r="R1100" s="129">
        <f t="shared" ref="R1100:R1163" si="323">IF(Q1100&gt;0,TRUNC(Q1100*C$12,8),0)</f>
        <v>0</v>
      </c>
      <c r="S1100" s="136" t="str">
        <f t="shared" si="314"/>
        <v>A+J=</v>
      </c>
      <c r="T1100" s="122">
        <f t="shared" si="315"/>
        <v>44732</v>
      </c>
      <c r="U1100" s="3"/>
      <c r="V1100" s="3"/>
      <c r="W1100" s="3"/>
      <c r="X1100" s="52"/>
      <c r="Y1100" s="3"/>
      <c r="Z1100" s="1"/>
      <c r="AA1100" s="3"/>
      <c r="AB1100" s="3"/>
      <c r="AC1100" s="3"/>
      <c r="AD1100" s="3"/>
      <c r="AE1100" s="3"/>
      <c r="AF1100" s="11"/>
      <c r="AG1100" s="3"/>
      <c r="AH1100" s="3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  <c r="FE1100" s="2"/>
      <c r="FF1100" s="2"/>
      <c r="FG1100" s="2"/>
      <c r="FH1100" s="2"/>
      <c r="FI1100" s="2"/>
      <c r="FJ1100" s="2"/>
    </row>
    <row r="1101" spans="1:166" x14ac:dyDescent="0.15">
      <c r="A1101" s="134">
        <f t="shared" ref="A1101:A1164" si="324">(A1100+1)</f>
        <v>44577</v>
      </c>
      <c r="B1101" s="127">
        <f t="shared" ca="1" si="316"/>
        <v>2628776.0660000001</v>
      </c>
      <c r="C1101" s="119">
        <f t="shared" ref="C1101:C1164" si="325">(C1100-R1100)</f>
        <v>2000000</v>
      </c>
      <c r="D1101" s="128">
        <f ca="1">IF(A1101&lt;$B$1,VLOOKUP(A1101,[1]DI!$A$4:$B$15000,2,FALSE),0)</f>
        <v>0</v>
      </c>
      <c r="E1101" s="129">
        <f t="shared" ca="1" si="317"/>
        <v>1</v>
      </c>
      <c r="F1101" s="129">
        <f ca="1">(TRUNC(PRODUCT($E$12:$E1100),16))</f>
        <v>1.1367375516095499</v>
      </c>
      <c r="G1101" s="129">
        <f t="shared" ref="G1101:G1164" si="326">IF(O1100&gt;0,F1100,G1100)</f>
        <v>1</v>
      </c>
      <c r="H1101" s="129">
        <f t="shared" ca="1" si="318"/>
        <v>1.1367375500000001</v>
      </c>
      <c r="I1101" s="128">
        <f t="shared" ref="I1101:I1164" si="327">I1100</f>
        <v>0.05</v>
      </c>
      <c r="J1101" s="122">
        <f t="shared" ref="J1101:J1164" si="328">IF(O1100&gt;0,VLOOKUP(O1100,W$12:AG$150,2),J1100)</f>
        <v>43488</v>
      </c>
      <c r="K1101" s="118">
        <f t="shared" ref="K1101:K1164" si="329">IF(A1101&gt;J1101,IF(NETWORKDAYS(J1101,A1101,$W$160:$W$544)-1=0,1,NETWORKDAYS(J1101,A1101,$W$160:$W$544)-1),0)</f>
        <v>749</v>
      </c>
      <c r="L1101" s="130">
        <f t="shared" ref="L1101:L1164" si="330">IF(AND(K1101=1,K1100=1),1,IF(K1101&gt;0,IF(K1101=K1100,K1101+1,K1101),0))</f>
        <v>750</v>
      </c>
      <c r="M1101" s="131">
        <f t="shared" si="319"/>
        <v>1.1562810020000001</v>
      </c>
      <c r="N1101" s="131">
        <f t="shared" ca="1" si="320"/>
        <v>1.314388033</v>
      </c>
      <c r="O1101" s="130">
        <f t="shared" ref="O1101:O1164" si="331">IF(VLOOKUP(A1101,X$12:AE$150,8)=VLOOKUP(A1100,X$12:AE$150,8),0,VLOOKUP(A1101,X$12:AE$150,8))</f>
        <v>0</v>
      </c>
      <c r="P1101" s="129">
        <f t="shared" ca="1" si="321"/>
        <v>628776.06599999999</v>
      </c>
      <c r="Q1101" s="135">
        <f t="shared" si="322"/>
        <v>0</v>
      </c>
      <c r="R1101" s="129">
        <f t="shared" si="323"/>
        <v>0</v>
      </c>
      <c r="S1101" s="136" t="str">
        <f t="shared" ref="S1101:S1164" si="332">IF(O1100&gt;0,VLOOKUP(O1100,W$12:AG$150,10),S1100)</f>
        <v>A+J=</v>
      </c>
      <c r="T1101" s="122">
        <f t="shared" ref="T1101:T1164" si="333">IF(O1100&gt;0,VLOOKUP(O1100,W$12:AG$150,11),T1100)</f>
        <v>44732</v>
      </c>
      <c r="U1101" s="3"/>
      <c r="V1101" s="3"/>
      <c r="W1101" s="3"/>
      <c r="X1101" s="52"/>
      <c r="Y1101" s="3"/>
      <c r="Z1101" s="1"/>
      <c r="AA1101" s="3"/>
      <c r="AB1101" s="3"/>
      <c r="AC1101" s="3"/>
      <c r="AD1101" s="3"/>
      <c r="AE1101" s="3"/>
      <c r="AF1101" s="11"/>
      <c r="AG1101" s="3"/>
      <c r="AH1101" s="3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  <c r="FE1101" s="2"/>
      <c r="FF1101" s="2"/>
      <c r="FG1101" s="2"/>
      <c r="FH1101" s="2"/>
      <c r="FI1101" s="2"/>
      <c r="FJ1101" s="2"/>
    </row>
    <row r="1102" spans="1:166" x14ac:dyDescent="0.15">
      <c r="A1102" s="134">
        <f t="shared" si="324"/>
        <v>44578</v>
      </c>
      <c r="B1102" s="127">
        <f t="shared" ref="B1102:B1165" ca="1" si="334">IF(A1102&lt;=TODAY(),C1102+P1102,IF(AND(A1102&gt;TODAY(),A1102&lt;=$B$1),IF(VLOOKUP(TODAY(),$A$10:$D$5000,4,FALSE)=0,"n.d",C1102+P1102),"n.d"))</f>
        <v>2628776.0660000001</v>
      </c>
      <c r="C1102" s="119">
        <f t="shared" si="325"/>
        <v>2000000</v>
      </c>
      <c r="D1102" s="128">
        <f ca="1">IF(A1102&lt;$B$1,VLOOKUP(A1102,[1]DI!$A$4:$B$15000,2,FALSE),0)</f>
        <v>9.1499999999999998E-2</v>
      </c>
      <c r="E1102" s="129">
        <f t="shared" ca="1" si="317"/>
        <v>1.00034749</v>
      </c>
      <c r="F1102" s="129">
        <f ca="1">(TRUNC(PRODUCT($E$12:$E1101),16))</f>
        <v>1.1367375516095499</v>
      </c>
      <c r="G1102" s="129">
        <f t="shared" si="326"/>
        <v>1</v>
      </c>
      <c r="H1102" s="129">
        <f t="shared" ca="1" si="318"/>
        <v>1.1367375500000001</v>
      </c>
      <c r="I1102" s="128">
        <f t="shared" si="327"/>
        <v>0.05</v>
      </c>
      <c r="J1102" s="122">
        <f t="shared" si="328"/>
        <v>43488</v>
      </c>
      <c r="K1102" s="118">
        <f t="shared" si="329"/>
        <v>750</v>
      </c>
      <c r="L1102" s="130">
        <f t="shared" si="330"/>
        <v>750</v>
      </c>
      <c r="M1102" s="131">
        <f t="shared" si="319"/>
        <v>1.1562810020000001</v>
      </c>
      <c r="N1102" s="131">
        <f t="shared" ca="1" si="320"/>
        <v>1.314388033</v>
      </c>
      <c r="O1102" s="130">
        <f t="shared" si="331"/>
        <v>0</v>
      </c>
      <c r="P1102" s="129">
        <f t="shared" ca="1" si="321"/>
        <v>628776.06599999999</v>
      </c>
      <c r="Q1102" s="135">
        <f t="shared" si="322"/>
        <v>0</v>
      </c>
      <c r="R1102" s="129">
        <f t="shared" si="323"/>
        <v>0</v>
      </c>
      <c r="S1102" s="136" t="str">
        <f t="shared" si="332"/>
        <v>A+J=</v>
      </c>
      <c r="T1102" s="122">
        <f t="shared" si="333"/>
        <v>44732</v>
      </c>
      <c r="U1102" s="3"/>
      <c r="V1102" s="3"/>
      <c r="W1102" s="3"/>
      <c r="X1102" s="52"/>
      <c r="Y1102" s="3"/>
      <c r="Z1102" s="1"/>
      <c r="AA1102" s="3"/>
      <c r="AB1102" s="3"/>
      <c r="AC1102" s="3"/>
      <c r="AD1102" s="3"/>
      <c r="AE1102" s="3"/>
      <c r="AF1102" s="11"/>
      <c r="AG1102" s="3"/>
      <c r="AH1102" s="3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  <c r="FE1102" s="2"/>
      <c r="FF1102" s="2"/>
      <c r="FG1102" s="2"/>
      <c r="FH1102" s="2"/>
      <c r="FI1102" s="2"/>
      <c r="FJ1102" s="2"/>
    </row>
    <row r="1103" spans="1:166" x14ac:dyDescent="0.15">
      <c r="A1103" s="134">
        <f t="shared" si="324"/>
        <v>44579</v>
      </c>
      <c r="B1103" s="127">
        <f t="shared" ca="1" si="334"/>
        <v>2630198.7400000002</v>
      </c>
      <c r="C1103" s="119">
        <f t="shared" si="325"/>
        <v>2000000</v>
      </c>
      <c r="D1103" s="128">
        <f ca="1">IF(A1103&lt;$B$1,VLOOKUP(A1103,[1]DI!$A$4:$B$15000,2,FALSE),0)</f>
        <v>9.1499999999999998E-2</v>
      </c>
      <c r="E1103" s="129">
        <f t="shared" ca="1" si="317"/>
        <v>1.00034749</v>
      </c>
      <c r="F1103" s="129">
        <f ca="1">(TRUNC(PRODUCT($E$12:$E1102),16))</f>
        <v>1.1371325565413599</v>
      </c>
      <c r="G1103" s="129">
        <f t="shared" si="326"/>
        <v>1</v>
      </c>
      <c r="H1103" s="129">
        <f t="shared" ca="1" si="318"/>
        <v>1.13713256</v>
      </c>
      <c r="I1103" s="128">
        <f t="shared" si="327"/>
        <v>0.05</v>
      </c>
      <c r="J1103" s="122">
        <f t="shared" si="328"/>
        <v>43488</v>
      </c>
      <c r="K1103" s="118">
        <f t="shared" si="329"/>
        <v>751</v>
      </c>
      <c r="L1103" s="130">
        <f t="shared" si="330"/>
        <v>751</v>
      </c>
      <c r="M1103" s="131">
        <f t="shared" si="319"/>
        <v>1.1565048929999999</v>
      </c>
      <c r="N1103" s="131">
        <f t="shared" ca="1" si="320"/>
        <v>1.31509937</v>
      </c>
      <c r="O1103" s="130">
        <f t="shared" si="331"/>
        <v>0</v>
      </c>
      <c r="P1103" s="129">
        <f t="shared" ca="1" si="321"/>
        <v>630198.74</v>
      </c>
      <c r="Q1103" s="135">
        <f t="shared" si="322"/>
        <v>0</v>
      </c>
      <c r="R1103" s="129">
        <f t="shared" si="323"/>
        <v>0</v>
      </c>
      <c r="S1103" s="136" t="str">
        <f t="shared" si="332"/>
        <v>A+J=</v>
      </c>
      <c r="T1103" s="122">
        <f t="shared" si="333"/>
        <v>44732</v>
      </c>
      <c r="U1103" s="3"/>
      <c r="V1103" s="3"/>
      <c r="W1103" s="3"/>
      <c r="X1103" s="52"/>
      <c r="Y1103" s="3"/>
      <c r="Z1103" s="1"/>
      <c r="AA1103" s="3"/>
      <c r="AB1103" s="3"/>
      <c r="AC1103" s="3"/>
      <c r="AD1103" s="3"/>
      <c r="AE1103" s="3"/>
      <c r="AF1103" s="11"/>
      <c r="AG1103" s="3"/>
      <c r="AH1103" s="3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  <c r="FE1103" s="2"/>
      <c r="FF1103" s="2"/>
      <c r="FG1103" s="2"/>
      <c r="FH1103" s="2"/>
      <c r="FI1103" s="2"/>
      <c r="FJ1103" s="2"/>
    </row>
    <row r="1104" spans="1:166" x14ac:dyDescent="0.15">
      <c r="A1104" s="134">
        <f t="shared" si="324"/>
        <v>44580</v>
      </c>
      <c r="B1104" s="127">
        <f t="shared" ca="1" si="334"/>
        <v>2631622.1660000002</v>
      </c>
      <c r="C1104" s="119">
        <f t="shared" si="325"/>
        <v>2000000</v>
      </c>
      <c r="D1104" s="128">
        <f ca="1">IF(A1104&lt;$B$1,VLOOKUP(A1104,[1]DI!$A$4:$B$15000,2,FALSE),0)</f>
        <v>9.1499999999999998E-2</v>
      </c>
      <c r="E1104" s="129">
        <f t="shared" ca="1" si="317"/>
        <v>1.00034749</v>
      </c>
      <c r="F1104" s="129">
        <f ca="1">(TRUNC(PRODUCT($E$12:$E1103),16))</f>
        <v>1.13752769873343</v>
      </c>
      <c r="G1104" s="129">
        <f t="shared" si="326"/>
        <v>1</v>
      </c>
      <c r="H1104" s="129">
        <f t="shared" ca="1" si="318"/>
        <v>1.1375276999999999</v>
      </c>
      <c r="I1104" s="128">
        <f t="shared" si="327"/>
        <v>0.05</v>
      </c>
      <c r="J1104" s="122">
        <f t="shared" si="328"/>
        <v>43488</v>
      </c>
      <c r="K1104" s="118">
        <f t="shared" si="329"/>
        <v>752</v>
      </c>
      <c r="L1104" s="130">
        <f t="shared" si="330"/>
        <v>752</v>
      </c>
      <c r="M1104" s="131">
        <f t="shared" si="319"/>
        <v>1.1567288280000001</v>
      </c>
      <c r="N1104" s="131">
        <f t="shared" ca="1" si="320"/>
        <v>1.315811083</v>
      </c>
      <c r="O1104" s="130">
        <f t="shared" si="331"/>
        <v>0</v>
      </c>
      <c r="P1104" s="129">
        <f t="shared" ca="1" si="321"/>
        <v>631622.16599999997</v>
      </c>
      <c r="Q1104" s="135">
        <f t="shared" si="322"/>
        <v>0</v>
      </c>
      <c r="R1104" s="129">
        <f t="shared" si="323"/>
        <v>0</v>
      </c>
      <c r="S1104" s="136" t="str">
        <f t="shared" si="332"/>
        <v>A+J=</v>
      </c>
      <c r="T1104" s="122">
        <f t="shared" si="333"/>
        <v>44732</v>
      </c>
      <c r="U1104" s="3"/>
      <c r="V1104" s="3"/>
      <c r="W1104" s="3"/>
      <c r="X1104" s="52"/>
      <c r="Y1104" s="3"/>
      <c r="Z1104" s="1"/>
      <c r="AA1104" s="3"/>
      <c r="AB1104" s="3"/>
      <c r="AC1104" s="3"/>
      <c r="AD1104" s="3"/>
      <c r="AE1104" s="3"/>
      <c r="AF1104" s="11"/>
      <c r="AG1104" s="3"/>
      <c r="AH1104" s="3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  <c r="FE1104" s="2"/>
      <c r="FF1104" s="2"/>
      <c r="FG1104" s="2"/>
      <c r="FH1104" s="2"/>
      <c r="FI1104" s="2"/>
      <c r="FJ1104" s="2"/>
    </row>
    <row r="1105" spans="1:166" x14ac:dyDescent="0.15">
      <c r="A1105" s="134">
        <f t="shared" si="324"/>
        <v>44581</v>
      </c>
      <c r="B1105" s="127">
        <f t="shared" ca="1" si="334"/>
        <v>2633046.37</v>
      </c>
      <c r="C1105" s="119">
        <f t="shared" si="325"/>
        <v>2000000</v>
      </c>
      <c r="D1105" s="128">
        <f ca="1">IF(A1105&lt;$B$1,VLOOKUP(A1105,[1]DI!$A$4:$B$15000,2,FALSE),0)</f>
        <v>9.1499999999999998E-2</v>
      </c>
      <c r="E1105" s="129">
        <f t="shared" ca="1" si="317"/>
        <v>1.00034749</v>
      </c>
      <c r="F1105" s="129">
        <f ca="1">(TRUNC(PRODUCT($E$12:$E1104),16))</f>
        <v>1.1379229782334701</v>
      </c>
      <c r="G1105" s="129">
        <f t="shared" si="326"/>
        <v>1</v>
      </c>
      <c r="H1105" s="129">
        <f t="shared" ca="1" si="318"/>
        <v>1.1379229799999999</v>
      </c>
      <c r="I1105" s="128">
        <f t="shared" si="327"/>
        <v>0.05</v>
      </c>
      <c r="J1105" s="122">
        <f t="shared" si="328"/>
        <v>43488</v>
      </c>
      <c r="K1105" s="118">
        <f t="shared" si="329"/>
        <v>753</v>
      </c>
      <c r="L1105" s="130">
        <f t="shared" si="330"/>
        <v>753</v>
      </c>
      <c r="M1105" s="131">
        <f t="shared" si="319"/>
        <v>1.1569528060000001</v>
      </c>
      <c r="N1105" s="131">
        <f t="shared" ca="1" si="320"/>
        <v>1.3165231850000001</v>
      </c>
      <c r="O1105" s="130">
        <f t="shared" si="331"/>
        <v>0</v>
      </c>
      <c r="P1105" s="129">
        <f t="shared" ca="1" si="321"/>
        <v>633046.37</v>
      </c>
      <c r="Q1105" s="135">
        <f t="shared" si="322"/>
        <v>0</v>
      </c>
      <c r="R1105" s="129">
        <f t="shared" si="323"/>
        <v>0</v>
      </c>
      <c r="S1105" s="136" t="str">
        <f t="shared" si="332"/>
        <v>A+J=</v>
      </c>
      <c r="T1105" s="122">
        <f t="shared" si="333"/>
        <v>44732</v>
      </c>
      <c r="U1105" s="3"/>
      <c r="V1105" s="3"/>
      <c r="W1105" s="3"/>
      <c r="X1105" s="52"/>
      <c r="Y1105" s="3"/>
      <c r="Z1105" s="1"/>
      <c r="AA1105" s="3"/>
      <c r="AB1105" s="3"/>
      <c r="AC1105" s="3"/>
      <c r="AD1105" s="3"/>
      <c r="AE1105" s="3"/>
      <c r="AF1105" s="11"/>
      <c r="AG1105" s="3"/>
      <c r="AH1105" s="3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  <c r="FE1105" s="2"/>
      <c r="FF1105" s="2"/>
      <c r="FG1105" s="2"/>
      <c r="FH1105" s="2"/>
      <c r="FI1105" s="2"/>
      <c r="FJ1105" s="2"/>
    </row>
    <row r="1106" spans="1:166" x14ac:dyDescent="0.15">
      <c r="A1106" s="134">
        <f t="shared" si="324"/>
        <v>44582</v>
      </c>
      <c r="B1106" s="127">
        <f t="shared" ca="1" si="334"/>
        <v>2634471.3480000002</v>
      </c>
      <c r="C1106" s="119">
        <f t="shared" si="325"/>
        <v>2000000</v>
      </c>
      <c r="D1106" s="128">
        <f ca="1">IF(A1106&lt;$B$1,VLOOKUP(A1106,[1]DI!$A$4:$B$15000,2,FALSE),0)</f>
        <v>9.1499999999999998E-2</v>
      </c>
      <c r="E1106" s="129">
        <f t="shared" ca="1" si="317"/>
        <v>1.00034749</v>
      </c>
      <c r="F1106" s="129">
        <f ca="1">(TRUNC(PRODUCT($E$12:$E1105),16))</f>
        <v>1.13831839508917</v>
      </c>
      <c r="G1106" s="129">
        <f t="shared" si="326"/>
        <v>1</v>
      </c>
      <c r="H1106" s="129">
        <f t="shared" ca="1" si="318"/>
        <v>1.1383184</v>
      </c>
      <c r="I1106" s="128">
        <f t="shared" si="327"/>
        <v>0.05</v>
      </c>
      <c r="J1106" s="122">
        <f t="shared" si="328"/>
        <v>43488</v>
      </c>
      <c r="K1106" s="118">
        <f t="shared" si="329"/>
        <v>754</v>
      </c>
      <c r="L1106" s="130">
        <f t="shared" si="330"/>
        <v>754</v>
      </c>
      <c r="M1106" s="131">
        <f t="shared" si="319"/>
        <v>1.157176827</v>
      </c>
      <c r="N1106" s="131">
        <f t="shared" ca="1" si="320"/>
        <v>1.317235674</v>
      </c>
      <c r="O1106" s="130">
        <f t="shared" si="331"/>
        <v>0</v>
      </c>
      <c r="P1106" s="129">
        <f t="shared" ca="1" si="321"/>
        <v>634471.348</v>
      </c>
      <c r="Q1106" s="135">
        <f t="shared" si="322"/>
        <v>0</v>
      </c>
      <c r="R1106" s="129">
        <f t="shared" si="323"/>
        <v>0</v>
      </c>
      <c r="S1106" s="136" t="str">
        <f t="shared" si="332"/>
        <v>A+J=</v>
      </c>
      <c r="T1106" s="122">
        <f t="shared" si="333"/>
        <v>44732</v>
      </c>
      <c r="U1106" s="3"/>
      <c r="V1106" s="3"/>
      <c r="W1106" s="3"/>
      <c r="X1106" s="52"/>
      <c r="Y1106" s="3"/>
      <c r="Z1106" s="1"/>
      <c r="AA1106" s="3"/>
      <c r="AB1106" s="3"/>
      <c r="AC1106" s="3"/>
      <c r="AD1106" s="3"/>
      <c r="AE1106" s="3"/>
      <c r="AF1106" s="11"/>
      <c r="AG1106" s="3"/>
      <c r="AH1106" s="3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  <c r="FE1106" s="2"/>
      <c r="FF1106" s="2"/>
      <c r="FG1106" s="2"/>
      <c r="FH1106" s="2"/>
      <c r="FI1106" s="2"/>
      <c r="FJ1106" s="2"/>
    </row>
    <row r="1107" spans="1:166" x14ac:dyDescent="0.15">
      <c r="A1107" s="134">
        <f t="shared" si="324"/>
        <v>44583</v>
      </c>
      <c r="B1107" s="127">
        <f t="shared" ca="1" si="334"/>
        <v>2635897.0819999999</v>
      </c>
      <c r="C1107" s="119">
        <f t="shared" si="325"/>
        <v>2000000</v>
      </c>
      <c r="D1107" s="128">
        <f ca="1">IF(A1107&lt;$B$1,VLOOKUP(A1107,[1]DI!$A$4:$B$15000,2,FALSE),0)</f>
        <v>0</v>
      </c>
      <c r="E1107" s="129">
        <f t="shared" ca="1" si="317"/>
        <v>1</v>
      </c>
      <c r="F1107" s="129">
        <f ca="1">(TRUNC(PRODUCT($E$12:$E1106),16))</f>
        <v>1.1387139493482801</v>
      </c>
      <c r="G1107" s="129">
        <f t="shared" si="326"/>
        <v>1</v>
      </c>
      <c r="H1107" s="129">
        <f t="shared" ca="1" si="318"/>
        <v>1.1387139500000001</v>
      </c>
      <c r="I1107" s="128">
        <f t="shared" si="327"/>
        <v>0.05</v>
      </c>
      <c r="J1107" s="122">
        <f t="shared" si="328"/>
        <v>43488</v>
      </c>
      <c r="K1107" s="118">
        <f t="shared" si="329"/>
        <v>754</v>
      </c>
      <c r="L1107" s="130">
        <f t="shared" si="330"/>
        <v>755</v>
      </c>
      <c r="M1107" s="131">
        <f t="shared" si="319"/>
        <v>1.1574008920000001</v>
      </c>
      <c r="N1107" s="131">
        <f t="shared" ca="1" si="320"/>
        <v>1.317948541</v>
      </c>
      <c r="O1107" s="130">
        <f t="shared" si="331"/>
        <v>0</v>
      </c>
      <c r="P1107" s="129">
        <f t="shared" ca="1" si="321"/>
        <v>635897.08200000005</v>
      </c>
      <c r="Q1107" s="135">
        <f t="shared" si="322"/>
        <v>0</v>
      </c>
      <c r="R1107" s="129">
        <f t="shared" si="323"/>
        <v>0</v>
      </c>
      <c r="S1107" s="136" t="str">
        <f t="shared" si="332"/>
        <v>A+J=</v>
      </c>
      <c r="T1107" s="122">
        <f t="shared" si="333"/>
        <v>44732</v>
      </c>
      <c r="U1107" s="3"/>
      <c r="V1107" s="3"/>
      <c r="W1107" s="3"/>
      <c r="X1107" s="52"/>
      <c r="Y1107" s="3"/>
      <c r="Z1107" s="1"/>
      <c r="AA1107" s="3"/>
      <c r="AB1107" s="3"/>
      <c r="AC1107" s="3"/>
      <c r="AD1107" s="3"/>
      <c r="AE1107" s="3"/>
      <c r="AF1107" s="11"/>
      <c r="AG1107" s="3"/>
      <c r="AH1107" s="3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  <c r="FD1107" s="2"/>
      <c r="FE1107" s="2"/>
      <c r="FF1107" s="2"/>
      <c r="FG1107" s="2"/>
      <c r="FH1107" s="2"/>
      <c r="FI1107" s="2"/>
      <c r="FJ1107" s="2"/>
    </row>
    <row r="1108" spans="1:166" x14ac:dyDescent="0.15">
      <c r="A1108" s="134">
        <f t="shared" si="324"/>
        <v>44584</v>
      </c>
      <c r="B1108" s="127">
        <f t="shared" ca="1" si="334"/>
        <v>2635897.0819999999</v>
      </c>
      <c r="C1108" s="119">
        <f t="shared" si="325"/>
        <v>2000000</v>
      </c>
      <c r="D1108" s="128">
        <f ca="1">IF(A1108&lt;$B$1,VLOOKUP(A1108,[1]DI!$A$4:$B$15000,2,FALSE),0)</f>
        <v>0</v>
      </c>
      <c r="E1108" s="129">
        <f t="shared" ca="1" si="317"/>
        <v>1</v>
      </c>
      <c r="F1108" s="129">
        <f ca="1">(TRUNC(PRODUCT($E$12:$E1107),16))</f>
        <v>1.1387139493482801</v>
      </c>
      <c r="G1108" s="129">
        <f t="shared" si="326"/>
        <v>1</v>
      </c>
      <c r="H1108" s="129">
        <f t="shared" ca="1" si="318"/>
        <v>1.1387139500000001</v>
      </c>
      <c r="I1108" s="128">
        <f t="shared" si="327"/>
        <v>0.05</v>
      </c>
      <c r="J1108" s="122">
        <f t="shared" si="328"/>
        <v>43488</v>
      </c>
      <c r="K1108" s="118">
        <f t="shared" si="329"/>
        <v>754</v>
      </c>
      <c r="L1108" s="130">
        <f t="shared" si="330"/>
        <v>755</v>
      </c>
      <c r="M1108" s="131">
        <f t="shared" si="319"/>
        <v>1.1574008920000001</v>
      </c>
      <c r="N1108" s="131">
        <f t="shared" ca="1" si="320"/>
        <v>1.317948541</v>
      </c>
      <c r="O1108" s="130">
        <f t="shared" si="331"/>
        <v>0</v>
      </c>
      <c r="P1108" s="129">
        <f t="shared" ca="1" si="321"/>
        <v>635897.08200000005</v>
      </c>
      <c r="Q1108" s="135">
        <f t="shared" si="322"/>
        <v>0</v>
      </c>
      <c r="R1108" s="129">
        <f t="shared" si="323"/>
        <v>0</v>
      </c>
      <c r="S1108" s="136" t="str">
        <f t="shared" si="332"/>
        <v>A+J=</v>
      </c>
      <c r="T1108" s="122">
        <f t="shared" si="333"/>
        <v>44732</v>
      </c>
      <c r="U1108" s="34"/>
      <c r="V1108" s="34"/>
      <c r="W1108" s="34"/>
      <c r="X1108" s="51"/>
      <c r="Y1108" s="34"/>
      <c r="Z1108" s="39"/>
      <c r="AA1108" s="34"/>
      <c r="AB1108" s="34"/>
      <c r="AC1108" s="34"/>
      <c r="AD1108" s="34"/>
      <c r="AE1108" s="34"/>
      <c r="AF1108" s="35"/>
      <c r="AG1108" s="34"/>
      <c r="AH1108" s="34"/>
      <c r="AI1108" s="37"/>
      <c r="AJ1108" s="37"/>
      <c r="AK1108" s="37"/>
      <c r="AL1108" s="37"/>
      <c r="AM1108" s="37"/>
      <c r="AN1108" s="37"/>
      <c r="AO1108" s="37"/>
      <c r="AP1108" s="37"/>
      <c r="AQ1108" s="37"/>
      <c r="AR1108" s="37"/>
      <c r="AS1108" s="37"/>
      <c r="AT1108" s="37"/>
      <c r="AU1108" s="37"/>
      <c r="AV1108" s="37"/>
      <c r="AW1108" s="37"/>
      <c r="AX1108" s="37"/>
      <c r="AY1108" s="37"/>
      <c r="AZ1108" s="37"/>
      <c r="BA1108" s="37"/>
      <c r="BB1108" s="37"/>
      <c r="BC1108" s="37"/>
      <c r="BD1108" s="37"/>
      <c r="BE1108" s="37"/>
      <c r="BF1108" s="37"/>
      <c r="BG1108" s="37"/>
      <c r="BH1108" s="37"/>
      <c r="BI1108" s="37"/>
      <c r="BJ1108" s="37"/>
      <c r="BK1108" s="37"/>
      <c r="BL1108" s="37"/>
      <c r="BM1108" s="37"/>
      <c r="BN1108" s="37"/>
      <c r="BO1108" s="37"/>
      <c r="BP1108" s="37"/>
      <c r="BQ1108" s="37"/>
      <c r="BR1108" s="37"/>
      <c r="BS1108" s="37"/>
      <c r="BT1108" s="37"/>
      <c r="BU1108" s="37"/>
      <c r="BV1108" s="37"/>
      <c r="BW1108" s="37"/>
      <c r="BX1108" s="37"/>
      <c r="BY1108" s="37"/>
      <c r="BZ1108" s="37"/>
      <c r="CA1108" s="37"/>
      <c r="CB1108" s="37"/>
      <c r="CC1108" s="37"/>
      <c r="CD1108" s="37"/>
      <c r="CE1108" s="37"/>
      <c r="CF1108" s="37"/>
      <c r="CG1108" s="37"/>
      <c r="CH1108" s="37"/>
      <c r="CI1108" s="37"/>
      <c r="CJ1108" s="37"/>
      <c r="CK1108" s="37"/>
      <c r="CL1108" s="37"/>
      <c r="CM1108" s="37"/>
      <c r="CN1108" s="37"/>
      <c r="CO1108" s="37"/>
      <c r="CP1108" s="37"/>
      <c r="CQ1108" s="37"/>
      <c r="CR1108" s="37"/>
      <c r="CS1108" s="37"/>
      <c r="CT1108" s="37"/>
      <c r="CU1108" s="37"/>
      <c r="CV1108" s="37"/>
      <c r="CW1108" s="37"/>
      <c r="CX1108" s="37"/>
      <c r="CY1108" s="37"/>
      <c r="CZ1108" s="37"/>
      <c r="DA1108" s="37"/>
      <c r="DB1108" s="37"/>
      <c r="DC1108" s="37"/>
      <c r="DD1108" s="37"/>
      <c r="DE1108" s="37"/>
      <c r="DF1108" s="37"/>
      <c r="DG1108" s="37"/>
      <c r="DH1108" s="37"/>
      <c r="DI1108" s="37"/>
      <c r="DJ1108" s="37"/>
      <c r="DK1108" s="37"/>
      <c r="DL1108" s="37"/>
      <c r="DM1108" s="37"/>
      <c r="DN1108" s="37"/>
      <c r="DO1108" s="37"/>
      <c r="DP1108" s="37"/>
      <c r="DQ1108" s="37"/>
      <c r="DR1108" s="37"/>
      <c r="DS1108" s="37"/>
      <c r="DT1108" s="37"/>
      <c r="DU1108" s="37"/>
      <c r="DV1108" s="37"/>
      <c r="DW1108" s="37"/>
      <c r="DX1108" s="37"/>
      <c r="DY1108" s="37"/>
      <c r="DZ1108" s="37"/>
      <c r="EA1108" s="37"/>
      <c r="EB1108" s="37"/>
      <c r="EC1108" s="37"/>
      <c r="ED1108" s="37"/>
      <c r="EE1108" s="37"/>
      <c r="EF1108" s="37"/>
      <c r="EG1108" s="37"/>
      <c r="EH1108" s="37"/>
      <c r="EI1108" s="37"/>
      <c r="EJ1108" s="37"/>
      <c r="EK1108" s="37"/>
      <c r="EL1108" s="37"/>
      <c r="EM1108" s="37"/>
      <c r="EN1108" s="37"/>
      <c r="EO1108" s="37"/>
      <c r="EP1108" s="37"/>
      <c r="EQ1108" s="37"/>
      <c r="ER1108" s="37"/>
      <c r="ES1108" s="37"/>
      <c r="ET1108" s="37"/>
      <c r="EU1108" s="37"/>
      <c r="EV1108" s="37"/>
      <c r="EW1108" s="37"/>
      <c r="EX1108" s="37"/>
      <c r="EY1108" s="37"/>
      <c r="EZ1108" s="37"/>
      <c r="FA1108" s="37"/>
      <c r="FB1108" s="37"/>
      <c r="FC1108" s="37"/>
      <c r="FD1108" s="37"/>
      <c r="FE1108" s="37"/>
      <c r="FF1108" s="37"/>
      <c r="FG1108" s="37"/>
      <c r="FH1108" s="37"/>
      <c r="FI1108" s="37"/>
      <c r="FJ1108" s="37"/>
    </row>
    <row r="1109" spans="1:166" x14ac:dyDescent="0.15">
      <c r="A1109" s="134">
        <f t="shared" si="324"/>
        <v>44585</v>
      </c>
      <c r="B1109" s="127">
        <f t="shared" ca="1" si="334"/>
        <v>2635897.0819999999</v>
      </c>
      <c r="C1109" s="119">
        <f t="shared" si="325"/>
        <v>2000000</v>
      </c>
      <c r="D1109" s="128">
        <f ca="1">IF(A1109&lt;$B$1,VLOOKUP(A1109,[1]DI!$A$4:$B$15000,2,FALSE),0)</f>
        <v>9.1499999999999998E-2</v>
      </c>
      <c r="E1109" s="129">
        <f t="shared" ca="1" si="317"/>
        <v>1.00034749</v>
      </c>
      <c r="F1109" s="129">
        <f ca="1">(TRUNC(PRODUCT($E$12:$E1108),16))</f>
        <v>1.1387139493482801</v>
      </c>
      <c r="G1109" s="129">
        <f t="shared" si="326"/>
        <v>1</v>
      </c>
      <c r="H1109" s="129">
        <f t="shared" ca="1" si="318"/>
        <v>1.1387139500000001</v>
      </c>
      <c r="I1109" s="128">
        <f t="shared" si="327"/>
        <v>0.05</v>
      </c>
      <c r="J1109" s="122">
        <f t="shared" si="328"/>
        <v>43488</v>
      </c>
      <c r="K1109" s="118">
        <f t="shared" si="329"/>
        <v>755</v>
      </c>
      <c r="L1109" s="130">
        <f t="shared" si="330"/>
        <v>755</v>
      </c>
      <c r="M1109" s="131">
        <f t="shared" si="319"/>
        <v>1.1574008920000001</v>
      </c>
      <c r="N1109" s="131">
        <f t="shared" ca="1" si="320"/>
        <v>1.317948541</v>
      </c>
      <c r="O1109" s="130">
        <f t="shared" si="331"/>
        <v>0</v>
      </c>
      <c r="P1109" s="129">
        <f t="shared" ca="1" si="321"/>
        <v>635897.08200000005</v>
      </c>
      <c r="Q1109" s="135">
        <f t="shared" si="322"/>
        <v>0</v>
      </c>
      <c r="R1109" s="129">
        <f t="shared" si="323"/>
        <v>0</v>
      </c>
      <c r="S1109" s="136" t="str">
        <f t="shared" si="332"/>
        <v>A+J=</v>
      </c>
      <c r="T1109" s="122">
        <f t="shared" si="333"/>
        <v>44732</v>
      </c>
      <c r="U1109" s="34"/>
      <c r="V1109" s="34"/>
      <c r="W1109" s="34"/>
      <c r="X1109" s="51"/>
      <c r="Y1109" s="34"/>
      <c r="Z1109" s="39"/>
      <c r="AA1109" s="34"/>
      <c r="AB1109" s="34"/>
      <c r="AC1109" s="34"/>
      <c r="AD1109" s="34"/>
      <c r="AE1109" s="34"/>
      <c r="AF1109" s="35"/>
      <c r="AG1109" s="34"/>
      <c r="AH1109" s="34"/>
      <c r="AI1109" s="37"/>
      <c r="AJ1109" s="37"/>
      <c r="AK1109" s="37"/>
      <c r="AL1109" s="37"/>
      <c r="AM1109" s="37"/>
      <c r="AN1109" s="37"/>
      <c r="AO1109" s="37"/>
      <c r="AP1109" s="37"/>
      <c r="AQ1109" s="37"/>
      <c r="AR1109" s="37"/>
      <c r="AS1109" s="37"/>
      <c r="AT1109" s="37"/>
      <c r="AU1109" s="37"/>
      <c r="AV1109" s="37"/>
      <c r="AW1109" s="37"/>
      <c r="AX1109" s="37"/>
      <c r="AY1109" s="37"/>
      <c r="AZ1109" s="37"/>
      <c r="BA1109" s="37"/>
      <c r="BB1109" s="37"/>
      <c r="BC1109" s="37"/>
      <c r="BD1109" s="37"/>
      <c r="BE1109" s="37"/>
      <c r="BF1109" s="37"/>
      <c r="BG1109" s="37"/>
      <c r="BH1109" s="37"/>
      <c r="BI1109" s="37"/>
      <c r="BJ1109" s="37"/>
      <c r="BK1109" s="37"/>
      <c r="BL1109" s="37"/>
      <c r="BM1109" s="37"/>
      <c r="BN1109" s="37"/>
      <c r="BO1109" s="37"/>
      <c r="BP1109" s="37"/>
      <c r="BQ1109" s="37"/>
      <c r="BR1109" s="37"/>
      <c r="BS1109" s="37"/>
      <c r="BT1109" s="37"/>
      <c r="BU1109" s="37"/>
      <c r="BV1109" s="37"/>
      <c r="BW1109" s="37"/>
      <c r="BX1109" s="37"/>
      <c r="BY1109" s="37"/>
      <c r="BZ1109" s="37"/>
      <c r="CA1109" s="37"/>
      <c r="CB1109" s="37"/>
      <c r="CC1109" s="37"/>
      <c r="CD1109" s="37"/>
      <c r="CE1109" s="37"/>
      <c r="CF1109" s="37"/>
      <c r="CG1109" s="37"/>
      <c r="CH1109" s="37"/>
      <c r="CI1109" s="37"/>
      <c r="CJ1109" s="37"/>
      <c r="CK1109" s="37"/>
      <c r="CL1109" s="37"/>
      <c r="CM1109" s="37"/>
      <c r="CN1109" s="37"/>
      <c r="CO1109" s="37"/>
      <c r="CP1109" s="37"/>
      <c r="CQ1109" s="37"/>
      <c r="CR1109" s="37"/>
      <c r="CS1109" s="37"/>
      <c r="CT1109" s="37"/>
      <c r="CU1109" s="37"/>
      <c r="CV1109" s="37"/>
      <c r="CW1109" s="37"/>
      <c r="CX1109" s="37"/>
      <c r="CY1109" s="37"/>
      <c r="CZ1109" s="37"/>
      <c r="DA1109" s="37"/>
      <c r="DB1109" s="37"/>
      <c r="DC1109" s="37"/>
      <c r="DD1109" s="37"/>
      <c r="DE1109" s="37"/>
      <c r="DF1109" s="37"/>
      <c r="DG1109" s="37"/>
      <c r="DH1109" s="37"/>
      <c r="DI1109" s="37"/>
      <c r="DJ1109" s="37"/>
      <c r="DK1109" s="37"/>
      <c r="DL1109" s="37"/>
      <c r="DM1109" s="37"/>
      <c r="DN1109" s="37"/>
      <c r="DO1109" s="37"/>
      <c r="DP1109" s="37"/>
      <c r="DQ1109" s="37"/>
      <c r="DR1109" s="37"/>
      <c r="DS1109" s="37"/>
      <c r="DT1109" s="37"/>
      <c r="DU1109" s="37"/>
      <c r="DV1109" s="37"/>
      <c r="DW1109" s="37"/>
      <c r="DX1109" s="37"/>
      <c r="DY1109" s="37"/>
      <c r="DZ1109" s="37"/>
      <c r="EA1109" s="37"/>
      <c r="EB1109" s="37"/>
      <c r="EC1109" s="37"/>
      <c r="ED1109" s="37"/>
      <c r="EE1109" s="37"/>
      <c r="EF1109" s="37"/>
      <c r="EG1109" s="37"/>
      <c r="EH1109" s="37"/>
      <c r="EI1109" s="37"/>
      <c r="EJ1109" s="37"/>
      <c r="EK1109" s="37"/>
      <c r="EL1109" s="37"/>
      <c r="EM1109" s="37"/>
      <c r="EN1109" s="37"/>
      <c r="EO1109" s="37"/>
      <c r="EP1109" s="37"/>
      <c r="EQ1109" s="37"/>
      <c r="ER1109" s="37"/>
      <c r="ES1109" s="37"/>
      <c r="ET1109" s="37"/>
      <c r="EU1109" s="37"/>
      <c r="EV1109" s="37"/>
      <c r="EW1109" s="37"/>
      <c r="EX1109" s="37"/>
      <c r="EY1109" s="37"/>
      <c r="EZ1109" s="37"/>
      <c r="FA1109" s="37"/>
      <c r="FB1109" s="37"/>
      <c r="FC1109" s="37"/>
      <c r="FD1109" s="37"/>
      <c r="FE1109" s="37"/>
      <c r="FF1109" s="37"/>
      <c r="FG1109" s="37"/>
      <c r="FH1109" s="37"/>
      <c r="FI1109" s="37"/>
      <c r="FJ1109" s="37"/>
    </row>
    <row r="1110" spans="1:166" x14ac:dyDescent="0.15">
      <c r="A1110" s="134">
        <f t="shared" si="324"/>
        <v>44586</v>
      </c>
      <c r="B1110" s="127">
        <f t="shared" ca="1" si="334"/>
        <v>2637323.594</v>
      </c>
      <c r="C1110" s="119">
        <f t="shared" si="325"/>
        <v>2000000</v>
      </c>
      <c r="D1110" s="128">
        <f ca="1">IF(A1110&lt;$B$1,VLOOKUP(A1110,[1]DI!$A$4:$B$15000,2,FALSE),0)</f>
        <v>9.1499999999999998E-2</v>
      </c>
      <c r="E1110" s="129">
        <f t="shared" ca="1" si="317"/>
        <v>1.00034749</v>
      </c>
      <c r="F1110" s="129">
        <f ca="1">(TRUNC(PRODUCT($E$12:$E1109),16))</f>
        <v>1.13910964105854</v>
      </c>
      <c r="G1110" s="129">
        <f t="shared" si="326"/>
        <v>1</v>
      </c>
      <c r="H1110" s="129">
        <f t="shared" ca="1" si="318"/>
        <v>1.13910964</v>
      </c>
      <c r="I1110" s="128">
        <f t="shared" si="327"/>
        <v>0.05</v>
      </c>
      <c r="J1110" s="122">
        <f t="shared" si="328"/>
        <v>43488</v>
      </c>
      <c r="K1110" s="118">
        <f t="shared" si="329"/>
        <v>756</v>
      </c>
      <c r="L1110" s="130">
        <f t="shared" si="330"/>
        <v>756</v>
      </c>
      <c r="M1110" s="131">
        <f t="shared" si="319"/>
        <v>1.1576249999999999</v>
      </c>
      <c r="N1110" s="131">
        <f t="shared" ca="1" si="320"/>
        <v>1.3186617970000001</v>
      </c>
      <c r="O1110" s="130">
        <f t="shared" si="331"/>
        <v>0</v>
      </c>
      <c r="P1110" s="129">
        <f t="shared" ca="1" si="321"/>
        <v>637323.59400000004</v>
      </c>
      <c r="Q1110" s="135">
        <f t="shared" si="322"/>
        <v>0</v>
      </c>
      <c r="R1110" s="129">
        <f t="shared" si="323"/>
        <v>0</v>
      </c>
      <c r="S1110" s="136" t="str">
        <f t="shared" si="332"/>
        <v>A+J=</v>
      </c>
      <c r="T1110" s="122">
        <f t="shared" si="333"/>
        <v>44732</v>
      </c>
      <c r="U1110" s="3"/>
      <c r="V1110" s="3"/>
      <c r="W1110" s="3"/>
      <c r="X1110" s="52"/>
      <c r="Y1110" s="3"/>
      <c r="Z1110" s="1"/>
      <c r="AA1110" s="3"/>
      <c r="AB1110" s="3"/>
      <c r="AC1110" s="3"/>
      <c r="AD1110" s="3"/>
      <c r="AE1110" s="3"/>
      <c r="AF1110" s="11"/>
      <c r="AG1110" s="3"/>
      <c r="AH1110" s="3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  <c r="FD1110" s="2"/>
      <c r="FE1110" s="2"/>
      <c r="FF1110" s="2"/>
      <c r="FG1110" s="2"/>
      <c r="FH1110" s="2"/>
      <c r="FI1110" s="2"/>
      <c r="FJ1110" s="2"/>
    </row>
    <row r="1111" spans="1:166" x14ac:dyDescent="0.15">
      <c r="A1111" s="134">
        <f t="shared" si="324"/>
        <v>44587</v>
      </c>
      <c r="B1111" s="127">
        <f t="shared" ca="1" si="334"/>
        <v>2638750.8840000001</v>
      </c>
      <c r="C1111" s="119">
        <f t="shared" si="325"/>
        <v>2000000</v>
      </c>
      <c r="D1111" s="128">
        <f ca="1">IF(A1111&lt;$B$1,VLOOKUP(A1111,[1]DI!$A$4:$B$15000,2,FALSE),0)</f>
        <v>9.1499999999999998E-2</v>
      </c>
      <c r="E1111" s="129">
        <f t="shared" ca="1" si="317"/>
        <v>1.00034749</v>
      </c>
      <c r="F1111" s="129">
        <f ca="1">(TRUNC(PRODUCT($E$12:$E1110),16))</f>
        <v>1.1395054702677101</v>
      </c>
      <c r="G1111" s="129">
        <f t="shared" si="326"/>
        <v>1</v>
      </c>
      <c r="H1111" s="129">
        <f t="shared" ca="1" si="318"/>
        <v>1.13950547</v>
      </c>
      <c r="I1111" s="128">
        <f t="shared" si="327"/>
        <v>0.05</v>
      </c>
      <c r="J1111" s="122">
        <f t="shared" si="328"/>
        <v>43488</v>
      </c>
      <c r="K1111" s="118">
        <f t="shared" si="329"/>
        <v>757</v>
      </c>
      <c r="L1111" s="130">
        <f t="shared" si="330"/>
        <v>757</v>
      </c>
      <c r="M1111" s="131">
        <f t="shared" si="319"/>
        <v>1.157849152</v>
      </c>
      <c r="N1111" s="131">
        <f t="shared" ca="1" si="320"/>
        <v>1.3193754419999999</v>
      </c>
      <c r="O1111" s="130">
        <f t="shared" si="331"/>
        <v>0</v>
      </c>
      <c r="P1111" s="129">
        <f t="shared" ca="1" si="321"/>
        <v>638750.88399999996</v>
      </c>
      <c r="Q1111" s="135">
        <f t="shared" si="322"/>
        <v>0</v>
      </c>
      <c r="R1111" s="129">
        <f t="shared" si="323"/>
        <v>0</v>
      </c>
      <c r="S1111" s="136" t="str">
        <f t="shared" si="332"/>
        <v>A+J=</v>
      </c>
      <c r="T1111" s="122">
        <f t="shared" si="333"/>
        <v>44732</v>
      </c>
      <c r="U1111" s="3"/>
      <c r="V1111" s="3"/>
      <c r="W1111" s="3"/>
      <c r="X1111" s="52"/>
      <c r="Y1111" s="3"/>
      <c r="Z1111" s="1"/>
      <c r="AA1111" s="3"/>
      <c r="AB1111" s="3"/>
      <c r="AC1111" s="3"/>
      <c r="AD1111" s="3"/>
      <c r="AE1111" s="3"/>
      <c r="AF1111" s="11"/>
      <c r="AG1111" s="3"/>
      <c r="AH1111" s="3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  <c r="FD1111" s="2"/>
      <c r="FE1111" s="2"/>
      <c r="FF1111" s="2"/>
      <c r="FG1111" s="2"/>
      <c r="FH1111" s="2"/>
      <c r="FI1111" s="2"/>
      <c r="FJ1111" s="2"/>
    </row>
    <row r="1112" spans="1:166" x14ac:dyDescent="0.15">
      <c r="A1112" s="134">
        <f t="shared" si="324"/>
        <v>44588</v>
      </c>
      <c r="B1112" s="127">
        <f t="shared" ca="1" si="334"/>
        <v>2640178.9500000002</v>
      </c>
      <c r="C1112" s="119">
        <f t="shared" si="325"/>
        <v>2000000</v>
      </c>
      <c r="D1112" s="128">
        <f ca="1">IF(A1112&lt;$B$1,VLOOKUP(A1112,[1]DI!$A$4:$B$15000,2,FALSE),0)</f>
        <v>9.1499999999999998E-2</v>
      </c>
      <c r="E1112" s="129">
        <f t="shared" ca="1" si="317"/>
        <v>1.00034749</v>
      </c>
      <c r="F1112" s="129">
        <f ca="1">(TRUNC(PRODUCT($E$12:$E1111),16))</f>
        <v>1.13990143702358</v>
      </c>
      <c r="G1112" s="129">
        <f t="shared" si="326"/>
        <v>1</v>
      </c>
      <c r="H1112" s="129">
        <f t="shared" ca="1" si="318"/>
        <v>1.13990144</v>
      </c>
      <c r="I1112" s="128">
        <f t="shared" si="327"/>
        <v>0.05</v>
      </c>
      <c r="J1112" s="122">
        <f t="shared" si="328"/>
        <v>43488</v>
      </c>
      <c r="K1112" s="118">
        <f t="shared" si="329"/>
        <v>758</v>
      </c>
      <c r="L1112" s="130">
        <f t="shared" si="330"/>
        <v>758</v>
      </c>
      <c r="M1112" s="131">
        <f t="shared" si="319"/>
        <v>1.1580733459999999</v>
      </c>
      <c r="N1112" s="131">
        <f t="shared" ca="1" si="320"/>
        <v>1.3200894750000001</v>
      </c>
      <c r="O1112" s="130">
        <f t="shared" si="331"/>
        <v>0</v>
      </c>
      <c r="P1112" s="129">
        <f t="shared" ca="1" si="321"/>
        <v>640178.94999999995</v>
      </c>
      <c r="Q1112" s="135">
        <f t="shared" si="322"/>
        <v>0</v>
      </c>
      <c r="R1112" s="129">
        <f t="shared" si="323"/>
        <v>0</v>
      </c>
      <c r="S1112" s="136" t="str">
        <f t="shared" si="332"/>
        <v>A+J=</v>
      </c>
      <c r="T1112" s="122">
        <f t="shared" si="333"/>
        <v>44732</v>
      </c>
      <c r="U1112" s="3"/>
      <c r="V1112" s="3"/>
      <c r="W1112" s="3"/>
      <c r="X1112" s="52"/>
      <c r="Y1112" s="3"/>
      <c r="Z1112" s="1"/>
      <c r="AA1112" s="3"/>
      <c r="AB1112" s="3"/>
      <c r="AC1112" s="3"/>
      <c r="AD1112" s="3"/>
      <c r="AE1112" s="3"/>
      <c r="AF1112" s="11"/>
      <c r="AG1112" s="3"/>
      <c r="AH1112" s="3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  <c r="FD1112" s="2"/>
      <c r="FE1112" s="2"/>
      <c r="FF1112" s="2"/>
      <c r="FG1112" s="2"/>
      <c r="FH1112" s="2"/>
      <c r="FI1112" s="2"/>
      <c r="FJ1112" s="2"/>
    </row>
    <row r="1113" spans="1:166" x14ac:dyDescent="0.15">
      <c r="A1113" s="134">
        <f t="shared" si="324"/>
        <v>44589</v>
      </c>
      <c r="B1113" s="127">
        <f t="shared" ca="1" si="334"/>
        <v>2641607.7740000002</v>
      </c>
      <c r="C1113" s="119">
        <f t="shared" si="325"/>
        <v>2000000</v>
      </c>
      <c r="D1113" s="128">
        <f ca="1">IF(A1113&lt;$B$1,VLOOKUP(A1113,[1]DI!$A$4:$B$15000,2,FALSE),0)</f>
        <v>9.1499999999999998E-2</v>
      </c>
      <c r="E1113" s="129">
        <f t="shared" ca="1" si="317"/>
        <v>1.00034749</v>
      </c>
      <c r="F1113" s="129">
        <f ca="1">(TRUNC(PRODUCT($E$12:$E1112),16))</f>
        <v>1.14029754137393</v>
      </c>
      <c r="G1113" s="129">
        <f t="shared" si="326"/>
        <v>1</v>
      </c>
      <c r="H1113" s="129">
        <f t="shared" ca="1" si="318"/>
        <v>1.1402975399999999</v>
      </c>
      <c r="I1113" s="128">
        <f t="shared" si="327"/>
        <v>0.05</v>
      </c>
      <c r="J1113" s="122">
        <f t="shared" si="328"/>
        <v>43488</v>
      </c>
      <c r="K1113" s="118">
        <f t="shared" si="329"/>
        <v>759</v>
      </c>
      <c r="L1113" s="130">
        <f t="shared" si="330"/>
        <v>759</v>
      </c>
      <c r="M1113" s="131">
        <f t="shared" si="319"/>
        <v>1.1582975849999999</v>
      </c>
      <c r="N1113" s="131">
        <f t="shared" ca="1" si="320"/>
        <v>1.3208038870000001</v>
      </c>
      <c r="O1113" s="130">
        <f t="shared" si="331"/>
        <v>0</v>
      </c>
      <c r="P1113" s="129">
        <f t="shared" ca="1" si="321"/>
        <v>641607.77399999998</v>
      </c>
      <c r="Q1113" s="135">
        <f t="shared" si="322"/>
        <v>0</v>
      </c>
      <c r="R1113" s="129">
        <f t="shared" si="323"/>
        <v>0</v>
      </c>
      <c r="S1113" s="136" t="str">
        <f t="shared" si="332"/>
        <v>A+J=</v>
      </c>
      <c r="T1113" s="122">
        <f t="shared" si="333"/>
        <v>44732</v>
      </c>
      <c r="U1113" s="3"/>
      <c r="V1113" s="3"/>
      <c r="W1113" s="3"/>
      <c r="X1113" s="52"/>
      <c r="Y1113" s="3"/>
      <c r="Z1113" s="1"/>
      <c r="AA1113" s="3"/>
      <c r="AB1113" s="3"/>
      <c r="AC1113" s="3"/>
      <c r="AD1113" s="3"/>
      <c r="AE1113" s="3"/>
      <c r="AF1113" s="11"/>
      <c r="AG1113" s="3"/>
      <c r="AH1113" s="3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  <c r="FD1113" s="2"/>
      <c r="FE1113" s="2"/>
      <c r="FF1113" s="2"/>
      <c r="FG1113" s="2"/>
      <c r="FH1113" s="2"/>
      <c r="FI1113" s="2"/>
      <c r="FJ1113" s="2"/>
    </row>
    <row r="1114" spans="1:166" x14ac:dyDescent="0.15">
      <c r="A1114" s="134">
        <f t="shared" si="324"/>
        <v>44590</v>
      </c>
      <c r="B1114" s="127">
        <f t="shared" ca="1" si="334"/>
        <v>2643037.3760000002</v>
      </c>
      <c r="C1114" s="119">
        <f t="shared" si="325"/>
        <v>2000000</v>
      </c>
      <c r="D1114" s="128">
        <f ca="1">IF(A1114&lt;$B$1,VLOOKUP(A1114,[1]DI!$A$4:$B$15000,2,FALSE),0)</f>
        <v>0</v>
      </c>
      <c r="E1114" s="129">
        <f t="shared" ca="1" si="317"/>
        <v>1</v>
      </c>
      <c r="F1114" s="129">
        <f ca="1">(TRUNC(PRODUCT($E$12:$E1113),16))</f>
        <v>1.14069378336658</v>
      </c>
      <c r="G1114" s="129">
        <f t="shared" si="326"/>
        <v>1</v>
      </c>
      <c r="H1114" s="129">
        <f t="shared" ca="1" si="318"/>
        <v>1.1406937800000001</v>
      </c>
      <c r="I1114" s="128">
        <f t="shared" si="327"/>
        <v>0.05</v>
      </c>
      <c r="J1114" s="122">
        <f t="shared" si="328"/>
        <v>43488</v>
      </c>
      <c r="K1114" s="118">
        <f t="shared" si="329"/>
        <v>759</v>
      </c>
      <c r="L1114" s="130">
        <f t="shared" si="330"/>
        <v>760</v>
      </c>
      <c r="M1114" s="131">
        <f t="shared" si="319"/>
        <v>1.1585218669999999</v>
      </c>
      <c r="N1114" s="131">
        <f t="shared" ca="1" si="320"/>
        <v>1.3215186880000001</v>
      </c>
      <c r="O1114" s="130">
        <f t="shared" si="331"/>
        <v>0</v>
      </c>
      <c r="P1114" s="129">
        <f t="shared" ca="1" si="321"/>
        <v>643037.37600000005</v>
      </c>
      <c r="Q1114" s="135">
        <f t="shared" si="322"/>
        <v>0</v>
      </c>
      <c r="R1114" s="129">
        <f t="shared" si="323"/>
        <v>0</v>
      </c>
      <c r="S1114" s="136" t="str">
        <f t="shared" si="332"/>
        <v>A+J=</v>
      </c>
      <c r="T1114" s="122">
        <f t="shared" si="333"/>
        <v>44732</v>
      </c>
      <c r="U1114" s="3"/>
      <c r="V1114" s="3"/>
      <c r="W1114" s="3"/>
      <c r="X1114" s="52"/>
      <c r="Y1114" s="3"/>
      <c r="Z1114" s="1"/>
      <c r="AA1114" s="3"/>
      <c r="AB1114" s="3"/>
      <c r="AC1114" s="3"/>
      <c r="AD1114" s="3"/>
      <c r="AE1114" s="3"/>
      <c r="AF1114" s="11"/>
      <c r="AG1114" s="3"/>
      <c r="AH1114" s="3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  <c r="FE1114" s="2"/>
      <c r="FF1114" s="2"/>
      <c r="FG1114" s="2"/>
      <c r="FH1114" s="2"/>
      <c r="FI1114" s="2"/>
      <c r="FJ1114" s="2"/>
    </row>
    <row r="1115" spans="1:166" x14ac:dyDescent="0.15">
      <c r="A1115" s="134">
        <f t="shared" si="324"/>
        <v>44591</v>
      </c>
      <c r="B1115" s="127">
        <f t="shared" ca="1" si="334"/>
        <v>2643037.3760000002</v>
      </c>
      <c r="C1115" s="119">
        <f t="shared" si="325"/>
        <v>2000000</v>
      </c>
      <c r="D1115" s="128">
        <f ca="1">IF(A1115&lt;$B$1,VLOOKUP(A1115,[1]DI!$A$4:$B$15000,2,FALSE),0)</f>
        <v>0</v>
      </c>
      <c r="E1115" s="129">
        <f t="shared" ca="1" si="317"/>
        <v>1</v>
      </c>
      <c r="F1115" s="129">
        <f ca="1">(TRUNC(PRODUCT($E$12:$E1114),16))</f>
        <v>1.14069378336658</v>
      </c>
      <c r="G1115" s="129">
        <f t="shared" si="326"/>
        <v>1</v>
      </c>
      <c r="H1115" s="129">
        <f t="shared" ca="1" si="318"/>
        <v>1.1406937800000001</v>
      </c>
      <c r="I1115" s="128">
        <f t="shared" si="327"/>
        <v>0.05</v>
      </c>
      <c r="J1115" s="122">
        <f t="shared" si="328"/>
        <v>43488</v>
      </c>
      <c r="K1115" s="118">
        <f t="shared" si="329"/>
        <v>759</v>
      </c>
      <c r="L1115" s="130">
        <f t="shared" si="330"/>
        <v>760</v>
      </c>
      <c r="M1115" s="131">
        <f t="shared" si="319"/>
        <v>1.1585218669999999</v>
      </c>
      <c r="N1115" s="131">
        <f t="shared" ca="1" si="320"/>
        <v>1.3215186880000001</v>
      </c>
      <c r="O1115" s="130">
        <f t="shared" si="331"/>
        <v>0</v>
      </c>
      <c r="P1115" s="129">
        <f t="shared" ca="1" si="321"/>
        <v>643037.37600000005</v>
      </c>
      <c r="Q1115" s="135">
        <f t="shared" si="322"/>
        <v>0</v>
      </c>
      <c r="R1115" s="129">
        <f t="shared" si="323"/>
        <v>0</v>
      </c>
      <c r="S1115" s="136" t="str">
        <f t="shared" si="332"/>
        <v>A+J=</v>
      </c>
      <c r="T1115" s="122">
        <f t="shared" si="333"/>
        <v>44732</v>
      </c>
      <c r="U1115" s="3"/>
      <c r="V1115" s="3"/>
      <c r="W1115" s="3"/>
      <c r="X1115" s="52"/>
      <c r="Y1115" s="3"/>
      <c r="Z1115" s="1"/>
      <c r="AA1115" s="3"/>
      <c r="AB1115" s="3"/>
      <c r="AC1115" s="3"/>
      <c r="AD1115" s="3"/>
      <c r="AE1115" s="3"/>
      <c r="AF1115" s="11"/>
      <c r="AG1115" s="3"/>
      <c r="AH1115" s="3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  <c r="FD1115" s="2"/>
      <c r="FE1115" s="2"/>
      <c r="FF1115" s="2"/>
      <c r="FG1115" s="2"/>
      <c r="FH1115" s="2"/>
      <c r="FI1115" s="2"/>
      <c r="FJ1115" s="2"/>
    </row>
    <row r="1116" spans="1:166" x14ac:dyDescent="0.15">
      <c r="A1116" s="134">
        <f t="shared" si="324"/>
        <v>44592</v>
      </c>
      <c r="B1116" s="127">
        <f t="shared" ca="1" si="334"/>
        <v>2643037.3760000002</v>
      </c>
      <c r="C1116" s="119">
        <f t="shared" si="325"/>
        <v>2000000</v>
      </c>
      <c r="D1116" s="128">
        <f ca="1">IF(A1116&lt;$B$1,VLOOKUP(A1116,[1]DI!$A$4:$B$15000,2,FALSE),0)</f>
        <v>9.1499999999999998E-2</v>
      </c>
      <c r="E1116" s="129">
        <f t="shared" ca="1" si="317"/>
        <v>1.00034749</v>
      </c>
      <c r="F1116" s="129">
        <f ca="1">(TRUNC(PRODUCT($E$12:$E1115),16))</f>
        <v>1.14069378336658</v>
      </c>
      <c r="G1116" s="129">
        <f t="shared" si="326"/>
        <v>1</v>
      </c>
      <c r="H1116" s="129">
        <f t="shared" ca="1" si="318"/>
        <v>1.1406937800000001</v>
      </c>
      <c r="I1116" s="128">
        <f t="shared" si="327"/>
        <v>0.05</v>
      </c>
      <c r="J1116" s="122">
        <f t="shared" si="328"/>
        <v>43488</v>
      </c>
      <c r="K1116" s="118">
        <f t="shared" si="329"/>
        <v>760</v>
      </c>
      <c r="L1116" s="130">
        <f t="shared" si="330"/>
        <v>760</v>
      </c>
      <c r="M1116" s="131">
        <f t="shared" si="319"/>
        <v>1.1585218669999999</v>
      </c>
      <c r="N1116" s="131">
        <f t="shared" ca="1" si="320"/>
        <v>1.3215186880000001</v>
      </c>
      <c r="O1116" s="130">
        <f t="shared" si="331"/>
        <v>0</v>
      </c>
      <c r="P1116" s="129">
        <f t="shared" ca="1" si="321"/>
        <v>643037.37600000005</v>
      </c>
      <c r="Q1116" s="135">
        <f t="shared" si="322"/>
        <v>0</v>
      </c>
      <c r="R1116" s="129">
        <f t="shared" si="323"/>
        <v>0</v>
      </c>
      <c r="S1116" s="136" t="str">
        <f t="shared" si="332"/>
        <v>A+J=</v>
      </c>
      <c r="T1116" s="122">
        <f t="shared" si="333"/>
        <v>44732</v>
      </c>
      <c r="U1116" s="3"/>
      <c r="V1116" s="3"/>
      <c r="W1116" s="3"/>
      <c r="X1116" s="52"/>
      <c r="Y1116" s="3"/>
      <c r="Z1116" s="1"/>
      <c r="AA1116" s="3"/>
      <c r="AB1116" s="3"/>
      <c r="AC1116" s="3"/>
      <c r="AD1116" s="3"/>
      <c r="AE1116" s="3"/>
      <c r="AF1116" s="11"/>
      <c r="AG1116" s="3"/>
      <c r="AH1116" s="3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  <c r="FE1116" s="2"/>
      <c r="FF1116" s="2"/>
      <c r="FG1116" s="2"/>
      <c r="FH1116" s="2"/>
      <c r="FI1116" s="2"/>
      <c r="FJ1116" s="2"/>
    </row>
    <row r="1117" spans="1:166" x14ac:dyDescent="0.15">
      <c r="A1117" s="134">
        <f t="shared" si="324"/>
        <v>44593</v>
      </c>
      <c r="B1117" s="127">
        <f t="shared" ca="1" si="334"/>
        <v>2644467.7560000001</v>
      </c>
      <c r="C1117" s="119">
        <f t="shared" si="325"/>
        <v>2000000</v>
      </c>
      <c r="D1117" s="128">
        <f ca="1">IF(A1117&lt;$B$1,VLOOKUP(A1117,[1]DI!$A$4:$B$15000,2,FALSE),0)</f>
        <v>9.1499999999999998E-2</v>
      </c>
      <c r="E1117" s="129">
        <f t="shared" ca="1" si="317"/>
        <v>1.00034749</v>
      </c>
      <c r="F1117" s="129">
        <f ca="1">(TRUNC(PRODUCT($E$12:$E1116),16))</f>
        <v>1.14109016304936</v>
      </c>
      <c r="G1117" s="129">
        <f t="shared" si="326"/>
        <v>1</v>
      </c>
      <c r="H1117" s="129">
        <f t="shared" ca="1" si="318"/>
        <v>1.1410901600000001</v>
      </c>
      <c r="I1117" s="128">
        <f t="shared" si="327"/>
        <v>0.05</v>
      </c>
      <c r="J1117" s="122">
        <f t="shared" si="328"/>
        <v>43488</v>
      </c>
      <c r="K1117" s="118">
        <f t="shared" si="329"/>
        <v>761</v>
      </c>
      <c r="L1117" s="130">
        <f t="shared" si="330"/>
        <v>761</v>
      </c>
      <c r="M1117" s="131">
        <f t="shared" si="319"/>
        <v>1.158746192</v>
      </c>
      <c r="N1117" s="131">
        <f t="shared" ca="1" si="320"/>
        <v>1.322233878</v>
      </c>
      <c r="O1117" s="130">
        <f t="shared" si="331"/>
        <v>0</v>
      </c>
      <c r="P1117" s="129">
        <f t="shared" ca="1" si="321"/>
        <v>644467.75600000005</v>
      </c>
      <c r="Q1117" s="135">
        <f t="shared" si="322"/>
        <v>0</v>
      </c>
      <c r="R1117" s="129">
        <f t="shared" si="323"/>
        <v>0</v>
      </c>
      <c r="S1117" s="136" t="str">
        <f t="shared" si="332"/>
        <v>A+J=</v>
      </c>
      <c r="T1117" s="122">
        <f t="shared" si="333"/>
        <v>44732</v>
      </c>
      <c r="U1117" s="3"/>
      <c r="V1117" s="3"/>
      <c r="W1117" s="3"/>
      <c r="X1117" s="52"/>
      <c r="Y1117" s="3"/>
      <c r="Z1117" s="1"/>
      <c r="AA1117" s="3"/>
      <c r="AB1117" s="3"/>
      <c r="AC1117" s="3"/>
      <c r="AD1117" s="3"/>
      <c r="AE1117" s="3"/>
      <c r="AF1117" s="11"/>
      <c r="AG1117" s="3"/>
      <c r="AH1117" s="3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  <c r="FD1117" s="2"/>
      <c r="FE1117" s="2"/>
      <c r="FF1117" s="2"/>
      <c r="FG1117" s="2"/>
      <c r="FH1117" s="2"/>
      <c r="FI1117" s="2"/>
      <c r="FJ1117" s="2"/>
    </row>
    <row r="1118" spans="1:166" x14ac:dyDescent="0.15">
      <c r="A1118" s="134">
        <f t="shared" si="324"/>
        <v>44594</v>
      </c>
      <c r="B1118" s="127">
        <f t="shared" ca="1" si="334"/>
        <v>2645898.9139999999</v>
      </c>
      <c r="C1118" s="119">
        <f t="shared" si="325"/>
        <v>2000000</v>
      </c>
      <c r="D1118" s="128">
        <f ca="1">IF(A1118&lt;$B$1,VLOOKUP(A1118,[1]DI!$A$4:$B$15000,2,FALSE),0)</f>
        <v>9.1499999999999998E-2</v>
      </c>
      <c r="E1118" s="129">
        <f t="shared" ca="1" si="317"/>
        <v>1.00034749</v>
      </c>
      <c r="F1118" s="129">
        <f ca="1">(TRUNC(PRODUCT($E$12:$E1117),16))</f>
        <v>1.14148668047012</v>
      </c>
      <c r="G1118" s="129">
        <f t="shared" si="326"/>
        <v>1</v>
      </c>
      <c r="H1118" s="129">
        <f t="shared" ca="1" si="318"/>
        <v>1.1414866800000001</v>
      </c>
      <c r="I1118" s="128">
        <f t="shared" si="327"/>
        <v>0.05</v>
      </c>
      <c r="J1118" s="122">
        <f t="shared" si="328"/>
        <v>43488</v>
      </c>
      <c r="K1118" s="118">
        <f t="shared" si="329"/>
        <v>762</v>
      </c>
      <c r="L1118" s="130">
        <f t="shared" si="330"/>
        <v>762</v>
      </c>
      <c r="M1118" s="131">
        <f t="shared" si="319"/>
        <v>1.15897056</v>
      </c>
      <c r="N1118" s="131">
        <f t="shared" ca="1" si="320"/>
        <v>1.322949457</v>
      </c>
      <c r="O1118" s="130">
        <f t="shared" si="331"/>
        <v>0</v>
      </c>
      <c r="P1118" s="129">
        <f t="shared" ca="1" si="321"/>
        <v>645898.91399999999</v>
      </c>
      <c r="Q1118" s="135">
        <f t="shared" si="322"/>
        <v>0</v>
      </c>
      <c r="R1118" s="129">
        <f t="shared" si="323"/>
        <v>0</v>
      </c>
      <c r="S1118" s="136" t="str">
        <f t="shared" si="332"/>
        <v>A+J=</v>
      </c>
      <c r="T1118" s="122">
        <f t="shared" si="333"/>
        <v>44732</v>
      </c>
      <c r="U1118" s="3"/>
      <c r="V1118" s="3"/>
      <c r="W1118" s="3"/>
      <c r="X1118" s="52"/>
      <c r="Y1118" s="3"/>
      <c r="Z1118" s="1"/>
      <c r="AA1118" s="3"/>
      <c r="AB1118" s="3"/>
      <c r="AC1118" s="3"/>
      <c r="AD1118" s="3"/>
      <c r="AE1118" s="3"/>
      <c r="AF1118" s="11"/>
      <c r="AG1118" s="3"/>
      <c r="AH1118" s="3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  <c r="FD1118" s="2"/>
      <c r="FE1118" s="2"/>
      <c r="FF1118" s="2"/>
      <c r="FG1118" s="2"/>
      <c r="FH1118" s="2"/>
      <c r="FI1118" s="2"/>
      <c r="FJ1118" s="2"/>
    </row>
    <row r="1119" spans="1:166" x14ac:dyDescent="0.15">
      <c r="A1119" s="134">
        <f t="shared" si="324"/>
        <v>44595</v>
      </c>
      <c r="B1119" s="127">
        <f t="shared" ca="1" si="334"/>
        <v>2647330.852</v>
      </c>
      <c r="C1119" s="119">
        <f t="shared" si="325"/>
        <v>2000000</v>
      </c>
      <c r="D1119" s="128">
        <f ca="1">IF(A1119&lt;$B$1,VLOOKUP(A1119,[1]DI!$A$4:$B$15000,2,FALSE),0)</f>
        <v>0.1065</v>
      </c>
      <c r="E1119" s="129">
        <f t="shared" ca="1" si="317"/>
        <v>1.00040168</v>
      </c>
      <c r="F1119" s="129">
        <f ca="1">(TRUNC(PRODUCT($E$12:$E1118),16))</f>
        <v>1.14188333567672</v>
      </c>
      <c r="G1119" s="129">
        <f t="shared" si="326"/>
        <v>1</v>
      </c>
      <c r="H1119" s="129">
        <f t="shared" ca="1" si="318"/>
        <v>1.1418833399999999</v>
      </c>
      <c r="I1119" s="128">
        <f t="shared" si="327"/>
        <v>0.05</v>
      </c>
      <c r="J1119" s="122">
        <f t="shared" si="328"/>
        <v>43488</v>
      </c>
      <c r="K1119" s="118">
        <f t="shared" si="329"/>
        <v>763</v>
      </c>
      <c r="L1119" s="130">
        <f t="shared" si="330"/>
        <v>763</v>
      </c>
      <c r="M1119" s="131">
        <f t="shared" si="319"/>
        <v>1.1591949720000001</v>
      </c>
      <c r="N1119" s="131">
        <f t="shared" ca="1" si="320"/>
        <v>1.323665426</v>
      </c>
      <c r="O1119" s="130">
        <f t="shared" si="331"/>
        <v>0</v>
      </c>
      <c r="P1119" s="129">
        <f t="shared" ca="1" si="321"/>
        <v>647330.85199999996</v>
      </c>
      <c r="Q1119" s="135">
        <f t="shared" si="322"/>
        <v>0</v>
      </c>
      <c r="R1119" s="129">
        <f t="shared" si="323"/>
        <v>0</v>
      </c>
      <c r="S1119" s="136" t="str">
        <f t="shared" si="332"/>
        <v>A+J=</v>
      </c>
      <c r="T1119" s="122">
        <f t="shared" si="333"/>
        <v>44732</v>
      </c>
      <c r="U1119" s="3"/>
      <c r="V1119" s="3"/>
      <c r="W1119" s="3"/>
      <c r="X1119" s="52"/>
      <c r="Y1119" s="3"/>
      <c r="Z1119" s="1"/>
      <c r="AA1119" s="3"/>
      <c r="AB1119" s="3"/>
      <c r="AC1119" s="3"/>
      <c r="AD1119" s="3"/>
      <c r="AE1119" s="3"/>
      <c r="AF1119" s="11"/>
      <c r="AG1119" s="3"/>
      <c r="AH1119" s="3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  <c r="FD1119" s="2"/>
      <c r="FE1119" s="2"/>
      <c r="FF1119" s="2"/>
      <c r="FG1119" s="2"/>
      <c r="FH1119" s="2"/>
      <c r="FI1119" s="2"/>
      <c r="FJ1119" s="2"/>
    </row>
    <row r="1120" spans="1:166" x14ac:dyDescent="0.15">
      <c r="A1120" s="134">
        <f t="shared" si="324"/>
        <v>44596</v>
      </c>
      <c r="B1120" s="127">
        <f t="shared" ca="1" si="334"/>
        <v>2648907.04</v>
      </c>
      <c r="C1120" s="119">
        <f t="shared" si="325"/>
        <v>2000000</v>
      </c>
      <c r="D1120" s="128">
        <f ca="1">IF(A1120&lt;$B$1,VLOOKUP(A1120,[1]DI!$A$4:$B$15000,2,FALSE),0)</f>
        <v>0.1065</v>
      </c>
      <c r="E1120" s="129">
        <f t="shared" ca="1" si="317"/>
        <v>1.00040168</v>
      </c>
      <c r="F1120" s="129">
        <f ca="1">(TRUNC(PRODUCT($E$12:$E1119),16))</f>
        <v>1.1423420073749899</v>
      </c>
      <c r="G1120" s="129">
        <f t="shared" si="326"/>
        <v>1</v>
      </c>
      <c r="H1120" s="129">
        <f t="shared" ca="1" si="318"/>
        <v>1.1423420099999999</v>
      </c>
      <c r="I1120" s="128">
        <f t="shared" si="327"/>
        <v>0.05</v>
      </c>
      <c r="J1120" s="122">
        <f t="shared" si="328"/>
        <v>43488</v>
      </c>
      <c r="K1120" s="118">
        <f t="shared" si="329"/>
        <v>764</v>
      </c>
      <c r="L1120" s="130">
        <f t="shared" si="330"/>
        <v>764</v>
      </c>
      <c r="M1120" s="131">
        <f t="shared" si="319"/>
        <v>1.1594194280000001</v>
      </c>
      <c r="N1120" s="131">
        <f t="shared" ca="1" si="320"/>
        <v>1.3244535200000001</v>
      </c>
      <c r="O1120" s="130">
        <f t="shared" si="331"/>
        <v>0</v>
      </c>
      <c r="P1120" s="129">
        <f t="shared" ca="1" si="321"/>
        <v>648907.04</v>
      </c>
      <c r="Q1120" s="135">
        <f t="shared" si="322"/>
        <v>0</v>
      </c>
      <c r="R1120" s="129">
        <f t="shared" si="323"/>
        <v>0</v>
      </c>
      <c r="S1120" s="136" t="str">
        <f t="shared" si="332"/>
        <v>A+J=</v>
      </c>
      <c r="T1120" s="122">
        <f t="shared" si="333"/>
        <v>44732</v>
      </c>
      <c r="U1120" s="3"/>
      <c r="V1120" s="3"/>
      <c r="W1120" s="3"/>
      <c r="X1120" s="52"/>
      <c r="Y1120" s="3"/>
      <c r="Z1120" s="1"/>
      <c r="AA1120" s="3"/>
      <c r="AB1120" s="3"/>
      <c r="AC1120" s="3"/>
      <c r="AD1120" s="3"/>
      <c r="AE1120" s="3"/>
      <c r="AF1120" s="11"/>
      <c r="AG1120" s="3"/>
      <c r="AH1120" s="3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  <c r="FD1120" s="2"/>
      <c r="FE1120" s="2"/>
      <c r="FF1120" s="2"/>
      <c r="FG1120" s="2"/>
      <c r="FH1120" s="2"/>
      <c r="FI1120" s="2"/>
      <c r="FJ1120" s="2"/>
    </row>
    <row r="1121" spans="1:166" x14ac:dyDescent="0.15">
      <c r="A1121" s="134">
        <f t="shared" si="324"/>
        <v>44597</v>
      </c>
      <c r="B1121" s="127">
        <f t="shared" ca="1" si="334"/>
        <v>2650484.1540000001</v>
      </c>
      <c r="C1121" s="119">
        <f t="shared" si="325"/>
        <v>2000000</v>
      </c>
      <c r="D1121" s="128">
        <f ca="1">IF(A1121&lt;$B$1,VLOOKUP(A1121,[1]DI!$A$4:$B$15000,2,FALSE),0)</f>
        <v>0</v>
      </c>
      <c r="E1121" s="129">
        <f t="shared" ca="1" si="317"/>
        <v>1</v>
      </c>
      <c r="F1121" s="129">
        <f ca="1">(TRUNC(PRODUCT($E$12:$E1120),16))</f>
        <v>1.14280086331251</v>
      </c>
      <c r="G1121" s="129">
        <f t="shared" si="326"/>
        <v>1</v>
      </c>
      <c r="H1121" s="129">
        <f t="shared" ca="1" si="318"/>
        <v>1.1428008599999999</v>
      </c>
      <c r="I1121" s="128">
        <f t="shared" si="327"/>
        <v>0.05</v>
      </c>
      <c r="J1121" s="122">
        <f t="shared" si="328"/>
        <v>43488</v>
      </c>
      <c r="K1121" s="118">
        <f t="shared" si="329"/>
        <v>764</v>
      </c>
      <c r="L1121" s="130">
        <f t="shared" si="330"/>
        <v>765</v>
      </c>
      <c r="M1121" s="131">
        <f t="shared" si="319"/>
        <v>1.1596439270000001</v>
      </c>
      <c r="N1121" s="131">
        <f t="shared" ca="1" si="320"/>
        <v>1.325242077</v>
      </c>
      <c r="O1121" s="130">
        <f t="shared" si="331"/>
        <v>0</v>
      </c>
      <c r="P1121" s="129">
        <f t="shared" ca="1" si="321"/>
        <v>650484.15399999998</v>
      </c>
      <c r="Q1121" s="135">
        <f t="shared" si="322"/>
        <v>0</v>
      </c>
      <c r="R1121" s="129">
        <f t="shared" si="323"/>
        <v>0</v>
      </c>
      <c r="S1121" s="136" t="str">
        <f t="shared" si="332"/>
        <v>A+J=</v>
      </c>
      <c r="T1121" s="122">
        <f t="shared" si="333"/>
        <v>44732</v>
      </c>
      <c r="U1121" s="3"/>
      <c r="V1121" s="3"/>
      <c r="W1121" s="3"/>
      <c r="X1121" s="52"/>
      <c r="Y1121" s="3"/>
      <c r="Z1121" s="1"/>
      <c r="AA1121" s="3"/>
      <c r="AB1121" s="3"/>
      <c r="AC1121" s="3"/>
      <c r="AD1121" s="3"/>
      <c r="AE1121" s="3"/>
      <c r="AF1121" s="11"/>
      <c r="AG1121" s="3"/>
      <c r="AH1121" s="3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  <c r="FD1121" s="2"/>
      <c r="FE1121" s="2"/>
      <c r="FF1121" s="2"/>
      <c r="FG1121" s="2"/>
      <c r="FH1121" s="2"/>
      <c r="FI1121" s="2"/>
      <c r="FJ1121" s="2"/>
    </row>
    <row r="1122" spans="1:166" x14ac:dyDescent="0.15">
      <c r="A1122" s="134">
        <f t="shared" si="324"/>
        <v>44598</v>
      </c>
      <c r="B1122" s="127">
        <f t="shared" ca="1" si="334"/>
        <v>2650484.1540000001</v>
      </c>
      <c r="C1122" s="119">
        <f t="shared" si="325"/>
        <v>2000000</v>
      </c>
      <c r="D1122" s="128">
        <f ca="1">IF(A1122&lt;$B$1,VLOOKUP(A1122,[1]DI!$A$4:$B$15000,2,FALSE),0)</f>
        <v>0</v>
      </c>
      <c r="E1122" s="129">
        <f t="shared" ca="1" si="317"/>
        <v>1</v>
      </c>
      <c r="F1122" s="129">
        <f ca="1">(TRUNC(PRODUCT($E$12:$E1121),16))</f>
        <v>1.14280086331251</v>
      </c>
      <c r="G1122" s="129">
        <f t="shared" si="326"/>
        <v>1</v>
      </c>
      <c r="H1122" s="129">
        <f t="shared" ca="1" si="318"/>
        <v>1.1428008599999999</v>
      </c>
      <c r="I1122" s="128">
        <f t="shared" si="327"/>
        <v>0.05</v>
      </c>
      <c r="J1122" s="122">
        <f t="shared" si="328"/>
        <v>43488</v>
      </c>
      <c r="K1122" s="118">
        <f t="shared" si="329"/>
        <v>764</v>
      </c>
      <c r="L1122" s="130">
        <f t="shared" si="330"/>
        <v>765</v>
      </c>
      <c r="M1122" s="131">
        <f t="shared" si="319"/>
        <v>1.1596439270000001</v>
      </c>
      <c r="N1122" s="131">
        <f t="shared" ca="1" si="320"/>
        <v>1.325242077</v>
      </c>
      <c r="O1122" s="130">
        <f t="shared" si="331"/>
        <v>0</v>
      </c>
      <c r="P1122" s="129">
        <f t="shared" ca="1" si="321"/>
        <v>650484.15399999998</v>
      </c>
      <c r="Q1122" s="135">
        <f t="shared" si="322"/>
        <v>0</v>
      </c>
      <c r="R1122" s="129">
        <f t="shared" si="323"/>
        <v>0</v>
      </c>
      <c r="S1122" s="136" t="str">
        <f t="shared" si="332"/>
        <v>A+J=</v>
      </c>
      <c r="T1122" s="122">
        <f t="shared" si="333"/>
        <v>44732</v>
      </c>
      <c r="U1122" s="3"/>
      <c r="V1122" s="3"/>
      <c r="W1122" s="3"/>
      <c r="X1122" s="52"/>
      <c r="Y1122" s="3"/>
      <c r="Z1122" s="1"/>
      <c r="AA1122" s="3"/>
      <c r="AB1122" s="3"/>
      <c r="AC1122" s="3"/>
      <c r="AD1122" s="3"/>
      <c r="AE1122" s="3"/>
      <c r="AF1122" s="11"/>
      <c r="AG1122" s="3"/>
      <c r="AH1122" s="3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  <c r="FD1122" s="2"/>
      <c r="FE1122" s="2"/>
      <c r="FF1122" s="2"/>
      <c r="FG1122" s="2"/>
      <c r="FH1122" s="2"/>
      <c r="FI1122" s="2"/>
      <c r="FJ1122" s="2"/>
    </row>
    <row r="1123" spans="1:166" x14ac:dyDescent="0.15">
      <c r="A1123" s="134">
        <f t="shared" si="324"/>
        <v>44599</v>
      </c>
      <c r="B1123" s="127">
        <f t="shared" ca="1" si="334"/>
        <v>2650484.1540000001</v>
      </c>
      <c r="C1123" s="119">
        <f t="shared" si="325"/>
        <v>2000000</v>
      </c>
      <c r="D1123" s="128">
        <f ca="1">IF(A1123&lt;$B$1,VLOOKUP(A1123,[1]DI!$A$4:$B$15000,2,FALSE),0)</f>
        <v>0.1065</v>
      </c>
      <c r="E1123" s="129">
        <f t="shared" ca="1" si="317"/>
        <v>1.00040168</v>
      </c>
      <c r="F1123" s="129">
        <f ca="1">(TRUNC(PRODUCT($E$12:$E1122),16))</f>
        <v>1.14280086331251</v>
      </c>
      <c r="G1123" s="129">
        <f t="shared" si="326"/>
        <v>1</v>
      </c>
      <c r="H1123" s="129">
        <f t="shared" ca="1" si="318"/>
        <v>1.1428008599999999</v>
      </c>
      <c r="I1123" s="128">
        <f t="shared" si="327"/>
        <v>0.05</v>
      </c>
      <c r="J1123" s="122">
        <f t="shared" si="328"/>
        <v>43488</v>
      </c>
      <c r="K1123" s="118">
        <f t="shared" si="329"/>
        <v>765</v>
      </c>
      <c r="L1123" s="130">
        <f t="shared" si="330"/>
        <v>765</v>
      </c>
      <c r="M1123" s="131">
        <f t="shared" si="319"/>
        <v>1.1596439270000001</v>
      </c>
      <c r="N1123" s="131">
        <f t="shared" ca="1" si="320"/>
        <v>1.325242077</v>
      </c>
      <c r="O1123" s="130">
        <f t="shared" si="331"/>
        <v>0</v>
      </c>
      <c r="P1123" s="129">
        <f t="shared" ca="1" si="321"/>
        <v>650484.15399999998</v>
      </c>
      <c r="Q1123" s="135">
        <f t="shared" si="322"/>
        <v>0</v>
      </c>
      <c r="R1123" s="129">
        <f t="shared" si="323"/>
        <v>0</v>
      </c>
      <c r="S1123" s="136" t="str">
        <f t="shared" si="332"/>
        <v>A+J=</v>
      </c>
      <c r="T1123" s="122">
        <f t="shared" si="333"/>
        <v>44732</v>
      </c>
      <c r="U1123" s="3"/>
      <c r="V1123" s="3"/>
      <c r="W1123" s="3"/>
      <c r="X1123" s="52"/>
      <c r="Y1123" s="3"/>
      <c r="Z1123" s="1"/>
      <c r="AA1123" s="3"/>
      <c r="AB1123" s="3"/>
      <c r="AC1123" s="3"/>
      <c r="AD1123" s="3"/>
      <c r="AE1123" s="3"/>
      <c r="AF1123" s="11"/>
      <c r="AG1123" s="3"/>
      <c r="AH1123" s="3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  <c r="FD1123" s="2"/>
      <c r="FE1123" s="2"/>
      <c r="FF1123" s="2"/>
      <c r="FG1123" s="2"/>
      <c r="FH1123" s="2"/>
      <c r="FI1123" s="2"/>
      <c r="FJ1123" s="2"/>
    </row>
    <row r="1124" spans="1:166" x14ac:dyDescent="0.15">
      <c r="A1124" s="134">
        <f t="shared" si="324"/>
        <v>44600</v>
      </c>
      <c r="B1124" s="127">
        <f t="shared" ca="1" si="334"/>
        <v>2652062.2199999997</v>
      </c>
      <c r="C1124" s="119">
        <f t="shared" si="325"/>
        <v>2000000</v>
      </c>
      <c r="D1124" s="128">
        <f ca="1">IF(A1124&lt;$B$1,VLOOKUP(A1124,[1]DI!$A$4:$B$15000,2,FALSE),0)</f>
        <v>0.1065</v>
      </c>
      <c r="E1124" s="129">
        <f t="shared" ca="1" si="317"/>
        <v>1.00040168</v>
      </c>
      <c r="F1124" s="129">
        <f ca="1">(TRUNC(PRODUCT($E$12:$E1123),16))</f>
        <v>1.14325990356329</v>
      </c>
      <c r="G1124" s="129">
        <f t="shared" si="326"/>
        <v>1</v>
      </c>
      <c r="H1124" s="129">
        <f t="shared" ca="1" si="318"/>
        <v>1.1432599000000001</v>
      </c>
      <c r="I1124" s="128">
        <f t="shared" si="327"/>
        <v>0.05</v>
      </c>
      <c r="J1124" s="122">
        <f t="shared" si="328"/>
        <v>43488</v>
      </c>
      <c r="K1124" s="118">
        <f t="shared" si="329"/>
        <v>766</v>
      </c>
      <c r="L1124" s="130">
        <f t="shared" si="330"/>
        <v>766</v>
      </c>
      <c r="M1124" s="131">
        <f t="shared" si="319"/>
        <v>1.1598684690000001</v>
      </c>
      <c r="N1124" s="131">
        <f t="shared" ca="1" si="320"/>
        <v>1.32603111</v>
      </c>
      <c r="O1124" s="130">
        <f t="shared" si="331"/>
        <v>0</v>
      </c>
      <c r="P1124" s="129">
        <f t="shared" ca="1" si="321"/>
        <v>652062.22</v>
      </c>
      <c r="Q1124" s="135">
        <f t="shared" si="322"/>
        <v>0</v>
      </c>
      <c r="R1124" s="129">
        <f t="shared" si="323"/>
        <v>0</v>
      </c>
      <c r="S1124" s="136" t="str">
        <f t="shared" si="332"/>
        <v>A+J=</v>
      </c>
      <c r="T1124" s="122">
        <f t="shared" si="333"/>
        <v>44732</v>
      </c>
      <c r="U1124" s="3"/>
      <c r="V1124" s="3"/>
      <c r="W1124" s="3"/>
      <c r="X1124" s="52"/>
      <c r="Y1124" s="3"/>
      <c r="Z1124" s="1"/>
      <c r="AA1124" s="3"/>
      <c r="AB1124" s="3"/>
      <c r="AC1124" s="3"/>
      <c r="AD1124" s="3"/>
      <c r="AE1124" s="3"/>
      <c r="AF1124" s="11"/>
      <c r="AG1124" s="3"/>
      <c r="AH1124" s="3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  <c r="FD1124" s="2"/>
      <c r="FE1124" s="2"/>
      <c r="FF1124" s="2"/>
      <c r="FG1124" s="2"/>
      <c r="FH1124" s="2"/>
      <c r="FI1124" s="2"/>
      <c r="FJ1124" s="2"/>
    </row>
    <row r="1125" spans="1:166" x14ac:dyDescent="0.15">
      <c r="A1125" s="134">
        <f t="shared" si="324"/>
        <v>44601</v>
      </c>
      <c r="B1125" s="127">
        <f t="shared" ca="1" si="334"/>
        <v>2653641.2400000002</v>
      </c>
      <c r="C1125" s="119">
        <f t="shared" si="325"/>
        <v>2000000</v>
      </c>
      <c r="D1125" s="128">
        <f ca="1">IF(A1125&lt;$B$1,VLOOKUP(A1125,[1]DI!$A$4:$B$15000,2,FALSE),0)</f>
        <v>0.1065</v>
      </c>
      <c r="E1125" s="129">
        <f t="shared" ca="1" si="317"/>
        <v>1.00040168</v>
      </c>
      <c r="F1125" s="129">
        <f ca="1">(TRUNC(PRODUCT($E$12:$E1124),16))</f>
        <v>1.1437191282013499</v>
      </c>
      <c r="G1125" s="129">
        <f t="shared" si="326"/>
        <v>1</v>
      </c>
      <c r="H1125" s="129">
        <f t="shared" ca="1" si="318"/>
        <v>1.14371913</v>
      </c>
      <c r="I1125" s="128">
        <f t="shared" si="327"/>
        <v>0.05</v>
      </c>
      <c r="J1125" s="122">
        <f t="shared" si="328"/>
        <v>43488</v>
      </c>
      <c r="K1125" s="118">
        <f t="shared" si="329"/>
        <v>767</v>
      </c>
      <c r="L1125" s="130">
        <f t="shared" si="330"/>
        <v>767</v>
      </c>
      <c r="M1125" s="131">
        <f t="shared" si="319"/>
        <v>1.1600930549999999</v>
      </c>
      <c r="N1125" s="131">
        <f t="shared" ca="1" si="320"/>
        <v>1.3268206199999999</v>
      </c>
      <c r="O1125" s="130">
        <f t="shared" si="331"/>
        <v>0</v>
      </c>
      <c r="P1125" s="129">
        <f t="shared" ca="1" si="321"/>
        <v>653641.24</v>
      </c>
      <c r="Q1125" s="135">
        <f t="shared" si="322"/>
        <v>0</v>
      </c>
      <c r="R1125" s="129">
        <f t="shared" si="323"/>
        <v>0</v>
      </c>
      <c r="S1125" s="136" t="str">
        <f t="shared" si="332"/>
        <v>A+J=</v>
      </c>
      <c r="T1125" s="122">
        <f t="shared" si="333"/>
        <v>44732</v>
      </c>
      <c r="U1125" s="3"/>
      <c r="V1125" s="3"/>
      <c r="W1125" s="3"/>
      <c r="X1125" s="52"/>
      <c r="Y1125" s="3"/>
      <c r="Z1125" s="1"/>
      <c r="AA1125" s="3"/>
      <c r="AB1125" s="3"/>
      <c r="AC1125" s="3"/>
      <c r="AD1125" s="3"/>
      <c r="AE1125" s="3"/>
      <c r="AF1125" s="11"/>
      <c r="AG1125" s="3"/>
      <c r="AH1125" s="3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  <c r="FD1125" s="2"/>
      <c r="FE1125" s="2"/>
      <c r="FF1125" s="2"/>
      <c r="FG1125" s="2"/>
      <c r="FH1125" s="2"/>
      <c r="FI1125" s="2"/>
      <c r="FJ1125" s="2"/>
    </row>
    <row r="1126" spans="1:166" x14ac:dyDescent="0.15">
      <c r="A1126" s="134">
        <f t="shared" si="324"/>
        <v>44602</v>
      </c>
      <c r="B1126" s="127">
        <f t="shared" ca="1" si="334"/>
        <v>2655221.19</v>
      </c>
      <c r="C1126" s="119">
        <f t="shared" si="325"/>
        <v>2000000</v>
      </c>
      <c r="D1126" s="128">
        <f ca="1">IF(A1126&lt;$B$1,VLOOKUP(A1126,[1]DI!$A$4:$B$15000,2,FALSE),0)</f>
        <v>0.1065</v>
      </c>
      <c r="E1126" s="129">
        <f t="shared" ca="1" si="317"/>
        <v>1.00040168</v>
      </c>
      <c r="F1126" s="129">
        <f ca="1">(TRUNC(PRODUCT($E$12:$E1125),16))</f>
        <v>1.14417853730077</v>
      </c>
      <c r="G1126" s="129">
        <f t="shared" si="326"/>
        <v>1</v>
      </c>
      <c r="H1126" s="129">
        <f t="shared" ca="1" si="318"/>
        <v>1.14417854</v>
      </c>
      <c r="I1126" s="128">
        <f t="shared" si="327"/>
        <v>0.05</v>
      </c>
      <c r="J1126" s="122">
        <f t="shared" si="328"/>
        <v>43488</v>
      </c>
      <c r="K1126" s="118">
        <f t="shared" si="329"/>
        <v>768</v>
      </c>
      <c r="L1126" s="130">
        <f t="shared" si="330"/>
        <v>768</v>
      </c>
      <c r="M1126" s="131">
        <f t="shared" si="319"/>
        <v>1.1603176850000001</v>
      </c>
      <c r="N1126" s="131">
        <f t="shared" ca="1" si="320"/>
        <v>1.3276105949999999</v>
      </c>
      <c r="O1126" s="130">
        <f t="shared" si="331"/>
        <v>0</v>
      </c>
      <c r="P1126" s="129">
        <f t="shared" ca="1" si="321"/>
        <v>655221.18999999994</v>
      </c>
      <c r="Q1126" s="135">
        <f t="shared" si="322"/>
        <v>0</v>
      </c>
      <c r="R1126" s="129">
        <f t="shared" si="323"/>
        <v>0</v>
      </c>
      <c r="S1126" s="136" t="str">
        <f t="shared" si="332"/>
        <v>A+J=</v>
      </c>
      <c r="T1126" s="122">
        <f t="shared" si="333"/>
        <v>44732</v>
      </c>
      <c r="U1126" s="3"/>
      <c r="V1126" s="3"/>
      <c r="W1126" s="3"/>
      <c r="X1126" s="52"/>
      <c r="Y1126" s="3"/>
      <c r="Z1126" s="1"/>
      <c r="AA1126" s="3"/>
      <c r="AB1126" s="3"/>
      <c r="AC1126" s="3"/>
      <c r="AD1126" s="3"/>
      <c r="AE1126" s="3"/>
      <c r="AF1126" s="11"/>
      <c r="AG1126" s="3"/>
      <c r="AH1126" s="3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  <c r="FD1126" s="2"/>
      <c r="FE1126" s="2"/>
      <c r="FF1126" s="2"/>
      <c r="FG1126" s="2"/>
      <c r="FH1126" s="2"/>
      <c r="FI1126" s="2"/>
      <c r="FJ1126" s="2"/>
    </row>
    <row r="1127" spans="1:166" x14ac:dyDescent="0.15">
      <c r="A1127" s="134">
        <f t="shared" si="324"/>
        <v>44603</v>
      </c>
      <c r="B1127" s="127">
        <f t="shared" ca="1" si="334"/>
        <v>2656802.068</v>
      </c>
      <c r="C1127" s="119">
        <f t="shared" si="325"/>
        <v>2000000</v>
      </c>
      <c r="D1127" s="128">
        <f ca="1">IF(A1127&lt;$B$1,VLOOKUP(A1127,[1]DI!$A$4:$B$15000,2,FALSE),0)</f>
        <v>0.1065</v>
      </c>
      <c r="E1127" s="129">
        <f t="shared" ca="1" si="317"/>
        <v>1.00040168</v>
      </c>
      <c r="F1127" s="129">
        <f ca="1">(TRUNC(PRODUCT($E$12:$E1126),16))</f>
        <v>1.1446381309356299</v>
      </c>
      <c r="G1127" s="129">
        <f t="shared" si="326"/>
        <v>1</v>
      </c>
      <c r="H1127" s="129">
        <f t="shared" ca="1" si="318"/>
        <v>1.1446381299999999</v>
      </c>
      <c r="I1127" s="128">
        <f t="shared" si="327"/>
        <v>0.05</v>
      </c>
      <c r="J1127" s="122">
        <f t="shared" si="328"/>
        <v>43488</v>
      </c>
      <c r="K1127" s="118">
        <f t="shared" si="329"/>
        <v>769</v>
      </c>
      <c r="L1127" s="130">
        <f t="shared" si="330"/>
        <v>769</v>
      </c>
      <c r="M1127" s="131">
        <f t="shared" si="319"/>
        <v>1.1605423580000001</v>
      </c>
      <c r="N1127" s="131">
        <f t="shared" ca="1" si="320"/>
        <v>1.3284010340000001</v>
      </c>
      <c r="O1127" s="130">
        <f t="shared" si="331"/>
        <v>0</v>
      </c>
      <c r="P1127" s="129">
        <f t="shared" ca="1" si="321"/>
        <v>656802.06799999997</v>
      </c>
      <c r="Q1127" s="135">
        <f t="shared" si="322"/>
        <v>0</v>
      </c>
      <c r="R1127" s="129">
        <f t="shared" si="323"/>
        <v>0</v>
      </c>
      <c r="S1127" s="136" t="str">
        <f t="shared" si="332"/>
        <v>A+J=</v>
      </c>
      <c r="T1127" s="122">
        <f t="shared" si="333"/>
        <v>44732</v>
      </c>
      <c r="U1127" s="3"/>
      <c r="V1127" s="3"/>
      <c r="W1127" s="3"/>
      <c r="X1127" s="52"/>
      <c r="Y1127" s="3"/>
      <c r="Z1127" s="1"/>
      <c r="AA1127" s="3"/>
      <c r="AB1127" s="3"/>
      <c r="AC1127" s="3"/>
      <c r="AD1127" s="3"/>
      <c r="AE1127" s="3"/>
      <c r="AF1127" s="11"/>
      <c r="AG1127" s="3"/>
      <c r="AH1127" s="3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  <c r="FD1127" s="2"/>
      <c r="FE1127" s="2"/>
      <c r="FF1127" s="2"/>
      <c r="FG1127" s="2"/>
      <c r="FH1127" s="2"/>
      <c r="FI1127" s="2"/>
      <c r="FJ1127" s="2"/>
    </row>
    <row r="1128" spans="1:166" x14ac:dyDescent="0.15">
      <c r="A1128" s="134">
        <f t="shared" si="324"/>
        <v>44604</v>
      </c>
      <c r="B1128" s="127">
        <f t="shared" ca="1" si="334"/>
        <v>2658383.9</v>
      </c>
      <c r="C1128" s="119">
        <f t="shared" si="325"/>
        <v>2000000</v>
      </c>
      <c r="D1128" s="128">
        <f ca="1">IF(A1128&lt;$B$1,VLOOKUP(A1128,[1]DI!$A$4:$B$15000,2,FALSE),0)</f>
        <v>0</v>
      </c>
      <c r="E1128" s="129">
        <f t="shared" ca="1" si="317"/>
        <v>1</v>
      </c>
      <c r="F1128" s="129">
        <f ca="1">(TRUNC(PRODUCT($E$12:$E1127),16))</f>
        <v>1.1450979091800699</v>
      </c>
      <c r="G1128" s="129">
        <f t="shared" si="326"/>
        <v>1</v>
      </c>
      <c r="H1128" s="129">
        <f t="shared" ca="1" si="318"/>
        <v>1.1450979100000001</v>
      </c>
      <c r="I1128" s="128">
        <f t="shared" si="327"/>
        <v>0.05</v>
      </c>
      <c r="J1128" s="122">
        <f t="shared" si="328"/>
        <v>43488</v>
      </c>
      <c r="K1128" s="118">
        <f t="shared" si="329"/>
        <v>769</v>
      </c>
      <c r="L1128" s="130">
        <f t="shared" si="330"/>
        <v>770</v>
      </c>
      <c r="M1128" s="131">
        <f t="shared" si="319"/>
        <v>1.160767074</v>
      </c>
      <c r="N1128" s="131">
        <f t="shared" ca="1" si="320"/>
        <v>1.32919195</v>
      </c>
      <c r="O1128" s="130">
        <f t="shared" si="331"/>
        <v>0</v>
      </c>
      <c r="P1128" s="129">
        <f t="shared" ca="1" si="321"/>
        <v>658383.9</v>
      </c>
      <c r="Q1128" s="135">
        <f t="shared" si="322"/>
        <v>0</v>
      </c>
      <c r="R1128" s="129">
        <f t="shared" si="323"/>
        <v>0</v>
      </c>
      <c r="S1128" s="136" t="str">
        <f t="shared" si="332"/>
        <v>A+J=</v>
      </c>
      <c r="T1128" s="122">
        <f t="shared" si="333"/>
        <v>44732</v>
      </c>
      <c r="U1128" s="3"/>
      <c r="V1128" s="3"/>
      <c r="W1128" s="3"/>
      <c r="X1128" s="52"/>
      <c r="Y1128" s="3"/>
      <c r="Z1128" s="1"/>
      <c r="AA1128" s="3"/>
      <c r="AB1128" s="3"/>
      <c r="AC1128" s="3"/>
      <c r="AD1128" s="3"/>
      <c r="AE1128" s="3"/>
      <c r="AF1128" s="11"/>
      <c r="AG1128" s="3"/>
      <c r="AH1128" s="3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  <c r="FD1128" s="2"/>
      <c r="FE1128" s="2"/>
      <c r="FF1128" s="2"/>
      <c r="FG1128" s="2"/>
      <c r="FH1128" s="2"/>
      <c r="FI1128" s="2"/>
      <c r="FJ1128" s="2"/>
    </row>
    <row r="1129" spans="1:166" x14ac:dyDescent="0.15">
      <c r="A1129" s="134">
        <f t="shared" si="324"/>
        <v>44605</v>
      </c>
      <c r="B1129" s="127">
        <f t="shared" ca="1" si="334"/>
        <v>2658383.9</v>
      </c>
      <c r="C1129" s="119">
        <f t="shared" si="325"/>
        <v>2000000</v>
      </c>
      <c r="D1129" s="128">
        <f ca="1">IF(A1129&lt;$B$1,VLOOKUP(A1129,[1]DI!$A$4:$B$15000,2,FALSE),0)</f>
        <v>0</v>
      </c>
      <c r="E1129" s="129">
        <f t="shared" ca="1" si="317"/>
        <v>1</v>
      </c>
      <c r="F1129" s="129">
        <f ca="1">(TRUNC(PRODUCT($E$12:$E1128),16))</f>
        <v>1.1450979091800699</v>
      </c>
      <c r="G1129" s="129">
        <f t="shared" si="326"/>
        <v>1</v>
      </c>
      <c r="H1129" s="129">
        <f t="shared" ca="1" si="318"/>
        <v>1.1450979100000001</v>
      </c>
      <c r="I1129" s="128">
        <f t="shared" si="327"/>
        <v>0.05</v>
      </c>
      <c r="J1129" s="122">
        <f t="shared" si="328"/>
        <v>43488</v>
      </c>
      <c r="K1129" s="118">
        <f t="shared" si="329"/>
        <v>769</v>
      </c>
      <c r="L1129" s="130">
        <f t="shared" si="330"/>
        <v>770</v>
      </c>
      <c r="M1129" s="131">
        <f t="shared" si="319"/>
        <v>1.160767074</v>
      </c>
      <c r="N1129" s="131">
        <f t="shared" ca="1" si="320"/>
        <v>1.32919195</v>
      </c>
      <c r="O1129" s="130">
        <f t="shared" si="331"/>
        <v>0</v>
      </c>
      <c r="P1129" s="129">
        <f t="shared" ca="1" si="321"/>
        <v>658383.9</v>
      </c>
      <c r="Q1129" s="135">
        <f t="shared" si="322"/>
        <v>0</v>
      </c>
      <c r="R1129" s="129">
        <f t="shared" si="323"/>
        <v>0</v>
      </c>
      <c r="S1129" s="136" t="str">
        <f t="shared" si="332"/>
        <v>A+J=</v>
      </c>
      <c r="T1129" s="122">
        <f t="shared" si="333"/>
        <v>44732</v>
      </c>
      <c r="U1129" s="3"/>
      <c r="V1129" s="3"/>
      <c r="W1129" s="3"/>
      <c r="X1129" s="52"/>
      <c r="Y1129" s="3"/>
      <c r="Z1129" s="1"/>
      <c r="AA1129" s="3"/>
      <c r="AB1129" s="3"/>
      <c r="AC1129" s="3"/>
      <c r="AD1129" s="3"/>
      <c r="AE1129" s="3"/>
      <c r="AF1129" s="11"/>
      <c r="AG1129" s="3"/>
      <c r="AH1129" s="3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  <c r="FD1129" s="2"/>
      <c r="FE1129" s="2"/>
      <c r="FF1129" s="2"/>
      <c r="FG1129" s="2"/>
      <c r="FH1129" s="2"/>
      <c r="FI1129" s="2"/>
      <c r="FJ1129" s="2"/>
    </row>
    <row r="1130" spans="1:166" x14ac:dyDescent="0.15">
      <c r="A1130" s="134">
        <f t="shared" si="324"/>
        <v>44606</v>
      </c>
      <c r="B1130" s="127">
        <f t="shared" ca="1" si="334"/>
        <v>2658383.9</v>
      </c>
      <c r="C1130" s="119">
        <f t="shared" si="325"/>
        <v>2000000</v>
      </c>
      <c r="D1130" s="128">
        <f ca="1">IF(A1130&lt;$B$1,VLOOKUP(A1130,[1]DI!$A$4:$B$15000,2,FALSE),0)</f>
        <v>0.1065</v>
      </c>
      <c r="E1130" s="129">
        <f t="shared" ca="1" si="317"/>
        <v>1.00040168</v>
      </c>
      <c r="F1130" s="129">
        <f ca="1">(TRUNC(PRODUCT($E$12:$E1129),16))</f>
        <v>1.1450979091800699</v>
      </c>
      <c r="G1130" s="129">
        <f t="shared" si="326"/>
        <v>1</v>
      </c>
      <c r="H1130" s="129">
        <f t="shared" ca="1" si="318"/>
        <v>1.1450979100000001</v>
      </c>
      <c r="I1130" s="128">
        <f t="shared" si="327"/>
        <v>0.05</v>
      </c>
      <c r="J1130" s="122">
        <f t="shared" si="328"/>
        <v>43488</v>
      </c>
      <c r="K1130" s="118">
        <f t="shared" si="329"/>
        <v>770</v>
      </c>
      <c r="L1130" s="130">
        <f t="shared" si="330"/>
        <v>770</v>
      </c>
      <c r="M1130" s="131">
        <f t="shared" si="319"/>
        <v>1.160767074</v>
      </c>
      <c r="N1130" s="131">
        <f t="shared" ca="1" si="320"/>
        <v>1.32919195</v>
      </c>
      <c r="O1130" s="130">
        <f t="shared" si="331"/>
        <v>0</v>
      </c>
      <c r="P1130" s="129">
        <f t="shared" ca="1" si="321"/>
        <v>658383.9</v>
      </c>
      <c r="Q1130" s="135">
        <f t="shared" si="322"/>
        <v>0</v>
      </c>
      <c r="R1130" s="129">
        <f t="shared" si="323"/>
        <v>0</v>
      </c>
      <c r="S1130" s="136" t="str">
        <f t="shared" si="332"/>
        <v>A+J=</v>
      </c>
      <c r="T1130" s="122">
        <f t="shared" si="333"/>
        <v>44732</v>
      </c>
      <c r="U1130" s="3"/>
      <c r="V1130" s="3"/>
      <c r="W1130" s="3"/>
      <c r="X1130" s="52"/>
      <c r="Y1130" s="3"/>
      <c r="Z1130" s="1"/>
      <c r="AA1130" s="3"/>
      <c r="AB1130" s="3"/>
      <c r="AC1130" s="3"/>
      <c r="AD1130" s="3"/>
      <c r="AE1130" s="3"/>
      <c r="AF1130" s="11"/>
      <c r="AG1130" s="3"/>
      <c r="AH1130" s="3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  <c r="FD1130" s="2"/>
      <c r="FE1130" s="2"/>
      <c r="FF1130" s="2"/>
      <c r="FG1130" s="2"/>
      <c r="FH1130" s="2"/>
      <c r="FI1130" s="2"/>
      <c r="FJ1130" s="2"/>
    </row>
    <row r="1131" spans="1:166" x14ac:dyDescent="0.15">
      <c r="A1131" s="134">
        <f t="shared" si="324"/>
        <v>44607</v>
      </c>
      <c r="B1131" s="127">
        <f t="shared" ca="1" si="334"/>
        <v>2659966.6639999999</v>
      </c>
      <c r="C1131" s="119">
        <f t="shared" si="325"/>
        <v>2000000</v>
      </c>
      <c r="D1131" s="128">
        <f ca="1">IF(A1131&lt;$B$1,VLOOKUP(A1131,[1]DI!$A$4:$B$15000,2,FALSE),0)</f>
        <v>0.1065</v>
      </c>
      <c r="E1131" s="129">
        <f t="shared" ca="1" si="317"/>
        <v>1.00040168</v>
      </c>
      <c r="F1131" s="129">
        <f ca="1">(TRUNC(PRODUCT($E$12:$E1130),16))</f>
        <v>1.14555787210823</v>
      </c>
      <c r="G1131" s="129">
        <f t="shared" si="326"/>
        <v>1</v>
      </c>
      <c r="H1131" s="129">
        <f t="shared" ca="1" si="318"/>
        <v>1.14555787</v>
      </c>
      <c r="I1131" s="128">
        <f t="shared" si="327"/>
        <v>0.05</v>
      </c>
      <c r="J1131" s="122">
        <f t="shared" si="328"/>
        <v>43488</v>
      </c>
      <c r="K1131" s="118">
        <f t="shared" si="329"/>
        <v>771</v>
      </c>
      <c r="L1131" s="130">
        <f t="shared" si="330"/>
        <v>771</v>
      </c>
      <c r="M1131" s="131">
        <f t="shared" si="319"/>
        <v>1.1609918340000001</v>
      </c>
      <c r="N1131" s="131">
        <f t="shared" ca="1" si="320"/>
        <v>1.3299833320000001</v>
      </c>
      <c r="O1131" s="130">
        <f t="shared" si="331"/>
        <v>0</v>
      </c>
      <c r="P1131" s="129">
        <f t="shared" ca="1" si="321"/>
        <v>659966.66399999999</v>
      </c>
      <c r="Q1131" s="135">
        <f t="shared" si="322"/>
        <v>0</v>
      </c>
      <c r="R1131" s="129">
        <f t="shared" si="323"/>
        <v>0</v>
      </c>
      <c r="S1131" s="136" t="str">
        <f t="shared" si="332"/>
        <v>A+J=</v>
      </c>
      <c r="T1131" s="122">
        <f t="shared" si="333"/>
        <v>44732</v>
      </c>
      <c r="U1131" s="3"/>
      <c r="V1131" s="3"/>
      <c r="W1131" s="3"/>
      <c r="X1131" s="52"/>
      <c r="Y1131" s="3"/>
      <c r="Z1131" s="1"/>
      <c r="AA1131" s="3"/>
      <c r="AB1131" s="3"/>
      <c r="AC1131" s="3"/>
      <c r="AD1131" s="3"/>
      <c r="AE1131" s="3"/>
      <c r="AF1131" s="11"/>
      <c r="AG1131" s="3"/>
      <c r="AH1131" s="3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  <c r="FD1131" s="2"/>
      <c r="FE1131" s="2"/>
      <c r="FF1131" s="2"/>
      <c r="FG1131" s="2"/>
      <c r="FH1131" s="2"/>
      <c r="FI1131" s="2"/>
      <c r="FJ1131" s="2"/>
    </row>
    <row r="1132" spans="1:166" x14ac:dyDescent="0.15">
      <c r="A1132" s="134">
        <f t="shared" si="324"/>
        <v>44608</v>
      </c>
      <c r="B1132" s="127">
        <f t="shared" ca="1" si="334"/>
        <v>2661550.3820000002</v>
      </c>
      <c r="C1132" s="119">
        <f t="shared" si="325"/>
        <v>2000000</v>
      </c>
      <c r="D1132" s="128">
        <f ca="1">IF(A1132&lt;$B$1,VLOOKUP(A1132,[1]DI!$A$4:$B$15000,2,FALSE),0)</f>
        <v>0.1065</v>
      </c>
      <c r="E1132" s="129">
        <f t="shared" ca="1" si="317"/>
        <v>1.00040168</v>
      </c>
      <c r="F1132" s="129">
        <f ca="1">(TRUNC(PRODUCT($E$12:$E1131),16))</f>
        <v>1.14601801979429</v>
      </c>
      <c r="G1132" s="129">
        <f t="shared" si="326"/>
        <v>1</v>
      </c>
      <c r="H1132" s="129">
        <f t="shared" ca="1" si="318"/>
        <v>1.1460180200000001</v>
      </c>
      <c r="I1132" s="128">
        <f t="shared" si="327"/>
        <v>0.05</v>
      </c>
      <c r="J1132" s="122">
        <f t="shared" si="328"/>
        <v>43488</v>
      </c>
      <c r="K1132" s="118">
        <f t="shared" si="329"/>
        <v>772</v>
      </c>
      <c r="L1132" s="130">
        <f t="shared" si="330"/>
        <v>772</v>
      </c>
      <c r="M1132" s="131">
        <f t="shared" si="319"/>
        <v>1.1612166370000001</v>
      </c>
      <c r="N1132" s="131">
        <f t="shared" ca="1" si="320"/>
        <v>1.3307751910000001</v>
      </c>
      <c r="O1132" s="130">
        <f t="shared" si="331"/>
        <v>0</v>
      </c>
      <c r="P1132" s="129">
        <f t="shared" ca="1" si="321"/>
        <v>661550.38199999998</v>
      </c>
      <c r="Q1132" s="135">
        <f t="shared" si="322"/>
        <v>0</v>
      </c>
      <c r="R1132" s="129">
        <f t="shared" si="323"/>
        <v>0</v>
      </c>
      <c r="S1132" s="136" t="str">
        <f t="shared" si="332"/>
        <v>A+J=</v>
      </c>
      <c r="T1132" s="122">
        <f t="shared" si="333"/>
        <v>44732</v>
      </c>
      <c r="U1132" s="3"/>
      <c r="V1132" s="3"/>
      <c r="W1132" s="3"/>
      <c r="X1132" s="52"/>
      <c r="Y1132" s="3"/>
      <c r="Z1132" s="1"/>
      <c r="AA1132" s="3"/>
      <c r="AB1132" s="3"/>
      <c r="AC1132" s="3"/>
      <c r="AD1132" s="3"/>
      <c r="AE1132" s="3"/>
      <c r="AF1132" s="11"/>
      <c r="AG1132" s="3"/>
      <c r="AH1132" s="3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  <c r="FD1132" s="2"/>
      <c r="FE1132" s="2"/>
      <c r="FF1132" s="2"/>
      <c r="FG1132" s="2"/>
      <c r="FH1132" s="2"/>
      <c r="FI1132" s="2"/>
      <c r="FJ1132" s="2"/>
    </row>
    <row r="1133" spans="1:166" x14ac:dyDescent="0.15">
      <c r="A1133" s="134">
        <f t="shared" si="324"/>
        <v>44609</v>
      </c>
      <c r="B1133" s="127">
        <f t="shared" ca="1" si="334"/>
        <v>2663135.0320000001</v>
      </c>
      <c r="C1133" s="119">
        <f t="shared" si="325"/>
        <v>2000000</v>
      </c>
      <c r="D1133" s="128">
        <f ca="1">IF(A1133&lt;$B$1,VLOOKUP(A1133,[1]DI!$A$4:$B$15000,2,FALSE),0)</f>
        <v>0.1065</v>
      </c>
      <c r="E1133" s="129">
        <f t="shared" ca="1" si="317"/>
        <v>1.00040168</v>
      </c>
      <c r="F1133" s="129">
        <f ca="1">(TRUNC(PRODUCT($E$12:$E1132),16))</f>
        <v>1.14647835231248</v>
      </c>
      <c r="G1133" s="129">
        <f t="shared" si="326"/>
        <v>1</v>
      </c>
      <c r="H1133" s="129">
        <f t="shared" ca="1" si="318"/>
        <v>1.14647835</v>
      </c>
      <c r="I1133" s="128">
        <f t="shared" si="327"/>
        <v>0.05</v>
      </c>
      <c r="J1133" s="122">
        <f t="shared" si="328"/>
        <v>43488</v>
      </c>
      <c r="K1133" s="118">
        <f t="shared" si="329"/>
        <v>773</v>
      </c>
      <c r="L1133" s="130">
        <f t="shared" si="330"/>
        <v>773</v>
      </c>
      <c r="M1133" s="131">
        <f t="shared" si="319"/>
        <v>1.161441484</v>
      </c>
      <c r="N1133" s="131">
        <f t="shared" ca="1" si="320"/>
        <v>1.331567516</v>
      </c>
      <c r="O1133" s="130">
        <f t="shared" si="331"/>
        <v>0</v>
      </c>
      <c r="P1133" s="129">
        <f t="shared" ca="1" si="321"/>
        <v>663135.03200000001</v>
      </c>
      <c r="Q1133" s="135">
        <f t="shared" si="322"/>
        <v>0</v>
      </c>
      <c r="R1133" s="129">
        <f t="shared" si="323"/>
        <v>0</v>
      </c>
      <c r="S1133" s="136" t="str">
        <f t="shared" si="332"/>
        <v>A+J=</v>
      </c>
      <c r="T1133" s="122">
        <f t="shared" si="333"/>
        <v>44732</v>
      </c>
      <c r="U1133" s="3"/>
      <c r="V1133" s="3"/>
      <c r="W1133" s="3"/>
      <c r="X1133" s="52"/>
      <c r="Y1133" s="3"/>
      <c r="Z1133" s="1"/>
      <c r="AA1133" s="3"/>
      <c r="AB1133" s="3"/>
      <c r="AC1133" s="3"/>
      <c r="AD1133" s="3"/>
      <c r="AE1133" s="3"/>
      <c r="AF1133" s="11"/>
      <c r="AG1133" s="3"/>
      <c r="AH1133" s="3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  <c r="FD1133" s="2"/>
      <c r="FE1133" s="2"/>
      <c r="FF1133" s="2"/>
      <c r="FG1133" s="2"/>
      <c r="FH1133" s="2"/>
      <c r="FI1133" s="2"/>
      <c r="FJ1133" s="2"/>
    </row>
    <row r="1134" spans="1:166" x14ac:dyDescent="0.15">
      <c r="A1134" s="134">
        <f t="shared" si="324"/>
        <v>44610</v>
      </c>
      <c r="B1134" s="127">
        <f t="shared" ca="1" si="334"/>
        <v>2664720.6380000003</v>
      </c>
      <c r="C1134" s="119">
        <f t="shared" si="325"/>
        <v>2000000</v>
      </c>
      <c r="D1134" s="128">
        <f ca="1">IF(A1134&lt;$B$1,VLOOKUP(A1134,[1]DI!$A$4:$B$15000,2,FALSE),0)</f>
        <v>0.1065</v>
      </c>
      <c r="E1134" s="129">
        <f t="shared" ca="1" si="317"/>
        <v>1.00040168</v>
      </c>
      <c r="F1134" s="129">
        <f ca="1">(TRUNC(PRODUCT($E$12:$E1133),16))</f>
        <v>1.14693886973704</v>
      </c>
      <c r="G1134" s="129">
        <f t="shared" si="326"/>
        <v>1</v>
      </c>
      <c r="H1134" s="129">
        <f t="shared" ca="1" si="318"/>
        <v>1.1469388700000001</v>
      </c>
      <c r="I1134" s="128">
        <f t="shared" si="327"/>
        <v>0.05</v>
      </c>
      <c r="J1134" s="122">
        <f t="shared" si="328"/>
        <v>43488</v>
      </c>
      <c r="K1134" s="118">
        <f t="shared" si="329"/>
        <v>774</v>
      </c>
      <c r="L1134" s="130">
        <f t="shared" si="330"/>
        <v>774</v>
      </c>
      <c r="M1134" s="131">
        <f t="shared" si="319"/>
        <v>1.161666375</v>
      </c>
      <c r="N1134" s="131">
        <f t="shared" ca="1" si="320"/>
        <v>1.332360319</v>
      </c>
      <c r="O1134" s="130">
        <f t="shared" si="331"/>
        <v>0</v>
      </c>
      <c r="P1134" s="129">
        <f t="shared" ca="1" si="321"/>
        <v>664720.63800000004</v>
      </c>
      <c r="Q1134" s="135">
        <f t="shared" si="322"/>
        <v>0</v>
      </c>
      <c r="R1134" s="129">
        <f t="shared" si="323"/>
        <v>0</v>
      </c>
      <c r="S1134" s="136" t="str">
        <f t="shared" si="332"/>
        <v>A+J=</v>
      </c>
      <c r="T1134" s="122">
        <f t="shared" si="333"/>
        <v>44732</v>
      </c>
      <c r="U1134" s="3"/>
      <c r="V1134" s="3"/>
      <c r="W1134" s="3"/>
      <c r="X1134" s="52"/>
      <c r="Y1134" s="3"/>
      <c r="Z1134" s="1"/>
      <c r="AA1134" s="3"/>
      <c r="AB1134" s="3"/>
      <c r="AC1134" s="3"/>
      <c r="AD1134" s="3"/>
      <c r="AE1134" s="3"/>
      <c r="AF1134" s="11"/>
      <c r="AG1134" s="3"/>
      <c r="AH1134" s="3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  <c r="FD1134" s="2"/>
      <c r="FE1134" s="2"/>
      <c r="FF1134" s="2"/>
      <c r="FG1134" s="2"/>
      <c r="FH1134" s="2"/>
      <c r="FI1134" s="2"/>
      <c r="FJ1134" s="2"/>
    </row>
    <row r="1135" spans="1:166" x14ac:dyDescent="0.15">
      <c r="A1135" s="134">
        <f t="shared" si="324"/>
        <v>44611</v>
      </c>
      <c r="B1135" s="127">
        <f t="shared" ca="1" si="334"/>
        <v>2666307.176</v>
      </c>
      <c r="C1135" s="119">
        <f t="shared" si="325"/>
        <v>2000000</v>
      </c>
      <c r="D1135" s="128">
        <f ca="1">IF(A1135&lt;$B$1,VLOOKUP(A1135,[1]DI!$A$4:$B$15000,2,FALSE),0)</f>
        <v>0</v>
      </c>
      <c r="E1135" s="129">
        <f t="shared" ca="1" si="317"/>
        <v>1</v>
      </c>
      <c r="F1135" s="129">
        <f ca="1">(TRUNC(PRODUCT($E$12:$E1134),16))</f>
        <v>1.1473995721422401</v>
      </c>
      <c r="G1135" s="129">
        <f t="shared" si="326"/>
        <v>1</v>
      </c>
      <c r="H1135" s="129">
        <f t="shared" ca="1" si="318"/>
        <v>1.1473995699999999</v>
      </c>
      <c r="I1135" s="128">
        <f t="shared" si="327"/>
        <v>0.05</v>
      </c>
      <c r="J1135" s="122">
        <f t="shared" si="328"/>
        <v>43488</v>
      </c>
      <c r="K1135" s="118">
        <f t="shared" si="329"/>
        <v>774</v>
      </c>
      <c r="L1135" s="130">
        <f t="shared" si="330"/>
        <v>775</v>
      </c>
      <c r="M1135" s="131">
        <f t="shared" si="319"/>
        <v>1.161891309</v>
      </c>
      <c r="N1135" s="131">
        <f t="shared" ca="1" si="320"/>
        <v>1.3331535880000001</v>
      </c>
      <c r="O1135" s="130">
        <f t="shared" si="331"/>
        <v>0</v>
      </c>
      <c r="P1135" s="129">
        <f t="shared" ca="1" si="321"/>
        <v>666307.17599999998</v>
      </c>
      <c r="Q1135" s="135">
        <f t="shared" si="322"/>
        <v>0</v>
      </c>
      <c r="R1135" s="129">
        <f t="shared" si="323"/>
        <v>0</v>
      </c>
      <c r="S1135" s="136" t="str">
        <f t="shared" si="332"/>
        <v>A+J=</v>
      </c>
      <c r="T1135" s="122">
        <f t="shared" si="333"/>
        <v>44732</v>
      </c>
      <c r="U1135" s="3"/>
      <c r="V1135" s="3"/>
      <c r="W1135" s="3"/>
      <c r="X1135" s="52"/>
      <c r="Y1135" s="3"/>
      <c r="Z1135" s="1"/>
      <c r="AA1135" s="3"/>
      <c r="AB1135" s="3"/>
      <c r="AC1135" s="3"/>
      <c r="AD1135" s="3"/>
      <c r="AE1135" s="3"/>
      <c r="AF1135" s="11"/>
      <c r="AG1135" s="3"/>
      <c r="AH1135" s="3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  <c r="FD1135" s="2"/>
      <c r="FE1135" s="2"/>
      <c r="FF1135" s="2"/>
      <c r="FG1135" s="2"/>
      <c r="FH1135" s="2"/>
      <c r="FI1135" s="2"/>
      <c r="FJ1135" s="2"/>
    </row>
    <row r="1136" spans="1:166" x14ac:dyDescent="0.15">
      <c r="A1136" s="134">
        <f t="shared" si="324"/>
        <v>44612</v>
      </c>
      <c r="B1136" s="127">
        <f t="shared" ca="1" si="334"/>
        <v>2666307.176</v>
      </c>
      <c r="C1136" s="119">
        <f t="shared" si="325"/>
        <v>2000000</v>
      </c>
      <c r="D1136" s="128">
        <f ca="1">IF(A1136&lt;$B$1,VLOOKUP(A1136,[1]DI!$A$4:$B$15000,2,FALSE),0)</f>
        <v>0</v>
      </c>
      <c r="E1136" s="129">
        <f t="shared" ca="1" si="317"/>
        <v>1</v>
      </c>
      <c r="F1136" s="129">
        <f ca="1">(TRUNC(PRODUCT($E$12:$E1135),16))</f>
        <v>1.1473995721422401</v>
      </c>
      <c r="G1136" s="129">
        <f t="shared" si="326"/>
        <v>1</v>
      </c>
      <c r="H1136" s="129">
        <f t="shared" ca="1" si="318"/>
        <v>1.1473995699999999</v>
      </c>
      <c r="I1136" s="128">
        <f t="shared" si="327"/>
        <v>0.05</v>
      </c>
      <c r="J1136" s="122">
        <f t="shared" si="328"/>
        <v>43488</v>
      </c>
      <c r="K1136" s="118">
        <f t="shared" si="329"/>
        <v>774</v>
      </c>
      <c r="L1136" s="130">
        <f t="shared" si="330"/>
        <v>775</v>
      </c>
      <c r="M1136" s="131">
        <f t="shared" si="319"/>
        <v>1.161891309</v>
      </c>
      <c r="N1136" s="131">
        <f t="shared" ca="1" si="320"/>
        <v>1.3331535880000001</v>
      </c>
      <c r="O1136" s="130">
        <f t="shared" si="331"/>
        <v>0</v>
      </c>
      <c r="P1136" s="129">
        <f t="shared" ca="1" si="321"/>
        <v>666307.17599999998</v>
      </c>
      <c r="Q1136" s="135">
        <f t="shared" si="322"/>
        <v>0</v>
      </c>
      <c r="R1136" s="129">
        <f t="shared" si="323"/>
        <v>0</v>
      </c>
      <c r="S1136" s="136" t="str">
        <f t="shared" si="332"/>
        <v>A+J=</v>
      </c>
      <c r="T1136" s="122">
        <f t="shared" si="333"/>
        <v>44732</v>
      </c>
      <c r="U1136" s="3"/>
      <c r="V1136" s="3"/>
      <c r="W1136" s="3"/>
      <c r="X1136" s="52"/>
      <c r="Y1136" s="3"/>
      <c r="Z1136" s="1"/>
      <c r="AA1136" s="3"/>
      <c r="AB1136" s="3"/>
      <c r="AC1136" s="3"/>
      <c r="AD1136" s="3"/>
      <c r="AE1136" s="3"/>
      <c r="AF1136" s="11"/>
      <c r="AG1136" s="3"/>
      <c r="AH1136" s="3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  <c r="FD1136" s="2"/>
      <c r="FE1136" s="2"/>
      <c r="FF1136" s="2"/>
      <c r="FG1136" s="2"/>
      <c r="FH1136" s="2"/>
      <c r="FI1136" s="2"/>
      <c r="FJ1136" s="2"/>
    </row>
    <row r="1137" spans="1:166" x14ac:dyDescent="0.15">
      <c r="A1137" s="134">
        <f t="shared" si="324"/>
        <v>44613</v>
      </c>
      <c r="B1137" s="127">
        <f t="shared" ca="1" si="334"/>
        <v>2666307.176</v>
      </c>
      <c r="C1137" s="119">
        <f t="shared" si="325"/>
        <v>2000000</v>
      </c>
      <c r="D1137" s="128">
        <f ca="1">IF(A1137&lt;$B$1,VLOOKUP(A1137,[1]DI!$A$4:$B$15000,2,FALSE),0)</f>
        <v>0.1065</v>
      </c>
      <c r="E1137" s="129">
        <f t="shared" ca="1" si="317"/>
        <v>1.00040168</v>
      </c>
      <c r="F1137" s="129">
        <f ca="1">(TRUNC(PRODUCT($E$12:$E1136),16))</f>
        <v>1.1473995721422401</v>
      </c>
      <c r="G1137" s="129">
        <f t="shared" si="326"/>
        <v>1</v>
      </c>
      <c r="H1137" s="129">
        <f t="shared" ca="1" si="318"/>
        <v>1.1473995699999999</v>
      </c>
      <c r="I1137" s="128">
        <f t="shared" si="327"/>
        <v>0.05</v>
      </c>
      <c r="J1137" s="122">
        <f t="shared" si="328"/>
        <v>43488</v>
      </c>
      <c r="K1137" s="118">
        <f t="shared" si="329"/>
        <v>775</v>
      </c>
      <c r="L1137" s="130">
        <f t="shared" si="330"/>
        <v>775</v>
      </c>
      <c r="M1137" s="131">
        <f t="shared" si="319"/>
        <v>1.161891309</v>
      </c>
      <c r="N1137" s="131">
        <f t="shared" ca="1" si="320"/>
        <v>1.3331535880000001</v>
      </c>
      <c r="O1137" s="130">
        <f t="shared" si="331"/>
        <v>0</v>
      </c>
      <c r="P1137" s="129">
        <f t="shared" ca="1" si="321"/>
        <v>666307.17599999998</v>
      </c>
      <c r="Q1137" s="135">
        <f t="shared" si="322"/>
        <v>0</v>
      </c>
      <c r="R1137" s="129">
        <f t="shared" si="323"/>
        <v>0</v>
      </c>
      <c r="S1137" s="136" t="str">
        <f t="shared" si="332"/>
        <v>A+J=</v>
      </c>
      <c r="T1137" s="122">
        <f t="shared" si="333"/>
        <v>44732</v>
      </c>
      <c r="U1137" s="3"/>
      <c r="V1137" s="3"/>
      <c r="W1137" s="3"/>
      <c r="X1137" s="52"/>
      <c r="Y1137" s="3"/>
      <c r="Z1137" s="1"/>
      <c r="AA1137" s="3"/>
      <c r="AB1137" s="3"/>
      <c r="AC1137" s="3"/>
      <c r="AD1137" s="3"/>
      <c r="AE1137" s="3"/>
      <c r="AF1137" s="11"/>
      <c r="AG1137" s="3"/>
      <c r="AH1137" s="3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  <c r="FD1137" s="2"/>
      <c r="FE1137" s="2"/>
      <c r="FF1137" s="2"/>
      <c r="FG1137" s="2"/>
      <c r="FH1137" s="2"/>
      <c r="FI1137" s="2"/>
      <c r="FJ1137" s="2"/>
    </row>
    <row r="1138" spans="1:166" x14ac:dyDescent="0.15">
      <c r="A1138" s="134">
        <f t="shared" si="324"/>
        <v>44614</v>
      </c>
      <c r="B1138" s="127">
        <f t="shared" ca="1" si="334"/>
        <v>2667894.67</v>
      </c>
      <c r="C1138" s="119">
        <f t="shared" si="325"/>
        <v>2000000</v>
      </c>
      <c r="D1138" s="128">
        <f ca="1">IF(A1138&lt;$B$1,VLOOKUP(A1138,[1]DI!$A$4:$B$15000,2,FALSE),0)</f>
        <v>0.1065</v>
      </c>
      <c r="E1138" s="129">
        <f t="shared" ca="1" si="317"/>
        <v>1.00040168</v>
      </c>
      <c r="F1138" s="129">
        <f ca="1">(TRUNC(PRODUCT($E$12:$E1137),16))</f>
        <v>1.14786045960238</v>
      </c>
      <c r="G1138" s="129">
        <f t="shared" si="326"/>
        <v>1</v>
      </c>
      <c r="H1138" s="129">
        <f t="shared" ca="1" si="318"/>
        <v>1.14786046</v>
      </c>
      <c r="I1138" s="128">
        <f t="shared" si="327"/>
        <v>0.05</v>
      </c>
      <c r="J1138" s="122">
        <f t="shared" si="328"/>
        <v>43488</v>
      </c>
      <c r="K1138" s="118">
        <f t="shared" si="329"/>
        <v>776</v>
      </c>
      <c r="L1138" s="130">
        <f t="shared" si="330"/>
        <v>776</v>
      </c>
      <c r="M1138" s="131">
        <f t="shared" si="319"/>
        <v>1.1621162860000001</v>
      </c>
      <c r="N1138" s="131">
        <f t="shared" ca="1" si="320"/>
        <v>1.333947335</v>
      </c>
      <c r="O1138" s="130">
        <f t="shared" si="331"/>
        <v>0</v>
      </c>
      <c r="P1138" s="129">
        <f t="shared" ca="1" si="321"/>
        <v>667894.67000000004</v>
      </c>
      <c r="Q1138" s="135">
        <f t="shared" si="322"/>
        <v>0</v>
      </c>
      <c r="R1138" s="129">
        <f t="shared" si="323"/>
        <v>0</v>
      </c>
      <c r="S1138" s="136" t="str">
        <f t="shared" si="332"/>
        <v>A+J=</v>
      </c>
      <c r="T1138" s="122">
        <f t="shared" si="333"/>
        <v>44732</v>
      </c>
      <c r="U1138" s="3"/>
      <c r="V1138" s="3"/>
      <c r="W1138" s="3"/>
      <c r="X1138" s="52"/>
      <c r="Y1138" s="3"/>
      <c r="Z1138" s="1"/>
      <c r="AA1138" s="3"/>
      <c r="AB1138" s="3"/>
      <c r="AC1138" s="3"/>
      <c r="AD1138" s="3"/>
      <c r="AE1138" s="3"/>
      <c r="AF1138" s="11"/>
      <c r="AG1138" s="3"/>
      <c r="AH1138" s="3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  <c r="FD1138" s="2"/>
      <c r="FE1138" s="2"/>
      <c r="FF1138" s="2"/>
      <c r="FG1138" s="2"/>
      <c r="FH1138" s="2"/>
      <c r="FI1138" s="2"/>
      <c r="FJ1138" s="2"/>
    </row>
    <row r="1139" spans="1:166" x14ac:dyDescent="0.15">
      <c r="A1139" s="134">
        <f t="shared" si="324"/>
        <v>44615</v>
      </c>
      <c r="B1139" s="127">
        <f t="shared" ca="1" si="334"/>
        <v>2669483.0980000002</v>
      </c>
      <c r="C1139" s="119">
        <f t="shared" si="325"/>
        <v>2000000</v>
      </c>
      <c r="D1139" s="128">
        <f ca="1">IF(A1139&lt;$B$1,VLOOKUP(A1139,[1]DI!$A$4:$B$15000,2,FALSE),0)</f>
        <v>0.1065</v>
      </c>
      <c r="E1139" s="129">
        <f t="shared" ca="1" si="317"/>
        <v>1.00040168</v>
      </c>
      <c r="F1139" s="129">
        <f ca="1">(TRUNC(PRODUCT($E$12:$E1138),16))</f>
        <v>1.1483215321917899</v>
      </c>
      <c r="G1139" s="129">
        <f t="shared" si="326"/>
        <v>1</v>
      </c>
      <c r="H1139" s="129">
        <f t="shared" ca="1" si="318"/>
        <v>1.14832153</v>
      </c>
      <c r="I1139" s="128">
        <f t="shared" si="327"/>
        <v>0.05</v>
      </c>
      <c r="J1139" s="122">
        <f t="shared" si="328"/>
        <v>43488</v>
      </c>
      <c r="K1139" s="118">
        <f t="shared" si="329"/>
        <v>777</v>
      </c>
      <c r="L1139" s="130">
        <f t="shared" si="330"/>
        <v>777</v>
      </c>
      <c r="M1139" s="131">
        <f t="shared" si="319"/>
        <v>1.162341308</v>
      </c>
      <c r="N1139" s="131">
        <f t="shared" ca="1" si="320"/>
        <v>1.3347415490000001</v>
      </c>
      <c r="O1139" s="130">
        <f t="shared" si="331"/>
        <v>0</v>
      </c>
      <c r="P1139" s="129">
        <f t="shared" ca="1" si="321"/>
        <v>669483.098</v>
      </c>
      <c r="Q1139" s="135">
        <f t="shared" si="322"/>
        <v>0</v>
      </c>
      <c r="R1139" s="129">
        <f t="shared" si="323"/>
        <v>0</v>
      </c>
      <c r="S1139" s="136" t="str">
        <f t="shared" si="332"/>
        <v>A+J=</v>
      </c>
      <c r="T1139" s="122">
        <f t="shared" si="333"/>
        <v>44732</v>
      </c>
      <c r="U1139" s="3"/>
      <c r="V1139" s="3"/>
      <c r="W1139" s="3"/>
      <c r="X1139" s="52"/>
      <c r="Y1139" s="3"/>
      <c r="Z1139" s="1"/>
      <c r="AA1139" s="3"/>
      <c r="AB1139" s="3"/>
      <c r="AC1139" s="3"/>
      <c r="AD1139" s="3"/>
      <c r="AE1139" s="3"/>
      <c r="AF1139" s="11"/>
      <c r="AG1139" s="3"/>
      <c r="AH1139" s="3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  <c r="FD1139" s="2"/>
      <c r="FE1139" s="2"/>
      <c r="FF1139" s="2"/>
      <c r="FG1139" s="2"/>
      <c r="FH1139" s="2"/>
      <c r="FI1139" s="2"/>
      <c r="FJ1139" s="2"/>
    </row>
    <row r="1140" spans="1:166" x14ac:dyDescent="0.15">
      <c r="A1140" s="134">
        <f t="shared" si="324"/>
        <v>44616</v>
      </c>
      <c r="B1140" s="127">
        <f t="shared" ca="1" si="334"/>
        <v>2671072.48</v>
      </c>
      <c r="C1140" s="119">
        <f t="shared" si="325"/>
        <v>2000000</v>
      </c>
      <c r="D1140" s="128">
        <f ca="1">IF(A1140&lt;$B$1,VLOOKUP(A1140,[1]DI!$A$4:$B$15000,2,FALSE),0)</f>
        <v>0.1065</v>
      </c>
      <c r="E1140" s="129">
        <f t="shared" ca="1" si="317"/>
        <v>1.00040168</v>
      </c>
      <c r="F1140" s="129">
        <f ca="1">(TRUNC(PRODUCT($E$12:$E1139),16))</f>
        <v>1.14878278998484</v>
      </c>
      <c r="G1140" s="129">
        <f t="shared" si="326"/>
        <v>1</v>
      </c>
      <c r="H1140" s="129">
        <f t="shared" ca="1" si="318"/>
        <v>1.1487827900000001</v>
      </c>
      <c r="I1140" s="128">
        <f t="shared" si="327"/>
        <v>0.05</v>
      </c>
      <c r="J1140" s="122">
        <f t="shared" si="328"/>
        <v>43488</v>
      </c>
      <c r="K1140" s="118">
        <f t="shared" si="329"/>
        <v>778</v>
      </c>
      <c r="L1140" s="130">
        <f t="shared" si="330"/>
        <v>778</v>
      </c>
      <c r="M1140" s="131">
        <f t="shared" si="319"/>
        <v>1.1625663719999999</v>
      </c>
      <c r="N1140" s="131">
        <f t="shared" ca="1" si="320"/>
        <v>1.3355362399999999</v>
      </c>
      <c r="O1140" s="130">
        <f t="shared" si="331"/>
        <v>0</v>
      </c>
      <c r="P1140" s="129">
        <f t="shared" ca="1" si="321"/>
        <v>671072.48</v>
      </c>
      <c r="Q1140" s="135">
        <f t="shared" si="322"/>
        <v>0</v>
      </c>
      <c r="R1140" s="129">
        <f t="shared" si="323"/>
        <v>0</v>
      </c>
      <c r="S1140" s="136" t="str">
        <f t="shared" si="332"/>
        <v>A+J=</v>
      </c>
      <c r="T1140" s="122">
        <f t="shared" si="333"/>
        <v>44732</v>
      </c>
      <c r="U1140" s="3"/>
      <c r="V1140" s="3"/>
      <c r="W1140" s="3"/>
      <c r="X1140" s="52"/>
      <c r="Y1140" s="3"/>
      <c r="Z1140" s="1"/>
      <c r="AA1140" s="3"/>
      <c r="AB1140" s="3"/>
      <c r="AC1140" s="3"/>
      <c r="AD1140" s="3"/>
      <c r="AE1140" s="3"/>
      <c r="AF1140" s="11"/>
      <c r="AG1140" s="3"/>
      <c r="AH1140" s="3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  <c r="FD1140" s="2"/>
      <c r="FE1140" s="2"/>
      <c r="FF1140" s="2"/>
      <c r="FG1140" s="2"/>
      <c r="FH1140" s="2"/>
      <c r="FI1140" s="2"/>
      <c r="FJ1140" s="2"/>
    </row>
    <row r="1141" spans="1:166" x14ac:dyDescent="0.15">
      <c r="A1141" s="134">
        <f t="shared" si="324"/>
        <v>44617</v>
      </c>
      <c r="B1141" s="127">
        <f t="shared" ca="1" si="334"/>
        <v>2672662.7999999998</v>
      </c>
      <c r="C1141" s="119">
        <f t="shared" si="325"/>
        <v>2000000</v>
      </c>
      <c r="D1141" s="128">
        <f ca="1">IF(A1141&lt;$B$1,VLOOKUP(A1141,[1]DI!$A$4:$B$15000,2,FALSE),0)</f>
        <v>0.1065</v>
      </c>
      <c r="E1141" s="129">
        <f t="shared" ca="1" si="317"/>
        <v>1.00040168</v>
      </c>
      <c r="F1141" s="129">
        <f ca="1">(TRUNC(PRODUCT($E$12:$E1140),16))</f>
        <v>1.1492442330559201</v>
      </c>
      <c r="G1141" s="129">
        <f t="shared" si="326"/>
        <v>1</v>
      </c>
      <c r="H1141" s="129">
        <f t="shared" ca="1" si="318"/>
        <v>1.1492442300000001</v>
      </c>
      <c r="I1141" s="128">
        <f t="shared" si="327"/>
        <v>0.05</v>
      </c>
      <c r="J1141" s="122">
        <f t="shared" si="328"/>
        <v>43488</v>
      </c>
      <c r="K1141" s="118">
        <f t="shared" si="329"/>
        <v>779</v>
      </c>
      <c r="L1141" s="130">
        <f t="shared" si="330"/>
        <v>779</v>
      </c>
      <c r="M1141" s="131">
        <f t="shared" si="319"/>
        <v>1.162791481</v>
      </c>
      <c r="N1141" s="131">
        <f t="shared" ca="1" si="320"/>
        <v>1.3363313999999999</v>
      </c>
      <c r="O1141" s="130">
        <f t="shared" si="331"/>
        <v>0</v>
      </c>
      <c r="P1141" s="129">
        <f t="shared" ca="1" si="321"/>
        <v>672662.8</v>
      </c>
      <c r="Q1141" s="135">
        <f t="shared" si="322"/>
        <v>0</v>
      </c>
      <c r="R1141" s="129">
        <f t="shared" si="323"/>
        <v>0</v>
      </c>
      <c r="S1141" s="136" t="str">
        <f t="shared" si="332"/>
        <v>A+J=</v>
      </c>
      <c r="T1141" s="122">
        <f t="shared" si="333"/>
        <v>44732</v>
      </c>
      <c r="U1141" s="3"/>
      <c r="V1141" s="3"/>
      <c r="W1141" s="3"/>
      <c r="X1141" s="52"/>
      <c r="Y1141" s="3"/>
      <c r="Z1141" s="1"/>
      <c r="AA1141" s="3"/>
      <c r="AB1141" s="3"/>
      <c r="AC1141" s="3"/>
      <c r="AD1141" s="3"/>
      <c r="AE1141" s="3"/>
      <c r="AF1141" s="11"/>
      <c r="AG1141" s="3"/>
      <c r="AH1141" s="3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  <c r="FD1141" s="2"/>
      <c r="FE1141" s="2"/>
      <c r="FF1141" s="2"/>
      <c r="FG1141" s="2"/>
      <c r="FH1141" s="2"/>
      <c r="FI1141" s="2"/>
      <c r="FJ1141" s="2"/>
    </row>
    <row r="1142" spans="1:166" x14ac:dyDescent="0.15">
      <c r="A1142" s="134">
        <f t="shared" si="324"/>
        <v>44618</v>
      </c>
      <c r="B1142" s="127">
        <f t="shared" ca="1" si="334"/>
        <v>2674254.0759999999</v>
      </c>
      <c r="C1142" s="119">
        <f t="shared" si="325"/>
        <v>2000000</v>
      </c>
      <c r="D1142" s="128">
        <f ca="1">IF(A1142&lt;$B$1,VLOOKUP(A1142,[1]DI!$A$4:$B$15000,2,FALSE),0)</f>
        <v>0</v>
      </c>
      <c r="E1142" s="129">
        <f t="shared" ca="1" si="317"/>
        <v>1</v>
      </c>
      <c r="F1142" s="129">
        <f ca="1">(TRUNC(PRODUCT($E$12:$E1141),16))</f>
        <v>1.14970586147945</v>
      </c>
      <c r="G1142" s="129">
        <f t="shared" si="326"/>
        <v>1</v>
      </c>
      <c r="H1142" s="129">
        <f t="shared" ca="1" si="318"/>
        <v>1.1497058600000001</v>
      </c>
      <c r="I1142" s="128">
        <f t="shared" si="327"/>
        <v>0.05</v>
      </c>
      <c r="J1142" s="122">
        <f t="shared" si="328"/>
        <v>43488</v>
      </c>
      <c r="K1142" s="118">
        <f t="shared" si="329"/>
        <v>779</v>
      </c>
      <c r="L1142" s="130">
        <f t="shared" si="330"/>
        <v>780</v>
      </c>
      <c r="M1142" s="131">
        <f t="shared" si="319"/>
        <v>1.163016633</v>
      </c>
      <c r="N1142" s="131">
        <f t="shared" ca="1" si="320"/>
        <v>1.337127038</v>
      </c>
      <c r="O1142" s="130">
        <f t="shared" si="331"/>
        <v>0</v>
      </c>
      <c r="P1142" s="129">
        <f t="shared" ca="1" si="321"/>
        <v>674254.076</v>
      </c>
      <c r="Q1142" s="135">
        <f t="shared" si="322"/>
        <v>0</v>
      </c>
      <c r="R1142" s="129">
        <f t="shared" si="323"/>
        <v>0</v>
      </c>
      <c r="S1142" s="136" t="str">
        <f t="shared" si="332"/>
        <v>A+J=</v>
      </c>
      <c r="T1142" s="122">
        <f t="shared" si="333"/>
        <v>44732</v>
      </c>
      <c r="U1142" s="3"/>
      <c r="V1142" s="3"/>
      <c r="W1142" s="3"/>
      <c r="X1142" s="52"/>
      <c r="Y1142" s="3"/>
      <c r="Z1142" s="1"/>
      <c r="AA1142" s="3"/>
      <c r="AB1142" s="3"/>
      <c r="AC1142" s="3"/>
      <c r="AD1142" s="3"/>
      <c r="AE1142" s="3"/>
      <c r="AF1142" s="11"/>
      <c r="AG1142" s="3"/>
      <c r="AH1142" s="3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  <c r="FD1142" s="2"/>
      <c r="FE1142" s="2"/>
      <c r="FF1142" s="2"/>
      <c r="FG1142" s="2"/>
      <c r="FH1142" s="2"/>
      <c r="FI1142" s="2"/>
      <c r="FJ1142" s="2"/>
    </row>
    <row r="1143" spans="1:166" x14ac:dyDescent="0.15">
      <c r="A1143" s="134">
        <f t="shared" si="324"/>
        <v>44619</v>
      </c>
      <c r="B1143" s="127">
        <f t="shared" ca="1" si="334"/>
        <v>2674254.0759999999</v>
      </c>
      <c r="C1143" s="119">
        <f t="shared" si="325"/>
        <v>2000000</v>
      </c>
      <c r="D1143" s="128">
        <f ca="1">IF(A1143&lt;$B$1,VLOOKUP(A1143,[1]DI!$A$4:$B$15000,2,FALSE),0)</f>
        <v>0</v>
      </c>
      <c r="E1143" s="129">
        <f t="shared" ca="1" si="317"/>
        <v>1</v>
      </c>
      <c r="F1143" s="129">
        <f ca="1">(TRUNC(PRODUCT($E$12:$E1142),16))</f>
        <v>1.14970586147945</v>
      </c>
      <c r="G1143" s="129">
        <f t="shared" si="326"/>
        <v>1</v>
      </c>
      <c r="H1143" s="129">
        <f t="shared" ca="1" si="318"/>
        <v>1.1497058600000001</v>
      </c>
      <c r="I1143" s="128">
        <f t="shared" si="327"/>
        <v>0.05</v>
      </c>
      <c r="J1143" s="122">
        <f t="shared" si="328"/>
        <v>43488</v>
      </c>
      <c r="K1143" s="118">
        <f t="shared" si="329"/>
        <v>779</v>
      </c>
      <c r="L1143" s="130">
        <f t="shared" si="330"/>
        <v>780</v>
      </c>
      <c r="M1143" s="131">
        <f t="shared" si="319"/>
        <v>1.163016633</v>
      </c>
      <c r="N1143" s="131">
        <f t="shared" ca="1" si="320"/>
        <v>1.337127038</v>
      </c>
      <c r="O1143" s="130">
        <f t="shared" si="331"/>
        <v>0</v>
      </c>
      <c r="P1143" s="129">
        <f t="shared" ca="1" si="321"/>
        <v>674254.076</v>
      </c>
      <c r="Q1143" s="135">
        <f t="shared" si="322"/>
        <v>0</v>
      </c>
      <c r="R1143" s="129">
        <f t="shared" si="323"/>
        <v>0</v>
      </c>
      <c r="S1143" s="136" t="str">
        <f t="shared" si="332"/>
        <v>A+J=</v>
      </c>
      <c r="T1143" s="122">
        <f t="shared" si="333"/>
        <v>44732</v>
      </c>
      <c r="U1143" s="3"/>
      <c r="V1143" s="3"/>
      <c r="W1143" s="3"/>
      <c r="X1143" s="52"/>
      <c r="Y1143" s="3"/>
      <c r="Z1143" s="1"/>
      <c r="AA1143" s="3"/>
      <c r="AB1143" s="3"/>
      <c r="AC1143" s="3"/>
      <c r="AD1143" s="3"/>
      <c r="AE1143" s="3"/>
      <c r="AF1143" s="11"/>
      <c r="AG1143" s="3"/>
      <c r="AH1143" s="3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  <c r="FD1143" s="2"/>
      <c r="FE1143" s="2"/>
      <c r="FF1143" s="2"/>
      <c r="FG1143" s="2"/>
      <c r="FH1143" s="2"/>
      <c r="FI1143" s="2"/>
      <c r="FJ1143" s="2"/>
    </row>
    <row r="1144" spans="1:166" x14ac:dyDescent="0.15">
      <c r="A1144" s="134">
        <f t="shared" si="324"/>
        <v>44620</v>
      </c>
      <c r="B1144" s="127">
        <f t="shared" ca="1" si="334"/>
        <v>2674254.0759999999</v>
      </c>
      <c r="C1144" s="119">
        <f t="shared" si="325"/>
        <v>2000000</v>
      </c>
      <c r="D1144" s="128">
        <f ca="1">IF(A1144&lt;$B$1,VLOOKUP(A1144,[1]DI!$A$4:$B$15000,2,FALSE),0)</f>
        <v>0</v>
      </c>
      <c r="E1144" s="129">
        <f t="shared" ca="1" si="317"/>
        <v>1</v>
      </c>
      <c r="F1144" s="129">
        <f ca="1">(TRUNC(PRODUCT($E$12:$E1143),16))</f>
        <v>1.14970586147945</v>
      </c>
      <c r="G1144" s="129">
        <f t="shared" si="326"/>
        <v>1</v>
      </c>
      <c r="H1144" s="129">
        <f t="shared" ca="1" si="318"/>
        <v>1.1497058600000001</v>
      </c>
      <c r="I1144" s="128">
        <f t="shared" si="327"/>
        <v>0.05</v>
      </c>
      <c r="J1144" s="122">
        <f t="shared" si="328"/>
        <v>43488</v>
      </c>
      <c r="K1144" s="118">
        <f t="shared" si="329"/>
        <v>779</v>
      </c>
      <c r="L1144" s="130">
        <f t="shared" si="330"/>
        <v>780</v>
      </c>
      <c r="M1144" s="131">
        <f t="shared" si="319"/>
        <v>1.163016633</v>
      </c>
      <c r="N1144" s="131">
        <f t="shared" ca="1" si="320"/>
        <v>1.337127038</v>
      </c>
      <c r="O1144" s="130">
        <f t="shared" si="331"/>
        <v>0</v>
      </c>
      <c r="P1144" s="129">
        <f t="shared" ca="1" si="321"/>
        <v>674254.076</v>
      </c>
      <c r="Q1144" s="135">
        <f t="shared" si="322"/>
        <v>0</v>
      </c>
      <c r="R1144" s="129">
        <f t="shared" si="323"/>
        <v>0</v>
      </c>
      <c r="S1144" s="136" t="str">
        <f t="shared" si="332"/>
        <v>A+J=</v>
      </c>
      <c r="T1144" s="122">
        <f t="shared" si="333"/>
        <v>44732</v>
      </c>
      <c r="U1144" s="3"/>
      <c r="V1144" s="3"/>
      <c r="W1144" s="3"/>
      <c r="X1144" s="52"/>
      <c r="Y1144" s="3"/>
      <c r="Z1144" s="1"/>
      <c r="AA1144" s="3"/>
      <c r="AB1144" s="3"/>
      <c r="AC1144" s="3"/>
      <c r="AD1144" s="3"/>
      <c r="AE1144" s="3"/>
      <c r="AF1144" s="11"/>
      <c r="AG1144" s="3"/>
      <c r="AH1144" s="3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  <c r="FD1144" s="2"/>
      <c r="FE1144" s="2"/>
      <c r="FF1144" s="2"/>
      <c r="FG1144" s="2"/>
      <c r="FH1144" s="2"/>
      <c r="FI1144" s="2"/>
      <c r="FJ1144" s="2"/>
    </row>
    <row r="1145" spans="1:166" x14ac:dyDescent="0.15">
      <c r="A1145" s="134">
        <f t="shared" si="324"/>
        <v>44621</v>
      </c>
      <c r="B1145" s="127">
        <f t="shared" ca="1" si="334"/>
        <v>2674254.0759999999</v>
      </c>
      <c r="C1145" s="119">
        <f t="shared" si="325"/>
        <v>2000000</v>
      </c>
      <c r="D1145" s="128">
        <f ca="1">IF(A1145&lt;$B$1,VLOOKUP(A1145,[1]DI!$A$4:$B$15000,2,FALSE),0)</f>
        <v>0</v>
      </c>
      <c r="E1145" s="129">
        <f t="shared" ca="1" si="317"/>
        <v>1</v>
      </c>
      <c r="F1145" s="129">
        <f ca="1">(TRUNC(PRODUCT($E$12:$E1144),16))</f>
        <v>1.14970586147945</v>
      </c>
      <c r="G1145" s="129">
        <f t="shared" si="326"/>
        <v>1</v>
      </c>
      <c r="H1145" s="129">
        <f t="shared" ca="1" si="318"/>
        <v>1.1497058600000001</v>
      </c>
      <c r="I1145" s="128">
        <f t="shared" si="327"/>
        <v>0.05</v>
      </c>
      <c r="J1145" s="122">
        <f t="shared" si="328"/>
        <v>43488</v>
      </c>
      <c r="K1145" s="118">
        <f t="shared" si="329"/>
        <v>779</v>
      </c>
      <c r="L1145" s="130">
        <f t="shared" si="330"/>
        <v>780</v>
      </c>
      <c r="M1145" s="131">
        <f t="shared" si="319"/>
        <v>1.163016633</v>
      </c>
      <c r="N1145" s="131">
        <f t="shared" ca="1" si="320"/>
        <v>1.337127038</v>
      </c>
      <c r="O1145" s="130">
        <f t="shared" si="331"/>
        <v>0</v>
      </c>
      <c r="P1145" s="129">
        <f t="shared" ca="1" si="321"/>
        <v>674254.076</v>
      </c>
      <c r="Q1145" s="135">
        <f t="shared" si="322"/>
        <v>0</v>
      </c>
      <c r="R1145" s="129">
        <f t="shared" si="323"/>
        <v>0</v>
      </c>
      <c r="S1145" s="136" t="str">
        <f t="shared" si="332"/>
        <v>A+J=</v>
      </c>
      <c r="T1145" s="122">
        <f t="shared" si="333"/>
        <v>44732</v>
      </c>
      <c r="U1145" s="3"/>
      <c r="V1145" s="3"/>
      <c r="W1145" s="3"/>
      <c r="X1145" s="52"/>
      <c r="Y1145" s="3"/>
      <c r="Z1145" s="1"/>
      <c r="AA1145" s="3"/>
      <c r="AB1145" s="3"/>
      <c r="AC1145" s="3"/>
      <c r="AD1145" s="3"/>
      <c r="AE1145" s="3"/>
      <c r="AF1145" s="11"/>
      <c r="AG1145" s="3"/>
      <c r="AH1145" s="3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  <c r="FD1145" s="2"/>
      <c r="FE1145" s="2"/>
      <c r="FF1145" s="2"/>
      <c r="FG1145" s="2"/>
      <c r="FH1145" s="2"/>
      <c r="FI1145" s="2"/>
      <c r="FJ1145" s="2"/>
    </row>
    <row r="1146" spans="1:166" x14ac:dyDescent="0.15">
      <c r="A1146" s="134">
        <f t="shared" si="324"/>
        <v>44622</v>
      </c>
      <c r="B1146" s="127">
        <f t="shared" ca="1" si="334"/>
        <v>2674254.0759999999</v>
      </c>
      <c r="C1146" s="119">
        <f t="shared" si="325"/>
        <v>2000000</v>
      </c>
      <c r="D1146" s="128">
        <f ca="1">IF(A1146&lt;$B$1,VLOOKUP(A1146,[1]DI!$A$4:$B$15000,2,FALSE),0)</f>
        <v>0.1065</v>
      </c>
      <c r="E1146" s="129">
        <f t="shared" ca="1" si="317"/>
        <v>1.00040168</v>
      </c>
      <c r="F1146" s="129">
        <f ca="1">(TRUNC(PRODUCT($E$12:$E1145),16))</f>
        <v>1.14970586147945</v>
      </c>
      <c r="G1146" s="129">
        <f t="shared" si="326"/>
        <v>1</v>
      </c>
      <c r="H1146" s="129">
        <f t="shared" ca="1" si="318"/>
        <v>1.1497058600000001</v>
      </c>
      <c r="I1146" s="128">
        <f t="shared" si="327"/>
        <v>0.05</v>
      </c>
      <c r="J1146" s="122">
        <f t="shared" si="328"/>
        <v>43488</v>
      </c>
      <c r="K1146" s="118">
        <f t="shared" si="329"/>
        <v>780</v>
      </c>
      <c r="L1146" s="130">
        <f t="shared" si="330"/>
        <v>780</v>
      </c>
      <c r="M1146" s="131">
        <f t="shared" si="319"/>
        <v>1.163016633</v>
      </c>
      <c r="N1146" s="131">
        <f t="shared" ca="1" si="320"/>
        <v>1.337127038</v>
      </c>
      <c r="O1146" s="130">
        <f t="shared" si="331"/>
        <v>0</v>
      </c>
      <c r="P1146" s="129">
        <f t="shared" ca="1" si="321"/>
        <v>674254.076</v>
      </c>
      <c r="Q1146" s="135">
        <f t="shared" si="322"/>
        <v>0</v>
      </c>
      <c r="R1146" s="129">
        <f t="shared" si="323"/>
        <v>0</v>
      </c>
      <c r="S1146" s="136" t="str">
        <f t="shared" si="332"/>
        <v>A+J=</v>
      </c>
      <c r="T1146" s="122">
        <f t="shared" si="333"/>
        <v>44732</v>
      </c>
      <c r="U1146" s="3"/>
      <c r="V1146" s="3"/>
      <c r="W1146" s="3"/>
      <c r="X1146" s="52"/>
      <c r="Y1146" s="3"/>
      <c r="Z1146" s="1"/>
      <c r="AA1146" s="3"/>
      <c r="AB1146" s="3"/>
      <c r="AC1146" s="3"/>
      <c r="AD1146" s="3"/>
      <c r="AE1146" s="3"/>
      <c r="AF1146" s="11"/>
      <c r="AG1146" s="3"/>
      <c r="AH1146" s="3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  <c r="FD1146" s="2"/>
      <c r="FE1146" s="2"/>
      <c r="FF1146" s="2"/>
      <c r="FG1146" s="2"/>
      <c r="FH1146" s="2"/>
      <c r="FI1146" s="2"/>
      <c r="FJ1146" s="2"/>
    </row>
    <row r="1147" spans="1:166" x14ac:dyDescent="0.15">
      <c r="A1147" s="134">
        <f t="shared" si="324"/>
        <v>44623</v>
      </c>
      <c r="B1147" s="127">
        <f t="shared" ca="1" si="334"/>
        <v>2675846.31</v>
      </c>
      <c r="C1147" s="119">
        <f t="shared" si="325"/>
        <v>2000000</v>
      </c>
      <c r="D1147" s="128">
        <f ca="1">IF(A1147&lt;$B$1,VLOOKUP(A1147,[1]DI!$A$4:$B$15000,2,FALSE),0)</f>
        <v>0.1065</v>
      </c>
      <c r="E1147" s="129">
        <f t="shared" ca="1" si="317"/>
        <v>1.00040168</v>
      </c>
      <c r="F1147" s="129">
        <f ca="1">(TRUNC(PRODUCT($E$12:$E1146),16))</f>
        <v>1.1501676753298899</v>
      </c>
      <c r="G1147" s="129">
        <f t="shared" si="326"/>
        <v>1</v>
      </c>
      <c r="H1147" s="129">
        <f t="shared" ca="1" si="318"/>
        <v>1.15016768</v>
      </c>
      <c r="I1147" s="128">
        <f t="shared" si="327"/>
        <v>0.05</v>
      </c>
      <c r="J1147" s="122">
        <f t="shared" si="328"/>
        <v>43488</v>
      </c>
      <c r="K1147" s="118">
        <f t="shared" si="329"/>
        <v>781</v>
      </c>
      <c r="L1147" s="130">
        <f t="shared" si="330"/>
        <v>781</v>
      </c>
      <c r="M1147" s="131">
        <f t="shared" si="319"/>
        <v>1.1632418280000001</v>
      </c>
      <c r="N1147" s="131">
        <f t="shared" ca="1" si="320"/>
        <v>1.3379231549999999</v>
      </c>
      <c r="O1147" s="130">
        <f t="shared" si="331"/>
        <v>0</v>
      </c>
      <c r="P1147" s="129">
        <f t="shared" ca="1" si="321"/>
        <v>675846.31</v>
      </c>
      <c r="Q1147" s="135">
        <f t="shared" si="322"/>
        <v>0</v>
      </c>
      <c r="R1147" s="129">
        <f t="shared" si="323"/>
        <v>0</v>
      </c>
      <c r="S1147" s="136" t="str">
        <f t="shared" si="332"/>
        <v>A+J=</v>
      </c>
      <c r="T1147" s="122">
        <f t="shared" si="333"/>
        <v>44732</v>
      </c>
      <c r="U1147" s="3"/>
      <c r="V1147" s="3"/>
      <c r="W1147" s="3"/>
      <c r="X1147" s="52"/>
      <c r="Y1147" s="3"/>
      <c r="Z1147" s="1"/>
      <c r="AA1147" s="3"/>
      <c r="AB1147" s="3"/>
      <c r="AC1147" s="3"/>
      <c r="AD1147" s="3"/>
      <c r="AE1147" s="3"/>
      <c r="AF1147" s="11"/>
      <c r="AG1147" s="3"/>
      <c r="AH1147" s="3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  <c r="FD1147" s="2"/>
      <c r="FE1147" s="2"/>
      <c r="FF1147" s="2"/>
      <c r="FG1147" s="2"/>
      <c r="FH1147" s="2"/>
      <c r="FI1147" s="2"/>
      <c r="FJ1147" s="2"/>
    </row>
    <row r="1148" spans="1:166" x14ac:dyDescent="0.15">
      <c r="A1148" s="134">
        <f t="shared" si="324"/>
        <v>44624</v>
      </c>
      <c r="B1148" s="127">
        <f t="shared" ca="1" si="334"/>
        <v>2677439.4539999999</v>
      </c>
      <c r="C1148" s="119">
        <f t="shared" si="325"/>
        <v>2000000</v>
      </c>
      <c r="D1148" s="128">
        <f ca="1">IF(A1148&lt;$B$1,VLOOKUP(A1148,[1]DI!$A$4:$B$15000,2,FALSE),0)</f>
        <v>0.1065</v>
      </c>
      <c r="E1148" s="129">
        <f t="shared" ca="1" si="317"/>
        <v>1.00040168</v>
      </c>
      <c r="F1148" s="129">
        <f ca="1">(TRUNC(PRODUCT($E$12:$E1147),16))</f>
        <v>1.1506296746817199</v>
      </c>
      <c r="G1148" s="129">
        <f t="shared" si="326"/>
        <v>1</v>
      </c>
      <c r="H1148" s="129">
        <f t="shared" ca="1" si="318"/>
        <v>1.15062967</v>
      </c>
      <c r="I1148" s="128">
        <f t="shared" si="327"/>
        <v>0.05</v>
      </c>
      <c r="J1148" s="122">
        <f t="shared" si="328"/>
        <v>43488</v>
      </c>
      <c r="K1148" s="118">
        <f t="shared" si="329"/>
        <v>782</v>
      </c>
      <c r="L1148" s="130">
        <f t="shared" si="330"/>
        <v>782</v>
      </c>
      <c r="M1148" s="131">
        <f t="shared" si="319"/>
        <v>1.163467067</v>
      </c>
      <c r="N1148" s="131">
        <f t="shared" ca="1" si="320"/>
        <v>1.338719727</v>
      </c>
      <c r="O1148" s="130">
        <f t="shared" si="331"/>
        <v>0</v>
      </c>
      <c r="P1148" s="129">
        <f t="shared" ca="1" si="321"/>
        <v>677439.45400000003</v>
      </c>
      <c r="Q1148" s="135">
        <f t="shared" si="322"/>
        <v>0</v>
      </c>
      <c r="R1148" s="129">
        <f t="shared" si="323"/>
        <v>0</v>
      </c>
      <c r="S1148" s="136" t="str">
        <f t="shared" si="332"/>
        <v>A+J=</v>
      </c>
      <c r="T1148" s="122">
        <f t="shared" si="333"/>
        <v>44732</v>
      </c>
      <c r="U1148" s="3"/>
      <c r="V1148" s="3"/>
      <c r="W1148" s="3"/>
      <c r="X1148" s="52"/>
      <c r="Y1148" s="3"/>
      <c r="Z1148" s="1"/>
      <c r="AA1148" s="3"/>
      <c r="AB1148" s="3"/>
      <c r="AC1148" s="3"/>
      <c r="AD1148" s="3"/>
      <c r="AE1148" s="3"/>
      <c r="AF1148" s="11"/>
      <c r="AG1148" s="3"/>
      <c r="AH1148" s="3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  <c r="FD1148" s="2"/>
      <c r="FE1148" s="2"/>
      <c r="FF1148" s="2"/>
      <c r="FG1148" s="2"/>
      <c r="FH1148" s="2"/>
      <c r="FI1148" s="2"/>
      <c r="FJ1148" s="2"/>
    </row>
    <row r="1149" spans="1:166" x14ac:dyDescent="0.15">
      <c r="A1149" s="134">
        <f t="shared" si="324"/>
        <v>44625</v>
      </c>
      <c r="B1149" s="127">
        <f t="shared" ca="1" si="334"/>
        <v>2679033.5839999998</v>
      </c>
      <c r="C1149" s="119">
        <f t="shared" si="325"/>
        <v>2000000</v>
      </c>
      <c r="D1149" s="128">
        <f ca="1">IF(A1149&lt;$B$1,VLOOKUP(A1149,[1]DI!$A$4:$B$15000,2,FALSE),0)</f>
        <v>0</v>
      </c>
      <c r="E1149" s="129">
        <f t="shared" ca="1" si="317"/>
        <v>1</v>
      </c>
      <c r="F1149" s="129">
        <f ca="1">(TRUNC(PRODUCT($E$12:$E1148),16))</f>
        <v>1.1510918596094499</v>
      </c>
      <c r="G1149" s="129">
        <f t="shared" si="326"/>
        <v>1</v>
      </c>
      <c r="H1149" s="129">
        <f t="shared" ca="1" si="318"/>
        <v>1.15109186</v>
      </c>
      <c r="I1149" s="128">
        <f t="shared" si="327"/>
        <v>0.05</v>
      </c>
      <c r="J1149" s="122">
        <f t="shared" si="328"/>
        <v>43488</v>
      </c>
      <c r="K1149" s="118">
        <f t="shared" si="329"/>
        <v>782</v>
      </c>
      <c r="L1149" s="130">
        <f t="shared" si="330"/>
        <v>783</v>
      </c>
      <c r="M1149" s="131">
        <f t="shared" si="319"/>
        <v>1.16369235</v>
      </c>
      <c r="N1149" s="131">
        <f t="shared" ca="1" si="320"/>
        <v>1.339516792</v>
      </c>
      <c r="O1149" s="130">
        <f t="shared" si="331"/>
        <v>0</v>
      </c>
      <c r="P1149" s="129">
        <f t="shared" ca="1" si="321"/>
        <v>679033.58400000003</v>
      </c>
      <c r="Q1149" s="135">
        <f t="shared" si="322"/>
        <v>0</v>
      </c>
      <c r="R1149" s="129">
        <f t="shared" si="323"/>
        <v>0</v>
      </c>
      <c r="S1149" s="136" t="str">
        <f t="shared" si="332"/>
        <v>A+J=</v>
      </c>
      <c r="T1149" s="122">
        <f t="shared" si="333"/>
        <v>44732</v>
      </c>
      <c r="U1149" s="3"/>
      <c r="V1149" s="3"/>
      <c r="W1149" s="3"/>
      <c r="X1149" s="52"/>
      <c r="Y1149" s="3"/>
      <c r="Z1149" s="1"/>
      <c r="AA1149" s="3"/>
      <c r="AB1149" s="3"/>
      <c r="AC1149" s="3"/>
      <c r="AD1149" s="3"/>
      <c r="AE1149" s="3"/>
      <c r="AF1149" s="11"/>
      <c r="AG1149" s="3"/>
      <c r="AH1149" s="3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  <c r="FD1149" s="2"/>
      <c r="FE1149" s="2"/>
      <c r="FF1149" s="2"/>
      <c r="FG1149" s="2"/>
      <c r="FH1149" s="2"/>
      <c r="FI1149" s="2"/>
      <c r="FJ1149" s="2"/>
    </row>
    <row r="1150" spans="1:166" x14ac:dyDescent="0.15">
      <c r="A1150" s="134">
        <f t="shared" si="324"/>
        <v>44626</v>
      </c>
      <c r="B1150" s="127">
        <f t="shared" ca="1" si="334"/>
        <v>2679033.5839999998</v>
      </c>
      <c r="C1150" s="119">
        <f t="shared" si="325"/>
        <v>2000000</v>
      </c>
      <c r="D1150" s="128">
        <f ca="1">IF(A1150&lt;$B$1,VLOOKUP(A1150,[1]DI!$A$4:$B$15000,2,FALSE),0)</f>
        <v>0</v>
      </c>
      <c r="E1150" s="129">
        <f t="shared" ca="1" si="317"/>
        <v>1</v>
      </c>
      <c r="F1150" s="129">
        <f ca="1">(TRUNC(PRODUCT($E$12:$E1149),16))</f>
        <v>1.1510918596094499</v>
      </c>
      <c r="G1150" s="129">
        <f t="shared" si="326"/>
        <v>1</v>
      </c>
      <c r="H1150" s="129">
        <f t="shared" ca="1" si="318"/>
        <v>1.15109186</v>
      </c>
      <c r="I1150" s="128">
        <f t="shared" si="327"/>
        <v>0.05</v>
      </c>
      <c r="J1150" s="122">
        <f t="shared" si="328"/>
        <v>43488</v>
      </c>
      <c r="K1150" s="118">
        <f t="shared" si="329"/>
        <v>782</v>
      </c>
      <c r="L1150" s="130">
        <f t="shared" si="330"/>
        <v>783</v>
      </c>
      <c r="M1150" s="131">
        <f t="shared" si="319"/>
        <v>1.16369235</v>
      </c>
      <c r="N1150" s="131">
        <f t="shared" ca="1" si="320"/>
        <v>1.339516792</v>
      </c>
      <c r="O1150" s="130">
        <f t="shared" si="331"/>
        <v>0</v>
      </c>
      <c r="P1150" s="129">
        <f t="shared" ca="1" si="321"/>
        <v>679033.58400000003</v>
      </c>
      <c r="Q1150" s="135">
        <f t="shared" si="322"/>
        <v>0</v>
      </c>
      <c r="R1150" s="129">
        <f t="shared" si="323"/>
        <v>0</v>
      </c>
      <c r="S1150" s="136" t="str">
        <f t="shared" si="332"/>
        <v>A+J=</v>
      </c>
      <c r="T1150" s="122">
        <f t="shared" si="333"/>
        <v>44732</v>
      </c>
      <c r="U1150" s="3"/>
      <c r="V1150" s="3"/>
      <c r="W1150" s="3"/>
      <c r="X1150" s="52"/>
      <c r="Y1150" s="3"/>
      <c r="Z1150" s="1"/>
      <c r="AA1150" s="3"/>
      <c r="AB1150" s="3"/>
      <c r="AC1150" s="3"/>
      <c r="AD1150" s="3"/>
      <c r="AE1150" s="3"/>
      <c r="AF1150" s="11"/>
      <c r="AG1150" s="3"/>
      <c r="AH1150" s="3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  <c r="FD1150" s="2"/>
      <c r="FE1150" s="2"/>
      <c r="FF1150" s="2"/>
      <c r="FG1150" s="2"/>
      <c r="FH1150" s="2"/>
      <c r="FI1150" s="2"/>
      <c r="FJ1150" s="2"/>
    </row>
    <row r="1151" spans="1:166" x14ac:dyDescent="0.15">
      <c r="A1151" s="134">
        <f t="shared" si="324"/>
        <v>44627</v>
      </c>
      <c r="B1151" s="127">
        <f t="shared" ca="1" si="334"/>
        <v>2679033.5839999998</v>
      </c>
      <c r="C1151" s="119">
        <f t="shared" si="325"/>
        <v>2000000</v>
      </c>
      <c r="D1151" s="128">
        <f ca="1">IF(A1151&lt;$B$1,VLOOKUP(A1151,[1]DI!$A$4:$B$15000,2,FALSE),0)</f>
        <v>0.1065</v>
      </c>
      <c r="E1151" s="129">
        <f t="shared" ca="1" si="317"/>
        <v>1.00040168</v>
      </c>
      <c r="F1151" s="129">
        <f ca="1">(TRUNC(PRODUCT($E$12:$E1150),16))</f>
        <v>1.1510918596094499</v>
      </c>
      <c r="G1151" s="129">
        <f t="shared" si="326"/>
        <v>1</v>
      </c>
      <c r="H1151" s="129">
        <f t="shared" ca="1" si="318"/>
        <v>1.15109186</v>
      </c>
      <c r="I1151" s="128">
        <f t="shared" si="327"/>
        <v>0.05</v>
      </c>
      <c r="J1151" s="122">
        <f t="shared" si="328"/>
        <v>43488</v>
      </c>
      <c r="K1151" s="118">
        <f t="shared" si="329"/>
        <v>783</v>
      </c>
      <c r="L1151" s="130">
        <f t="shared" si="330"/>
        <v>783</v>
      </c>
      <c r="M1151" s="131">
        <f t="shared" si="319"/>
        <v>1.16369235</v>
      </c>
      <c r="N1151" s="131">
        <f t="shared" ca="1" si="320"/>
        <v>1.339516792</v>
      </c>
      <c r="O1151" s="130">
        <f t="shared" si="331"/>
        <v>0</v>
      </c>
      <c r="P1151" s="129">
        <f t="shared" ca="1" si="321"/>
        <v>679033.58400000003</v>
      </c>
      <c r="Q1151" s="135">
        <f t="shared" si="322"/>
        <v>0</v>
      </c>
      <c r="R1151" s="129">
        <f t="shared" si="323"/>
        <v>0</v>
      </c>
      <c r="S1151" s="136" t="str">
        <f t="shared" si="332"/>
        <v>A+J=</v>
      </c>
      <c r="T1151" s="122">
        <f t="shared" si="333"/>
        <v>44732</v>
      </c>
      <c r="U1151" s="3"/>
      <c r="V1151" s="3"/>
      <c r="W1151" s="3"/>
      <c r="X1151" s="52"/>
      <c r="Y1151" s="3"/>
      <c r="Z1151" s="1"/>
      <c r="AA1151" s="3"/>
      <c r="AB1151" s="3"/>
      <c r="AC1151" s="3"/>
      <c r="AD1151" s="3"/>
      <c r="AE1151" s="3"/>
      <c r="AF1151" s="11"/>
      <c r="AG1151" s="3"/>
      <c r="AH1151" s="3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  <c r="FD1151" s="2"/>
      <c r="FE1151" s="2"/>
      <c r="FF1151" s="2"/>
      <c r="FG1151" s="2"/>
      <c r="FH1151" s="2"/>
      <c r="FI1151" s="2"/>
      <c r="FJ1151" s="2"/>
    </row>
    <row r="1152" spans="1:166" x14ac:dyDescent="0.15">
      <c r="A1152" s="134">
        <f t="shared" si="324"/>
        <v>44628</v>
      </c>
      <c r="B1152" s="127">
        <f t="shared" ca="1" si="334"/>
        <v>2680628.6459999997</v>
      </c>
      <c r="C1152" s="119">
        <f t="shared" si="325"/>
        <v>2000000</v>
      </c>
      <c r="D1152" s="128">
        <f ca="1">IF(A1152&lt;$B$1,VLOOKUP(A1152,[1]DI!$A$4:$B$15000,2,FALSE),0)</f>
        <v>0.1065</v>
      </c>
      <c r="E1152" s="129">
        <f t="shared" ca="1" si="317"/>
        <v>1.00040168</v>
      </c>
      <c r="F1152" s="129">
        <f ca="1">(TRUNC(PRODUCT($E$12:$E1151),16))</f>
        <v>1.1515542301876101</v>
      </c>
      <c r="G1152" s="129">
        <f t="shared" si="326"/>
        <v>1</v>
      </c>
      <c r="H1152" s="129">
        <f t="shared" ca="1" si="318"/>
        <v>1.1515542299999999</v>
      </c>
      <c r="I1152" s="128">
        <f t="shared" si="327"/>
        <v>0.05</v>
      </c>
      <c r="J1152" s="122">
        <f t="shared" si="328"/>
        <v>43488</v>
      </c>
      <c r="K1152" s="118">
        <f t="shared" si="329"/>
        <v>784</v>
      </c>
      <c r="L1152" s="130">
        <f t="shared" si="330"/>
        <v>784</v>
      </c>
      <c r="M1152" s="131">
        <f t="shared" si="319"/>
        <v>1.1639176760000001</v>
      </c>
      <c r="N1152" s="131">
        <f t="shared" ca="1" si="320"/>
        <v>1.3403143230000001</v>
      </c>
      <c r="O1152" s="130">
        <f t="shared" si="331"/>
        <v>0</v>
      </c>
      <c r="P1152" s="129">
        <f t="shared" ca="1" si="321"/>
        <v>680628.64599999995</v>
      </c>
      <c r="Q1152" s="135">
        <f t="shared" si="322"/>
        <v>0</v>
      </c>
      <c r="R1152" s="129">
        <f t="shared" si="323"/>
        <v>0</v>
      </c>
      <c r="S1152" s="136" t="str">
        <f t="shared" si="332"/>
        <v>A+J=</v>
      </c>
      <c r="T1152" s="122">
        <f t="shared" si="333"/>
        <v>44732</v>
      </c>
      <c r="U1152" s="3"/>
      <c r="V1152" s="3"/>
      <c r="W1152" s="3"/>
      <c r="X1152" s="52"/>
      <c r="Y1152" s="3"/>
      <c r="Z1152" s="1"/>
      <c r="AA1152" s="3"/>
      <c r="AB1152" s="3"/>
      <c r="AC1152" s="3"/>
      <c r="AD1152" s="3"/>
      <c r="AE1152" s="3"/>
      <c r="AF1152" s="11"/>
      <c r="AG1152" s="3"/>
      <c r="AH1152" s="3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  <c r="FD1152" s="2"/>
      <c r="FE1152" s="2"/>
      <c r="FF1152" s="2"/>
      <c r="FG1152" s="2"/>
      <c r="FH1152" s="2"/>
      <c r="FI1152" s="2"/>
      <c r="FJ1152" s="2"/>
    </row>
    <row r="1153" spans="1:166" x14ac:dyDescent="0.15">
      <c r="A1153" s="134">
        <f t="shared" si="324"/>
        <v>44629</v>
      </c>
      <c r="B1153" s="127">
        <f t="shared" ca="1" si="334"/>
        <v>2682224.67</v>
      </c>
      <c r="C1153" s="119">
        <f t="shared" si="325"/>
        <v>2000000</v>
      </c>
      <c r="D1153" s="128">
        <f ca="1">IF(A1153&lt;$B$1,VLOOKUP(A1153,[1]DI!$A$4:$B$15000,2,FALSE),0)</f>
        <v>0.1065</v>
      </c>
      <c r="E1153" s="129">
        <f t="shared" ca="1" si="317"/>
        <v>1.00040168</v>
      </c>
      <c r="F1153" s="129">
        <f ca="1">(TRUNC(PRODUCT($E$12:$E1152),16))</f>
        <v>1.1520167864908</v>
      </c>
      <c r="G1153" s="129">
        <f t="shared" si="326"/>
        <v>1</v>
      </c>
      <c r="H1153" s="129">
        <f t="shared" ca="1" si="318"/>
        <v>1.15201679</v>
      </c>
      <c r="I1153" s="128">
        <f t="shared" si="327"/>
        <v>0.05</v>
      </c>
      <c r="J1153" s="122">
        <f t="shared" si="328"/>
        <v>43488</v>
      </c>
      <c r="K1153" s="118">
        <f t="shared" si="329"/>
        <v>785</v>
      </c>
      <c r="L1153" s="130">
        <f t="shared" si="330"/>
        <v>785</v>
      </c>
      <c r="M1153" s="131">
        <f t="shared" si="319"/>
        <v>1.164143046</v>
      </c>
      <c r="N1153" s="131">
        <f t="shared" ca="1" si="320"/>
        <v>1.341112335</v>
      </c>
      <c r="O1153" s="130">
        <f t="shared" si="331"/>
        <v>0</v>
      </c>
      <c r="P1153" s="129">
        <f t="shared" ca="1" si="321"/>
        <v>682224.67</v>
      </c>
      <c r="Q1153" s="135">
        <f t="shared" si="322"/>
        <v>0</v>
      </c>
      <c r="R1153" s="129">
        <f t="shared" si="323"/>
        <v>0</v>
      </c>
      <c r="S1153" s="136" t="str">
        <f t="shared" si="332"/>
        <v>A+J=</v>
      </c>
      <c r="T1153" s="122">
        <f t="shared" si="333"/>
        <v>44732</v>
      </c>
      <c r="U1153" s="3"/>
      <c r="V1153" s="3"/>
      <c r="W1153" s="3"/>
      <c r="X1153" s="52"/>
      <c r="Y1153" s="3"/>
      <c r="Z1153" s="1"/>
      <c r="AA1153" s="3"/>
      <c r="AB1153" s="3"/>
      <c r="AC1153" s="3"/>
      <c r="AD1153" s="3"/>
      <c r="AE1153" s="3"/>
      <c r="AF1153" s="11"/>
      <c r="AG1153" s="3"/>
      <c r="AH1153" s="3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  <c r="FD1153" s="2"/>
      <c r="FE1153" s="2"/>
      <c r="FF1153" s="2"/>
      <c r="FG1153" s="2"/>
      <c r="FH1153" s="2"/>
      <c r="FI1153" s="2"/>
      <c r="FJ1153" s="2"/>
    </row>
    <row r="1154" spans="1:166" x14ac:dyDescent="0.15">
      <c r="A1154" s="134">
        <f t="shared" si="324"/>
        <v>44630</v>
      </c>
      <c r="B1154" s="127">
        <f t="shared" ca="1" si="334"/>
        <v>2683821.6320000002</v>
      </c>
      <c r="C1154" s="119">
        <f t="shared" si="325"/>
        <v>2000000</v>
      </c>
      <c r="D1154" s="128">
        <f ca="1">IF(A1154&lt;$B$1,VLOOKUP(A1154,[1]DI!$A$4:$B$15000,2,FALSE),0)</f>
        <v>0.1065</v>
      </c>
      <c r="E1154" s="129">
        <f t="shared" ca="1" si="317"/>
        <v>1.00040168</v>
      </c>
      <c r="F1154" s="129">
        <f ca="1">(TRUNC(PRODUCT($E$12:$E1153),16))</f>
        <v>1.15247952859359</v>
      </c>
      <c r="G1154" s="129">
        <f t="shared" si="326"/>
        <v>1</v>
      </c>
      <c r="H1154" s="129">
        <f t="shared" ca="1" si="318"/>
        <v>1.1524795299999999</v>
      </c>
      <c r="I1154" s="128">
        <f t="shared" si="327"/>
        <v>0.05</v>
      </c>
      <c r="J1154" s="122">
        <f t="shared" si="328"/>
        <v>43488</v>
      </c>
      <c r="K1154" s="118">
        <f t="shared" si="329"/>
        <v>786</v>
      </c>
      <c r="L1154" s="130">
        <f t="shared" si="330"/>
        <v>786</v>
      </c>
      <c r="M1154" s="131">
        <f t="shared" si="319"/>
        <v>1.1643684599999999</v>
      </c>
      <c r="N1154" s="131">
        <f t="shared" ca="1" si="320"/>
        <v>1.341910816</v>
      </c>
      <c r="O1154" s="130">
        <f t="shared" si="331"/>
        <v>0</v>
      </c>
      <c r="P1154" s="129">
        <f t="shared" ca="1" si="321"/>
        <v>683821.63199999998</v>
      </c>
      <c r="Q1154" s="135">
        <f t="shared" si="322"/>
        <v>0</v>
      </c>
      <c r="R1154" s="129">
        <f t="shared" si="323"/>
        <v>0</v>
      </c>
      <c r="S1154" s="136" t="str">
        <f t="shared" si="332"/>
        <v>A+J=</v>
      </c>
      <c r="T1154" s="122">
        <f t="shared" si="333"/>
        <v>44732</v>
      </c>
      <c r="U1154" s="3"/>
      <c r="V1154" s="3"/>
      <c r="W1154" s="3"/>
      <c r="X1154" s="52"/>
      <c r="Y1154" s="3"/>
      <c r="Z1154" s="1"/>
      <c r="AA1154" s="3"/>
      <c r="AB1154" s="3"/>
      <c r="AC1154" s="3"/>
      <c r="AD1154" s="3"/>
      <c r="AE1154" s="3"/>
      <c r="AF1154" s="11"/>
      <c r="AG1154" s="3"/>
      <c r="AH1154" s="3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  <c r="FD1154" s="2"/>
      <c r="FE1154" s="2"/>
      <c r="FF1154" s="2"/>
      <c r="FG1154" s="2"/>
      <c r="FH1154" s="2"/>
      <c r="FI1154" s="2"/>
      <c r="FJ1154" s="2"/>
    </row>
    <row r="1155" spans="1:166" x14ac:dyDescent="0.15">
      <c r="A1155" s="134">
        <f t="shared" si="324"/>
        <v>44631</v>
      </c>
      <c r="B1155" s="127">
        <f t="shared" ca="1" si="334"/>
        <v>2685419.5520000001</v>
      </c>
      <c r="C1155" s="119">
        <f t="shared" si="325"/>
        <v>2000000</v>
      </c>
      <c r="D1155" s="128">
        <f ca="1">IF(A1155&lt;$B$1,VLOOKUP(A1155,[1]DI!$A$4:$B$15000,2,FALSE),0)</f>
        <v>0.1065</v>
      </c>
      <c r="E1155" s="129">
        <f t="shared" ca="1" si="317"/>
        <v>1.00040168</v>
      </c>
      <c r="F1155" s="129">
        <f ca="1">(TRUNC(PRODUCT($E$12:$E1154),16))</f>
        <v>1.1529424565706401</v>
      </c>
      <c r="G1155" s="129">
        <f t="shared" si="326"/>
        <v>1</v>
      </c>
      <c r="H1155" s="129">
        <f t="shared" ca="1" si="318"/>
        <v>1.15294246</v>
      </c>
      <c r="I1155" s="128">
        <f t="shared" si="327"/>
        <v>0.05</v>
      </c>
      <c r="J1155" s="122">
        <f t="shared" si="328"/>
        <v>43488</v>
      </c>
      <c r="K1155" s="118">
        <f t="shared" si="329"/>
        <v>787</v>
      </c>
      <c r="L1155" s="130">
        <f t="shared" si="330"/>
        <v>787</v>
      </c>
      <c r="M1155" s="131">
        <f t="shared" si="319"/>
        <v>1.1645939169999999</v>
      </c>
      <c r="N1155" s="131">
        <f t="shared" ca="1" si="320"/>
        <v>1.342709776</v>
      </c>
      <c r="O1155" s="130">
        <f t="shared" si="331"/>
        <v>0</v>
      </c>
      <c r="P1155" s="129">
        <f t="shared" ca="1" si="321"/>
        <v>685419.55200000003</v>
      </c>
      <c r="Q1155" s="135">
        <f t="shared" si="322"/>
        <v>0</v>
      </c>
      <c r="R1155" s="129">
        <f t="shared" si="323"/>
        <v>0</v>
      </c>
      <c r="S1155" s="136" t="str">
        <f t="shared" si="332"/>
        <v>A+J=</v>
      </c>
      <c r="T1155" s="122">
        <f t="shared" si="333"/>
        <v>44732</v>
      </c>
      <c r="U1155" s="3"/>
      <c r="V1155" s="3"/>
      <c r="W1155" s="3"/>
      <c r="X1155" s="52"/>
      <c r="Y1155" s="3"/>
      <c r="Z1155" s="1"/>
      <c r="AA1155" s="3"/>
      <c r="AB1155" s="3"/>
      <c r="AC1155" s="3"/>
      <c r="AD1155" s="3"/>
      <c r="AE1155" s="3"/>
      <c r="AF1155" s="11"/>
      <c r="AG1155" s="3"/>
      <c r="AH1155" s="3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  <c r="FD1155" s="2"/>
      <c r="FE1155" s="2"/>
      <c r="FF1155" s="2"/>
      <c r="FG1155" s="2"/>
      <c r="FH1155" s="2"/>
      <c r="FI1155" s="2"/>
      <c r="FJ1155" s="2"/>
    </row>
    <row r="1156" spans="1:166" x14ac:dyDescent="0.15">
      <c r="A1156" s="134">
        <f t="shared" si="324"/>
        <v>44632</v>
      </c>
      <c r="B1156" s="127">
        <f t="shared" ca="1" si="334"/>
        <v>2687018.41</v>
      </c>
      <c r="C1156" s="119">
        <f t="shared" si="325"/>
        <v>2000000</v>
      </c>
      <c r="D1156" s="128">
        <f ca="1">IF(A1156&lt;$B$1,VLOOKUP(A1156,[1]DI!$A$4:$B$15000,2,FALSE),0)</f>
        <v>0</v>
      </c>
      <c r="E1156" s="129">
        <f t="shared" ca="1" si="317"/>
        <v>1</v>
      </c>
      <c r="F1156" s="129">
        <f ca="1">(TRUNC(PRODUCT($E$12:$E1155),16))</f>
        <v>1.15340557049659</v>
      </c>
      <c r="G1156" s="129">
        <f t="shared" si="326"/>
        <v>1</v>
      </c>
      <c r="H1156" s="129">
        <f t="shared" ca="1" si="318"/>
        <v>1.1534055700000001</v>
      </c>
      <c r="I1156" s="128">
        <f t="shared" si="327"/>
        <v>0.05</v>
      </c>
      <c r="J1156" s="122">
        <f t="shared" si="328"/>
        <v>43488</v>
      </c>
      <c r="K1156" s="118">
        <f t="shared" si="329"/>
        <v>787</v>
      </c>
      <c r="L1156" s="130">
        <f t="shared" si="330"/>
        <v>788</v>
      </c>
      <c r="M1156" s="131">
        <f t="shared" si="319"/>
        <v>1.164819418</v>
      </c>
      <c r="N1156" s="131">
        <f t="shared" ca="1" si="320"/>
        <v>1.3435092049999999</v>
      </c>
      <c r="O1156" s="130">
        <f t="shared" si="331"/>
        <v>0</v>
      </c>
      <c r="P1156" s="129">
        <f t="shared" ca="1" si="321"/>
        <v>687018.41</v>
      </c>
      <c r="Q1156" s="135">
        <f t="shared" si="322"/>
        <v>0</v>
      </c>
      <c r="R1156" s="129">
        <f t="shared" si="323"/>
        <v>0</v>
      </c>
      <c r="S1156" s="136" t="str">
        <f t="shared" si="332"/>
        <v>A+J=</v>
      </c>
      <c r="T1156" s="122">
        <f t="shared" si="333"/>
        <v>44732</v>
      </c>
      <c r="U1156" s="3"/>
      <c r="V1156" s="3"/>
      <c r="W1156" s="3"/>
      <c r="X1156" s="52"/>
      <c r="Y1156" s="3"/>
      <c r="Z1156" s="1"/>
      <c r="AA1156" s="3"/>
      <c r="AB1156" s="3"/>
      <c r="AC1156" s="3"/>
      <c r="AD1156" s="3"/>
      <c r="AE1156" s="3"/>
      <c r="AF1156" s="11"/>
      <c r="AG1156" s="3"/>
      <c r="AH1156" s="3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  <c r="FD1156" s="2"/>
      <c r="FE1156" s="2"/>
      <c r="FF1156" s="2"/>
      <c r="FG1156" s="2"/>
      <c r="FH1156" s="2"/>
      <c r="FI1156" s="2"/>
      <c r="FJ1156" s="2"/>
    </row>
    <row r="1157" spans="1:166" x14ac:dyDescent="0.15">
      <c r="A1157" s="134">
        <f t="shared" si="324"/>
        <v>44633</v>
      </c>
      <c r="B1157" s="127">
        <f t="shared" ca="1" si="334"/>
        <v>2687018.41</v>
      </c>
      <c r="C1157" s="119">
        <f t="shared" si="325"/>
        <v>2000000</v>
      </c>
      <c r="D1157" s="128">
        <f ca="1">IF(A1157&lt;$B$1,VLOOKUP(A1157,[1]DI!$A$4:$B$15000,2,FALSE),0)</f>
        <v>0</v>
      </c>
      <c r="E1157" s="129">
        <f t="shared" ca="1" si="317"/>
        <v>1</v>
      </c>
      <c r="F1157" s="129">
        <f ca="1">(TRUNC(PRODUCT($E$12:$E1156),16))</f>
        <v>1.15340557049659</v>
      </c>
      <c r="G1157" s="129">
        <f t="shared" si="326"/>
        <v>1</v>
      </c>
      <c r="H1157" s="129">
        <f t="shared" ca="1" si="318"/>
        <v>1.1534055700000001</v>
      </c>
      <c r="I1157" s="128">
        <f t="shared" si="327"/>
        <v>0.05</v>
      </c>
      <c r="J1157" s="122">
        <f t="shared" si="328"/>
        <v>43488</v>
      </c>
      <c r="K1157" s="118">
        <f t="shared" si="329"/>
        <v>787</v>
      </c>
      <c r="L1157" s="130">
        <f t="shared" si="330"/>
        <v>788</v>
      </c>
      <c r="M1157" s="131">
        <f t="shared" si="319"/>
        <v>1.164819418</v>
      </c>
      <c r="N1157" s="131">
        <f t="shared" ca="1" si="320"/>
        <v>1.3435092049999999</v>
      </c>
      <c r="O1157" s="130">
        <f t="shared" si="331"/>
        <v>0</v>
      </c>
      <c r="P1157" s="129">
        <f t="shared" ca="1" si="321"/>
        <v>687018.41</v>
      </c>
      <c r="Q1157" s="135">
        <f t="shared" si="322"/>
        <v>0</v>
      </c>
      <c r="R1157" s="129">
        <f t="shared" si="323"/>
        <v>0</v>
      </c>
      <c r="S1157" s="136" t="str">
        <f t="shared" si="332"/>
        <v>A+J=</v>
      </c>
      <c r="T1157" s="122">
        <f t="shared" si="333"/>
        <v>44732</v>
      </c>
      <c r="U1157" s="3"/>
      <c r="V1157" s="3"/>
      <c r="W1157" s="3"/>
      <c r="X1157" s="52"/>
      <c r="Y1157" s="3"/>
      <c r="Z1157" s="1"/>
      <c r="AA1157" s="3"/>
      <c r="AB1157" s="3"/>
      <c r="AC1157" s="3"/>
      <c r="AD1157" s="3"/>
      <c r="AE1157" s="3"/>
      <c r="AF1157" s="11"/>
      <c r="AG1157" s="3"/>
      <c r="AH1157" s="3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  <c r="FD1157" s="2"/>
      <c r="FE1157" s="2"/>
      <c r="FF1157" s="2"/>
      <c r="FG1157" s="2"/>
      <c r="FH1157" s="2"/>
      <c r="FI1157" s="2"/>
      <c r="FJ1157" s="2"/>
    </row>
    <row r="1158" spans="1:166" x14ac:dyDescent="0.15">
      <c r="A1158" s="134">
        <f t="shared" si="324"/>
        <v>44634</v>
      </c>
      <c r="B1158" s="127">
        <f t="shared" ca="1" si="334"/>
        <v>2687018.41</v>
      </c>
      <c r="C1158" s="119">
        <f t="shared" si="325"/>
        <v>2000000</v>
      </c>
      <c r="D1158" s="128">
        <f ca="1">IF(A1158&lt;$B$1,VLOOKUP(A1158,[1]DI!$A$4:$B$15000,2,FALSE),0)</f>
        <v>0.1065</v>
      </c>
      <c r="E1158" s="129">
        <f t="shared" ca="1" si="317"/>
        <v>1.00040168</v>
      </c>
      <c r="F1158" s="129">
        <f ca="1">(TRUNC(PRODUCT($E$12:$E1157),16))</f>
        <v>1.15340557049659</v>
      </c>
      <c r="G1158" s="129">
        <f t="shared" si="326"/>
        <v>1</v>
      </c>
      <c r="H1158" s="129">
        <f t="shared" ca="1" si="318"/>
        <v>1.1534055700000001</v>
      </c>
      <c r="I1158" s="128">
        <f t="shared" si="327"/>
        <v>0.05</v>
      </c>
      <c r="J1158" s="122">
        <f t="shared" si="328"/>
        <v>43488</v>
      </c>
      <c r="K1158" s="118">
        <f t="shared" si="329"/>
        <v>788</v>
      </c>
      <c r="L1158" s="130">
        <f t="shared" si="330"/>
        <v>788</v>
      </c>
      <c r="M1158" s="131">
        <f t="shared" si="319"/>
        <v>1.164819418</v>
      </c>
      <c r="N1158" s="131">
        <f t="shared" ca="1" si="320"/>
        <v>1.3435092049999999</v>
      </c>
      <c r="O1158" s="130">
        <f t="shared" si="331"/>
        <v>0</v>
      </c>
      <c r="P1158" s="129">
        <f t="shared" ca="1" si="321"/>
        <v>687018.41</v>
      </c>
      <c r="Q1158" s="135">
        <f t="shared" si="322"/>
        <v>0</v>
      </c>
      <c r="R1158" s="129">
        <f t="shared" si="323"/>
        <v>0</v>
      </c>
      <c r="S1158" s="136" t="str">
        <f t="shared" si="332"/>
        <v>A+J=</v>
      </c>
      <c r="T1158" s="122">
        <f t="shared" si="333"/>
        <v>44732</v>
      </c>
      <c r="U1158" s="3"/>
      <c r="V1158" s="3"/>
      <c r="W1158" s="3"/>
      <c r="X1158" s="52"/>
      <c r="Y1158" s="3"/>
      <c r="Z1158" s="1"/>
      <c r="AA1158" s="3"/>
      <c r="AB1158" s="3"/>
      <c r="AC1158" s="3"/>
      <c r="AD1158" s="3"/>
      <c r="AE1158" s="3"/>
      <c r="AF1158" s="11"/>
      <c r="AG1158" s="3"/>
      <c r="AH1158" s="3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  <c r="FD1158" s="2"/>
      <c r="FE1158" s="2"/>
      <c r="FF1158" s="2"/>
      <c r="FG1158" s="2"/>
      <c r="FH1158" s="2"/>
      <c r="FI1158" s="2"/>
      <c r="FJ1158" s="2"/>
    </row>
    <row r="1159" spans="1:166" x14ac:dyDescent="0.15">
      <c r="A1159" s="134">
        <f t="shared" si="324"/>
        <v>44635</v>
      </c>
      <c r="B1159" s="127">
        <f t="shared" ca="1" si="334"/>
        <v>2688618.2280000001</v>
      </c>
      <c r="C1159" s="119">
        <f t="shared" si="325"/>
        <v>2000000</v>
      </c>
      <c r="D1159" s="128">
        <f ca="1">IF(A1159&lt;$B$1,VLOOKUP(A1159,[1]DI!$A$4:$B$15000,2,FALSE),0)</f>
        <v>0.1065</v>
      </c>
      <c r="E1159" s="129">
        <f t="shared" ca="1" si="317"/>
        <v>1.00040168</v>
      </c>
      <c r="F1159" s="129">
        <f ca="1">(TRUNC(PRODUCT($E$12:$E1158),16))</f>
        <v>1.1538688704461499</v>
      </c>
      <c r="G1159" s="129">
        <f t="shared" si="326"/>
        <v>1</v>
      </c>
      <c r="H1159" s="129">
        <f t="shared" ca="1" si="318"/>
        <v>1.1538688699999999</v>
      </c>
      <c r="I1159" s="128">
        <f t="shared" si="327"/>
        <v>0.05</v>
      </c>
      <c r="J1159" s="122">
        <f t="shared" si="328"/>
        <v>43488</v>
      </c>
      <c r="K1159" s="118">
        <f t="shared" si="329"/>
        <v>789</v>
      </c>
      <c r="L1159" s="130">
        <f t="shared" si="330"/>
        <v>789</v>
      </c>
      <c r="M1159" s="131">
        <f t="shared" si="319"/>
        <v>1.1650449620000001</v>
      </c>
      <c r="N1159" s="131">
        <f t="shared" ca="1" si="320"/>
        <v>1.3443091140000001</v>
      </c>
      <c r="O1159" s="130">
        <f t="shared" si="331"/>
        <v>0</v>
      </c>
      <c r="P1159" s="129">
        <f t="shared" ca="1" si="321"/>
        <v>688618.228</v>
      </c>
      <c r="Q1159" s="135">
        <f t="shared" si="322"/>
        <v>0</v>
      </c>
      <c r="R1159" s="129">
        <f t="shared" si="323"/>
        <v>0</v>
      </c>
      <c r="S1159" s="136" t="str">
        <f t="shared" si="332"/>
        <v>A+J=</v>
      </c>
      <c r="T1159" s="122">
        <f t="shared" si="333"/>
        <v>44732</v>
      </c>
      <c r="U1159" s="3"/>
      <c r="V1159" s="3"/>
      <c r="W1159" s="3"/>
      <c r="X1159" s="52"/>
      <c r="Y1159" s="3"/>
      <c r="Z1159" s="1"/>
      <c r="AA1159" s="3"/>
      <c r="AB1159" s="3"/>
      <c r="AC1159" s="3"/>
      <c r="AD1159" s="3"/>
      <c r="AE1159" s="3"/>
      <c r="AF1159" s="11"/>
      <c r="AG1159" s="3"/>
      <c r="AH1159" s="3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  <c r="FD1159" s="2"/>
      <c r="FE1159" s="2"/>
      <c r="FF1159" s="2"/>
      <c r="FG1159" s="2"/>
      <c r="FH1159" s="2"/>
      <c r="FI1159" s="2"/>
      <c r="FJ1159" s="2"/>
    </row>
    <row r="1160" spans="1:166" x14ac:dyDescent="0.15">
      <c r="A1160" s="134">
        <f t="shared" si="324"/>
        <v>44636</v>
      </c>
      <c r="B1160" s="127">
        <f t="shared" ca="1" si="334"/>
        <v>2690219.01</v>
      </c>
      <c r="C1160" s="119">
        <f t="shared" si="325"/>
        <v>2000000</v>
      </c>
      <c r="D1160" s="128">
        <f ca="1">IF(A1160&lt;$B$1,VLOOKUP(A1160,[1]DI!$A$4:$B$15000,2,FALSE),0)</f>
        <v>0.1065</v>
      </c>
      <c r="E1160" s="129">
        <f t="shared" ca="1" si="317"/>
        <v>1.00040168</v>
      </c>
      <c r="F1160" s="129">
        <f ca="1">(TRUNC(PRODUCT($E$12:$E1159),16))</f>
        <v>1.15433235649403</v>
      </c>
      <c r="G1160" s="129">
        <f t="shared" si="326"/>
        <v>1</v>
      </c>
      <c r="H1160" s="129">
        <f t="shared" ca="1" si="318"/>
        <v>1.1543323599999999</v>
      </c>
      <c r="I1160" s="128">
        <f t="shared" si="327"/>
        <v>0.05</v>
      </c>
      <c r="J1160" s="122">
        <f t="shared" si="328"/>
        <v>43488</v>
      </c>
      <c r="K1160" s="118">
        <f t="shared" si="329"/>
        <v>790</v>
      </c>
      <c r="L1160" s="130">
        <f t="shared" si="330"/>
        <v>790</v>
      </c>
      <c r="M1160" s="131">
        <f t="shared" si="319"/>
        <v>1.1652705510000001</v>
      </c>
      <c r="N1160" s="131">
        <f t="shared" ca="1" si="320"/>
        <v>1.3451095049999999</v>
      </c>
      <c r="O1160" s="130">
        <f t="shared" si="331"/>
        <v>0</v>
      </c>
      <c r="P1160" s="129">
        <f t="shared" ca="1" si="321"/>
        <v>690219.01</v>
      </c>
      <c r="Q1160" s="135">
        <f t="shared" si="322"/>
        <v>0</v>
      </c>
      <c r="R1160" s="129">
        <f t="shared" si="323"/>
        <v>0</v>
      </c>
      <c r="S1160" s="136" t="str">
        <f t="shared" si="332"/>
        <v>A+J=</v>
      </c>
      <c r="T1160" s="122">
        <f t="shared" si="333"/>
        <v>44732</v>
      </c>
      <c r="U1160" s="3"/>
      <c r="V1160" s="3"/>
      <c r="W1160" s="3"/>
      <c r="X1160" s="52"/>
      <c r="Y1160" s="3"/>
      <c r="Z1160" s="1"/>
      <c r="AA1160" s="3"/>
      <c r="AB1160" s="3"/>
      <c r="AC1160" s="3"/>
      <c r="AD1160" s="3"/>
      <c r="AE1160" s="3"/>
      <c r="AF1160" s="11"/>
      <c r="AG1160" s="3"/>
      <c r="AH1160" s="3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  <c r="FD1160" s="2"/>
      <c r="FE1160" s="2"/>
      <c r="FF1160" s="2"/>
      <c r="FG1160" s="2"/>
      <c r="FH1160" s="2"/>
      <c r="FI1160" s="2"/>
      <c r="FJ1160" s="2"/>
    </row>
    <row r="1161" spans="1:166" x14ac:dyDescent="0.15">
      <c r="A1161" s="134">
        <f t="shared" si="324"/>
        <v>44637</v>
      </c>
      <c r="B1161" s="127">
        <f t="shared" ca="1" si="334"/>
        <v>2691820.73</v>
      </c>
      <c r="C1161" s="119">
        <f t="shared" si="325"/>
        <v>2000000</v>
      </c>
      <c r="D1161" s="128">
        <f ca="1">IF(A1161&lt;$B$1,VLOOKUP(A1161,[1]DI!$A$4:$B$15000,2,FALSE),0)</f>
        <v>0.11649999999999999</v>
      </c>
      <c r="E1161" s="129">
        <f t="shared" ca="1" si="317"/>
        <v>1.0004373900000001</v>
      </c>
      <c r="F1161" s="129">
        <f ca="1">(TRUNC(PRODUCT($E$12:$E1160),16))</f>
        <v>1.1547960287149901</v>
      </c>
      <c r="G1161" s="129">
        <f t="shared" si="326"/>
        <v>1</v>
      </c>
      <c r="H1161" s="129">
        <f t="shared" ca="1" si="318"/>
        <v>1.15479603</v>
      </c>
      <c r="I1161" s="128">
        <f t="shared" si="327"/>
        <v>0.05</v>
      </c>
      <c r="J1161" s="122">
        <f t="shared" si="328"/>
        <v>43488</v>
      </c>
      <c r="K1161" s="118">
        <f t="shared" si="329"/>
        <v>791</v>
      </c>
      <c r="L1161" s="130">
        <f t="shared" si="330"/>
        <v>791</v>
      </c>
      <c r="M1161" s="131">
        <f t="shared" si="319"/>
        <v>1.1654961829999999</v>
      </c>
      <c r="N1161" s="131">
        <f t="shared" ca="1" si="320"/>
        <v>1.3459103649999999</v>
      </c>
      <c r="O1161" s="130">
        <f t="shared" si="331"/>
        <v>0</v>
      </c>
      <c r="P1161" s="129">
        <f t="shared" ca="1" si="321"/>
        <v>691820.73</v>
      </c>
      <c r="Q1161" s="135">
        <f t="shared" si="322"/>
        <v>0</v>
      </c>
      <c r="R1161" s="129">
        <f t="shared" si="323"/>
        <v>0</v>
      </c>
      <c r="S1161" s="136" t="str">
        <f t="shared" si="332"/>
        <v>A+J=</v>
      </c>
      <c r="T1161" s="122">
        <f t="shared" si="333"/>
        <v>44732</v>
      </c>
      <c r="U1161" s="3"/>
      <c r="V1161" s="3"/>
      <c r="W1161" s="3"/>
      <c r="X1161" s="52"/>
      <c r="Y1161" s="3"/>
      <c r="Z1161" s="1"/>
      <c r="AA1161" s="3"/>
      <c r="AB1161" s="3"/>
      <c r="AC1161" s="3"/>
      <c r="AD1161" s="3"/>
      <c r="AE1161" s="3"/>
      <c r="AF1161" s="11"/>
      <c r="AG1161" s="3"/>
      <c r="AH1161" s="3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  <c r="FD1161" s="2"/>
      <c r="FE1161" s="2"/>
      <c r="FF1161" s="2"/>
      <c r="FG1161" s="2"/>
      <c r="FH1161" s="2"/>
      <c r="FI1161" s="2"/>
      <c r="FJ1161" s="2"/>
    </row>
    <row r="1162" spans="1:166" x14ac:dyDescent="0.15">
      <c r="A1162" s="134">
        <f t="shared" si="324"/>
        <v>44638</v>
      </c>
      <c r="B1162" s="127">
        <f t="shared" ca="1" si="334"/>
        <v>2693519.5359999998</v>
      </c>
      <c r="C1162" s="119">
        <f t="shared" si="325"/>
        <v>2000000</v>
      </c>
      <c r="D1162" s="128">
        <f ca="1">IF(A1162&lt;$B$1,VLOOKUP(A1162,[1]DI!$A$4:$B$15000,2,FALSE),0)</f>
        <v>0.11649999999999999</v>
      </c>
      <c r="E1162" s="129">
        <f t="shared" ca="1" si="317"/>
        <v>1.0004373900000001</v>
      </c>
      <c r="F1162" s="129">
        <f ca="1">(TRUNC(PRODUCT($E$12:$E1161),16))</f>
        <v>1.15530112494999</v>
      </c>
      <c r="G1162" s="129">
        <f t="shared" si="326"/>
        <v>1</v>
      </c>
      <c r="H1162" s="129">
        <f t="shared" ca="1" si="318"/>
        <v>1.1553011200000001</v>
      </c>
      <c r="I1162" s="128">
        <f t="shared" si="327"/>
        <v>0.05</v>
      </c>
      <c r="J1162" s="122">
        <f t="shared" si="328"/>
        <v>43488</v>
      </c>
      <c r="K1162" s="118">
        <f t="shared" si="329"/>
        <v>792</v>
      </c>
      <c r="L1162" s="130">
        <f t="shared" si="330"/>
        <v>792</v>
      </c>
      <c r="M1162" s="131">
        <f t="shared" si="319"/>
        <v>1.1657218579999999</v>
      </c>
      <c r="N1162" s="131">
        <f t="shared" ca="1" si="320"/>
        <v>1.3467597680000001</v>
      </c>
      <c r="O1162" s="130">
        <f t="shared" si="331"/>
        <v>0</v>
      </c>
      <c r="P1162" s="129">
        <f t="shared" ca="1" si="321"/>
        <v>693519.53599999996</v>
      </c>
      <c r="Q1162" s="135">
        <f t="shared" si="322"/>
        <v>0</v>
      </c>
      <c r="R1162" s="129">
        <f t="shared" si="323"/>
        <v>0</v>
      </c>
      <c r="S1162" s="136" t="str">
        <f t="shared" si="332"/>
        <v>A+J=</v>
      </c>
      <c r="T1162" s="122">
        <f t="shared" si="333"/>
        <v>44732</v>
      </c>
      <c r="U1162" s="3"/>
      <c r="V1162" s="3"/>
      <c r="W1162" s="3"/>
      <c r="X1162" s="52"/>
      <c r="Y1162" s="3"/>
      <c r="Z1162" s="1"/>
      <c r="AA1162" s="3"/>
      <c r="AB1162" s="3"/>
      <c r="AC1162" s="3"/>
      <c r="AD1162" s="3"/>
      <c r="AE1162" s="3"/>
      <c r="AF1162" s="11"/>
      <c r="AG1162" s="3"/>
      <c r="AH1162" s="3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  <c r="FD1162" s="2"/>
      <c r="FE1162" s="2"/>
      <c r="FF1162" s="2"/>
      <c r="FG1162" s="2"/>
      <c r="FH1162" s="2"/>
      <c r="FI1162" s="2"/>
      <c r="FJ1162" s="2"/>
    </row>
    <row r="1163" spans="1:166" x14ac:dyDescent="0.15">
      <c r="A1163" s="134">
        <f t="shared" si="324"/>
        <v>44639</v>
      </c>
      <c r="B1163" s="127">
        <f t="shared" ca="1" si="334"/>
        <v>2695219.4380000001</v>
      </c>
      <c r="C1163" s="119">
        <f t="shared" si="325"/>
        <v>2000000</v>
      </c>
      <c r="D1163" s="128">
        <f ca="1">IF(A1163&lt;$B$1,VLOOKUP(A1163,[1]DI!$A$4:$B$15000,2,FALSE),0)</f>
        <v>0</v>
      </c>
      <c r="E1163" s="129">
        <f t="shared" ca="1" si="317"/>
        <v>1</v>
      </c>
      <c r="F1163" s="129">
        <f ca="1">(TRUNC(PRODUCT($E$12:$E1162),16))</f>
        <v>1.1558064421090299</v>
      </c>
      <c r="G1163" s="129">
        <f t="shared" si="326"/>
        <v>1</v>
      </c>
      <c r="H1163" s="129">
        <f t="shared" ca="1" si="318"/>
        <v>1.1558064400000001</v>
      </c>
      <c r="I1163" s="128">
        <f t="shared" si="327"/>
        <v>0.05</v>
      </c>
      <c r="J1163" s="122">
        <f t="shared" si="328"/>
        <v>43488</v>
      </c>
      <c r="K1163" s="118">
        <f t="shared" si="329"/>
        <v>792</v>
      </c>
      <c r="L1163" s="130">
        <f t="shared" si="330"/>
        <v>793</v>
      </c>
      <c r="M1163" s="131">
        <f t="shared" si="319"/>
        <v>1.1659475779999999</v>
      </c>
      <c r="N1163" s="131">
        <f t="shared" ca="1" si="320"/>
        <v>1.347609719</v>
      </c>
      <c r="O1163" s="130">
        <f t="shared" si="331"/>
        <v>0</v>
      </c>
      <c r="P1163" s="129">
        <f t="shared" ca="1" si="321"/>
        <v>695219.43799999997</v>
      </c>
      <c r="Q1163" s="135">
        <f t="shared" si="322"/>
        <v>0</v>
      </c>
      <c r="R1163" s="129">
        <f t="shared" si="323"/>
        <v>0</v>
      </c>
      <c r="S1163" s="136" t="str">
        <f t="shared" si="332"/>
        <v>A+J=</v>
      </c>
      <c r="T1163" s="122">
        <f t="shared" si="333"/>
        <v>44732</v>
      </c>
      <c r="U1163" s="3"/>
      <c r="V1163" s="3"/>
      <c r="W1163" s="3"/>
      <c r="X1163" s="52"/>
      <c r="Y1163" s="3"/>
      <c r="Z1163" s="1"/>
      <c r="AA1163" s="3"/>
      <c r="AB1163" s="3"/>
      <c r="AC1163" s="3"/>
      <c r="AD1163" s="3"/>
      <c r="AE1163" s="3"/>
      <c r="AF1163" s="11"/>
      <c r="AG1163" s="3"/>
      <c r="AH1163" s="3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  <c r="FD1163" s="2"/>
      <c r="FE1163" s="2"/>
      <c r="FF1163" s="2"/>
      <c r="FG1163" s="2"/>
      <c r="FH1163" s="2"/>
      <c r="FI1163" s="2"/>
      <c r="FJ1163" s="2"/>
    </row>
    <row r="1164" spans="1:166" x14ac:dyDescent="0.15">
      <c r="A1164" s="134">
        <f t="shared" si="324"/>
        <v>44640</v>
      </c>
      <c r="B1164" s="127">
        <f t="shared" ca="1" si="334"/>
        <v>2695219.4380000001</v>
      </c>
      <c r="C1164" s="119">
        <f t="shared" si="325"/>
        <v>2000000</v>
      </c>
      <c r="D1164" s="128">
        <f ca="1">IF(A1164&lt;$B$1,VLOOKUP(A1164,[1]DI!$A$4:$B$15000,2,FALSE),0)</f>
        <v>0</v>
      </c>
      <c r="E1164" s="129">
        <f t="shared" ref="E1164:E1227" ca="1" si="335">ROUND(((1+D1164)^(1/252)),8)</f>
        <v>1</v>
      </c>
      <c r="F1164" s="129">
        <f ca="1">(TRUNC(PRODUCT($E$12:$E1163),16))</f>
        <v>1.1558064421090299</v>
      </c>
      <c r="G1164" s="129">
        <f t="shared" si="326"/>
        <v>1</v>
      </c>
      <c r="H1164" s="129">
        <f t="shared" ref="H1164:H1227" ca="1" si="336">ROUND(F1164/G1164,8)</f>
        <v>1.1558064400000001</v>
      </c>
      <c r="I1164" s="128">
        <f t="shared" si="327"/>
        <v>0.05</v>
      </c>
      <c r="J1164" s="122">
        <f t="shared" si="328"/>
        <v>43488</v>
      </c>
      <c r="K1164" s="118">
        <f t="shared" si="329"/>
        <v>792</v>
      </c>
      <c r="L1164" s="130">
        <f t="shared" si="330"/>
        <v>793</v>
      </c>
      <c r="M1164" s="131">
        <f t="shared" ref="M1164:M1227" si="337">ROUND((I1164+1)^(L1164/252),9)</f>
        <v>1.1659475779999999</v>
      </c>
      <c r="N1164" s="131">
        <f t="shared" ref="N1164:N1227" ca="1" si="338">ROUND(H1164*M1164,9)</f>
        <v>1.347609719</v>
      </c>
      <c r="O1164" s="130">
        <f t="shared" si="331"/>
        <v>0</v>
      </c>
      <c r="P1164" s="129">
        <f t="shared" ref="P1164:P1227" ca="1" si="339">TRUNC(((N1164-1)*C1164),8)</f>
        <v>695219.43799999997</v>
      </c>
      <c r="Q1164" s="135">
        <f t="shared" ref="Q1164:Q1227" si="340">IF($O1164&gt;0,VLOOKUP($O1164,$W$12:$AC$150,7),0)</f>
        <v>0</v>
      </c>
      <c r="R1164" s="129">
        <f t="shared" ref="R1164:R1227" si="341">IF(Q1164&gt;0,TRUNC(Q1164*C$12,8),0)</f>
        <v>0</v>
      </c>
      <c r="S1164" s="136" t="str">
        <f t="shared" si="332"/>
        <v>A+J=</v>
      </c>
      <c r="T1164" s="122">
        <f t="shared" si="333"/>
        <v>44732</v>
      </c>
      <c r="U1164" s="3"/>
      <c r="V1164" s="3"/>
      <c r="W1164" s="3"/>
      <c r="X1164" s="52"/>
      <c r="Y1164" s="3"/>
      <c r="Z1164" s="1"/>
      <c r="AA1164" s="3"/>
      <c r="AB1164" s="3"/>
      <c r="AC1164" s="3"/>
      <c r="AD1164" s="3"/>
      <c r="AE1164" s="3"/>
      <c r="AF1164" s="11"/>
      <c r="AG1164" s="3"/>
      <c r="AH1164" s="3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  <c r="FD1164" s="2"/>
      <c r="FE1164" s="2"/>
      <c r="FF1164" s="2"/>
      <c r="FG1164" s="2"/>
      <c r="FH1164" s="2"/>
      <c r="FI1164" s="2"/>
      <c r="FJ1164" s="2"/>
    </row>
    <row r="1165" spans="1:166" x14ac:dyDescent="0.15">
      <c r="A1165" s="134">
        <f t="shared" ref="A1165:A1228" si="342">(A1164+1)</f>
        <v>44641</v>
      </c>
      <c r="B1165" s="127">
        <f t="shared" ca="1" si="334"/>
        <v>2695219.4380000001</v>
      </c>
      <c r="C1165" s="119">
        <f t="shared" ref="C1165:C1228" si="343">(C1164-R1164)</f>
        <v>2000000</v>
      </c>
      <c r="D1165" s="128">
        <f ca="1">IF(A1165&lt;$B$1,VLOOKUP(A1165,[1]DI!$A$4:$B$15000,2,FALSE),0)</f>
        <v>0.11649999999999999</v>
      </c>
      <c r="E1165" s="129">
        <f t="shared" ca="1" si="335"/>
        <v>1.0004373900000001</v>
      </c>
      <c r="F1165" s="129">
        <f ca="1">(TRUNC(PRODUCT($E$12:$E1164),16))</f>
        <v>1.1558064421090299</v>
      </c>
      <c r="G1165" s="129">
        <f t="shared" ref="G1165:G1228" si="344">IF(O1164&gt;0,F1164,G1164)</f>
        <v>1</v>
      </c>
      <c r="H1165" s="129">
        <f t="shared" ca="1" si="336"/>
        <v>1.1558064400000001</v>
      </c>
      <c r="I1165" s="128">
        <f t="shared" ref="I1165:I1228" si="345">I1164</f>
        <v>0.05</v>
      </c>
      <c r="J1165" s="122">
        <f t="shared" ref="J1165:J1228" si="346">IF(O1164&gt;0,VLOOKUP(O1164,W$12:AG$150,2),J1164)</f>
        <v>43488</v>
      </c>
      <c r="K1165" s="118">
        <f t="shared" ref="K1165:K1228" si="347">IF(A1165&gt;J1165,IF(NETWORKDAYS(J1165,A1165,$W$160:$W$544)-1=0,1,NETWORKDAYS(J1165,A1165,$W$160:$W$544)-1),0)</f>
        <v>793</v>
      </c>
      <c r="L1165" s="130">
        <f t="shared" ref="L1165:L1228" si="348">IF(AND(K1165=1,K1164=1),1,IF(K1165&gt;0,IF(K1165=K1164,K1165+1,K1165),0))</f>
        <v>793</v>
      </c>
      <c r="M1165" s="131">
        <f t="shared" si="337"/>
        <v>1.1659475779999999</v>
      </c>
      <c r="N1165" s="131">
        <f t="shared" ca="1" si="338"/>
        <v>1.347609719</v>
      </c>
      <c r="O1165" s="130">
        <f t="shared" ref="O1165:O1228" si="349">IF(VLOOKUP(A1165,X$12:AE$150,8)=VLOOKUP(A1164,X$12:AE$150,8),0,VLOOKUP(A1165,X$12:AE$150,8))</f>
        <v>0</v>
      </c>
      <c r="P1165" s="129">
        <f t="shared" ca="1" si="339"/>
        <v>695219.43799999997</v>
      </c>
      <c r="Q1165" s="135">
        <f t="shared" si="340"/>
        <v>0</v>
      </c>
      <c r="R1165" s="129">
        <f t="shared" si="341"/>
        <v>0</v>
      </c>
      <c r="S1165" s="136" t="str">
        <f t="shared" ref="S1165:S1228" si="350">IF(O1164&gt;0,VLOOKUP(O1164,W$12:AG$150,10),S1164)</f>
        <v>A+J=</v>
      </c>
      <c r="T1165" s="122">
        <f t="shared" ref="T1165:T1228" si="351">IF(O1164&gt;0,VLOOKUP(O1164,W$12:AG$150,11),T1164)</f>
        <v>44732</v>
      </c>
      <c r="U1165" s="3"/>
      <c r="V1165" s="3"/>
      <c r="W1165" s="3"/>
      <c r="X1165" s="52"/>
      <c r="Y1165" s="3"/>
      <c r="Z1165" s="1"/>
      <c r="AA1165" s="3"/>
      <c r="AB1165" s="3"/>
      <c r="AC1165" s="3"/>
      <c r="AD1165" s="3"/>
      <c r="AE1165" s="3"/>
      <c r="AF1165" s="11"/>
      <c r="AG1165" s="3"/>
      <c r="AH1165" s="3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  <c r="FD1165" s="2"/>
      <c r="FE1165" s="2"/>
      <c r="FF1165" s="2"/>
      <c r="FG1165" s="2"/>
      <c r="FH1165" s="2"/>
      <c r="FI1165" s="2"/>
      <c r="FJ1165" s="2"/>
    </row>
    <row r="1166" spans="1:166" x14ac:dyDescent="0.15">
      <c r="A1166" s="134">
        <f t="shared" si="342"/>
        <v>44642</v>
      </c>
      <c r="B1166" s="127">
        <f t="shared" ref="B1166:B1229" ca="1" si="352">IF(A1166&lt;=TODAY(),C1166+P1166,IF(AND(A1166&gt;TODAY(),A1166&lt;=$B$1),IF(VLOOKUP(TODAY(),$A$10:$D$5000,4,FALSE)=0,"n.d",C1166+P1166),"n.d"))</f>
        <v>2696920.41</v>
      </c>
      <c r="C1166" s="119">
        <f t="shared" si="343"/>
        <v>2000000</v>
      </c>
      <c r="D1166" s="128">
        <f ca="1">IF(A1166&lt;$B$1,VLOOKUP(A1166,[1]DI!$A$4:$B$15000,2,FALSE),0)</f>
        <v>0.11649999999999999</v>
      </c>
      <c r="E1166" s="129">
        <f t="shared" ca="1" si="335"/>
        <v>1.0004373900000001</v>
      </c>
      <c r="F1166" s="129">
        <f ca="1">(TRUNC(PRODUCT($E$12:$E1165),16))</f>
        <v>1.15631198028874</v>
      </c>
      <c r="G1166" s="129">
        <f t="shared" si="344"/>
        <v>1</v>
      </c>
      <c r="H1166" s="129">
        <f t="shared" ca="1" si="336"/>
        <v>1.1563119799999999</v>
      </c>
      <c r="I1166" s="128">
        <f t="shared" si="345"/>
        <v>0.05</v>
      </c>
      <c r="J1166" s="122">
        <f t="shared" si="346"/>
        <v>43488</v>
      </c>
      <c r="K1166" s="118">
        <f t="shared" si="347"/>
        <v>794</v>
      </c>
      <c r="L1166" s="130">
        <f t="shared" si="348"/>
        <v>794</v>
      </c>
      <c r="M1166" s="131">
        <f t="shared" si="337"/>
        <v>1.1661733409999999</v>
      </c>
      <c r="N1166" s="131">
        <f t="shared" ca="1" si="338"/>
        <v>1.3484602050000001</v>
      </c>
      <c r="O1166" s="130">
        <f t="shared" si="349"/>
        <v>0</v>
      </c>
      <c r="P1166" s="129">
        <f t="shared" ca="1" si="339"/>
        <v>696920.41</v>
      </c>
      <c r="Q1166" s="135">
        <f t="shared" si="340"/>
        <v>0</v>
      </c>
      <c r="R1166" s="129">
        <f t="shared" si="341"/>
        <v>0</v>
      </c>
      <c r="S1166" s="136" t="str">
        <f t="shared" si="350"/>
        <v>A+J=</v>
      </c>
      <c r="T1166" s="122">
        <f t="shared" si="351"/>
        <v>44732</v>
      </c>
      <c r="U1166" s="3"/>
      <c r="V1166" s="3"/>
      <c r="W1166" s="3"/>
      <c r="X1166" s="52"/>
      <c r="Y1166" s="3"/>
      <c r="Z1166" s="1"/>
      <c r="AA1166" s="3"/>
      <c r="AB1166" s="3"/>
      <c r="AC1166" s="3"/>
      <c r="AD1166" s="3"/>
      <c r="AE1166" s="3"/>
      <c r="AF1166" s="11"/>
      <c r="AG1166" s="3"/>
      <c r="AH1166" s="3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  <c r="FD1166" s="2"/>
      <c r="FE1166" s="2"/>
      <c r="FF1166" s="2"/>
      <c r="FG1166" s="2"/>
      <c r="FH1166" s="2"/>
      <c r="FI1166" s="2"/>
      <c r="FJ1166" s="2"/>
    </row>
    <row r="1167" spans="1:166" x14ac:dyDescent="0.15">
      <c r="A1167" s="134">
        <f t="shared" si="342"/>
        <v>44643</v>
      </c>
      <c r="B1167" s="127">
        <f t="shared" ca="1" si="352"/>
        <v>2698622.45</v>
      </c>
      <c r="C1167" s="119">
        <f t="shared" si="343"/>
        <v>2000000</v>
      </c>
      <c r="D1167" s="128">
        <f ca="1">IF(A1167&lt;$B$1,VLOOKUP(A1167,[1]DI!$A$4:$B$15000,2,FALSE),0)</f>
        <v>0.11649999999999999</v>
      </c>
      <c r="E1167" s="129">
        <f t="shared" ca="1" si="335"/>
        <v>1.0004373900000001</v>
      </c>
      <c r="F1167" s="129">
        <f ca="1">(TRUNC(PRODUCT($E$12:$E1166),16))</f>
        <v>1.1568177395857999</v>
      </c>
      <c r="G1167" s="129">
        <f t="shared" si="344"/>
        <v>1</v>
      </c>
      <c r="H1167" s="129">
        <f t="shared" ca="1" si="336"/>
        <v>1.1568177399999999</v>
      </c>
      <c r="I1167" s="128">
        <f t="shared" si="345"/>
        <v>0.05</v>
      </c>
      <c r="J1167" s="122">
        <f t="shared" si="346"/>
        <v>43488</v>
      </c>
      <c r="K1167" s="118">
        <f t="shared" si="347"/>
        <v>795</v>
      </c>
      <c r="L1167" s="130">
        <f t="shared" si="348"/>
        <v>795</v>
      </c>
      <c r="M1167" s="131">
        <f t="shared" si="337"/>
        <v>1.1663991469999999</v>
      </c>
      <c r="N1167" s="131">
        <f t="shared" ca="1" si="338"/>
        <v>1.3493112249999999</v>
      </c>
      <c r="O1167" s="130">
        <f t="shared" si="349"/>
        <v>0</v>
      </c>
      <c r="P1167" s="129">
        <f t="shared" ca="1" si="339"/>
        <v>698622.45</v>
      </c>
      <c r="Q1167" s="135">
        <f t="shared" si="340"/>
        <v>0</v>
      </c>
      <c r="R1167" s="129">
        <f t="shared" si="341"/>
        <v>0</v>
      </c>
      <c r="S1167" s="136" t="str">
        <f t="shared" si="350"/>
        <v>A+J=</v>
      </c>
      <c r="T1167" s="122">
        <f t="shared" si="351"/>
        <v>44732</v>
      </c>
      <c r="U1167" s="3"/>
      <c r="V1167" s="3"/>
      <c r="W1167" s="3"/>
      <c r="X1167" s="52"/>
      <c r="Y1167" s="3"/>
      <c r="Z1167" s="1"/>
      <c r="AA1167" s="3"/>
      <c r="AB1167" s="3"/>
      <c r="AC1167" s="3"/>
      <c r="AD1167" s="3"/>
      <c r="AE1167" s="3"/>
      <c r="AF1167" s="11"/>
      <c r="AG1167" s="3"/>
      <c r="AH1167" s="3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  <c r="FD1167" s="2"/>
      <c r="FE1167" s="2"/>
      <c r="FF1167" s="2"/>
      <c r="FG1167" s="2"/>
      <c r="FH1167" s="2"/>
      <c r="FI1167" s="2"/>
      <c r="FJ1167" s="2"/>
    </row>
    <row r="1168" spans="1:166" x14ac:dyDescent="0.15">
      <c r="A1168" s="134">
        <f t="shared" si="342"/>
        <v>44644</v>
      </c>
      <c r="B1168" s="127">
        <f t="shared" ca="1" si="352"/>
        <v>2700325.5660000001</v>
      </c>
      <c r="C1168" s="119">
        <f t="shared" si="343"/>
        <v>2000000</v>
      </c>
      <c r="D1168" s="128">
        <f ca="1">IF(A1168&lt;$B$1,VLOOKUP(A1168,[1]DI!$A$4:$B$15000,2,FALSE),0)</f>
        <v>0.11649999999999999</v>
      </c>
      <c r="E1168" s="129">
        <f t="shared" ca="1" si="335"/>
        <v>1.0004373900000001</v>
      </c>
      <c r="F1168" s="129">
        <f ca="1">(TRUNC(PRODUCT($E$12:$E1167),16))</f>
        <v>1.15732372009692</v>
      </c>
      <c r="G1168" s="129">
        <f t="shared" si="344"/>
        <v>1</v>
      </c>
      <c r="H1168" s="129">
        <f t="shared" ca="1" si="336"/>
        <v>1.1573237199999999</v>
      </c>
      <c r="I1168" s="128">
        <f t="shared" si="345"/>
        <v>0.05</v>
      </c>
      <c r="J1168" s="122">
        <f t="shared" si="346"/>
        <v>43488</v>
      </c>
      <c r="K1168" s="118">
        <f t="shared" si="347"/>
        <v>796</v>
      </c>
      <c r="L1168" s="130">
        <f t="shared" si="348"/>
        <v>796</v>
      </c>
      <c r="M1168" s="131">
        <f t="shared" si="337"/>
        <v>1.1666249980000001</v>
      </c>
      <c r="N1168" s="131">
        <f t="shared" ca="1" si="338"/>
        <v>1.350162783</v>
      </c>
      <c r="O1168" s="130">
        <f t="shared" si="349"/>
        <v>0</v>
      </c>
      <c r="P1168" s="129">
        <f t="shared" ca="1" si="339"/>
        <v>700325.56599999999</v>
      </c>
      <c r="Q1168" s="135">
        <f t="shared" si="340"/>
        <v>0</v>
      </c>
      <c r="R1168" s="129">
        <f t="shared" si="341"/>
        <v>0</v>
      </c>
      <c r="S1168" s="136" t="str">
        <f t="shared" si="350"/>
        <v>A+J=</v>
      </c>
      <c r="T1168" s="122">
        <f t="shared" si="351"/>
        <v>44732</v>
      </c>
      <c r="U1168" s="3"/>
      <c r="V1168" s="3"/>
      <c r="W1168" s="3"/>
      <c r="X1168" s="52"/>
      <c r="Y1168" s="3"/>
      <c r="Z1168" s="1"/>
      <c r="AA1168" s="3"/>
      <c r="AB1168" s="3"/>
      <c r="AC1168" s="3"/>
      <c r="AD1168" s="3"/>
      <c r="AE1168" s="3"/>
      <c r="AF1168" s="11"/>
      <c r="AG1168" s="3"/>
      <c r="AH1168" s="3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  <c r="FD1168" s="2"/>
      <c r="FE1168" s="2"/>
      <c r="FF1168" s="2"/>
      <c r="FG1168" s="2"/>
      <c r="FH1168" s="2"/>
      <c r="FI1168" s="2"/>
      <c r="FJ1168" s="2"/>
    </row>
    <row r="1169" spans="1:166" x14ac:dyDescent="0.15">
      <c r="A1169" s="134">
        <f t="shared" si="342"/>
        <v>44645</v>
      </c>
      <c r="B1169" s="127">
        <f t="shared" ca="1" si="352"/>
        <v>2702029.75</v>
      </c>
      <c r="C1169" s="119">
        <f t="shared" si="343"/>
        <v>2000000</v>
      </c>
      <c r="D1169" s="128">
        <f ca="1">IF(A1169&lt;$B$1,VLOOKUP(A1169,[1]DI!$A$4:$B$15000,2,FALSE),0)</f>
        <v>0.11649999999999999</v>
      </c>
      <c r="E1169" s="129">
        <f t="shared" ca="1" si="335"/>
        <v>1.0004373900000001</v>
      </c>
      <c r="F1169" s="129">
        <f ca="1">(TRUNC(PRODUCT($E$12:$E1168),16))</f>
        <v>1.1578299219188499</v>
      </c>
      <c r="G1169" s="129">
        <f t="shared" si="344"/>
        <v>1</v>
      </c>
      <c r="H1169" s="129">
        <f t="shared" ca="1" si="336"/>
        <v>1.15782992</v>
      </c>
      <c r="I1169" s="128">
        <f t="shared" si="345"/>
        <v>0.05</v>
      </c>
      <c r="J1169" s="122">
        <f t="shared" si="346"/>
        <v>43488</v>
      </c>
      <c r="K1169" s="118">
        <f t="shared" si="347"/>
        <v>797</v>
      </c>
      <c r="L1169" s="130">
        <f t="shared" si="348"/>
        <v>797</v>
      </c>
      <c r="M1169" s="131">
        <f t="shared" si="337"/>
        <v>1.166850892</v>
      </c>
      <c r="N1169" s="131">
        <f t="shared" ca="1" si="338"/>
        <v>1.3510148749999999</v>
      </c>
      <c r="O1169" s="130">
        <f t="shared" si="349"/>
        <v>0</v>
      </c>
      <c r="P1169" s="129">
        <f t="shared" ca="1" si="339"/>
        <v>702029.75</v>
      </c>
      <c r="Q1169" s="135">
        <f t="shared" si="340"/>
        <v>0</v>
      </c>
      <c r="R1169" s="129">
        <f t="shared" si="341"/>
        <v>0</v>
      </c>
      <c r="S1169" s="136" t="str">
        <f t="shared" si="350"/>
        <v>A+J=</v>
      </c>
      <c r="T1169" s="122">
        <f t="shared" si="351"/>
        <v>44732</v>
      </c>
      <c r="U1169" s="3"/>
      <c r="V1169" s="3"/>
      <c r="W1169" s="3"/>
      <c r="X1169" s="52"/>
      <c r="Y1169" s="3"/>
      <c r="Z1169" s="1"/>
      <c r="AA1169" s="3"/>
      <c r="AB1169" s="3"/>
      <c r="AC1169" s="3"/>
      <c r="AD1169" s="3"/>
      <c r="AE1169" s="3"/>
      <c r="AF1169" s="11"/>
      <c r="AG1169" s="3"/>
      <c r="AH1169" s="3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  <c r="FD1169" s="2"/>
      <c r="FE1169" s="2"/>
      <c r="FF1169" s="2"/>
      <c r="FG1169" s="2"/>
      <c r="FH1169" s="2"/>
      <c r="FI1169" s="2"/>
      <c r="FJ1169" s="2"/>
    </row>
    <row r="1170" spans="1:166" x14ac:dyDescent="0.15">
      <c r="A1170" s="134">
        <f t="shared" si="342"/>
        <v>44646</v>
      </c>
      <c r="B1170" s="127">
        <f t="shared" ca="1" si="352"/>
        <v>2703735.0300000003</v>
      </c>
      <c r="C1170" s="119">
        <f t="shared" si="343"/>
        <v>2000000</v>
      </c>
      <c r="D1170" s="128">
        <f ca="1">IF(A1170&lt;$B$1,VLOOKUP(A1170,[1]DI!$A$4:$B$15000,2,FALSE),0)</f>
        <v>0</v>
      </c>
      <c r="E1170" s="129">
        <f t="shared" ca="1" si="335"/>
        <v>1</v>
      </c>
      <c r="F1170" s="129">
        <f ca="1">(TRUNC(PRODUCT($E$12:$E1169),16))</f>
        <v>1.1583363451483999</v>
      </c>
      <c r="G1170" s="129">
        <f t="shared" si="344"/>
        <v>1</v>
      </c>
      <c r="H1170" s="129">
        <f t="shared" ca="1" si="336"/>
        <v>1.1583363499999999</v>
      </c>
      <c r="I1170" s="128">
        <f t="shared" si="345"/>
        <v>0.05</v>
      </c>
      <c r="J1170" s="122">
        <f t="shared" si="346"/>
        <v>43488</v>
      </c>
      <c r="K1170" s="118">
        <f t="shared" si="347"/>
        <v>797</v>
      </c>
      <c r="L1170" s="130">
        <f t="shared" si="348"/>
        <v>798</v>
      </c>
      <c r="M1170" s="131">
        <f t="shared" si="337"/>
        <v>1.1670768300000001</v>
      </c>
      <c r="N1170" s="131">
        <f t="shared" ca="1" si="338"/>
        <v>1.3518675149999999</v>
      </c>
      <c r="O1170" s="130">
        <f t="shared" si="349"/>
        <v>0</v>
      </c>
      <c r="P1170" s="129">
        <f t="shared" ca="1" si="339"/>
        <v>703735.03</v>
      </c>
      <c r="Q1170" s="135">
        <f t="shared" si="340"/>
        <v>0</v>
      </c>
      <c r="R1170" s="129">
        <f t="shared" si="341"/>
        <v>0</v>
      </c>
      <c r="S1170" s="136" t="str">
        <f t="shared" si="350"/>
        <v>A+J=</v>
      </c>
      <c r="T1170" s="122">
        <f t="shared" si="351"/>
        <v>44732</v>
      </c>
      <c r="U1170" s="3"/>
      <c r="V1170" s="3"/>
      <c r="W1170" s="3"/>
      <c r="X1170" s="52"/>
      <c r="Y1170" s="3"/>
      <c r="Z1170" s="1"/>
      <c r="AA1170" s="3"/>
      <c r="AB1170" s="3"/>
      <c r="AC1170" s="3"/>
      <c r="AD1170" s="3"/>
      <c r="AE1170" s="3"/>
      <c r="AF1170" s="11"/>
      <c r="AG1170" s="3"/>
      <c r="AH1170" s="3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  <c r="FD1170" s="2"/>
      <c r="FE1170" s="2"/>
      <c r="FF1170" s="2"/>
      <c r="FG1170" s="2"/>
      <c r="FH1170" s="2"/>
      <c r="FI1170" s="2"/>
      <c r="FJ1170" s="2"/>
    </row>
    <row r="1171" spans="1:166" x14ac:dyDescent="0.15">
      <c r="A1171" s="134">
        <f t="shared" si="342"/>
        <v>44647</v>
      </c>
      <c r="B1171" s="127">
        <f t="shared" ca="1" si="352"/>
        <v>2703735.0300000003</v>
      </c>
      <c r="C1171" s="119">
        <f t="shared" si="343"/>
        <v>2000000</v>
      </c>
      <c r="D1171" s="128">
        <f ca="1">IF(A1171&lt;$B$1,VLOOKUP(A1171,[1]DI!$A$4:$B$15000,2,FALSE),0)</f>
        <v>0</v>
      </c>
      <c r="E1171" s="129">
        <f t="shared" ca="1" si="335"/>
        <v>1</v>
      </c>
      <c r="F1171" s="129">
        <f ca="1">(TRUNC(PRODUCT($E$12:$E1170),16))</f>
        <v>1.1583363451483999</v>
      </c>
      <c r="G1171" s="129">
        <f t="shared" si="344"/>
        <v>1</v>
      </c>
      <c r="H1171" s="129">
        <f t="shared" ca="1" si="336"/>
        <v>1.1583363499999999</v>
      </c>
      <c r="I1171" s="128">
        <f t="shared" si="345"/>
        <v>0.05</v>
      </c>
      <c r="J1171" s="122">
        <f t="shared" si="346"/>
        <v>43488</v>
      </c>
      <c r="K1171" s="118">
        <f t="shared" si="347"/>
        <v>797</v>
      </c>
      <c r="L1171" s="130">
        <f t="shared" si="348"/>
        <v>798</v>
      </c>
      <c r="M1171" s="131">
        <f t="shared" si="337"/>
        <v>1.1670768300000001</v>
      </c>
      <c r="N1171" s="131">
        <f t="shared" ca="1" si="338"/>
        <v>1.3518675149999999</v>
      </c>
      <c r="O1171" s="130">
        <f t="shared" si="349"/>
        <v>0</v>
      </c>
      <c r="P1171" s="129">
        <f t="shared" ca="1" si="339"/>
        <v>703735.03</v>
      </c>
      <c r="Q1171" s="135">
        <f t="shared" si="340"/>
        <v>0</v>
      </c>
      <c r="R1171" s="129">
        <f t="shared" si="341"/>
        <v>0</v>
      </c>
      <c r="S1171" s="136" t="str">
        <f t="shared" si="350"/>
        <v>A+J=</v>
      </c>
      <c r="T1171" s="122">
        <f t="shared" si="351"/>
        <v>44732</v>
      </c>
      <c r="U1171" s="3"/>
      <c r="V1171" s="3"/>
      <c r="W1171" s="3"/>
      <c r="X1171" s="52"/>
      <c r="Y1171" s="3"/>
      <c r="Z1171" s="1"/>
      <c r="AA1171" s="3"/>
      <c r="AB1171" s="3"/>
      <c r="AC1171" s="3"/>
      <c r="AD1171" s="3"/>
      <c r="AE1171" s="3"/>
      <c r="AF1171" s="11"/>
      <c r="AG1171" s="3"/>
      <c r="AH1171" s="3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  <c r="FD1171" s="2"/>
      <c r="FE1171" s="2"/>
      <c r="FF1171" s="2"/>
      <c r="FG1171" s="2"/>
      <c r="FH1171" s="2"/>
      <c r="FI1171" s="2"/>
      <c r="FJ1171" s="2"/>
    </row>
    <row r="1172" spans="1:166" x14ac:dyDescent="0.15">
      <c r="A1172" s="134">
        <f t="shared" si="342"/>
        <v>44648</v>
      </c>
      <c r="B1172" s="127">
        <f t="shared" ca="1" si="352"/>
        <v>2703735.0300000003</v>
      </c>
      <c r="C1172" s="119">
        <f t="shared" si="343"/>
        <v>2000000</v>
      </c>
      <c r="D1172" s="128">
        <f ca="1">IF(A1172&lt;$B$1,VLOOKUP(A1172,[1]DI!$A$4:$B$15000,2,FALSE),0)</f>
        <v>0.11649999999999999</v>
      </c>
      <c r="E1172" s="129">
        <f t="shared" ca="1" si="335"/>
        <v>1.0004373900000001</v>
      </c>
      <c r="F1172" s="129">
        <f ca="1">(TRUNC(PRODUCT($E$12:$E1171),16))</f>
        <v>1.1583363451483999</v>
      </c>
      <c r="G1172" s="129">
        <f t="shared" si="344"/>
        <v>1</v>
      </c>
      <c r="H1172" s="129">
        <f t="shared" ca="1" si="336"/>
        <v>1.1583363499999999</v>
      </c>
      <c r="I1172" s="128">
        <f t="shared" si="345"/>
        <v>0.05</v>
      </c>
      <c r="J1172" s="122">
        <f t="shared" si="346"/>
        <v>43488</v>
      </c>
      <c r="K1172" s="118">
        <f t="shared" si="347"/>
        <v>798</v>
      </c>
      <c r="L1172" s="130">
        <f t="shared" si="348"/>
        <v>798</v>
      </c>
      <c r="M1172" s="131">
        <f t="shared" si="337"/>
        <v>1.1670768300000001</v>
      </c>
      <c r="N1172" s="131">
        <f t="shared" ca="1" si="338"/>
        <v>1.3518675149999999</v>
      </c>
      <c r="O1172" s="130">
        <f t="shared" si="349"/>
        <v>0</v>
      </c>
      <c r="P1172" s="129">
        <f t="shared" ca="1" si="339"/>
        <v>703735.03</v>
      </c>
      <c r="Q1172" s="135">
        <f t="shared" si="340"/>
        <v>0</v>
      </c>
      <c r="R1172" s="129">
        <f t="shared" si="341"/>
        <v>0</v>
      </c>
      <c r="S1172" s="136" t="str">
        <f t="shared" si="350"/>
        <v>A+J=</v>
      </c>
      <c r="T1172" s="122">
        <f t="shared" si="351"/>
        <v>44732</v>
      </c>
      <c r="U1172" s="3"/>
      <c r="V1172" s="3"/>
      <c r="W1172" s="3"/>
      <c r="X1172" s="52"/>
      <c r="Y1172" s="3"/>
      <c r="Z1172" s="1"/>
      <c r="AA1172" s="3"/>
      <c r="AB1172" s="3"/>
      <c r="AC1172" s="3"/>
      <c r="AD1172" s="3"/>
      <c r="AE1172" s="3"/>
      <c r="AF1172" s="11"/>
      <c r="AG1172" s="3"/>
      <c r="AH1172" s="3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  <c r="FD1172" s="2"/>
      <c r="FE1172" s="2"/>
      <c r="FF1172" s="2"/>
      <c r="FG1172" s="2"/>
      <c r="FH1172" s="2"/>
      <c r="FI1172" s="2"/>
      <c r="FJ1172" s="2"/>
    </row>
    <row r="1173" spans="1:166" x14ac:dyDescent="0.15">
      <c r="A1173" s="134">
        <f t="shared" si="342"/>
        <v>44649</v>
      </c>
      <c r="B1173" s="127">
        <f t="shared" ca="1" si="352"/>
        <v>2705441.3619999997</v>
      </c>
      <c r="C1173" s="119">
        <f t="shared" si="343"/>
        <v>2000000</v>
      </c>
      <c r="D1173" s="128">
        <f ca="1">IF(A1173&lt;$B$1,VLOOKUP(A1173,[1]DI!$A$4:$B$15000,2,FALSE),0)</f>
        <v>0.11649999999999999</v>
      </c>
      <c r="E1173" s="129">
        <f t="shared" ca="1" si="335"/>
        <v>1.0004373900000001</v>
      </c>
      <c r="F1173" s="129">
        <f ca="1">(TRUNC(PRODUCT($E$12:$E1172),16))</f>
        <v>1.15884298988241</v>
      </c>
      <c r="G1173" s="129">
        <f t="shared" si="344"/>
        <v>1</v>
      </c>
      <c r="H1173" s="129">
        <f t="shared" ca="1" si="336"/>
        <v>1.1588429899999999</v>
      </c>
      <c r="I1173" s="128">
        <f t="shared" si="345"/>
        <v>0.05</v>
      </c>
      <c r="J1173" s="122">
        <f t="shared" si="346"/>
        <v>43488</v>
      </c>
      <c r="K1173" s="118">
        <f t="shared" si="347"/>
        <v>799</v>
      </c>
      <c r="L1173" s="130">
        <f t="shared" si="348"/>
        <v>799</v>
      </c>
      <c r="M1173" s="131">
        <f t="shared" si="337"/>
        <v>1.167302812</v>
      </c>
      <c r="N1173" s="131">
        <f t="shared" ca="1" si="338"/>
        <v>1.3527206810000001</v>
      </c>
      <c r="O1173" s="130">
        <f t="shared" si="349"/>
        <v>0</v>
      </c>
      <c r="P1173" s="129">
        <f t="shared" ca="1" si="339"/>
        <v>705441.36199999996</v>
      </c>
      <c r="Q1173" s="135">
        <f t="shared" si="340"/>
        <v>0</v>
      </c>
      <c r="R1173" s="129">
        <f t="shared" si="341"/>
        <v>0</v>
      </c>
      <c r="S1173" s="136" t="str">
        <f t="shared" si="350"/>
        <v>A+J=</v>
      </c>
      <c r="T1173" s="122">
        <f t="shared" si="351"/>
        <v>44732</v>
      </c>
      <c r="U1173" s="3"/>
      <c r="V1173" s="3"/>
      <c r="W1173" s="3"/>
      <c r="X1173" s="52"/>
      <c r="Y1173" s="3"/>
      <c r="Z1173" s="1"/>
      <c r="AA1173" s="3"/>
      <c r="AB1173" s="3"/>
      <c r="AC1173" s="3"/>
      <c r="AD1173" s="3"/>
      <c r="AE1173" s="3"/>
      <c r="AF1173" s="11"/>
      <c r="AG1173" s="3"/>
      <c r="AH1173" s="3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  <c r="FD1173" s="2"/>
      <c r="FE1173" s="2"/>
      <c r="FF1173" s="2"/>
      <c r="FG1173" s="2"/>
      <c r="FH1173" s="2"/>
      <c r="FI1173" s="2"/>
      <c r="FJ1173" s="2"/>
    </row>
    <row r="1174" spans="1:166" x14ac:dyDescent="0.15">
      <c r="A1174" s="134">
        <f t="shared" si="342"/>
        <v>44650</v>
      </c>
      <c r="B1174" s="127">
        <f t="shared" ca="1" si="352"/>
        <v>2707148.7879999997</v>
      </c>
      <c r="C1174" s="119">
        <f t="shared" si="343"/>
        <v>2000000</v>
      </c>
      <c r="D1174" s="128">
        <f ca="1">IF(A1174&lt;$B$1,VLOOKUP(A1174,[1]DI!$A$4:$B$15000,2,FALSE),0)</f>
        <v>0.11649999999999999</v>
      </c>
      <c r="E1174" s="129">
        <f t="shared" ca="1" si="335"/>
        <v>1.0004373900000001</v>
      </c>
      <c r="F1174" s="129">
        <f ca="1">(TRUNC(PRODUCT($E$12:$E1173),16))</f>
        <v>1.15934985621775</v>
      </c>
      <c r="G1174" s="129">
        <f t="shared" si="344"/>
        <v>1</v>
      </c>
      <c r="H1174" s="129">
        <f t="shared" ca="1" si="336"/>
        <v>1.1593498600000001</v>
      </c>
      <c r="I1174" s="128">
        <f t="shared" si="345"/>
        <v>0.05</v>
      </c>
      <c r="J1174" s="122">
        <f t="shared" si="346"/>
        <v>43488</v>
      </c>
      <c r="K1174" s="118">
        <f t="shared" si="347"/>
        <v>800</v>
      </c>
      <c r="L1174" s="130">
        <f t="shared" si="348"/>
        <v>800</v>
      </c>
      <c r="M1174" s="131">
        <f t="shared" si="337"/>
        <v>1.1675288370000001</v>
      </c>
      <c r="N1174" s="131">
        <f t="shared" ca="1" si="338"/>
        <v>1.353574394</v>
      </c>
      <c r="O1174" s="130">
        <f t="shared" si="349"/>
        <v>0</v>
      </c>
      <c r="P1174" s="129">
        <f t="shared" ca="1" si="339"/>
        <v>707148.78799999994</v>
      </c>
      <c r="Q1174" s="135">
        <f t="shared" si="340"/>
        <v>0</v>
      </c>
      <c r="R1174" s="129">
        <f t="shared" si="341"/>
        <v>0</v>
      </c>
      <c r="S1174" s="136" t="str">
        <f t="shared" si="350"/>
        <v>A+J=</v>
      </c>
      <c r="T1174" s="122">
        <f t="shared" si="351"/>
        <v>44732</v>
      </c>
      <c r="U1174" s="3"/>
      <c r="V1174" s="3"/>
      <c r="W1174" s="3"/>
      <c r="X1174" s="52"/>
      <c r="Y1174" s="3"/>
      <c r="Z1174" s="1"/>
      <c r="AA1174" s="3"/>
      <c r="AB1174" s="3"/>
      <c r="AC1174" s="3"/>
      <c r="AD1174" s="3"/>
      <c r="AE1174" s="3"/>
      <c r="AF1174" s="11"/>
      <c r="AG1174" s="3"/>
      <c r="AH1174" s="3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  <c r="FD1174" s="2"/>
      <c r="FE1174" s="2"/>
      <c r="FF1174" s="2"/>
      <c r="FG1174" s="2"/>
      <c r="FH1174" s="2"/>
      <c r="FI1174" s="2"/>
      <c r="FJ1174" s="2"/>
    </row>
    <row r="1175" spans="1:166" x14ac:dyDescent="0.15">
      <c r="A1175" s="134">
        <f t="shared" si="342"/>
        <v>44651</v>
      </c>
      <c r="B1175" s="127">
        <f t="shared" ca="1" si="352"/>
        <v>2708857.264</v>
      </c>
      <c r="C1175" s="119">
        <f t="shared" si="343"/>
        <v>2000000</v>
      </c>
      <c r="D1175" s="128">
        <f ca="1">IF(A1175&lt;$B$1,VLOOKUP(A1175,[1]DI!$A$4:$B$15000,2,FALSE),0)</f>
        <v>0.11649999999999999</v>
      </c>
      <c r="E1175" s="129">
        <f t="shared" ca="1" si="335"/>
        <v>1.0004373900000001</v>
      </c>
      <c r="F1175" s="129">
        <f ca="1">(TRUNC(PRODUCT($E$12:$E1174),16))</f>
        <v>1.15985694425136</v>
      </c>
      <c r="G1175" s="129">
        <f t="shared" si="344"/>
        <v>1</v>
      </c>
      <c r="H1175" s="129">
        <f t="shared" ca="1" si="336"/>
        <v>1.1598569400000001</v>
      </c>
      <c r="I1175" s="128">
        <f t="shared" si="345"/>
        <v>0.05</v>
      </c>
      <c r="J1175" s="122">
        <f t="shared" si="346"/>
        <v>43488</v>
      </c>
      <c r="K1175" s="118">
        <f t="shared" si="347"/>
        <v>801</v>
      </c>
      <c r="L1175" s="130">
        <f t="shared" si="348"/>
        <v>801</v>
      </c>
      <c r="M1175" s="131">
        <f t="shared" si="337"/>
        <v>1.1677549060000001</v>
      </c>
      <c r="N1175" s="131">
        <f t="shared" ca="1" si="338"/>
        <v>1.3544286320000001</v>
      </c>
      <c r="O1175" s="130">
        <f t="shared" si="349"/>
        <v>0</v>
      </c>
      <c r="P1175" s="129">
        <f t="shared" ca="1" si="339"/>
        <v>708857.26399999997</v>
      </c>
      <c r="Q1175" s="135">
        <f t="shared" si="340"/>
        <v>0</v>
      </c>
      <c r="R1175" s="129">
        <f t="shared" si="341"/>
        <v>0</v>
      </c>
      <c r="S1175" s="136" t="str">
        <f t="shared" si="350"/>
        <v>A+J=</v>
      </c>
      <c r="T1175" s="122">
        <f t="shared" si="351"/>
        <v>44732</v>
      </c>
      <c r="U1175" s="3"/>
      <c r="V1175" s="3"/>
      <c r="W1175" s="3"/>
      <c r="X1175" s="52"/>
      <c r="Y1175" s="3"/>
      <c r="Z1175" s="1"/>
      <c r="AA1175" s="3"/>
      <c r="AB1175" s="3"/>
      <c r="AC1175" s="3"/>
      <c r="AD1175" s="3"/>
      <c r="AE1175" s="3"/>
      <c r="AF1175" s="11"/>
      <c r="AG1175" s="3"/>
      <c r="AH1175" s="3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  <c r="FD1175" s="2"/>
      <c r="FE1175" s="2"/>
      <c r="FF1175" s="2"/>
      <c r="FG1175" s="2"/>
      <c r="FH1175" s="2"/>
      <c r="FI1175" s="2"/>
      <c r="FJ1175" s="2"/>
    </row>
    <row r="1176" spans="1:166" x14ac:dyDescent="0.15">
      <c r="A1176" s="134">
        <f t="shared" si="342"/>
        <v>44652</v>
      </c>
      <c r="B1176" s="127">
        <f t="shared" ca="1" si="352"/>
        <v>2710566.838</v>
      </c>
      <c r="C1176" s="119">
        <f t="shared" si="343"/>
        <v>2000000</v>
      </c>
      <c r="D1176" s="128">
        <f ca="1">IF(A1176&lt;$B$1,VLOOKUP(A1176,[1]DI!$A$4:$B$15000,2,FALSE),0)</f>
        <v>0.11649999999999999</v>
      </c>
      <c r="E1176" s="129">
        <f t="shared" ca="1" si="335"/>
        <v>1.0004373900000001</v>
      </c>
      <c r="F1176" s="129">
        <f ca="1">(TRUNC(PRODUCT($E$12:$E1175),16))</f>
        <v>1.1603642540802099</v>
      </c>
      <c r="G1176" s="129">
        <f t="shared" si="344"/>
        <v>1</v>
      </c>
      <c r="H1176" s="129">
        <f t="shared" ca="1" si="336"/>
        <v>1.16036425</v>
      </c>
      <c r="I1176" s="128">
        <f t="shared" si="345"/>
        <v>0.05</v>
      </c>
      <c r="J1176" s="122">
        <f t="shared" si="346"/>
        <v>43488</v>
      </c>
      <c r="K1176" s="118">
        <f t="shared" si="347"/>
        <v>802</v>
      </c>
      <c r="L1176" s="130">
        <f t="shared" si="348"/>
        <v>802</v>
      </c>
      <c r="M1176" s="131">
        <f t="shared" si="337"/>
        <v>1.167981019</v>
      </c>
      <c r="N1176" s="131">
        <f t="shared" ca="1" si="338"/>
        <v>1.355283419</v>
      </c>
      <c r="O1176" s="130">
        <f t="shared" si="349"/>
        <v>0</v>
      </c>
      <c r="P1176" s="129">
        <f t="shared" ca="1" si="339"/>
        <v>710566.83799999999</v>
      </c>
      <c r="Q1176" s="135">
        <f t="shared" si="340"/>
        <v>0</v>
      </c>
      <c r="R1176" s="129">
        <f t="shared" si="341"/>
        <v>0</v>
      </c>
      <c r="S1176" s="136" t="str">
        <f t="shared" si="350"/>
        <v>A+J=</v>
      </c>
      <c r="T1176" s="122">
        <f t="shared" si="351"/>
        <v>44732</v>
      </c>
      <c r="U1176" s="3"/>
      <c r="V1176" s="3"/>
      <c r="W1176" s="3"/>
      <c r="X1176" s="52"/>
      <c r="Y1176" s="3"/>
      <c r="Z1176" s="1"/>
      <c r="AA1176" s="3"/>
      <c r="AB1176" s="3"/>
      <c r="AC1176" s="3"/>
      <c r="AD1176" s="3"/>
      <c r="AE1176" s="3"/>
      <c r="AF1176" s="11"/>
      <c r="AG1176" s="3"/>
      <c r="AH1176" s="3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  <c r="FD1176" s="2"/>
      <c r="FE1176" s="2"/>
      <c r="FF1176" s="2"/>
      <c r="FG1176" s="2"/>
      <c r="FH1176" s="2"/>
      <c r="FI1176" s="2"/>
      <c r="FJ1176" s="2"/>
    </row>
    <row r="1177" spans="1:166" x14ac:dyDescent="0.15">
      <c r="A1177" s="134">
        <f t="shared" si="342"/>
        <v>44653</v>
      </c>
      <c r="B1177" s="127">
        <f t="shared" ca="1" si="352"/>
        <v>2712277.51</v>
      </c>
      <c r="C1177" s="119">
        <f t="shared" si="343"/>
        <v>2000000</v>
      </c>
      <c r="D1177" s="128">
        <f ca="1">IF(A1177&lt;$B$1,VLOOKUP(A1177,[1]DI!$A$4:$B$15000,2,FALSE),0)</f>
        <v>0</v>
      </c>
      <c r="E1177" s="129">
        <f t="shared" ca="1" si="335"/>
        <v>1</v>
      </c>
      <c r="F1177" s="129">
        <f ca="1">(TRUNC(PRODUCT($E$12:$E1176),16))</f>
        <v>1.1608717858013</v>
      </c>
      <c r="G1177" s="129">
        <f t="shared" si="344"/>
        <v>1</v>
      </c>
      <c r="H1177" s="129">
        <f t="shared" ca="1" si="336"/>
        <v>1.1608717900000001</v>
      </c>
      <c r="I1177" s="128">
        <f t="shared" si="345"/>
        <v>0.05</v>
      </c>
      <c r="J1177" s="122">
        <f t="shared" si="346"/>
        <v>43488</v>
      </c>
      <c r="K1177" s="118">
        <f t="shared" si="347"/>
        <v>802</v>
      </c>
      <c r="L1177" s="130">
        <f t="shared" si="348"/>
        <v>803</v>
      </c>
      <c r="M1177" s="131">
        <f t="shared" si="337"/>
        <v>1.1682071759999999</v>
      </c>
      <c r="N1177" s="131">
        <f t="shared" ca="1" si="338"/>
        <v>1.3561387549999999</v>
      </c>
      <c r="O1177" s="130">
        <f t="shared" si="349"/>
        <v>0</v>
      </c>
      <c r="P1177" s="129">
        <f t="shared" ca="1" si="339"/>
        <v>712277.51</v>
      </c>
      <c r="Q1177" s="135">
        <f t="shared" si="340"/>
        <v>0</v>
      </c>
      <c r="R1177" s="129">
        <f t="shared" si="341"/>
        <v>0</v>
      </c>
      <c r="S1177" s="136" t="str">
        <f t="shared" si="350"/>
        <v>A+J=</v>
      </c>
      <c r="T1177" s="122">
        <f t="shared" si="351"/>
        <v>44732</v>
      </c>
      <c r="U1177" s="3"/>
      <c r="V1177" s="3"/>
      <c r="W1177" s="3"/>
      <c r="X1177" s="52"/>
      <c r="Y1177" s="3"/>
      <c r="Z1177" s="1"/>
      <c r="AA1177" s="3"/>
      <c r="AB1177" s="3"/>
      <c r="AC1177" s="3"/>
      <c r="AD1177" s="3"/>
      <c r="AE1177" s="3"/>
      <c r="AF1177" s="11"/>
      <c r="AG1177" s="3"/>
      <c r="AH1177" s="3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  <c r="FD1177" s="2"/>
      <c r="FE1177" s="2"/>
      <c r="FF1177" s="2"/>
      <c r="FG1177" s="2"/>
      <c r="FH1177" s="2"/>
      <c r="FI1177" s="2"/>
      <c r="FJ1177" s="2"/>
    </row>
    <row r="1178" spans="1:166" x14ac:dyDescent="0.15">
      <c r="A1178" s="134">
        <f t="shared" si="342"/>
        <v>44654</v>
      </c>
      <c r="B1178" s="127">
        <f t="shared" ca="1" si="352"/>
        <v>2712277.51</v>
      </c>
      <c r="C1178" s="119">
        <f t="shared" si="343"/>
        <v>2000000</v>
      </c>
      <c r="D1178" s="128">
        <f ca="1">IF(A1178&lt;$B$1,VLOOKUP(A1178,[1]DI!$A$4:$B$15000,2,FALSE),0)</f>
        <v>0</v>
      </c>
      <c r="E1178" s="129">
        <f t="shared" ca="1" si="335"/>
        <v>1</v>
      </c>
      <c r="F1178" s="129">
        <f ca="1">(TRUNC(PRODUCT($E$12:$E1177),16))</f>
        <v>1.1608717858013</v>
      </c>
      <c r="G1178" s="129">
        <f t="shared" si="344"/>
        <v>1</v>
      </c>
      <c r="H1178" s="129">
        <f t="shared" ca="1" si="336"/>
        <v>1.1608717900000001</v>
      </c>
      <c r="I1178" s="128">
        <f t="shared" si="345"/>
        <v>0.05</v>
      </c>
      <c r="J1178" s="122">
        <f t="shared" si="346"/>
        <v>43488</v>
      </c>
      <c r="K1178" s="118">
        <f t="shared" si="347"/>
        <v>802</v>
      </c>
      <c r="L1178" s="130">
        <f t="shared" si="348"/>
        <v>803</v>
      </c>
      <c r="M1178" s="131">
        <f t="shared" si="337"/>
        <v>1.1682071759999999</v>
      </c>
      <c r="N1178" s="131">
        <f t="shared" ca="1" si="338"/>
        <v>1.3561387549999999</v>
      </c>
      <c r="O1178" s="130">
        <f t="shared" si="349"/>
        <v>0</v>
      </c>
      <c r="P1178" s="129">
        <f t="shared" ca="1" si="339"/>
        <v>712277.51</v>
      </c>
      <c r="Q1178" s="135">
        <f t="shared" si="340"/>
        <v>0</v>
      </c>
      <c r="R1178" s="129">
        <f t="shared" si="341"/>
        <v>0</v>
      </c>
      <c r="S1178" s="136" t="str">
        <f t="shared" si="350"/>
        <v>A+J=</v>
      </c>
      <c r="T1178" s="122">
        <f t="shared" si="351"/>
        <v>44732</v>
      </c>
      <c r="U1178" s="3"/>
      <c r="V1178" s="3"/>
      <c r="W1178" s="3"/>
      <c r="X1178" s="52"/>
      <c r="Y1178" s="3"/>
      <c r="Z1178" s="1"/>
      <c r="AA1178" s="3"/>
      <c r="AB1178" s="3"/>
      <c r="AC1178" s="3"/>
      <c r="AD1178" s="3"/>
      <c r="AE1178" s="3"/>
      <c r="AF1178" s="11"/>
      <c r="AG1178" s="3"/>
      <c r="AH1178" s="3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  <c r="FD1178" s="2"/>
      <c r="FE1178" s="2"/>
      <c r="FF1178" s="2"/>
      <c r="FG1178" s="2"/>
      <c r="FH1178" s="2"/>
      <c r="FI1178" s="2"/>
      <c r="FJ1178" s="2"/>
    </row>
    <row r="1179" spans="1:166" x14ac:dyDescent="0.15">
      <c r="A1179" s="134">
        <f t="shared" si="342"/>
        <v>44655</v>
      </c>
      <c r="B1179" s="127">
        <f t="shared" ca="1" si="352"/>
        <v>2712277.51</v>
      </c>
      <c r="C1179" s="119">
        <f t="shared" si="343"/>
        <v>2000000</v>
      </c>
      <c r="D1179" s="128">
        <f ca="1">IF(A1179&lt;$B$1,VLOOKUP(A1179,[1]DI!$A$4:$B$15000,2,FALSE),0)</f>
        <v>0.11649999999999999</v>
      </c>
      <c r="E1179" s="129">
        <f t="shared" ca="1" si="335"/>
        <v>1.0004373900000001</v>
      </c>
      <c r="F1179" s="129">
        <f ca="1">(TRUNC(PRODUCT($E$12:$E1178),16))</f>
        <v>1.1608717858013</v>
      </c>
      <c r="G1179" s="129">
        <f t="shared" si="344"/>
        <v>1</v>
      </c>
      <c r="H1179" s="129">
        <f t="shared" ca="1" si="336"/>
        <v>1.1608717900000001</v>
      </c>
      <c r="I1179" s="128">
        <f t="shared" si="345"/>
        <v>0.05</v>
      </c>
      <c r="J1179" s="122">
        <f t="shared" si="346"/>
        <v>43488</v>
      </c>
      <c r="K1179" s="118">
        <f t="shared" si="347"/>
        <v>803</v>
      </c>
      <c r="L1179" s="130">
        <f t="shared" si="348"/>
        <v>803</v>
      </c>
      <c r="M1179" s="131">
        <f t="shared" si="337"/>
        <v>1.1682071759999999</v>
      </c>
      <c r="N1179" s="131">
        <f t="shared" ca="1" si="338"/>
        <v>1.3561387549999999</v>
      </c>
      <c r="O1179" s="130">
        <f t="shared" si="349"/>
        <v>0</v>
      </c>
      <c r="P1179" s="129">
        <f t="shared" ca="1" si="339"/>
        <v>712277.51</v>
      </c>
      <c r="Q1179" s="135">
        <f t="shared" si="340"/>
        <v>0</v>
      </c>
      <c r="R1179" s="129">
        <f t="shared" si="341"/>
        <v>0</v>
      </c>
      <c r="S1179" s="136" t="str">
        <f t="shared" si="350"/>
        <v>A+J=</v>
      </c>
      <c r="T1179" s="122">
        <f t="shared" si="351"/>
        <v>44732</v>
      </c>
      <c r="U1179" s="3"/>
      <c r="V1179" s="3"/>
      <c r="W1179" s="3"/>
      <c r="X1179" s="52"/>
      <c r="Y1179" s="3"/>
      <c r="Z1179" s="1"/>
      <c r="AA1179" s="3"/>
      <c r="AB1179" s="3"/>
      <c r="AC1179" s="3"/>
      <c r="AD1179" s="3"/>
      <c r="AE1179" s="3"/>
      <c r="AF1179" s="11"/>
      <c r="AG1179" s="3"/>
      <c r="AH1179" s="3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  <c r="FD1179" s="2"/>
      <c r="FE1179" s="2"/>
      <c r="FF1179" s="2"/>
      <c r="FG1179" s="2"/>
      <c r="FH1179" s="2"/>
      <c r="FI1179" s="2"/>
      <c r="FJ1179" s="2"/>
    </row>
    <row r="1180" spans="1:166" x14ac:dyDescent="0.15">
      <c r="A1180" s="134">
        <f t="shared" si="342"/>
        <v>44656</v>
      </c>
      <c r="B1180" s="127">
        <f t="shared" ca="1" si="352"/>
        <v>2713989.236</v>
      </c>
      <c r="C1180" s="119">
        <f t="shared" si="343"/>
        <v>2000000</v>
      </c>
      <c r="D1180" s="128">
        <f ca="1">IF(A1180&lt;$B$1,VLOOKUP(A1180,[1]DI!$A$4:$B$15000,2,FALSE),0)</f>
        <v>0.11649999999999999</v>
      </c>
      <c r="E1180" s="129">
        <f t="shared" ca="1" si="335"/>
        <v>1.0004373900000001</v>
      </c>
      <c r="F1180" s="129">
        <f ca="1">(TRUNC(PRODUCT($E$12:$E1179),16))</f>
        <v>1.1613795395116899</v>
      </c>
      <c r="G1180" s="129">
        <f t="shared" si="344"/>
        <v>1</v>
      </c>
      <c r="H1180" s="129">
        <f t="shared" ca="1" si="336"/>
        <v>1.16137954</v>
      </c>
      <c r="I1180" s="128">
        <f t="shared" si="345"/>
        <v>0.05</v>
      </c>
      <c r="J1180" s="122">
        <f t="shared" si="346"/>
        <v>43488</v>
      </c>
      <c r="K1180" s="118">
        <f t="shared" si="347"/>
        <v>804</v>
      </c>
      <c r="L1180" s="130">
        <f t="shared" si="348"/>
        <v>804</v>
      </c>
      <c r="M1180" s="131">
        <f t="shared" si="337"/>
        <v>1.1684333769999999</v>
      </c>
      <c r="N1180" s="131">
        <f t="shared" ca="1" si="338"/>
        <v>1.3569946180000001</v>
      </c>
      <c r="O1180" s="130">
        <f t="shared" si="349"/>
        <v>0</v>
      </c>
      <c r="P1180" s="129">
        <f t="shared" ca="1" si="339"/>
        <v>713989.23600000003</v>
      </c>
      <c r="Q1180" s="135">
        <f t="shared" si="340"/>
        <v>0</v>
      </c>
      <c r="R1180" s="129">
        <f t="shared" si="341"/>
        <v>0</v>
      </c>
      <c r="S1180" s="136" t="str">
        <f t="shared" si="350"/>
        <v>A+J=</v>
      </c>
      <c r="T1180" s="122">
        <f t="shared" si="351"/>
        <v>44732</v>
      </c>
      <c r="U1180" s="3"/>
      <c r="V1180" s="3"/>
      <c r="W1180" s="3"/>
      <c r="X1180" s="52"/>
      <c r="Y1180" s="3"/>
      <c r="Z1180" s="1"/>
      <c r="AA1180" s="3"/>
      <c r="AB1180" s="3"/>
      <c r="AC1180" s="3"/>
      <c r="AD1180" s="3"/>
      <c r="AE1180" s="3"/>
      <c r="AF1180" s="11"/>
      <c r="AG1180" s="3"/>
      <c r="AH1180" s="3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  <c r="FA1180" s="2"/>
      <c r="FB1180" s="2"/>
      <c r="FC1180" s="2"/>
      <c r="FD1180" s="2"/>
      <c r="FE1180" s="2"/>
      <c r="FF1180" s="2"/>
      <c r="FG1180" s="2"/>
      <c r="FH1180" s="2"/>
      <c r="FI1180" s="2"/>
      <c r="FJ1180" s="2"/>
    </row>
    <row r="1181" spans="1:166" x14ac:dyDescent="0.15">
      <c r="A1181" s="134">
        <f t="shared" si="342"/>
        <v>44657</v>
      </c>
      <c r="B1181" s="127">
        <f t="shared" ca="1" si="352"/>
        <v>2715702.0580000002</v>
      </c>
      <c r="C1181" s="119">
        <f t="shared" si="343"/>
        <v>2000000</v>
      </c>
      <c r="D1181" s="128">
        <f ca="1">IF(A1181&lt;$B$1,VLOOKUP(A1181,[1]DI!$A$4:$B$15000,2,FALSE),0)</f>
        <v>0.11649999999999999</v>
      </c>
      <c r="E1181" s="129">
        <f t="shared" ca="1" si="335"/>
        <v>1.0004373900000001</v>
      </c>
      <c r="F1181" s="129">
        <f ca="1">(TRUNC(PRODUCT($E$12:$E1180),16))</f>
        <v>1.16188751530848</v>
      </c>
      <c r="G1181" s="129">
        <f t="shared" si="344"/>
        <v>1</v>
      </c>
      <c r="H1181" s="129">
        <f t="shared" ca="1" si="336"/>
        <v>1.1618875200000001</v>
      </c>
      <c r="I1181" s="128">
        <f t="shared" si="345"/>
        <v>0.05</v>
      </c>
      <c r="J1181" s="122">
        <f t="shared" si="346"/>
        <v>43488</v>
      </c>
      <c r="K1181" s="118">
        <f t="shared" si="347"/>
        <v>805</v>
      </c>
      <c r="L1181" s="130">
        <f t="shared" si="348"/>
        <v>805</v>
      </c>
      <c r="M1181" s="131">
        <f t="shared" si="337"/>
        <v>1.168659621</v>
      </c>
      <c r="N1181" s="131">
        <f t="shared" ca="1" si="338"/>
        <v>1.3578510290000001</v>
      </c>
      <c r="O1181" s="130">
        <f t="shared" si="349"/>
        <v>0</v>
      </c>
      <c r="P1181" s="129">
        <f t="shared" ca="1" si="339"/>
        <v>715702.05799999996</v>
      </c>
      <c r="Q1181" s="135">
        <f t="shared" si="340"/>
        <v>0</v>
      </c>
      <c r="R1181" s="129">
        <f t="shared" si="341"/>
        <v>0</v>
      </c>
      <c r="S1181" s="136" t="str">
        <f t="shared" si="350"/>
        <v>A+J=</v>
      </c>
      <c r="T1181" s="122">
        <f t="shared" si="351"/>
        <v>44732</v>
      </c>
      <c r="U1181" s="3"/>
      <c r="V1181" s="3"/>
      <c r="W1181" s="3"/>
      <c r="X1181" s="52"/>
      <c r="Y1181" s="3"/>
      <c r="Z1181" s="1"/>
      <c r="AA1181" s="3"/>
      <c r="AB1181" s="3"/>
      <c r="AC1181" s="3"/>
      <c r="AD1181" s="3"/>
      <c r="AE1181" s="3"/>
      <c r="AF1181" s="11"/>
      <c r="AG1181" s="3"/>
      <c r="AH1181" s="3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  <c r="EZ1181" s="2"/>
      <c r="FA1181" s="2"/>
      <c r="FB1181" s="2"/>
      <c r="FC1181" s="2"/>
      <c r="FD1181" s="2"/>
      <c r="FE1181" s="2"/>
      <c r="FF1181" s="2"/>
      <c r="FG1181" s="2"/>
      <c r="FH1181" s="2"/>
      <c r="FI1181" s="2"/>
      <c r="FJ1181" s="2"/>
    </row>
    <row r="1182" spans="1:166" x14ac:dyDescent="0.15">
      <c r="A1182" s="134">
        <f t="shared" si="342"/>
        <v>44658</v>
      </c>
      <c r="B1182" s="127">
        <f t="shared" ca="1" si="352"/>
        <v>2717415.932</v>
      </c>
      <c r="C1182" s="119">
        <f t="shared" si="343"/>
        <v>2000000</v>
      </c>
      <c r="D1182" s="128">
        <f ca="1">IF(A1182&lt;$B$1,VLOOKUP(A1182,[1]DI!$A$4:$B$15000,2,FALSE),0)</f>
        <v>0.11649999999999999</v>
      </c>
      <c r="E1182" s="129">
        <f t="shared" ca="1" si="335"/>
        <v>1.0004373900000001</v>
      </c>
      <c r="F1182" s="129">
        <f ca="1">(TRUNC(PRODUCT($E$12:$E1181),16))</f>
        <v>1.1623957132888001</v>
      </c>
      <c r="G1182" s="129">
        <f t="shared" si="344"/>
        <v>1</v>
      </c>
      <c r="H1182" s="129">
        <f t="shared" ca="1" si="336"/>
        <v>1.16239571</v>
      </c>
      <c r="I1182" s="128">
        <f t="shared" si="345"/>
        <v>0.05</v>
      </c>
      <c r="J1182" s="122">
        <f t="shared" si="346"/>
        <v>43488</v>
      </c>
      <c r="K1182" s="118">
        <f t="shared" si="347"/>
        <v>806</v>
      </c>
      <c r="L1182" s="130">
        <f t="shared" si="348"/>
        <v>806</v>
      </c>
      <c r="M1182" s="131">
        <f t="shared" si="337"/>
        <v>1.1688859089999999</v>
      </c>
      <c r="N1182" s="131">
        <f t="shared" ca="1" si="338"/>
        <v>1.3587079660000001</v>
      </c>
      <c r="O1182" s="130">
        <f t="shared" si="349"/>
        <v>0</v>
      </c>
      <c r="P1182" s="129">
        <f t="shared" ca="1" si="339"/>
        <v>717415.93200000003</v>
      </c>
      <c r="Q1182" s="135">
        <f t="shared" si="340"/>
        <v>0</v>
      </c>
      <c r="R1182" s="129">
        <f t="shared" si="341"/>
        <v>0</v>
      </c>
      <c r="S1182" s="136" t="str">
        <f t="shared" si="350"/>
        <v>A+J=</v>
      </c>
      <c r="T1182" s="122">
        <f t="shared" si="351"/>
        <v>44732</v>
      </c>
      <c r="U1182" s="3"/>
      <c r="V1182" s="3"/>
      <c r="W1182" s="3"/>
      <c r="X1182" s="52"/>
      <c r="Y1182" s="3"/>
      <c r="Z1182" s="1"/>
      <c r="AA1182" s="3"/>
      <c r="AB1182" s="3"/>
      <c r="AC1182" s="3"/>
      <c r="AD1182" s="3"/>
      <c r="AE1182" s="3"/>
      <c r="AF1182" s="11"/>
      <c r="AG1182" s="3"/>
      <c r="AH1182" s="3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  <c r="EZ1182" s="2"/>
      <c r="FA1182" s="2"/>
      <c r="FB1182" s="2"/>
      <c r="FC1182" s="2"/>
      <c r="FD1182" s="2"/>
      <c r="FE1182" s="2"/>
      <c r="FF1182" s="2"/>
      <c r="FG1182" s="2"/>
      <c r="FH1182" s="2"/>
      <c r="FI1182" s="2"/>
      <c r="FJ1182" s="2"/>
    </row>
    <row r="1183" spans="1:166" x14ac:dyDescent="0.15">
      <c r="A1183" s="134">
        <f t="shared" si="342"/>
        <v>44659</v>
      </c>
      <c r="B1183" s="127">
        <f t="shared" ca="1" si="352"/>
        <v>2719130.906</v>
      </c>
      <c r="C1183" s="119">
        <f t="shared" si="343"/>
        <v>2000000</v>
      </c>
      <c r="D1183" s="128">
        <f ca="1">IF(A1183&lt;$B$1,VLOOKUP(A1183,[1]DI!$A$4:$B$15000,2,FALSE),0)</f>
        <v>0.11649999999999999</v>
      </c>
      <c r="E1183" s="129">
        <f t="shared" ca="1" si="335"/>
        <v>1.0004373900000001</v>
      </c>
      <c r="F1183" s="129">
        <f ca="1">(TRUNC(PRODUCT($E$12:$E1182),16))</f>
        <v>1.16290413354984</v>
      </c>
      <c r="G1183" s="129">
        <f t="shared" si="344"/>
        <v>1</v>
      </c>
      <c r="H1183" s="129">
        <f t="shared" ca="1" si="336"/>
        <v>1.16290413</v>
      </c>
      <c r="I1183" s="128">
        <f t="shared" si="345"/>
        <v>0.05</v>
      </c>
      <c r="J1183" s="122">
        <f t="shared" si="346"/>
        <v>43488</v>
      </c>
      <c r="K1183" s="118">
        <f t="shared" si="347"/>
        <v>807</v>
      </c>
      <c r="L1183" s="130">
        <f t="shared" si="348"/>
        <v>807</v>
      </c>
      <c r="M1183" s="131">
        <f t="shared" si="337"/>
        <v>1.1691122410000001</v>
      </c>
      <c r="N1183" s="131">
        <f t="shared" ca="1" si="338"/>
        <v>1.3595654530000001</v>
      </c>
      <c r="O1183" s="130">
        <f t="shared" si="349"/>
        <v>0</v>
      </c>
      <c r="P1183" s="129">
        <f t="shared" ca="1" si="339"/>
        <v>719130.90599999996</v>
      </c>
      <c r="Q1183" s="135">
        <f t="shared" si="340"/>
        <v>0</v>
      </c>
      <c r="R1183" s="129">
        <f t="shared" si="341"/>
        <v>0</v>
      </c>
      <c r="S1183" s="136" t="str">
        <f t="shared" si="350"/>
        <v>A+J=</v>
      </c>
      <c r="T1183" s="122">
        <f t="shared" si="351"/>
        <v>44732</v>
      </c>
      <c r="U1183" s="3"/>
      <c r="V1183" s="3"/>
      <c r="W1183" s="3"/>
      <c r="X1183" s="52"/>
      <c r="Y1183" s="3"/>
      <c r="Z1183" s="1"/>
      <c r="AA1183" s="3"/>
      <c r="AB1183" s="3"/>
      <c r="AC1183" s="3"/>
      <c r="AD1183" s="3"/>
      <c r="AE1183" s="3"/>
      <c r="AF1183" s="11"/>
      <c r="AG1183" s="3"/>
      <c r="AH1183" s="3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  <c r="EZ1183" s="2"/>
      <c r="FA1183" s="2"/>
      <c r="FB1183" s="2"/>
      <c r="FC1183" s="2"/>
      <c r="FD1183" s="2"/>
      <c r="FE1183" s="2"/>
      <c r="FF1183" s="2"/>
      <c r="FG1183" s="2"/>
      <c r="FH1183" s="2"/>
      <c r="FI1183" s="2"/>
      <c r="FJ1183" s="2"/>
    </row>
    <row r="1184" spans="1:166" x14ac:dyDescent="0.15">
      <c r="A1184" s="134">
        <f t="shared" si="342"/>
        <v>44660</v>
      </c>
      <c r="B1184" s="127">
        <f t="shared" ca="1" si="352"/>
        <v>2720846.9819999998</v>
      </c>
      <c r="C1184" s="119">
        <f t="shared" si="343"/>
        <v>2000000</v>
      </c>
      <c r="D1184" s="128">
        <f ca="1">IF(A1184&lt;$B$1,VLOOKUP(A1184,[1]DI!$A$4:$B$15000,2,FALSE),0)</f>
        <v>0</v>
      </c>
      <c r="E1184" s="129">
        <f t="shared" ca="1" si="335"/>
        <v>1</v>
      </c>
      <c r="F1184" s="129">
        <f ca="1">(TRUNC(PRODUCT($E$12:$E1183),16))</f>
        <v>1.16341277618881</v>
      </c>
      <c r="G1184" s="129">
        <f t="shared" si="344"/>
        <v>1</v>
      </c>
      <c r="H1184" s="129">
        <f t="shared" ca="1" si="336"/>
        <v>1.16341278</v>
      </c>
      <c r="I1184" s="128">
        <f t="shared" si="345"/>
        <v>0.05</v>
      </c>
      <c r="J1184" s="122">
        <f t="shared" si="346"/>
        <v>43488</v>
      </c>
      <c r="K1184" s="118">
        <f t="shared" si="347"/>
        <v>807</v>
      </c>
      <c r="L1184" s="130">
        <f t="shared" si="348"/>
        <v>808</v>
      </c>
      <c r="M1184" s="131">
        <f t="shared" si="337"/>
        <v>1.169338617</v>
      </c>
      <c r="N1184" s="131">
        <f t="shared" ca="1" si="338"/>
        <v>1.3604234909999999</v>
      </c>
      <c r="O1184" s="130">
        <f t="shared" si="349"/>
        <v>0</v>
      </c>
      <c r="P1184" s="129">
        <f t="shared" ca="1" si="339"/>
        <v>720846.98199999996</v>
      </c>
      <c r="Q1184" s="135">
        <f t="shared" si="340"/>
        <v>0</v>
      </c>
      <c r="R1184" s="129">
        <f t="shared" si="341"/>
        <v>0</v>
      </c>
      <c r="S1184" s="136" t="str">
        <f t="shared" si="350"/>
        <v>A+J=</v>
      </c>
      <c r="T1184" s="122">
        <f t="shared" si="351"/>
        <v>44732</v>
      </c>
      <c r="U1184" s="3"/>
      <c r="V1184" s="3"/>
      <c r="W1184" s="3"/>
      <c r="X1184" s="52"/>
      <c r="Y1184" s="3"/>
      <c r="Z1184" s="1"/>
      <c r="AA1184" s="3"/>
      <c r="AB1184" s="3"/>
      <c r="AC1184" s="3"/>
      <c r="AD1184" s="3"/>
      <c r="AE1184" s="3"/>
      <c r="AF1184" s="11"/>
      <c r="AG1184" s="3"/>
      <c r="AH1184" s="3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  <c r="EZ1184" s="2"/>
      <c r="FA1184" s="2"/>
      <c r="FB1184" s="2"/>
      <c r="FC1184" s="2"/>
      <c r="FD1184" s="2"/>
      <c r="FE1184" s="2"/>
      <c r="FF1184" s="2"/>
      <c r="FG1184" s="2"/>
      <c r="FH1184" s="2"/>
      <c r="FI1184" s="2"/>
      <c r="FJ1184" s="2"/>
    </row>
    <row r="1185" spans="1:166" x14ac:dyDescent="0.15">
      <c r="A1185" s="134">
        <f t="shared" si="342"/>
        <v>44661</v>
      </c>
      <c r="B1185" s="127">
        <f t="shared" ca="1" si="352"/>
        <v>2720846.9819999998</v>
      </c>
      <c r="C1185" s="119">
        <f t="shared" si="343"/>
        <v>2000000</v>
      </c>
      <c r="D1185" s="128">
        <f ca="1">IF(A1185&lt;$B$1,VLOOKUP(A1185,[1]DI!$A$4:$B$15000,2,FALSE),0)</f>
        <v>0</v>
      </c>
      <c r="E1185" s="129">
        <f t="shared" ca="1" si="335"/>
        <v>1</v>
      </c>
      <c r="F1185" s="129">
        <f ca="1">(TRUNC(PRODUCT($E$12:$E1184),16))</f>
        <v>1.16341277618881</v>
      </c>
      <c r="G1185" s="129">
        <f t="shared" si="344"/>
        <v>1</v>
      </c>
      <c r="H1185" s="129">
        <f t="shared" ca="1" si="336"/>
        <v>1.16341278</v>
      </c>
      <c r="I1185" s="128">
        <f t="shared" si="345"/>
        <v>0.05</v>
      </c>
      <c r="J1185" s="122">
        <f t="shared" si="346"/>
        <v>43488</v>
      </c>
      <c r="K1185" s="118">
        <f t="shared" si="347"/>
        <v>807</v>
      </c>
      <c r="L1185" s="130">
        <f t="shared" si="348"/>
        <v>808</v>
      </c>
      <c r="M1185" s="131">
        <f t="shared" si="337"/>
        <v>1.169338617</v>
      </c>
      <c r="N1185" s="131">
        <f t="shared" ca="1" si="338"/>
        <v>1.3604234909999999</v>
      </c>
      <c r="O1185" s="130">
        <f t="shared" si="349"/>
        <v>0</v>
      </c>
      <c r="P1185" s="129">
        <f t="shared" ca="1" si="339"/>
        <v>720846.98199999996</v>
      </c>
      <c r="Q1185" s="135">
        <f t="shared" si="340"/>
        <v>0</v>
      </c>
      <c r="R1185" s="129">
        <f t="shared" si="341"/>
        <v>0</v>
      </c>
      <c r="S1185" s="136" t="str">
        <f t="shared" si="350"/>
        <v>A+J=</v>
      </c>
      <c r="T1185" s="122">
        <f t="shared" si="351"/>
        <v>44732</v>
      </c>
      <c r="U1185" s="3"/>
      <c r="V1185" s="3"/>
      <c r="W1185" s="3"/>
      <c r="X1185" s="52"/>
      <c r="Y1185" s="3"/>
      <c r="Z1185" s="1"/>
      <c r="AA1185" s="3"/>
      <c r="AB1185" s="3"/>
      <c r="AC1185" s="3"/>
      <c r="AD1185" s="3"/>
      <c r="AE1185" s="3"/>
      <c r="AF1185" s="11"/>
      <c r="AG1185" s="3"/>
      <c r="AH1185" s="3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  <c r="EZ1185" s="2"/>
      <c r="FA1185" s="2"/>
      <c r="FB1185" s="2"/>
      <c r="FC1185" s="2"/>
      <c r="FD1185" s="2"/>
      <c r="FE1185" s="2"/>
      <c r="FF1185" s="2"/>
      <c r="FG1185" s="2"/>
      <c r="FH1185" s="2"/>
      <c r="FI1185" s="2"/>
      <c r="FJ1185" s="2"/>
    </row>
    <row r="1186" spans="1:166" x14ac:dyDescent="0.15">
      <c r="A1186" s="134">
        <f t="shared" si="342"/>
        <v>44662</v>
      </c>
      <c r="B1186" s="127">
        <f t="shared" ca="1" si="352"/>
        <v>2720846.9819999998</v>
      </c>
      <c r="C1186" s="119">
        <f t="shared" si="343"/>
        <v>2000000</v>
      </c>
      <c r="D1186" s="128">
        <f ca="1">IF(A1186&lt;$B$1,VLOOKUP(A1186,[1]DI!$A$4:$B$15000,2,FALSE),0)</f>
        <v>0.11649999999999999</v>
      </c>
      <c r="E1186" s="129">
        <f t="shared" ca="1" si="335"/>
        <v>1.0004373900000001</v>
      </c>
      <c r="F1186" s="129">
        <f ca="1">(TRUNC(PRODUCT($E$12:$E1185),16))</f>
        <v>1.16341277618881</v>
      </c>
      <c r="G1186" s="129">
        <f t="shared" si="344"/>
        <v>1</v>
      </c>
      <c r="H1186" s="129">
        <f t="shared" ca="1" si="336"/>
        <v>1.16341278</v>
      </c>
      <c r="I1186" s="128">
        <f t="shared" si="345"/>
        <v>0.05</v>
      </c>
      <c r="J1186" s="122">
        <f t="shared" si="346"/>
        <v>43488</v>
      </c>
      <c r="K1186" s="118">
        <f t="shared" si="347"/>
        <v>808</v>
      </c>
      <c r="L1186" s="130">
        <f t="shared" si="348"/>
        <v>808</v>
      </c>
      <c r="M1186" s="131">
        <f t="shared" si="337"/>
        <v>1.169338617</v>
      </c>
      <c r="N1186" s="131">
        <f t="shared" ca="1" si="338"/>
        <v>1.3604234909999999</v>
      </c>
      <c r="O1186" s="130">
        <f t="shared" si="349"/>
        <v>0</v>
      </c>
      <c r="P1186" s="129">
        <f t="shared" ca="1" si="339"/>
        <v>720846.98199999996</v>
      </c>
      <c r="Q1186" s="135">
        <f t="shared" si="340"/>
        <v>0</v>
      </c>
      <c r="R1186" s="129">
        <f t="shared" si="341"/>
        <v>0</v>
      </c>
      <c r="S1186" s="136" t="str">
        <f t="shared" si="350"/>
        <v>A+J=</v>
      </c>
      <c r="T1186" s="122">
        <f t="shared" si="351"/>
        <v>44732</v>
      </c>
      <c r="U1186" s="3"/>
      <c r="V1186" s="3"/>
      <c r="W1186" s="3"/>
      <c r="X1186" s="52"/>
      <c r="Y1186" s="3"/>
      <c r="Z1186" s="1"/>
      <c r="AA1186" s="3"/>
      <c r="AB1186" s="3"/>
      <c r="AC1186" s="3"/>
      <c r="AD1186" s="3"/>
      <c r="AE1186" s="3"/>
      <c r="AF1186" s="11"/>
      <c r="AG1186" s="3"/>
      <c r="AH1186" s="3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  <c r="EZ1186" s="2"/>
      <c r="FA1186" s="2"/>
      <c r="FB1186" s="2"/>
      <c r="FC1186" s="2"/>
      <c r="FD1186" s="2"/>
      <c r="FE1186" s="2"/>
      <c r="FF1186" s="2"/>
      <c r="FG1186" s="2"/>
      <c r="FH1186" s="2"/>
      <c r="FI1186" s="2"/>
      <c r="FJ1186" s="2"/>
    </row>
    <row r="1187" spans="1:166" x14ac:dyDescent="0.15">
      <c r="A1187" s="134">
        <f t="shared" si="342"/>
        <v>44663</v>
      </c>
      <c r="B1187" s="127">
        <f t="shared" ca="1" si="352"/>
        <v>2722564.11</v>
      </c>
      <c r="C1187" s="119">
        <f t="shared" si="343"/>
        <v>2000000</v>
      </c>
      <c r="D1187" s="128">
        <f ca="1">IF(A1187&lt;$B$1,VLOOKUP(A1187,[1]DI!$A$4:$B$15000,2,FALSE),0)</f>
        <v>0.11649999999999999</v>
      </c>
      <c r="E1187" s="129">
        <f t="shared" ca="1" si="335"/>
        <v>1.0004373900000001</v>
      </c>
      <c r="F1187" s="129">
        <f ca="1">(TRUNC(PRODUCT($E$12:$E1186),16))</f>
        <v>1.16392164130299</v>
      </c>
      <c r="G1187" s="129">
        <f t="shared" si="344"/>
        <v>1</v>
      </c>
      <c r="H1187" s="129">
        <f t="shared" ca="1" si="336"/>
        <v>1.1639216400000001</v>
      </c>
      <c r="I1187" s="128">
        <f t="shared" si="345"/>
        <v>0.05</v>
      </c>
      <c r="J1187" s="122">
        <f t="shared" si="346"/>
        <v>43488</v>
      </c>
      <c r="K1187" s="118">
        <f t="shared" si="347"/>
        <v>809</v>
      </c>
      <c r="L1187" s="130">
        <f t="shared" si="348"/>
        <v>809</v>
      </c>
      <c r="M1187" s="131">
        <f t="shared" si="337"/>
        <v>1.1695650360000001</v>
      </c>
      <c r="N1187" s="131">
        <f t="shared" ca="1" si="338"/>
        <v>1.361282055</v>
      </c>
      <c r="O1187" s="130">
        <f t="shared" si="349"/>
        <v>0</v>
      </c>
      <c r="P1187" s="129">
        <f t="shared" ca="1" si="339"/>
        <v>722564.11</v>
      </c>
      <c r="Q1187" s="135">
        <f t="shared" si="340"/>
        <v>0</v>
      </c>
      <c r="R1187" s="129">
        <f t="shared" si="341"/>
        <v>0</v>
      </c>
      <c r="S1187" s="136" t="str">
        <f t="shared" si="350"/>
        <v>A+J=</v>
      </c>
      <c r="T1187" s="122">
        <f t="shared" si="351"/>
        <v>44732</v>
      </c>
      <c r="U1187" s="3"/>
      <c r="V1187" s="3"/>
      <c r="W1187" s="3"/>
      <c r="X1187" s="52"/>
      <c r="Y1187" s="3"/>
      <c r="Z1187" s="1"/>
      <c r="AA1187" s="3"/>
      <c r="AB1187" s="3"/>
      <c r="AC1187" s="3"/>
      <c r="AD1187" s="3"/>
      <c r="AE1187" s="3"/>
      <c r="AF1187" s="11"/>
      <c r="AG1187" s="3"/>
      <c r="AH1187" s="3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  <c r="EZ1187" s="2"/>
      <c r="FA1187" s="2"/>
      <c r="FB1187" s="2"/>
      <c r="FC1187" s="2"/>
      <c r="FD1187" s="2"/>
      <c r="FE1187" s="2"/>
      <c r="FF1187" s="2"/>
      <c r="FG1187" s="2"/>
      <c r="FH1187" s="2"/>
      <c r="FI1187" s="2"/>
      <c r="FJ1187" s="2"/>
    </row>
    <row r="1188" spans="1:166" x14ac:dyDescent="0.15">
      <c r="A1188" s="134">
        <f t="shared" si="342"/>
        <v>44664</v>
      </c>
      <c r="B1188" s="127">
        <f t="shared" ca="1" si="352"/>
        <v>2724282.34</v>
      </c>
      <c r="C1188" s="119">
        <f t="shared" si="343"/>
        <v>2000000</v>
      </c>
      <c r="D1188" s="128">
        <f ca="1">IF(A1188&lt;$B$1,VLOOKUP(A1188,[1]DI!$A$4:$B$15000,2,FALSE),0)</f>
        <v>0.11649999999999999</v>
      </c>
      <c r="E1188" s="129">
        <f t="shared" ca="1" si="335"/>
        <v>1.0004373900000001</v>
      </c>
      <c r="F1188" s="129">
        <f ca="1">(TRUNC(PRODUCT($E$12:$E1187),16))</f>
        <v>1.16443072898968</v>
      </c>
      <c r="G1188" s="129">
        <f t="shared" si="344"/>
        <v>1</v>
      </c>
      <c r="H1188" s="129">
        <f t="shared" ca="1" si="336"/>
        <v>1.1644307300000001</v>
      </c>
      <c r="I1188" s="128">
        <f t="shared" si="345"/>
        <v>0.05</v>
      </c>
      <c r="J1188" s="122">
        <f t="shared" si="346"/>
        <v>43488</v>
      </c>
      <c r="K1188" s="118">
        <f t="shared" si="347"/>
        <v>810</v>
      </c>
      <c r="L1188" s="130">
        <f t="shared" si="348"/>
        <v>810</v>
      </c>
      <c r="M1188" s="131">
        <f t="shared" si="337"/>
        <v>1.1697915000000001</v>
      </c>
      <c r="N1188" s="131">
        <f t="shared" ca="1" si="338"/>
        <v>1.3621411699999999</v>
      </c>
      <c r="O1188" s="130">
        <f t="shared" si="349"/>
        <v>0</v>
      </c>
      <c r="P1188" s="129">
        <f t="shared" ca="1" si="339"/>
        <v>724282.34</v>
      </c>
      <c r="Q1188" s="135">
        <f t="shared" si="340"/>
        <v>0</v>
      </c>
      <c r="R1188" s="129">
        <f t="shared" si="341"/>
        <v>0</v>
      </c>
      <c r="S1188" s="136" t="str">
        <f t="shared" si="350"/>
        <v>A+J=</v>
      </c>
      <c r="T1188" s="122">
        <f t="shared" si="351"/>
        <v>44732</v>
      </c>
      <c r="U1188" s="3"/>
      <c r="V1188" s="3"/>
      <c r="W1188" s="3"/>
      <c r="X1188" s="52"/>
      <c r="Y1188" s="3"/>
      <c r="Z1188" s="1"/>
      <c r="AA1188" s="3"/>
      <c r="AB1188" s="3"/>
      <c r="AC1188" s="3"/>
      <c r="AD1188" s="3"/>
      <c r="AE1188" s="3"/>
      <c r="AF1188" s="11"/>
      <c r="AG1188" s="3"/>
      <c r="AH1188" s="3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  <c r="EZ1188" s="2"/>
      <c r="FA1188" s="2"/>
      <c r="FB1188" s="2"/>
      <c r="FC1188" s="2"/>
      <c r="FD1188" s="2"/>
      <c r="FE1188" s="2"/>
      <c r="FF1188" s="2"/>
      <c r="FG1188" s="2"/>
      <c r="FH1188" s="2"/>
      <c r="FI1188" s="2"/>
      <c r="FJ1188" s="2"/>
    </row>
    <row r="1189" spans="1:166" x14ac:dyDescent="0.15">
      <c r="A1189" s="134">
        <f t="shared" si="342"/>
        <v>44665</v>
      </c>
      <c r="B1189" s="127">
        <f t="shared" ca="1" si="352"/>
        <v>2726001.648</v>
      </c>
      <c r="C1189" s="119">
        <f t="shared" si="343"/>
        <v>2000000</v>
      </c>
      <c r="D1189" s="128">
        <f ca="1">IF(A1189&lt;$B$1,VLOOKUP(A1189,[1]DI!$A$4:$B$15000,2,FALSE),0)</f>
        <v>0.11649999999999999</v>
      </c>
      <c r="E1189" s="129">
        <f t="shared" ca="1" si="335"/>
        <v>1.0004373900000001</v>
      </c>
      <c r="F1189" s="129">
        <f ca="1">(TRUNC(PRODUCT($E$12:$E1188),16))</f>
        <v>1.1649400393462299</v>
      </c>
      <c r="G1189" s="129">
        <f t="shared" si="344"/>
        <v>1</v>
      </c>
      <c r="H1189" s="129">
        <f t="shared" ca="1" si="336"/>
        <v>1.1649400400000001</v>
      </c>
      <c r="I1189" s="128">
        <f t="shared" si="345"/>
        <v>0.05</v>
      </c>
      <c r="J1189" s="122">
        <f t="shared" si="346"/>
        <v>43488</v>
      </c>
      <c r="K1189" s="118">
        <f t="shared" si="347"/>
        <v>811</v>
      </c>
      <c r="L1189" s="130">
        <f t="shared" si="348"/>
        <v>811</v>
      </c>
      <c r="M1189" s="131">
        <f t="shared" si="337"/>
        <v>1.1700180069999999</v>
      </c>
      <c r="N1189" s="131">
        <f t="shared" ca="1" si="338"/>
        <v>1.363000824</v>
      </c>
      <c r="O1189" s="130">
        <f t="shared" si="349"/>
        <v>0</v>
      </c>
      <c r="P1189" s="129">
        <f t="shared" ca="1" si="339"/>
        <v>726001.64800000004</v>
      </c>
      <c r="Q1189" s="135">
        <f t="shared" si="340"/>
        <v>0</v>
      </c>
      <c r="R1189" s="129">
        <f t="shared" si="341"/>
        <v>0</v>
      </c>
      <c r="S1189" s="136" t="str">
        <f t="shared" si="350"/>
        <v>A+J=</v>
      </c>
      <c r="T1189" s="122">
        <f t="shared" si="351"/>
        <v>44732</v>
      </c>
      <c r="U1189" s="3"/>
      <c r="V1189" s="3"/>
      <c r="W1189" s="3"/>
      <c r="X1189" s="52"/>
      <c r="Y1189" s="3"/>
      <c r="Z1189" s="1"/>
      <c r="AA1189" s="3"/>
      <c r="AB1189" s="3"/>
      <c r="AC1189" s="3"/>
      <c r="AD1189" s="3"/>
      <c r="AE1189" s="3"/>
      <c r="AF1189" s="11"/>
      <c r="AG1189" s="3"/>
      <c r="AH1189" s="3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  <c r="EZ1189" s="2"/>
      <c r="FA1189" s="2"/>
      <c r="FB1189" s="2"/>
      <c r="FC1189" s="2"/>
      <c r="FD1189" s="2"/>
      <c r="FE1189" s="2"/>
      <c r="FF1189" s="2"/>
      <c r="FG1189" s="2"/>
      <c r="FH1189" s="2"/>
      <c r="FI1189" s="2"/>
      <c r="FJ1189" s="2"/>
    </row>
    <row r="1190" spans="1:166" x14ac:dyDescent="0.15">
      <c r="A1190" s="134">
        <f t="shared" si="342"/>
        <v>44666</v>
      </c>
      <c r="B1190" s="127">
        <f t="shared" ca="1" si="352"/>
        <v>2727722.034</v>
      </c>
      <c r="C1190" s="119">
        <f t="shared" si="343"/>
        <v>2000000</v>
      </c>
      <c r="D1190" s="128">
        <f ca="1">IF(A1190&lt;$B$1,VLOOKUP(A1190,[1]DI!$A$4:$B$15000,2,FALSE),0)</f>
        <v>0</v>
      </c>
      <c r="E1190" s="129">
        <f t="shared" ca="1" si="335"/>
        <v>1</v>
      </c>
      <c r="F1190" s="129">
        <f ca="1">(TRUNC(PRODUCT($E$12:$E1189),16))</f>
        <v>1.16544957247004</v>
      </c>
      <c r="G1190" s="129">
        <f t="shared" si="344"/>
        <v>1</v>
      </c>
      <c r="H1190" s="129">
        <f t="shared" ca="1" si="336"/>
        <v>1.16544957</v>
      </c>
      <c r="I1190" s="128">
        <f t="shared" si="345"/>
        <v>0.05</v>
      </c>
      <c r="J1190" s="122">
        <f t="shared" si="346"/>
        <v>43488</v>
      </c>
      <c r="K1190" s="118">
        <f t="shared" si="347"/>
        <v>811</v>
      </c>
      <c r="L1190" s="130">
        <f t="shared" si="348"/>
        <v>812</v>
      </c>
      <c r="M1190" s="131">
        <f t="shared" si="337"/>
        <v>1.170244558</v>
      </c>
      <c r="N1190" s="131">
        <f t="shared" ca="1" si="338"/>
        <v>1.3638610170000001</v>
      </c>
      <c r="O1190" s="130">
        <f t="shared" si="349"/>
        <v>0</v>
      </c>
      <c r="P1190" s="129">
        <f t="shared" ca="1" si="339"/>
        <v>727722.03399999999</v>
      </c>
      <c r="Q1190" s="135">
        <f t="shared" si="340"/>
        <v>0</v>
      </c>
      <c r="R1190" s="129">
        <f t="shared" si="341"/>
        <v>0</v>
      </c>
      <c r="S1190" s="136" t="str">
        <f t="shared" si="350"/>
        <v>A+J=</v>
      </c>
      <c r="T1190" s="122">
        <f t="shared" si="351"/>
        <v>44732</v>
      </c>
      <c r="U1190" s="3"/>
      <c r="V1190" s="3"/>
      <c r="W1190" s="3"/>
      <c r="X1190" s="52"/>
      <c r="Y1190" s="3"/>
      <c r="Z1190" s="1"/>
      <c r="AA1190" s="3"/>
      <c r="AB1190" s="3"/>
      <c r="AC1190" s="3"/>
      <c r="AD1190" s="3"/>
      <c r="AE1190" s="3"/>
      <c r="AF1190" s="11"/>
      <c r="AG1190" s="3"/>
      <c r="AH1190" s="3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  <c r="EZ1190" s="2"/>
      <c r="FA1190" s="2"/>
      <c r="FB1190" s="2"/>
      <c r="FC1190" s="2"/>
      <c r="FD1190" s="2"/>
      <c r="FE1190" s="2"/>
      <c r="FF1190" s="2"/>
      <c r="FG1190" s="2"/>
      <c r="FH1190" s="2"/>
      <c r="FI1190" s="2"/>
      <c r="FJ1190" s="2"/>
    </row>
    <row r="1191" spans="1:166" x14ac:dyDescent="0.15">
      <c r="A1191" s="134">
        <f t="shared" si="342"/>
        <v>44667</v>
      </c>
      <c r="B1191" s="127">
        <f t="shared" ca="1" si="352"/>
        <v>2727722.034</v>
      </c>
      <c r="C1191" s="119">
        <f t="shared" si="343"/>
        <v>2000000</v>
      </c>
      <c r="D1191" s="128">
        <f ca="1">IF(A1191&lt;$B$1,VLOOKUP(A1191,[1]DI!$A$4:$B$15000,2,FALSE),0)</f>
        <v>0</v>
      </c>
      <c r="E1191" s="129">
        <f t="shared" ca="1" si="335"/>
        <v>1</v>
      </c>
      <c r="F1191" s="129">
        <f ca="1">(TRUNC(PRODUCT($E$12:$E1190),16))</f>
        <v>1.16544957247004</v>
      </c>
      <c r="G1191" s="129">
        <f t="shared" si="344"/>
        <v>1</v>
      </c>
      <c r="H1191" s="129">
        <f t="shared" ca="1" si="336"/>
        <v>1.16544957</v>
      </c>
      <c r="I1191" s="128">
        <f t="shared" si="345"/>
        <v>0.05</v>
      </c>
      <c r="J1191" s="122">
        <f t="shared" si="346"/>
        <v>43488</v>
      </c>
      <c r="K1191" s="118">
        <f t="shared" si="347"/>
        <v>811</v>
      </c>
      <c r="L1191" s="130">
        <f t="shared" si="348"/>
        <v>812</v>
      </c>
      <c r="M1191" s="131">
        <f t="shared" si="337"/>
        <v>1.170244558</v>
      </c>
      <c r="N1191" s="131">
        <f t="shared" ca="1" si="338"/>
        <v>1.3638610170000001</v>
      </c>
      <c r="O1191" s="130">
        <f t="shared" si="349"/>
        <v>0</v>
      </c>
      <c r="P1191" s="129">
        <f t="shared" ca="1" si="339"/>
        <v>727722.03399999999</v>
      </c>
      <c r="Q1191" s="135">
        <f t="shared" si="340"/>
        <v>0</v>
      </c>
      <c r="R1191" s="129">
        <f t="shared" si="341"/>
        <v>0</v>
      </c>
      <c r="S1191" s="136" t="str">
        <f t="shared" si="350"/>
        <v>A+J=</v>
      </c>
      <c r="T1191" s="122">
        <f t="shared" si="351"/>
        <v>44732</v>
      </c>
      <c r="U1191" s="3"/>
      <c r="V1191" s="3"/>
      <c r="W1191" s="3"/>
      <c r="X1191" s="52"/>
      <c r="Y1191" s="3"/>
      <c r="Z1191" s="1"/>
      <c r="AA1191" s="3"/>
      <c r="AB1191" s="3"/>
      <c r="AC1191" s="3"/>
      <c r="AD1191" s="3"/>
      <c r="AE1191" s="3"/>
      <c r="AF1191" s="11"/>
      <c r="AG1191" s="3"/>
      <c r="AH1191" s="3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  <c r="EZ1191" s="2"/>
      <c r="FA1191" s="2"/>
      <c r="FB1191" s="2"/>
      <c r="FC1191" s="2"/>
      <c r="FD1191" s="2"/>
      <c r="FE1191" s="2"/>
      <c r="FF1191" s="2"/>
      <c r="FG1191" s="2"/>
      <c r="FH1191" s="2"/>
      <c r="FI1191" s="2"/>
      <c r="FJ1191" s="2"/>
    </row>
    <row r="1192" spans="1:166" x14ac:dyDescent="0.15">
      <c r="A1192" s="134">
        <f t="shared" si="342"/>
        <v>44668</v>
      </c>
      <c r="B1192" s="127">
        <f t="shared" ca="1" si="352"/>
        <v>2727722.034</v>
      </c>
      <c r="C1192" s="119">
        <f t="shared" si="343"/>
        <v>2000000</v>
      </c>
      <c r="D1192" s="128">
        <f ca="1">IF(A1192&lt;$B$1,VLOOKUP(A1192,[1]DI!$A$4:$B$15000,2,FALSE),0)</f>
        <v>0</v>
      </c>
      <c r="E1192" s="129">
        <f t="shared" ca="1" si="335"/>
        <v>1</v>
      </c>
      <c r="F1192" s="129">
        <f ca="1">(TRUNC(PRODUCT($E$12:$E1191),16))</f>
        <v>1.16544957247004</v>
      </c>
      <c r="G1192" s="129">
        <f t="shared" si="344"/>
        <v>1</v>
      </c>
      <c r="H1192" s="129">
        <f t="shared" ca="1" si="336"/>
        <v>1.16544957</v>
      </c>
      <c r="I1192" s="128">
        <f t="shared" si="345"/>
        <v>0.05</v>
      </c>
      <c r="J1192" s="122">
        <f t="shared" si="346"/>
        <v>43488</v>
      </c>
      <c r="K1192" s="118">
        <f t="shared" si="347"/>
        <v>811</v>
      </c>
      <c r="L1192" s="130">
        <f t="shared" si="348"/>
        <v>812</v>
      </c>
      <c r="M1192" s="131">
        <f t="shared" si="337"/>
        <v>1.170244558</v>
      </c>
      <c r="N1192" s="131">
        <f t="shared" ca="1" si="338"/>
        <v>1.3638610170000001</v>
      </c>
      <c r="O1192" s="130">
        <f t="shared" si="349"/>
        <v>0</v>
      </c>
      <c r="P1192" s="129">
        <f t="shared" ca="1" si="339"/>
        <v>727722.03399999999</v>
      </c>
      <c r="Q1192" s="135">
        <f t="shared" si="340"/>
        <v>0</v>
      </c>
      <c r="R1192" s="129">
        <f t="shared" si="341"/>
        <v>0</v>
      </c>
      <c r="S1192" s="136" t="str">
        <f t="shared" si="350"/>
        <v>A+J=</v>
      </c>
      <c r="T1192" s="122">
        <f t="shared" si="351"/>
        <v>44732</v>
      </c>
      <c r="U1192" s="3"/>
      <c r="V1192" s="3"/>
      <c r="W1192" s="3"/>
      <c r="X1192" s="52"/>
      <c r="Y1192" s="3"/>
      <c r="Z1192" s="1"/>
      <c r="AA1192" s="3"/>
      <c r="AB1192" s="3"/>
      <c r="AC1192" s="3"/>
      <c r="AD1192" s="3"/>
      <c r="AE1192" s="3"/>
      <c r="AF1192" s="11"/>
      <c r="AG1192" s="3"/>
      <c r="AH1192" s="3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  <c r="EZ1192" s="2"/>
      <c r="FA1192" s="2"/>
      <c r="FB1192" s="2"/>
      <c r="FC1192" s="2"/>
      <c r="FD1192" s="2"/>
      <c r="FE1192" s="2"/>
      <c r="FF1192" s="2"/>
      <c r="FG1192" s="2"/>
      <c r="FH1192" s="2"/>
      <c r="FI1192" s="2"/>
      <c r="FJ1192" s="2"/>
    </row>
    <row r="1193" spans="1:166" x14ac:dyDescent="0.15">
      <c r="A1193" s="134">
        <f t="shared" si="342"/>
        <v>44669</v>
      </c>
      <c r="B1193" s="127">
        <f t="shared" ca="1" si="352"/>
        <v>2727722.034</v>
      </c>
      <c r="C1193" s="119">
        <f t="shared" si="343"/>
        <v>2000000</v>
      </c>
      <c r="D1193" s="128">
        <f ca="1">IF(A1193&lt;$B$1,VLOOKUP(A1193,[1]DI!$A$4:$B$15000,2,FALSE),0)</f>
        <v>0.11649999999999999</v>
      </c>
      <c r="E1193" s="129">
        <f t="shared" ca="1" si="335"/>
        <v>1.0004373900000001</v>
      </c>
      <c r="F1193" s="129">
        <f ca="1">(TRUNC(PRODUCT($E$12:$E1192),16))</f>
        <v>1.16544957247004</v>
      </c>
      <c r="G1193" s="129">
        <f t="shared" si="344"/>
        <v>1</v>
      </c>
      <c r="H1193" s="129">
        <f t="shared" ca="1" si="336"/>
        <v>1.16544957</v>
      </c>
      <c r="I1193" s="128">
        <f t="shared" si="345"/>
        <v>0.05</v>
      </c>
      <c r="J1193" s="122">
        <f t="shared" si="346"/>
        <v>43488</v>
      </c>
      <c r="K1193" s="118">
        <f t="shared" si="347"/>
        <v>812</v>
      </c>
      <c r="L1193" s="130">
        <f t="shared" si="348"/>
        <v>812</v>
      </c>
      <c r="M1193" s="131">
        <f t="shared" si="337"/>
        <v>1.170244558</v>
      </c>
      <c r="N1193" s="131">
        <f t="shared" ca="1" si="338"/>
        <v>1.3638610170000001</v>
      </c>
      <c r="O1193" s="130">
        <f t="shared" si="349"/>
        <v>0</v>
      </c>
      <c r="P1193" s="129">
        <f t="shared" ca="1" si="339"/>
        <v>727722.03399999999</v>
      </c>
      <c r="Q1193" s="135">
        <f t="shared" si="340"/>
        <v>0</v>
      </c>
      <c r="R1193" s="129">
        <f t="shared" si="341"/>
        <v>0</v>
      </c>
      <c r="S1193" s="136" t="str">
        <f t="shared" si="350"/>
        <v>A+J=</v>
      </c>
      <c r="T1193" s="122">
        <f t="shared" si="351"/>
        <v>44732</v>
      </c>
      <c r="U1193" s="3"/>
      <c r="V1193" s="3"/>
      <c r="W1193" s="3"/>
      <c r="X1193" s="52"/>
      <c r="Y1193" s="3"/>
      <c r="Z1193" s="1"/>
      <c r="AA1193" s="3"/>
      <c r="AB1193" s="3"/>
      <c r="AC1193" s="3"/>
      <c r="AD1193" s="3"/>
      <c r="AE1193" s="3"/>
      <c r="AF1193" s="11"/>
      <c r="AG1193" s="3"/>
      <c r="AH1193" s="3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  <c r="EZ1193" s="2"/>
      <c r="FA1193" s="2"/>
      <c r="FB1193" s="2"/>
      <c r="FC1193" s="2"/>
      <c r="FD1193" s="2"/>
      <c r="FE1193" s="2"/>
      <c r="FF1193" s="2"/>
      <c r="FG1193" s="2"/>
      <c r="FH1193" s="2"/>
      <c r="FI1193" s="2"/>
      <c r="FJ1193" s="2"/>
    </row>
    <row r="1194" spans="1:166" x14ac:dyDescent="0.15">
      <c r="A1194" s="134">
        <f t="shared" si="342"/>
        <v>44670</v>
      </c>
      <c r="B1194" s="127">
        <f t="shared" ca="1" si="352"/>
        <v>2729443.5219999999</v>
      </c>
      <c r="C1194" s="119">
        <f t="shared" si="343"/>
        <v>2000000</v>
      </c>
      <c r="D1194" s="128">
        <f ca="1">IF(A1194&lt;$B$1,VLOOKUP(A1194,[1]DI!$A$4:$B$15000,2,FALSE),0)</f>
        <v>0.11649999999999999</v>
      </c>
      <c r="E1194" s="129">
        <f t="shared" ca="1" si="335"/>
        <v>1.0004373900000001</v>
      </c>
      <c r="F1194" s="129">
        <f ca="1">(TRUNC(PRODUCT($E$12:$E1193),16))</f>
        <v>1.1659593284585399</v>
      </c>
      <c r="G1194" s="129">
        <f t="shared" si="344"/>
        <v>1</v>
      </c>
      <c r="H1194" s="129">
        <f t="shared" ca="1" si="336"/>
        <v>1.16595933</v>
      </c>
      <c r="I1194" s="128">
        <f t="shared" si="345"/>
        <v>0.05</v>
      </c>
      <c r="J1194" s="122">
        <f t="shared" si="346"/>
        <v>43488</v>
      </c>
      <c r="K1194" s="118">
        <f t="shared" si="347"/>
        <v>813</v>
      </c>
      <c r="L1194" s="130">
        <f t="shared" si="348"/>
        <v>813</v>
      </c>
      <c r="M1194" s="131">
        <f t="shared" si="337"/>
        <v>1.170471153</v>
      </c>
      <c r="N1194" s="131">
        <f t="shared" ca="1" si="338"/>
        <v>1.364721761</v>
      </c>
      <c r="O1194" s="130">
        <f t="shared" si="349"/>
        <v>0</v>
      </c>
      <c r="P1194" s="129">
        <f t="shared" ca="1" si="339"/>
        <v>729443.522</v>
      </c>
      <c r="Q1194" s="135">
        <f t="shared" si="340"/>
        <v>0</v>
      </c>
      <c r="R1194" s="129">
        <f t="shared" si="341"/>
        <v>0</v>
      </c>
      <c r="S1194" s="136" t="str">
        <f t="shared" si="350"/>
        <v>A+J=</v>
      </c>
      <c r="T1194" s="122">
        <f t="shared" si="351"/>
        <v>44732</v>
      </c>
      <c r="U1194" s="3"/>
      <c r="V1194" s="3"/>
      <c r="W1194" s="3"/>
      <c r="X1194" s="52"/>
      <c r="Y1194" s="3"/>
      <c r="Z1194" s="1"/>
      <c r="AA1194" s="3"/>
      <c r="AB1194" s="3"/>
      <c r="AC1194" s="3"/>
      <c r="AD1194" s="3"/>
      <c r="AE1194" s="3"/>
      <c r="AF1194" s="11"/>
      <c r="AG1194" s="3"/>
      <c r="AH1194" s="3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  <c r="EZ1194" s="2"/>
      <c r="FA1194" s="2"/>
      <c r="FB1194" s="2"/>
      <c r="FC1194" s="2"/>
      <c r="FD1194" s="2"/>
      <c r="FE1194" s="2"/>
      <c r="FF1194" s="2"/>
      <c r="FG1194" s="2"/>
      <c r="FH1194" s="2"/>
      <c r="FI1194" s="2"/>
      <c r="FJ1194" s="2"/>
    </row>
    <row r="1195" spans="1:166" x14ac:dyDescent="0.15">
      <c r="A1195" s="134">
        <f t="shared" si="342"/>
        <v>44671</v>
      </c>
      <c r="B1195" s="127">
        <f t="shared" ca="1" si="352"/>
        <v>2731166.0920000002</v>
      </c>
      <c r="C1195" s="119">
        <f t="shared" si="343"/>
        <v>2000000</v>
      </c>
      <c r="D1195" s="128">
        <f ca="1">IF(A1195&lt;$B$1,VLOOKUP(A1195,[1]DI!$A$4:$B$15000,2,FALSE),0)</f>
        <v>0.11649999999999999</v>
      </c>
      <c r="E1195" s="129">
        <f t="shared" ca="1" si="335"/>
        <v>1.0004373900000001</v>
      </c>
      <c r="F1195" s="129">
        <f ca="1">(TRUNC(PRODUCT($E$12:$E1194),16))</f>
        <v>1.1664693074092201</v>
      </c>
      <c r="G1195" s="129">
        <f t="shared" si="344"/>
        <v>1</v>
      </c>
      <c r="H1195" s="129">
        <f t="shared" ca="1" si="336"/>
        <v>1.1664693100000001</v>
      </c>
      <c r="I1195" s="128">
        <f t="shared" si="345"/>
        <v>0.05</v>
      </c>
      <c r="J1195" s="122">
        <f t="shared" si="346"/>
        <v>43488</v>
      </c>
      <c r="K1195" s="118">
        <f t="shared" si="347"/>
        <v>814</v>
      </c>
      <c r="L1195" s="130">
        <f t="shared" si="348"/>
        <v>814</v>
      </c>
      <c r="M1195" s="131">
        <f t="shared" si="337"/>
        <v>1.1706977919999999</v>
      </c>
      <c r="N1195" s="131">
        <f t="shared" ca="1" si="338"/>
        <v>1.365583046</v>
      </c>
      <c r="O1195" s="130">
        <f t="shared" si="349"/>
        <v>0</v>
      </c>
      <c r="P1195" s="129">
        <f t="shared" ca="1" si="339"/>
        <v>731166.09199999995</v>
      </c>
      <c r="Q1195" s="135">
        <f t="shared" si="340"/>
        <v>0</v>
      </c>
      <c r="R1195" s="129">
        <f t="shared" si="341"/>
        <v>0</v>
      </c>
      <c r="S1195" s="136" t="str">
        <f t="shared" si="350"/>
        <v>A+J=</v>
      </c>
      <c r="T1195" s="122">
        <f t="shared" si="351"/>
        <v>44732</v>
      </c>
      <c r="U1195" s="3"/>
      <c r="V1195" s="3"/>
      <c r="W1195" s="3"/>
      <c r="X1195" s="52"/>
      <c r="Y1195" s="3"/>
      <c r="Z1195" s="1"/>
      <c r="AA1195" s="3"/>
      <c r="AB1195" s="3"/>
      <c r="AC1195" s="3"/>
      <c r="AD1195" s="3"/>
      <c r="AE1195" s="3"/>
      <c r="AF1195" s="11"/>
      <c r="AG1195" s="3"/>
      <c r="AH1195" s="3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  <c r="EZ1195" s="2"/>
      <c r="FA1195" s="2"/>
      <c r="FB1195" s="2"/>
      <c r="FC1195" s="2"/>
      <c r="FD1195" s="2"/>
      <c r="FE1195" s="2"/>
      <c r="FF1195" s="2"/>
      <c r="FG1195" s="2"/>
      <c r="FH1195" s="2"/>
      <c r="FI1195" s="2"/>
      <c r="FJ1195" s="2"/>
    </row>
    <row r="1196" spans="1:166" x14ac:dyDescent="0.15">
      <c r="A1196" s="134">
        <f t="shared" si="342"/>
        <v>44672</v>
      </c>
      <c r="B1196" s="127">
        <f t="shared" ca="1" si="352"/>
        <v>2732889.74</v>
      </c>
      <c r="C1196" s="119">
        <f t="shared" si="343"/>
        <v>2000000</v>
      </c>
      <c r="D1196" s="128">
        <f ca="1">IF(A1196&lt;$B$1,VLOOKUP(A1196,[1]DI!$A$4:$B$15000,2,FALSE),0)</f>
        <v>0</v>
      </c>
      <c r="E1196" s="129">
        <f t="shared" ca="1" si="335"/>
        <v>1</v>
      </c>
      <c r="F1196" s="129">
        <f ca="1">(TRUNC(PRODUCT($E$12:$E1195),16))</f>
        <v>1.1669795094195801</v>
      </c>
      <c r="G1196" s="129">
        <f t="shared" si="344"/>
        <v>1</v>
      </c>
      <c r="H1196" s="129">
        <f t="shared" ca="1" si="336"/>
        <v>1.16697951</v>
      </c>
      <c r="I1196" s="128">
        <f t="shared" si="345"/>
        <v>0.05</v>
      </c>
      <c r="J1196" s="122">
        <f t="shared" si="346"/>
        <v>43488</v>
      </c>
      <c r="K1196" s="118">
        <f t="shared" si="347"/>
        <v>814</v>
      </c>
      <c r="L1196" s="130">
        <f t="shared" si="348"/>
        <v>815</v>
      </c>
      <c r="M1196" s="131">
        <f t="shared" si="337"/>
        <v>1.1709244750000001</v>
      </c>
      <c r="N1196" s="131">
        <f t="shared" ca="1" si="338"/>
        <v>1.36644487</v>
      </c>
      <c r="O1196" s="130">
        <f t="shared" si="349"/>
        <v>0</v>
      </c>
      <c r="P1196" s="129">
        <f t="shared" ca="1" si="339"/>
        <v>732889.74</v>
      </c>
      <c r="Q1196" s="135">
        <f t="shared" si="340"/>
        <v>0</v>
      </c>
      <c r="R1196" s="129">
        <f t="shared" si="341"/>
        <v>0</v>
      </c>
      <c r="S1196" s="136" t="str">
        <f t="shared" si="350"/>
        <v>A+J=</v>
      </c>
      <c r="T1196" s="122">
        <f t="shared" si="351"/>
        <v>44732</v>
      </c>
      <c r="U1196" s="3"/>
      <c r="V1196" s="3"/>
      <c r="W1196" s="3"/>
      <c r="X1196" s="52"/>
      <c r="Y1196" s="3"/>
      <c r="Z1196" s="1"/>
      <c r="AA1196" s="3"/>
      <c r="AB1196" s="3"/>
      <c r="AC1196" s="3"/>
      <c r="AD1196" s="3"/>
      <c r="AE1196" s="3"/>
      <c r="AF1196" s="11"/>
      <c r="AG1196" s="3"/>
      <c r="AH1196" s="3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  <c r="EZ1196" s="2"/>
      <c r="FA1196" s="2"/>
      <c r="FB1196" s="2"/>
      <c r="FC1196" s="2"/>
      <c r="FD1196" s="2"/>
      <c r="FE1196" s="2"/>
      <c r="FF1196" s="2"/>
      <c r="FG1196" s="2"/>
      <c r="FH1196" s="2"/>
      <c r="FI1196" s="2"/>
      <c r="FJ1196" s="2"/>
    </row>
    <row r="1197" spans="1:166" x14ac:dyDescent="0.15">
      <c r="A1197" s="134">
        <f t="shared" si="342"/>
        <v>44673</v>
      </c>
      <c r="B1197" s="127">
        <f t="shared" ca="1" si="352"/>
        <v>2732889.74</v>
      </c>
      <c r="C1197" s="119">
        <f t="shared" si="343"/>
        <v>2000000</v>
      </c>
      <c r="D1197" s="128">
        <f ca="1">IF(A1197&lt;$B$1,VLOOKUP(A1197,[1]DI!$A$4:$B$15000,2,FALSE),0)</f>
        <v>0.11649999999999999</v>
      </c>
      <c r="E1197" s="129">
        <f t="shared" ca="1" si="335"/>
        <v>1.0004373900000001</v>
      </c>
      <c r="F1197" s="129">
        <f ca="1">(TRUNC(PRODUCT($E$12:$E1196),16))</f>
        <v>1.1669795094195801</v>
      </c>
      <c r="G1197" s="129">
        <f t="shared" si="344"/>
        <v>1</v>
      </c>
      <c r="H1197" s="129">
        <f t="shared" ca="1" si="336"/>
        <v>1.16697951</v>
      </c>
      <c r="I1197" s="128">
        <f t="shared" si="345"/>
        <v>0.05</v>
      </c>
      <c r="J1197" s="122">
        <f t="shared" si="346"/>
        <v>43488</v>
      </c>
      <c r="K1197" s="118">
        <f t="shared" si="347"/>
        <v>815</v>
      </c>
      <c r="L1197" s="130">
        <f t="shared" si="348"/>
        <v>815</v>
      </c>
      <c r="M1197" s="131">
        <f t="shared" si="337"/>
        <v>1.1709244750000001</v>
      </c>
      <c r="N1197" s="131">
        <f t="shared" ca="1" si="338"/>
        <v>1.36644487</v>
      </c>
      <c r="O1197" s="130">
        <f t="shared" si="349"/>
        <v>0</v>
      </c>
      <c r="P1197" s="129">
        <f t="shared" ca="1" si="339"/>
        <v>732889.74</v>
      </c>
      <c r="Q1197" s="135">
        <f t="shared" si="340"/>
        <v>0</v>
      </c>
      <c r="R1197" s="129">
        <f t="shared" si="341"/>
        <v>0</v>
      </c>
      <c r="S1197" s="136" t="str">
        <f t="shared" si="350"/>
        <v>A+J=</v>
      </c>
      <c r="T1197" s="122">
        <f t="shared" si="351"/>
        <v>44732</v>
      </c>
      <c r="U1197" s="3"/>
      <c r="V1197" s="3"/>
      <c r="W1197" s="3"/>
      <c r="X1197" s="52"/>
      <c r="Y1197" s="3"/>
      <c r="Z1197" s="1"/>
      <c r="AA1197" s="3"/>
      <c r="AB1197" s="3"/>
      <c r="AC1197" s="3"/>
      <c r="AD1197" s="3"/>
      <c r="AE1197" s="3"/>
      <c r="AF1197" s="11"/>
      <c r="AG1197" s="3"/>
      <c r="AH1197" s="3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  <c r="EZ1197" s="2"/>
      <c r="FA1197" s="2"/>
      <c r="FB1197" s="2"/>
      <c r="FC1197" s="2"/>
      <c r="FD1197" s="2"/>
      <c r="FE1197" s="2"/>
      <c r="FF1197" s="2"/>
      <c r="FG1197" s="2"/>
      <c r="FH1197" s="2"/>
      <c r="FI1197" s="2"/>
      <c r="FJ1197" s="2"/>
    </row>
    <row r="1198" spans="1:166" x14ac:dyDescent="0.15">
      <c r="A1198" s="134">
        <f t="shared" si="342"/>
        <v>44674</v>
      </c>
      <c r="B1198" s="127">
        <f t="shared" ca="1" si="352"/>
        <v>2734614.4699999997</v>
      </c>
      <c r="C1198" s="119">
        <f t="shared" si="343"/>
        <v>2000000</v>
      </c>
      <c r="D1198" s="128">
        <f ca="1">IF(A1198&lt;$B$1,VLOOKUP(A1198,[1]DI!$A$4:$B$15000,2,FALSE),0)</f>
        <v>0</v>
      </c>
      <c r="E1198" s="129">
        <f t="shared" ca="1" si="335"/>
        <v>1</v>
      </c>
      <c r="F1198" s="129">
        <f ca="1">(TRUNC(PRODUCT($E$12:$E1197),16))</f>
        <v>1.1674899345872101</v>
      </c>
      <c r="G1198" s="129">
        <f t="shared" si="344"/>
        <v>1</v>
      </c>
      <c r="H1198" s="129">
        <f t="shared" ca="1" si="336"/>
        <v>1.1674899299999999</v>
      </c>
      <c r="I1198" s="128">
        <f t="shared" si="345"/>
        <v>0.05</v>
      </c>
      <c r="J1198" s="122">
        <f t="shared" si="346"/>
        <v>43488</v>
      </c>
      <c r="K1198" s="118">
        <f t="shared" si="347"/>
        <v>815</v>
      </c>
      <c r="L1198" s="130">
        <f t="shared" si="348"/>
        <v>816</v>
      </c>
      <c r="M1198" s="131">
        <f t="shared" si="337"/>
        <v>1.1711512019999999</v>
      </c>
      <c r="N1198" s="131">
        <f t="shared" ca="1" si="338"/>
        <v>1.367307235</v>
      </c>
      <c r="O1198" s="130">
        <f t="shared" si="349"/>
        <v>0</v>
      </c>
      <c r="P1198" s="129">
        <f t="shared" ca="1" si="339"/>
        <v>734614.47</v>
      </c>
      <c r="Q1198" s="135">
        <f t="shared" si="340"/>
        <v>0</v>
      </c>
      <c r="R1198" s="129">
        <f t="shared" si="341"/>
        <v>0</v>
      </c>
      <c r="S1198" s="136" t="str">
        <f t="shared" si="350"/>
        <v>A+J=</v>
      </c>
      <c r="T1198" s="122">
        <f t="shared" si="351"/>
        <v>44732</v>
      </c>
      <c r="U1198" s="3"/>
      <c r="V1198" s="3"/>
      <c r="W1198" s="3"/>
      <c r="X1198" s="52"/>
      <c r="Y1198" s="3"/>
      <c r="Z1198" s="1"/>
      <c r="AA1198" s="3"/>
      <c r="AB1198" s="3"/>
      <c r="AC1198" s="3"/>
      <c r="AD1198" s="3"/>
      <c r="AE1198" s="3"/>
      <c r="AF1198" s="11"/>
      <c r="AG1198" s="3"/>
      <c r="AH1198" s="3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  <c r="EZ1198" s="2"/>
      <c r="FA1198" s="2"/>
      <c r="FB1198" s="2"/>
      <c r="FC1198" s="2"/>
      <c r="FD1198" s="2"/>
      <c r="FE1198" s="2"/>
      <c r="FF1198" s="2"/>
      <c r="FG1198" s="2"/>
      <c r="FH1198" s="2"/>
      <c r="FI1198" s="2"/>
      <c r="FJ1198" s="2"/>
    </row>
    <row r="1199" spans="1:166" x14ac:dyDescent="0.15">
      <c r="A1199" s="134">
        <f t="shared" si="342"/>
        <v>44675</v>
      </c>
      <c r="B1199" s="127">
        <f t="shared" ca="1" si="352"/>
        <v>2734614.4699999997</v>
      </c>
      <c r="C1199" s="119">
        <f t="shared" si="343"/>
        <v>2000000</v>
      </c>
      <c r="D1199" s="128">
        <f ca="1">IF(A1199&lt;$B$1,VLOOKUP(A1199,[1]DI!$A$4:$B$15000,2,FALSE),0)</f>
        <v>0</v>
      </c>
      <c r="E1199" s="129">
        <f t="shared" ca="1" si="335"/>
        <v>1</v>
      </c>
      <c r="F1199" s="129">
        <f ca="1">(TRUNC(PRODUCT($E$12:$E1198),16))</f>
        <v>1.1674899345872101</v>
      </c>
      <c r="G1199" s="129">
        <f t="shared" si="344"/>
        <v>1</v>
      </c>
      <c r="H1199" s="129">
        <f t="shared" ca="1" si="336"/>
        <v>1.1674899299999999</v>
      </c>
      <c r="I1199" s="128">
        <f t="shared" si="345"/>
        <v>0.05</v>
      </c>
      <c r="J1199" s="122">
        <f t="shared" si="346"/>
        <v>43488</v>
      </c>
      <c r="K1199" s="118">
        <f t="shared" si="347"/>
        <v>815</v>
      </c>
      <c r="L1199" s="130">
        <f t="shared" si="348"/>
        <v>816</v>
      </c>
      <c r="M1199" s="131">
        <f t="shared" si="337"/>
        <v>1.1711512019999999</v>
      </c>
      <c r="N1199" s="131">
        <f t="shared" ca="1" si="338"/>
        <v>1.367307235</v>
      </c>
      <c r="O1199" s="130">
        <f t="shared" si="349"/>
        <v>0</v>
      </c>
      <c r="P1199" s="129">
        <f t="shared" ca="1" si="339"/>
        <v>734614.47</v>
      </c>
      <c r="Q1199" s="135">
        <f t="shared" si="340"/>
        <v>0</v>
      </c>
      <c r="R1199" s="129">
        <f t="shared" si="341"/>
        <v>0</v>
      </c>
      <c r="S1199" s="136" t="str">
        <f t="shared" si="350"/>
        <v>A+J=</v>
      </c>
      <c r="T1199" s="122">
        <f t="shared" si="351"/>
        <v>44732</v>
      </c>
      <c r="U1199" s="3"/>
      <c r="V1199" s="3"/>
      <c r="W1199" s="3"/>
      <c r="X1199" s="52"/>
      <c r="Y1199" s="3"/>
      <c r="Z1199" s="1"/>
      <c r="AA1199" s="3"/>
      <c r="AB1199" s="3"/>
      <c r="AC1199" s="3"/>
      <c r="AD1199" s="3"/>
      <c r="AE1199" s="3"/>
      <c r="AF1199" s="11"/>
      <c r="AG1199" s="3"/>
      <c r="AH1199" s="3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  <c r="EZ1199" s="2"/>
      <c r="FA1199" s="2"/>
      <c r="FB1199" s="2"/>
      <c r="FC1199" s="2"/>
      <c r="FD1199" s="2"/>
      <c r="FE1199" s="2"/>
      <c r="FF1199" s="2"/>
      <c r="FG1199" s="2"/>
      <c r="FH1199" s="2"/>
      <c r="FI1199" s="2"/>
      <c r="FJ1199" s="2"/>
    </row>
    <row r="1200" spans="1:166" x14ac:dyDescent="0.15">
      <c r="A1200" s="134">
        <f t="shared" si="342"/>
        <v>44676</v>
      </c>
      <c r="B1200" s="127">
        <f t="shared" ca="1" si="352"/>
        <v>2734614.4699999997</v>
      </c>
      <c r="C1200" s="119">
        <f t="shared" si="343"/>
        <v>2000000</v>
      </c>
      <c r="D1200" s="128">
        <f ca="1">IF(A1200&lt;$B$1,VLOOKUP(A1200,[1]DI!$A$4:$B$15000,2,FALSE),0)</f>
        <v>0.11649999999999999</v>
      </c>
      <c r="E1200" s="129">
        <f t="shared" ca="1" si="335"/>
        <v>1.0004373900000001</v>
      </c>
      <c r="F1200" s="129">
        <f ca="1">(TRUNC(PRODUCT($E$12:$E1199),16))</f>
        <v>1.1674899345872101</v>
      </c>
      <c r="G1200" s="129">
        <f t="shared" si="344"/>
        <v>1</v>
      </c>
      <c r="H1200" s="129">
        <f t="shared" ca="1" si="336"/>
        <v>1.1674899299999999</v>
      </c>
      <c r="I1200" s="128">
        <f t="shared" si="345"/>
        <v>0.05</v>
      </c>
      <c r="J1200" s="122">
        <f t="shared" si="346"/>
        <v>43488</v>
      </c>
      <c r="K1200" s="118">
        <f t="shared" si="347"/>
        <v>816</v>
      </c>
      <c r="L1200" s="130">
        <f t="shared" si="348"/>
        <v>816</v>
      </c>
      <c r="M1200" s="131">
        <f t="shared" si="337"/>
        <v>1.1711512019999999</v>
      </c>
      <c r="N1200" s="131">
        <f t="shared" ca="1" si="338"/>
        <v>1.367307235</v>
      </c>
      <c r="O1200" s="130">
        <f t="shared" si="349"/>
        <v>0</v>
      </c>
      <c r="P1200" s="129">
        <f t="shared" ca="1" si="339"/>
        <v>734614.47</v>
      </c>
      <c r="Q1200" s="135">
        <f t="shared" si="340"/>
        <v>0</v>
      </c>
      <c r="R1200" s="129">
        <f t="shared" si="341"/>
        <v>0</v>
      </c>
      <c r="S1200" s="136" t="str">
        <f t="shared" si="350"/>
        <v>A+J=</v>
      </c>
      <c r="T1200" s="122">
        <f t="shared" si="351"/>
        <v>44732</v>
      </c>
      <c r="U1200" s="3"/>
      <c r="V1200" s="3"/>
      <c r="W1200" s="3"/>
      <c r="X1200" s="52"/>
      <c r="Y1200" s="3"/>
      <c r="Z1200" s="1"/>
      <c r="AA1200" s="3"/>
      <c r="AB1200" s="3"/>
      <c r="AC1200" s="3"/>
      <c r="AD1200" s="3"/>
      <c r="AE1200" s="3"/>
      <c r="AF1200" s="11"/>
      <c r="AG1200" s="3"/>
      <c r="AH1200" s="3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  <c r="EY1200" s="2"/>
      <c r="EZ1200" s="2"/>
      <c r="FA1200" s="2"/>
      <c r="FB1200" s="2"/>
      <c r="FC1200" s="2"/>
      <c r="FD1200" s="2"/>
      <c r="FE1200" s="2"/>
      <c r="FF1200" s="2"/>
      <c r="FG1200" s="2"/>
      <c r="FH1200" s="2"/>
      <c r="FI1200" s="2"/>
      <c r="FJ1200" s="2"/>
    </row>
    <row r="1201" spans="1:166" x14ac:dyDescent="0.15">
      <c r="A1201" s="134">
        <f t="shared" si="342"/>
        <v>44677</v>
      </c>
      <c r="B1201" s="127">
        <f t="shared" ca="1" si="352"/>
        <v>2736340.3020000001</v>
      </c>
      <c r="C1201" s="119">
        <f t="shared" si="343"/>
        <v>2000000</v>
      </c>
      <c r="D1201" s="128">
        <f ca="1">IF(A1201&lt;$B$1,VLOOKUP(A1201,[1]DI!$A$4:$B$15000,2,FALSE),0)</f>
        <v>0.11649999999999999</v>
      </c>
      <c r="E1201" s="129">
        <f t="shared" ca="1" si="335"/>
        <v>1.0004373900000001</v>
      </c>
      <c r="F1201" s="129">
        <f ca="1">(TRUNC(PRODUCT($E$12:$E1200),16))</f>
        <v>1.1680005830097</v>
      </c>
      <c r="G1201" s="129">
        <f t="shared" si="344"/>
        <v>1</v>
      </c>
      <c r="H1201" s="129">
        <f t="shared" ca="1" si="336"/>
        <v>1.16800058</v>
      </c>
      <c r="I1201" s="128">
        <f t="shared" si="345"/>
        <v>0.05</v>
      </c>
      <c r="J1201" s="122">
        <f t="shared" si="346"/>
        <v>43488</v>
      </c>
      <c r="K1201" s="118">
        <f t="shared" si="347"/>
        <v>817</v>
      </c>
      <c r="L1201" s="130">
        <f t="shared" si="348"/>
        <v>817</v>
      </c>
      <c r="M1201" s="131">
        <f t="shared" si="337"/>
        <v>1.1713779719999999</v>
      </c>
      <c r="N1201" s="131">
        <f t="shared" ca="1" si="338"/>
        <v>1.3681701509999999</v>
      </c>
      <c r="O1201" s="130">
        <f t="shared" si="349"/>
        <v>0</v>
      </c>
      <c r="P1201" s="129">
        <f t="shared" ca="1" si="339"/>
        <v>736340.30200000003</v>
      </c>
      <c r="Q1201" s="135">
        <f t="shared" si="340"/>
        <v>0</v>
      </c>
      <c r="R1201" s="129">
        <f t="shared" si="341"/>
        <v>0</v>
      </c>
      <c r="S1201" s="136" t="str">
        <f t="shared" si="350"/>
        <v>A+J=</v>
      </c>
      <c r="T1201" s="122">
        <f t="shared" si="351"/>
        <v>44732</v>
      </c>
      <c r="U1201" s="3"/>
      <c r="V1201" s="3"/>
      <c r="W1201" s="3"/>
      <c r="X1201" s="52"/>
      <c r="Y1201" s="3"/>
      <c r="Z1201" s="1"/>
      <c r="AA1201" s="3"/>
      <c r="AB1201" s="3"/>
      <c r="AC1201" s="3"/>
      <c r="AD1201" s="3"/>
      <c r="AE1201" s="3"/>
      <c r="AF1201" s="11"/>
      <c r="AG1201" s="3"/>
      <c r="AH1201" s="3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  <c r="EY1201" s="2"/>
      <c r="EZ1201" s="2"/>
      <c r="FA1201" s="2"/>
      <c r="FB1201" s="2"/>
      <c r="FC1201" s="2"/>
      <c r="FD1201" s="2"/>
      <c r="FE1201" s="2"/>
      <c r="FF1201" s="2"/>
      <c r="FG1201" s="2"/>
      <c r="FH1201" s="2"/>
      <c r="FI1201" s="2"/>
      <c r="FJ1201" s="2"/>
    </row>
    <row r="1202" spans="1:166" x14ac:dyDescent="0.15">
      <c r="A1202" s="134">
        <f t="shared" si="342"/>
        <v>44678</v>
      </c>
      <c r="B1202" s="127">
        <f t="shared" ca="1" si="352"/>
        <v>2738067.216</v>
      </c>
      <c r="C1202" s="119">
        <f t="shared" si="343"/>
        <v>2000000</v>
      </c>
      <c r="D1202" s="128">
        <f ca="1">IF(A1202&lt;$B$1,VLOOKUP(A1202,[1]DI!$A$4:$B$15000,2,FALSE),0)</f>
        <v>0.11649999999999999</v>
      </c>
      <c r="E1202" s="129">
        <f t="shared" ca="1" si="335"/>
        <v>1.0004373900000001</v>
      </c>
      <c r="F1202" s="129">
        <f ca="1">(TRUNC(PRODUCT($E$12:$E1201),16))</f>
        <v>1.1685114547847</v>
      </c>
      <c r="G1202" s="129">
        <f t="shared" si="344"/>
        <v>1</v>
      </c>
      <c r="H1202" s="129">
        <f t="shared" ca="1" si="336"/>
        <v>1.16851145</v>
      </c>
      <c r="I1202" s="128">
        <f t="shared" si="345"/>
        <v>0.05</v>
      </c>
      <c r="J1202" s="122">
        <f t="shared" si="346"/>
        <v>43488</v>
      </c>
      <c r="K1202" s="118">
        <f t="shared" si="347"/>
        <v>818</v>
      </c>
      <c r="L1202" s="130">
        <f t="shared" si="348"/>
        <v>818</v>
      </c>
      <c r="M1202" s="131">
        <f t="shared" si="337"/>
        <v>1.1716047869999999</v>
      </c>
      <c r="N1202" s="131">
        <f t="shared" ca="1" si="338"/>
        <v>1.3690336080000001</v>
      </c>
      <c r="O1202" s="130">
        <f t="shared" si="349"/>
        <v>0</v>
      </c>
      <c r="P1202" s="129">
        <f t="shared" ca="1" si="339"/>
        <v>738067.21600000001</v>
      </c>
      <c r="Q1202" s="135">
        <f t="shared" si="340"/>
        <v>0</v>
      </c>
      <c r="R1202" s="129">
        <f t="shared" si="341"/>
        <v>0</v>
      </c>
      <c r="S1202" s="136" t="str">
        <f t="shared" si="350"/>
        <v>A+J=</v>
      </c>
      <c r="T1202" s="122">
        <f t="shared" si="351"/>
        <v>44732</v>
      </c>
      <c r="U1202" s="3"/>
      <c r="V1202" s="3"/>
      <c r="W1202" s="3"/>
      <c r="X1202" s="52"/>
      <c r="Y1202" s="3"/>
      <c r="Z1202" s="1"/>
      <c r="AA1202" s="3"/>
      <c r="AB1202" s="3"/>
      <c r="AC1202" s="3"/>
      <c r="AD1202" s="3"/>
      <c r="AE1202" s="3"/>
      <c r="AF1202" s="11"/>
      <c r="AG1202" s="3"/>
      <c r="AH1202" s="3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  <c r="EY1202" s="2"/>
      <c r="EZ1202" s="2"/>
      <c r="FA1202" s="2"/>
      <c r="FB1202" s="2"/>
      <c r="FC1202" s="2"/>
      <c r="FD1202" s="2"/>
      <c r="FE1202" s="2"/>
      <c r="FF1202" s="2"/>
      <c r="FG1202" s="2"/>
      <c r="FH1202" s="2"/>
      <c r="FI1202" s="2"/>
      <c r="FJ1202" s="2"/>
    </row>
    <row r="1203" spans="1:166" x14ac:dyDescent="0.15">
      <c r="A1203" s="134">
        <f t="shared" si="342"/>
        <v>44679</v>
      </c>
      <c r="B1203" s="127">
        <f t="shared" ca="1" si="352"/>
        <v>2739795.236</v>
      </c>
      <c r="C1203" s="119">
        <f t="shared" si="343"/>
        <v>2000000</v>
      </c>
      <c r="D1203" s="128">
        <f ca="1">IF(A1203&lt;$B$1,VLOOKUP(A1203,[1]DI!$A$4:$B$15000,2,FALSE),0)</f>
        <v>0.11649999999999999</v>
      </c>
      <c r="E1203" s="129">
        <f t="shared" ca="1" si="335"/>
        <v>1.0004373900000001</v>
      </c>
      <c r="F1203" s="129">
        <f ca="1">(TRUNC(PRODUCT($E$12:$E1202),16))</f>
        <v>1.1690225500099101</v>
      </c>
      <c r="G1203" s="129">
        <f t="shared" si="344"/>
        <v>1</v>
      </c>
      <c r="H1203" s="129">
        <f t="shared" ca="1" si="336"/>
        <v>1.16902255</v>
      </c>
      <c r="I1203" s="128">
        <f t="shared" si="345"/>
        <v>0.05</v>
      </c>
      <c r="J1203" s="122">
        <f t="shared" si="346"/>
        <v>43488</v>
      </c>
      <c r="K1203" s="118">
        <f t="shared" si="347"/>
        <v>819</v>
      </c>
      <c r="L1203" s="130">
        <f t="shared" si="348"/>
        <v>819</v>
      </c>
      <c r="M1203" s="131">
        <f t="shared" si="337"/>
        <v>1.1718316449999999</v>
      </c>
      <c r="N1203" s="131">
        <f t="shared" ca="1" si="338"/>
        <v>1.369897618</v>
      </c>
      <c r="O1203" s="130">
        <f t="shared" si="349"/>
        <v>0</v>
      </c>
      <c r="P1203" s="129">
        <f t="shared" ca="1" si="339"/>
        <v>739795.23600000003</v>
      </c>
      <c r="Q1203" s="135">
        <f t="shared" si="340"/>
        <v>0</v>
      </c>
      <c r="R1203" s="129">
        <f t="shared" si="341"/>
        <v>0</v>
      </c>
      <c r="S1203" s="136" t="str">
        <f t="shared" si="350"/>
        <v>A+J=</v>
      </c>
      <c r="T1203" s="122">
        <f t="shared" si="351"/>
        <v>44732</v>
      </c>
      <c r="U1203" s="3"/>
      <c r="V1203" s="3"/>
      <c r="W1203" s="3"/>
      <c r="X1203" s="52"/>
      <c r="Y1203" s="3"/>
      <c r="Z1203" s="1"/>
      <c r="AA1203" s="3"/>
      <c r="AB1203" s="3"/>
      <c r="AC1203" s="3"/>
      <c r="AD1203" s="3"/>
      <c r="AE1203" s="3"/>
      <c r="AF1203" s="11"/>
      <c r="AG1203" s="3"/>
      <c r="AH1203" s="3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  <c r="EY1203" s="2"/>
      <c r="EZ1203" s="2"/>
      <c r="FA1203" s="2"/>
      <c r="FB1203" s="2"/>
      <c r="FC1203" s="2"/>
      <c r="FD1203" s="2"/>
      <c r="FE1203" s="2"/>
      <c r="FF1203" s="2"/>
      <c r="FG1203" s="2"/>
      <c r="FH1203" s="2"/>
      <c r="FI1203" s="2"/>
      <c r="FJ1203" s="2"/>
    </row>
    <row r="1204" spans="1:166" x14ac:dyDescent="0.15">
      <c r="A1204" s="134">
        <f t="shared" si="342"/>
        <v>44680</v>
      </c>
      <c r="B1204" s="127">
        <f t="shared" ca="1" si="352"/>
        <v>2741524.34</v>
      </c>
      <c r="C1204" s="119">
        <f t="shared" si="343"/>
        <v>2000000</v>
      </c>
      <c r="D1204" s="128">
        <f ca="1">IF(A1204&lt;$B$1,VLOOKUP(A1204,[1]DI!$A$4:$B$15000,2,FALSE),0)</f>
        <v>0.11649999999999999</v>
      </c>
      <c r="E1204" s="129">
        <f t="shared" ca="1" si="335"/>
        <v>1.0004373900000001</v>
      </c>
      <c r="F1204" s="129">
        <f ca="1">(TRUNC(PRODUCT($E$12:$E1203),16))</f>
        <v>1.1695338687830601</v>
      </c>
      <c r="G1204" s="129">
        <f t="shared" si="344"/>
        <v>1</v>
      </c>
      <c r="H1204" s="129">
        <f t="shared" ca="1" si="336"/>
        <v>1.16953387</v>
      </c>
      <c r="I1204" s="128">
        <f t="shared" si="345"/>
        <v>0.05</v>
      </c>
      <c r="J1204" s="122">
        <f t="shared" si="346"/>
        <v>43488</v>
      </c>
      <c r="K1204" s="118">
        <f t="shared" si="347"/>
        <v>820</v>
      </c>
      <c r="L1204" s="130">
        <f t="shared" si="348"/>
        <v>820</v>
      </c>
      <c r="M1204" s="131">
        <f t="shared" si="337"/>
        <v>1.1720585480000001</v>
      </c>
      <c r="N1204" s="131">
        <f t="shared" ca="1" si="338"/>
        <v>1.3707621699999999</v>
      </c>
      <c r="O1204" s="130">
        <f t="shared" si="349"/>
        <v>0</v>
      </c>
      <c r="P1204" s="129">
        <f t="shared" ca="1" si="339"/>
        <v>741524.34</v>
      </c>
      <c r="Q1204" s="135">
        <f t="shared" si="340"/>
        <v>0</v>
      </c>
      <c r="R1204" s="129">
        <f t="shared" si="341"/>
        <v>0</v>
      </c>
      <c r="S1204" s="136" t="str">
        <f t="shared" si="350"/>
        <v>A+J=</v>
      </c>
      <c r="T1204" s="122">
        <f t="shared" si="351"/>
        <v>44732</v>
      </c>
      <c r="U1204" s="3"/>
      <c r="V1204" s="3"/>
      <c r="W1204" s="3"/>
      <c r="X1204" s="52"/>
      <c r="Y1204" s="3"/>
      <c r="Z1204" s="1"/>
      <c r="AA1204" s="3"/>
      <c r="AB1204" s="3"/>
      <c r="AC1204" s="3"/>
      <c r="AD1204" s="3"/>
      <c r="AE1204" s="3"/>
      <c r="AF1204" s="11"/>
      <c r="AG1204" s="3"/>
      <c r="AH1204" s="3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  <c r="EY1204" s="2"/>
      <c r="EZ1204" s="2"/>
      <c r="FA1204" s="2"/>
      <c r="FB1204" s="2"/>
      <c r="FC1204" s="2"/>
      <c r="FD1204" s="2"/>
      <c r="FE1204" s="2"/>
      <c r="FF1204" s="2"/>
      <c r="FG1204" s="2"/>
      <c r="FH1204" s="2"/>
      <c r="FI1204" s="2"/>
      <c r="FJ1204" s="2"/>
    </row>
    <row r="1205" spans="1:166" x14ac:dyDescent="0.15">
      <c r="A1205" s="134">
        <f t="shared" si="342"/>
        <v>44681</v>
      </c>
      <c r="B1205" s="127">
        <f t="shared" ca="1" si="352"/>
        <v>2743254.5219999999</v>
      </c>
      <c r="C1205" s="119">
        <f t="shared" si="343"/>
        <v>2000000</v>
      </c>
      <c r="D1205" s="128">
        <f ca="1">IF(A1205&lt;$B$1,VLOOKUP(A1205,[1]DI!$A$4:$B$15000,2,FALSE),0)</f>
        <v>0</v>
      </c>
      <c r="E1205" s="129">
        <f t="shared" ca="1" si="335"/>
        <v>1</v>
      </c>
      <c r="F1205" s="129">
        <f ca="1">(TRUNC(PRODUCT($E$12:$E1204),16))</f>
        <v>1.1700454112019201</v>
      </c>
      <c r="G1205" s="129">
        <f t="shared" si="344"/>
        <v>1</v>
      </c>
      <c r="H1205" s="129">
        <f t="shared" ca="1" si="336"/>
        <v>1.17004541</v>
      </c>
      <c r="I1205" s="128">
        <f t="shared" si="345"/>
        <v>0.05</v>
      </c>
      <c r="J1205" s="122">
        <f t="shared" si="346"/>
        <v>43488</v>
      </c>
      <c r="K1205" s="118">
        <f t="shared" si="347"/>
        <v>820</v>
      </c>
      <c r="L1205" s="130">
        <f t="shared" si="348"/>
        <v>821</v>
      </c>
      <c r="M1205" s="131">
        <f t="shared" si="337"/>
        <v>1.172285494</v>
      </c>
      <c r="N1205" s="131">
        <f t="shared" ca="1" si="338"/>
        <v>1.371627261</v>
      </c>
      <c r="O1205" s="130">
        <f t="shared" si="349"/>
        <v>0</v>
      </c>
      <c r="P1205" s="129">
        <f t="shared" ca="1" si="339"/>
        <v>743254.522</v>
      </c>
      <c r="Q1205" s="135">
        <f t="shared" si="340"/>
        <v>0</v>
      </c>
      <c r="R1205" s="129">
        <f t="shared" si="341"/>
        <v>0</v>
      </c>
      <c r="S1205" s="136" t="str">
        <f t="shared" si="350"/>
        <v>A+J=</v>
      </c>
      <c r="T1205" s="122">
        <f t="shared" si="351"/>
        <v>44732</v>
      </c>
      <c r="U1205" s="3"/>
      <c r="V1205" s="3"/>
      <c r="W1205" s="3"/>
      <c r="X1205" s="52"/>
      <c r="Y1205" s="3"/>
      <c r="Z1205" s="1"/>
      <c r="AA1205" s="3"/>
      <c r="AB1205" s="3"/>
      <c r="AC1205" s="3"/>
      <c r="AD1205" s="3"/>
      <c r="AE1205" s="3"/>
      <c r="AF1205" s="11"/>
      <c r="AG1205" s="3"/>
      <c r="AH1205" s="3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  <c r="EY1205" s="2"/>
      <c r="EZ1205" s="2"/>
      <c r="FA1205" s="2"/>
      <c r="FB1205" s="2"/>
      <c r="FC1205" s="2"/>
      <c r="FD1205" s="2"/>
      <c r="FE1205" s="2"/>
      <c r="FF1205" s="2"/>
      <c r="FG1205" s="2"/>
      <c r="FH1205" s="2"/>
      <c r="FI1205" s="2"/>
      <c r="FJ1205" s="2"/>
    </row>
    <row r="1206" spans="1:166" x14ac:dyDescent="0.15">
      <c r="A1206" s="134">
        <f t="shared" si="342"/>
        <v>44682</v>
      </c>
      <c r="B1206" s="127">
        <f t="shared" ca="1" si="352"/>
        <v>2743254.5219999999</v>
      </c>
      <c r="C1206" s="119">
        <f t="shared" si="343"/>
        <v>2000000</v>
      </c>
      <c r="D1206" s="128">
        <f ca="1">IF(A1206&lt;$B$1,VLOOKUP(A1206,[1]DI!$A$4:$B$15000,2,FALSE),0)</f>
        <v>0</v>
      </c>
      <c r="E1206" s="129">
        <f t="shared" ca="1" si="335"/>
        <v>1</v>
      </c>
      <c r="F1206" s="129">
        <f ca="1">(TRUNC(PRODUCT($E$12:$E1205),16))</f>
        <v>1.1700454112019201</v>
      </c>
      <c r="G1206" s="129">
        <f t="shared" si="344"/>
        <v>1</v>
      </c>
      <c r="H1206" s="129">
        <f t="shared" ca="1" si="336"/>
        <v>1.17004541</v>
      </c>
      <c r="I1206" s="128">
        <f t="shared" si="345"/>
        <v>0.05</v>
      </c>
      <c r="J1206" s="122">
        <f t="shared" si="346"/>
        <v>43488</v>
      </c>
      <c r="K1206" s="118">
        <f t="shared" si="347"/>
        <v>820</v>
      </c>
      <c r="L1206" s="130">
        <f t="shared" si="348"/>
        <v>821</v>
      </c>
      <c r="M1206" s="131">
        <f t="shared" si="337"/>
        <v>1.172285494</v>
      </c>
      <c r="N1206" s="131">
        <f t="shared" ca="1" si="338"/>
        <v>1.371627261</v>
      </c>
      <c r="O1206" s="130">
        <f t="shared" si="349"/>
        <v>0</v>
      </c>
      <c r="P1206" s="129">
        <f t="shared" ca="1" si="339"/>
        <v>743254.522</v>
      </c>
      <c r="Q1206" s="135">
        <f t="shared" si="340"/>
        <v>0</v>
      </c>
      <c r="R1206" s="129">
        <f t="shared" si="341"/>
        <v>0</v>
      </c>
      <c r="S1206" s="136" t="str">
        <f t="shared" si="350"/>
        <v>A+J=</v>
      </c>
      <c r="T1206" s="122">
        <f t="shared" si="351"/>
        <v>44732</v>
      </c>
      <c r="U1206" s="3"/>
      <c r="V1206" s="3"/>
      <c r="W1206" s="3"/>
      <c r="X1206" s="52"/>
      <c r="Y1206" s="3"/>
      <c r="Z1206" s="1"/>
      <c r="AA1206" s="3"/>
      <c r="AB1206" s="3"/>
      <c r="AC1206" s="3"/>
      <c r="AD1206" s="3"/>
      <c r="AE1206" s="3"/>
      <c r="AF1206" s="11"/>
      <c r="AG1206" s="3"/>
      <c r="AH1206" s="3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  <c r="EY1206" s="2"/>
      <c r="EZ1206" s="2"/>
      <c r="FA1206" s="2"/>
      <c r="FB1206" s="2"/>
      <c r="FC1206" s="2"/>
      <c r="FD1206" s="2"/>
      <c r="FE1206" s="2"/>
      <c r="FF1206" s="2"/>
      <c r="FG1206" s="2"/>
      <c r="FH1206" s="2"/>
      <c r="FI1206" s="2"/>
      <c r="FJ1206" s="2"/>
    </row>
    <row r="1207" spans="1:166" x14ac:dyDescent="0.15">
      <c r="A1207" s="134">
        <f t="shared" si="342"/>
        <v>44683</v>
      </c>
      <c r="B1207" s="127">
        <f t="shared" ca="1" si="352"/>
        <v>2743254.5219999999</v>
      </c>
      <c r="C1207" s="119">
        <f t="shared" si="343"/>
        <v>2000000</v>
      </c>
      <c r="D1207" s="128">
        <f ca="1">IF(A1207&lt;$B$1,VLOOKUP(A1207,[1]DI!$A$4:$B$15000,2,FALSE),0)</f>
        <v>0.11649999999999999</v>
      </c>
      <c r="E1207" s="129">
        <f t="shared" ca="1" si="335"/>
        <v>1.0004373900000001</v>
      </c>
      <c r="F1207" s="129">
        <f ca="1">(TRUNC(PRODUCT($E$12:$E1206),16))</f>
        <v>1.1700454112019201</v>
      </c>
      <c r="G1207" s="129">
        <f t="shared" si="344"/>
        <v>1</v>
      </c>
      <c r="H1207" s="129">
        <f t="shared" ca="1" si="336"/>
        <v>1.17004541</v>
      </c>
      <c r="I1207" s="128">
        <f t="shared" si="345"/>
        <v>0.05</v>
      </c>
      <c r="J1207" s="122">
        <f t="shared" si="346"/>
        <v>43488</v>
      </c>
      <c r="K1207" s="118">
        <f t="shared" si="347"/>
        <v>821</v>
      </c>
      <c r="L1207" s="130">
        <f t="shared" si="348"/>
        <v>821</v>
      </c>
      <c r="M1207" s="131">
        <f t="shared" si="337"/>
        <v>1.172285494</v>
      </c>
      <c r="N1207" s="131">
        <f t="shared" ca="1" si="338"/>
        <v>1.371627261</v>
      </c>
      <c r="O1207" s="130">
        <f t="shared" si="349"/>
        <v>0</v>
      </c>
      <c r="P1207" s="129">
        <f t="shared" ca="1" si="339"/>
        <v>743254.522</v>
      </c>
      <c r="Q1207" s="135">
        <f t="shared" si="340"/>
        <v>0</v>
      </c>
      <c r="R1207" s="129">
        <f t="shared" si="341"/>
        <v>0</v>
      </c>
      <c r="S1207" s="136" t="str">
        <f t="shared" si="350"/>
        <v>A+J=</v>
      </c>
      <c r="T1207" s="122">
        <f t="shared" si="351"/>
        <v>44732</v>
      </c>
      <c r="U1207" s="3"/>
      <c r="V1207" s="3"/>
      <c r="W1207" s="3"/>
      <c r="X1207" s="52"/>
      <c r="Y1207" s="3"/>
      <c r="Z1207" s="1"/>
      <c r="AA1207" s="3"/>
      <c r="AB1207" s="3"/>
      <c r="AC1207" s="3"/>
      <c r="AD1207" s="3"/>
      <c r="AE1207" s="3"/>
      <c r="AF1207" s="11"/>
      <c r="AG1207" s="3"/>
      <c r="AH1207" s="3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  <c r="EY1207" s="2"/>
      <c r="EZ1207" s="2"/>
      <c r="FA1207" s="2"/>
      <c r="FB1207" s="2"/>
      <c r="FC1207" s="2"/>
      <c r="FD1207" s="2"/>
      <c r="FE1207" s="2"/>
      <c r="FF1207" s="2"/>
      <c r="FG1207" s="2"/>
      <c r="FH1207" s="2"/>
      <c r="FI1207" s="2"/>
      <c r="FJ1207" s="2"/>
    </row>
    <row r="1208" spans="1:166" x14ac:dyDescent="0.15">
      <c r="A1208" s="134">
        <f t="shared" si="342"/>
        <v>44684</v>
      </c>
      <c r="B1208" s="127">
        <f t="shared" ca="1" si="352"/>
        <v>2744985.8140000002</v>
      </c>
      <c r="C1208" s="119">
        <f t="shared" si="343"/>
        <v>2000000</v>
      </c>
      <c r="D1208" s="128">
        <f ca="1">IF(A1208&lt;$B$1,VLOOKUP(A1208,[1]DI!$A$4:$B$15000,2,FALSE),0)</f>
        <v>0.11649999999999999</v>
      </c>
      <c r="E1208" s="129">
        <f t="shared" ca="1" si="335"/>
        <v>1.0004373900000001</v>
      </c>
      <c r="F1208" s="129">
        <f ca="1">(TRUNC(PRODUCT($E$12:$E1207),16))</f>
        <v>1.17055717736433</v>
      </c>
      <c r="G1208" s="129">
        <f t="shared" si="344"/>
        <v>1</v>
      </c>
      <c r="H1208" s="129">
        <f t="shared" ca="1" si="336"/>
        <v>1.1705571800000001</v>
      </c>
      <c r="I1208" s="128">
        <f t="shared" si="345"/>
        <v>0.05</v>
      </c>
      <c r="J1208" s="122">
        <f t="shared" si="346"/>
        <v>43488</v>
      </c>
      <c r="K1208" s="118">
        <f t="shared" si="347"/>
        <v>822</v>
      </c>
      <c r="L1208" s="130">
        <f t="shared" si="348"/>
        <v>822</v>
      </c>
      <c r="M1208" s="131">
        <f t="shared" si="337"/>
        <v>1.1725124840000001</v>
      </c>
      <c r="N1208" s="131">
        <f t="shared" ca="1" si="338"/>
        <v>1.372492907</v>
      </c>
      <c r="O1208" s="130">
        <f t="shared" si="349"/>
        <v>0</v>
      </c>
      <c r="P1208" s="129">
        <f t="shared" ca="1" si="339"/>
        <v>744985.81400000001</v>
      </c>
      <c r="Q1208" s="135">
        <f t="shared" si="340"/>
        <v>0</v>
      </c>
      <c r="R1208" s="129">
        <f t="shared" si="341"/>
        <v>0</v>
      </c>
      <c r="S1208" s="136" t="str">
        <f t="shared" si="350"/>
        <v>A+J=</v>
      </c>
      <c r="T1208" s="122">
        <f t="shared" si="351"/>
        <v>44732</v>
      </c>
      <c r="U1208" s="3"/>
      <c r="V1208" s="3"/>
      <c r="W1208" s="3"/>
      <c r="X1208" s="52"/>
      <c r="Y1208" s="3"/>
      <c r="Z1208" s="1"/>
      <c r="AA1208" s="3"/>
      <c r="AB1208" s="3"/>
      <c r="AC1208" s="3"/>
      <c r="AD1208" s="3"/>
      <c r="AE1208" s="3"/>
      <c r="AF1208" s="11"/>
      <c r="AG1208" s="3"/>
      <c r="AH1208" s="3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  <c r="EY1208" s="2"/>
      <c r="EZ1208" s="2"/>
      <c r="FA1208" s="2"/>
      <c r="FB1208" s="2"/>
      <c r="FC1208" s="2"/>
      <c r="FD1208" s="2"/>
      <c r="FE1208" s="2"/>
      <c r="FF1208" s="2"/>
      <c r="FG1208" s="2"/>
      <c r="FH1208" s="2"/>
      <c r="FI1208" s="2"/>
      <c r="FJ1208" s="2"/>
    </row>
    <row r="1209" spans="1:166" x14ac:dyDescent="0.15">
      <c r="A1209" s="134">
        <f t="shared" si="342"/>
        <v>44685</v>
      </c>
      <c r="B1209" s="127">
        <f t="shared" ca="1" si="352"/>
        <v>2746718.1880000001</v>
      </c>
      <c r="C1209" s="119">
        <f t="shared" si="343"/>
        <v>2000000</v>
      </c>
      <c r="D1209" s="128">
        <f ca="1">IF(A1209&lt;$B$1,VLOOKUP(A1209,[1]DI!$A$4:$B$15000,2,FALSE),0)</f>
        <v>0.11649999999999999</v>
      </c>
      <c r="E1209" s="129">
        <f t="shared" ca="1" si="335"/>
        <v>1.0004373900000001</v>
      </c>
      <c r="F1209" s="129">
        <f ca="1">(TRUNC(PRODUCT($E$12:$E1208),16))</f>
        <v>1.1710691673681399</v>
      </c>
      <c r="G1209" s="129">
        <f t="shared" si="344"/>
        <v>1</v>
      </c>
      <c r="H1209" s="129">
        <f t="shared" ca="1" si="336"/>
        <v>1.17106917</v>
      </c>
      <c r="I1209" s="128">
        <f t="shared" si="345"/>
        <v>0.05</v>
      </c>
      <c r="J1209" s="122">
        <f t="shared" si="346"/>
        <v>43488</v>
      </c>
      <c r="K1209" s="118">
        <f t="shared" si="347"/>
        <v>823</v>
      </c>
      <c r="L1209" s="130">
        <f t="shared" si="348"/>
        <v>823</v>
      </c>
      <c r="M1209" s="131">
        <f t="shared" si="337"/>
        <v>1.172739518</v>
      </c>
      <c r="N1209" s="131">
        <f t="shared" ca="1" si="338"/>
        <v>1.373359094</v>
      </c>
      <c r="O1209" s="130">
        <f t="shared" si="349"/>
        <v>0</v>
      </c>
      <c r="P1209" s="129">
        <f t="shared" ca="1" si="339"/>
        <v>746718.18799999997</v>
      </c>
      <c r="Q1209" s="135">
        <f t="shared" si="340"/>
        <v>0</v>
      </c>
      <c r="R1209" s="129">
        <f t="shared" si="341"/>
        <v>0</v>
      </c>
      <c r="S1209" s="136" t="str">
        <f t="shared" si="350"/>
        <v>A+J=</v>
      </c>
      <c r="T1209" s="122">
        <f t="shared" si="351"/>
        <v>44732</v>
      </c>
      <c r="U1209" s="3"/>
      <c r="V1209" s="3"/>
      <c r="W1209" s="3"/>
      <c r="X1209" s="52"/>
      <c r="Y1209" s="3"/>
      <c r="Z1209" s="1"/>
      <c r="AA1209" s="3"/>
      <c r="AB1209" s="3"/>
      <c r="AC1209" s="3"/>
      <c r="AD1209" s="3"/>
      <c r="AE1209" s="3"/>
      <c r="AF1209" s="11"/>
      <c r="AG1209" s="3"/>
      <c r="AH1209" s="3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  <c r="EZ1209" s="2"/>
      <c r="FA1209" s="2"/>
      <c r="FB1209" s="2"/>
      <c r="FC1209" s="2"/>
      <c r="FD1209" s="2"/>
      <c r="FE1209" s="2"/>
      <c r="FF1209" s="2"/>
      <c r="FG1209" s="2"/>
      <c r="FH1209" s="2"/>
      <c r="FI1209" s="2"/>
      <c r="FJ1209" s="2"/>
    </row>
    <row r="1210" spans="1:166" x14ac:dyDescent="0.15">
      <c r="A1210" s="134">
        <f t="shared" si="342"/>
        <v>44686</v>
      </c>
      <c r="B1210" s="127">
        <f t="shared" ca="1" si="352"/>
        <v>2748451.648</v>
      </c>
      <c r="C1210" s="119">
        <f t="shared" si="343"/>
        <v>2000000</v>
      </c>
      <c r="D1210" s="128">
        <f ca="1">IF(A1210&lt;$B$1,VLOOKUP(A1210,[1]DI!$A$4:$B$15000,2,FALSE),0)</f>
        <v>0.1265</v>
      </c>
      <c r="E1210" s="129">
        <f t="shared" ca="1" si="335"/>
        <v>1.0004727899999999</v>
      </c>
      <c r="F1210" s="129">
        <f ca="1">(TRUNC(PRODUCT($E$12:$E1209),16))</f>
        <v>1.1715813813112499</v>
      </c>
      <c r="G1210" s="129">
        <f t="shared" si="344"/>
        <v>1</v>
      </c>
      <c r="H1210" s="129">
        <f t="shared" ca="1" si="336"/>
        <v>1.1715813799999999</v>
      </c>
      <c r="I1210" s="128">
        <f t="shared" si="345"/>
        <v>0.05</v>
      </c>
      <c r="J1210" s="122">
        <f t="shared" si="346"/>
        <v>43488</v>
      </c>
      <c r="K1210" s="118">
        <f t="shared" si="347"/>
        <v>824</v>
      </c>
      <c r="L1210" s="130">
        <f t="shared" si="348"/>
        <v>824</v>
      </c>
      <c r="M1210" s="131">
        <f t="shared" si="337"/>
        <v>1.1729665970000001</v>
      </c>
      <c r="N1210" s="131">
        <f t="shared" ca="1" si="338"/>
        <v>1.374225824</v>
      </c>
      <c r="O1210" s="130">
        <f t="shared" si="349"/>
        <v>0</v>
      </c>
      <c r="P1210" s="129">
        <f t="shared" ca="1" si="339"/>
        <v>748451.64800000004</v>
      </c>
      <c r="Q1210" s="135">
        <f t="shared" si="340"/>
        <v>0</v>
      </c>
      <c r="R1210" s="129">
        <f t="shared" si="341"/>
        <v>0</v>
      </c>
      <c r="S1210" s="136" t="str">
        <f t="shared" si="350"/>
        <v>A+J=</v>
      </c>
      <c r="T1210" s="122">
        <f t="shared" si="351"/>
        <v>44732</v>
      </c>
      <c r="U1210" s="3"/>
      <c r="V1210" s="3"/>
      <c r="W1210" s="3"/>
      <c r="X1210" s="52"/>
      <c r="Y1210" s="3"/>
      <c r="Z1210" s="1"/>
      <c r="AA1210" s="3"/>
      <c r="AB1210" s="3"/>
      <c r="AC1210" s="3"/>
      <c r="AD1210" s="3"/>
      <c r="AE1210" s="3"/>
      <c r="AF1210" s="11"/>
      <c r="AG1210" s="3"/>
      <c r="AH1210" s="3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  <c r="EY1210" s="2"/>
      <c r="EZ1210" s="2"/>
      <c r="FA1210" s="2"/>
      <c r="FB1210" s="2"/>
      <c r="FC1210" s="2"/>
      <c r="FD1210" s="2"/>
      <c r="FE1210" s="2"/>
      <c r="FF1210" s="2"/>
      <c r="FG1210" s="2"/>
      <c r="FH1210" s="2"/>
      <c r="FI1210" s="2"/>
      <c r="FJ1210" s="2"/>
    </row>
    <row r="1211" spans="1:166" x14ac:dyDescent="0.15">
      <c r="A1211" s="134">
        <f t="shared" si="342"/>
        <v>44687</v>
      </c>
      <c r="B1211" s="127">
        <f t="shared" ca="1" si="352"/>
        <v>2750283.52</v>
      </c>
      <c r="C1211" s="119">
        <f t="shared" si="343"/>
        <v>2000000</v>
      </c>
      <c r="D1211" s="128">
        <f ca="1">IF(A1211&lt;$B$1,VLOOKUP(A1211,[1]DI!$A$4:$B$15000,2,FALSE),0)</f>
        <v>0.1265</v>
      </c>
      <c r="E1211" s="129">
        <f t="shared" ca="1" si="335"/>
        <v>1.0004727899999999</v>
      </c>
      <c r="F1211" s="129">
        <f ca="1">(TRUNC(PRODUCT($E$12:$E1210),16))</f>
        <v>1.17213529327252</v>
      </c>
      <c r="G1211" s="129">
        <f t="shared" si="344"/>
        <v>1</v>
      </c>
      <c r="H1211" s="129">
        <f t="shared" ca="1" si="336"/>
        <v>1.1721352899999999</v>
      </c>
      <c r="I1211" s="128">
        <f t="shared" si="345"/>
        <v>0.05</v>
      </c>
      <c r="J1211" s="122">
        <f t="shared" si="346"/>
        <v>43488</v>
      </c>
      <c r="K1211" s="118">
        <f t="shared" si="347"/>
        <v>825</v>
      </c>
      <c r="L1211" s="130">
        <f t="shared" si="348"/>
        <v>825</v>
      </c>
      <c r="M1211" s="131">
        <f t="shared" si="337"/>
        <v>1.1731937189999999</v>
      </c>
      <c r="N1211" s="131">
        <f t="shared" ca="1" si="338"/>
        <v>1.37514176</v>
      </c>
      <c r="O1211" s="130">
        <f t="shared" si="349"/>
        <v>0</v>
      </c>
      <c r="P1211" s="129">
        <f t="shared" ca="1" si="339"/>
        <v>750283.52</v>
      </c>
      <c r="Q1211" s="135">
        <f t="shared" si="340"/>
        <v>0</v>
      </c>
      <c r="R1211" s="129">
        <f t="shared" si="341"/>
        <v>0</v>
      </c>
      <c r="S1211" s="136" t="str">
        <f t="shared" si="350"/>
        <v>A+J=</v>
      </c>
      <c r="T1211" s="122">
        <f t="shared" si="351"/>
        <v>44732</v>
      </c>
      <c r="U1211" s="3"/>
      <c r="V1211" s="3"/>
      <c r="W1211" s="3"/>
      <c r="X1211" s="52"/>
      <c r="Y1211" s="3"/>
      <c r="Z1211" s="1"/>
      <c r="AA1211" s="3"/>
      <c r="AB1211" s="3"/>
      <c r="AC1211" s="3"/>
      <c r="AD1211" s="3"/>
      <c r="AE1211" s="3"/>
      <c r="AF1211" s="11"/>
      <c r="AG1211" s="3"/>
      <c r="AH1211" s="3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  <c r="EY1211" s="2"/>
      <c r="EZ1211" s="2"/>
      <c r="FA1211" s="2"/>
      <c r="FB1211" s="2"/>
      <c r="FC1211" s="2"/>
      <c r="FD1211" s="2"/>
      <c r="FE1211" s="2"/>
      <c r="FF1211" s="2"/>
      <c r="FG1211" s="2"/>
      <c r="FH1211" s="2"/>
      <c r="FI1211" s="2"/>
      <c r="FJ1211" s="2"/>
    </row>
    <row r="1212" spans="1:166" x14ac:dyDescent="0.15">
      <c r="A1212" s="134">
        <f t="shared" si="342"/>
        <v>44688</v>
      </c>
      <c r="B1212" s="127">
        <f t="shared" ca="1" si="352"/>
        <v>2752116.6320000002</v>
      </c>
      <c r="C1212" s="119">
        <f t="shared" si="343"/>
        <v>2000000</v>
      </c>
      <c r="D1212" s="128">
        <f ca="1">IF(A1212&lt;$B$1,VLOOKUP(A1212,[1]DI!$A$4:$B$15000,2,FALSE),0)</f>
        <v>0</v>
      </c>
      <c r="E1212" s="129">
        <f t="shared" ca="1" si="335"/>
        <v>1</v>
      </c>
      <c r="F1212" s="129">
        <f ca="1">(TRUNC(PRODUCT($E$12:$E1211),16))</f>
        <v>1.1726894671178301</v>
      </c>
      <c r="G1212" s="129">
        <f t="shared" si="344"/>
        <v>1</v>
      </c>
      <c r="H1212" s="129">
        <f t="shared" ca="1" si="336"/>
        <v>1.1726894699999999</v>
      </c>
      <c r="I1212" s="128">
        <f t="shared" si="345"/>
        <v>0.05</v>
      </c>
      <c r="J1212" s="122">
        <f t="shared" si="346"/>
        <v>43488</v>
      </c>
      <c r="K1212" s="118">
        <f t="shared" si="347"/>
        <v>825</v>
      </c>
      <c r="L1212" s="130">
        <f t="shared" si="348"/>
        <v>826</v>
      </c>
      <c r="M1212" s="131">
        <f t="shared" si="337"/>
        <v>1.1734208850000001</v>
      </c>
      <c r="N1212" s="131">
        <f t="shared" ca="1" si="338"/>
        <v>1.3760583159999999</v>
      </c>
      <c r="O1212" s="130">
        <f t="shared" si="349"/>
        <v>0</v>
      </c>
      <c r="P1212" s="129">
        <f t="shared" ca="1" si="339"/>
        <v>752116.63199999998</v>
      </c>
      <c r="Q1212" s="135">
        <f t="shared" si="340"/>
        <v>0</v>
      </c>
      <c r="R1212" s="129">
        <f t="shared" si="341"/>
        <v>0</v>
      </c>
      <c r="S1212" s="136" t="str">
        <f t="shared" si="350"/>
        <v>A+J=</v>
      </c>
      <c r="T1212" s="122">
        <f t="shared" si="351"/>
        <v>44732</v>
      </c>
      <c r="U1212" s="3"/>
      <c r="V1212" s="3"/>
      <c r="W1212" s="3"/>
      <c r="X1212" s="52"/>
      <c r="Y1212" s="3"/>
      <c r="Z1212" s="1"/>
      <c r="AA1212" s="3"/>
      <c r="AB1212" s="3"/>
      <c r="AC1212" s="3"/>
      <c r="AD1212" s="3"/>
      <c r="AE1212" s="3"/>
      <c r="AF1212" s="11"/>
      <c r="AG1212" s="3"/>
      <c r="AH1212" s="3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  <c r="EY1212" s="2"/>
      <c r="EZ1212" s="2"/>
      <c r="FA1212" s="2"/>
      <c r="FB1212" s="2"/>
      <c r="FC1212" s="2"/>
      <c r="FD1212" s="2"/>
      <c r="FE1212" s="2"/>
      <c r="FF1212" s="2"/>
      <c r="FG1212" s="2"/>
      <c r="FH1212" s="2"/>
      <c r="FI1212" s="2"/>
      <c r="FJ1212" s="2"/>
    </row>
    <row r="1213" spans="1:166" x14ac:dyDescent="0.15">
      <c r="A1213" s="134">
        <f t="shared" si="342"/>
        <v>44689</v>
      </c>
      <c r="B1213" s="127">
        <f t="shared" ca="1" si="352"/>
        <v>2752116.6320000002</v>
      </c>
      <c r="C1213" s="119">
        <f t="shared" si="343"/>
        <v>2000000</v>
      </c>
      <c r="D1213" s="128">
        <f ca="1">IF(A1213&lt;$B$1,VLOOKUP(A1213,[1]DI!$A$4:$B$15000,2,FALSE),0)</f>
        <v>0</v>
      </c>
      <c r="E1213" s="129">
        <f t="shared" ca="1" si="335"/>
        <v>1</v>
      </c>
      <c r="F1213" s="129">
        <f ca="1">(TRUNC(PRODUCT($E$12:$E1212),16))</f>
        <v>1.1726894671178301</v>
      </c>
      <c r="G1213" s="129">
        <f t="shared" si="344"/>
        <v>1</v>
      </c>
      <c r="H1213" s="129">
        <f t="shared" ca="1" si="336"/>
        <v>1.1726894699999999</v>
      </c>
      <c r="I1213" s="128">
        <f t="shared" si="345"/>
        <v>0.05</v>
      </c>
      <c r="J1213" s="122">
        <f t="shared" si="346"/>
        <v>43488</v>
      </c>
      <c r="K1213" s="118">
        <f t="shared" si="347"/>
        <v>825</v>
      </c>
      <c r="L1213" s="130">
        <f t="shared" si="348"/>
        <v>826</v>
      </c>
      <c r="M1213" s="131">
        <f t="shared" si="337"/>
        <v>1.1734208850000001</v>
      </c>
      <c r="N1213" s="131">
        <f t="shared" ca="1" si="338"/>
        <v>1.3760583159999999</v>
      </c>
      <c r="O1213" s="130">
        <f t="shared" si="349"/>
        <v>0</v>
      </c>
      <c r="P1213" s="129">
        <f t="shared" ca="1" si="339"/>
        <v>752116.63199999998</v>
      </c>
      <c r="Q1213" s="135">
        <f t="shared" si="340"/>
        <v>0</v>
      </c>
      <c r="R1213" s="129">
        <f t="shared" si="341"/>
        <v>0</v>
      </c>
      <c r="S1213" s="136" t="str">
        <f t="shared" si="350"/>
        <v>A+J=</v>
      </c>
      <c r="T1213" s="122">
        <f t="shared" si="351"/>
        <v>44732</v>
      </c>
      <c r="U1213" s="3"/>
      <c r="V1213" s="3"/>
      <c r="W1213" s="3"/>
      <c r="X1213" s="52"/>
      <c r="Y1213" s="3"/>
      <c r="Z1213" s="1"/>
      <c r="AA1213" s="3"/>
      <c r="AB1213" s="3"/>
      <c r="AC1213" s="3"/>
      <c r="AD1213" s="3"/>
      <c r="AE1213" s="3"/>
      <c r="AF1213" s="11"/>
      <c r="AG1213" s="3"/>
      <c r="AH1213" s="3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  <c r="EZ1213" s="2"/>
      <c r="FA1213" s="2"/>
      <c r="FB1213" s="2"/>
      <c r="FC1213" s="2"/>
      <c r="FD1213" s="2"/>
      <c r="FE1213" s="2"/>
      <c r="FF1213" s="2"/>
      <c r="FG1213" s="2"/>
      <c r="FH1213" s="2"/>
      <c r="FI1213" s="2"/>
      <c r="FJ1213" s="2"/>
    </row>
    <row r="1214" spans="1:166" x14ac:dyDescent="0.15">
      <c r="A1214" s="134">
        <f t="shared" si="342"/>
        <v>44690</v>
      </c>
      <c r="B1214" s="127">
        <f t="shared" ca="1" si="352"/>
        <v>2752116.6320000002</v>
      </c>
      <c r="C1214" s="119">
        <f t="shared" si="343"/>
        <v>2000000</v>
      </c>
      <c r="D1214" s="128">
        <f ca="1">IF(A1214&lt;$B$1,VLOOKUP(A1214,[1]DI!$A$4:$B$15000,2,FALSE),0)</f>
        <v>0.1265</v>
      </c>
      <c r="E1214" s="129">
        <f t="shared" ca="1" si="335"/>
        <v>1.0004727899999999</v>
      </c>
      <c r="F1214" s="129">
        <f ca="1">(TRUNC(PRODUCT($E$12:$E1213),16))</f>
        <v>1.1726894671178301</v>
      </c>
      <c r="G1214" s="129">
        <f t="shared" si="344"/>
        <v>1</v>
      </c>
      <c r="H1214" s="129">
        <f t="shared" ca="1" si="336"/>
        <v>1.1726894699999999</v>
      </c>
      <c r="I1214" s="128">
        <f t="shared" si="345"/>
        <v>0.05</v>
      </c>
      <c r="J1214" s="122">
        <f t="shared" si="346"/>
        <v>43488</v>
      </c>
      <c r="K1214" s="118">
        <f t="shared" si="347"/>
        <v>826</v>
      </c>
      <c r="L1214" s="130">
        <f t="shared" si="348"/>
        <v>826</v>
      </c>
      <c r="M1214" s="131">
        <f t="shared" si="337"/>
        <v>1.1734208850000001</v>
      </c>
      <c r="N1214" s="131">
        <f t="shared" ca="1" si="338"/>
        <v>1.3760583159999999</v>
      </c>
      <c r="O1214" s="130">
        <f t="shared" si="349"/>
        <v>0</v>
      </c>
      <c r="P1214" s="129">
        <f t="shared" ca="1" si="339"/>
        <v>752116.63199999998</v>
      </c>
      <c r="Q1214" s="135">
        <f t="shared" si="340"/>
        <v>0</v>
      </c>
      <c r="R1214" s="129">
        <f t="shared" si="341"/>
        <v>0</v>
      </c>
      <c r="S1214" s="136" t="str">
        <f t="shared" si="350"/>
        <v>A+J=</v>
      </c>
      <c r="T1214" s="122">
        <f t="shared" si="351"/>
        <v>44732</v>
      </c>
      <c r="U1214" s="3"/>
      <c r="V1214" s="3"/>
      <c r="W1214" s="3"/>
      <c r="X1214" s="52"/>
      <c r="Y1214" s="3"/>
      <c r="Z1214" s="1"/>
      <c r="AA1214" s="3"/>
      <c r="AB1214" s="3"/>
      <c r="AC1214" s="3"/>
      <c r="AD1214" s="3"/>
      <c r="AE1214" s="3"/>
      <c r="AF1214" s="11"/>
      <c r="AG1214" s="3"/>
      <c r="AH1214" s="3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  <c r="EY1214" s="2"/>
      <c r="EZ1214" s="2"/>
      <c r="FA1214" s="2"/>
      <c r="FB1214" s="2"/>
      <c r="FC1214" s="2"/>
      <c r="FD1214" s="2"/>
      <c r="FE1214" s="2"/>
      <c r="FF1214" s="2"/>
      <c r="FG1214" s="2"/>
      <c r="FH1214" s="2"/>
      <c r="FI1214" s="2"/>
      <c r="FJ1214" s="2"/>
    </row>
    <row r="1215" spans="1:166" x14ac:dyDescent="0.15">
      <c r="A1215" s="134">
        <f t="shared" si="342"/>
        <v>44691</v>
      </c>
      <c r="B1215" s="127">
        <f t="shared" ca="1" si="352"/>
        <v>2753950.9359999998</v>
      </c>
      <c r="C1215" s="119">
        <f t="shared" si="343"/>
        <v>2000000</v>
      </c>
      <c r="D1215" s="128">
        <f ca="1">IF(A1215&lt;$B$1,VLOOKUP(A1215,[1]DI!$A$4:$B$15000,2,FALSE),0)</f>
        <v>0.1265</v>
      </c>
      <c r="E1215" s="129">
        <f t="shared" ca="1" si="335"/>
        <v>1.0004727899999999</v>
      </c>
      <c r="F1215" s="129">
        <f ca="1">(TRUNC(PRODUCT($E$12:$E1214),16))</f>
        <v>1.17324390297099</v>
      </c>
      <c r="G1215" s="129">
        <f t="shared" si="344"/>
        <v>1</v>
      </c>
      <c r="H1215" s="129">
        <f t="shared" ca="1" si="336"/>
        <v>1.1732438999999999</v>
      </c>
      <c r="I1215" s="128">
        <f t="shared" si="345"/>
        <v>0.05</v>
      </c>
      <c r="J1215" s="122">
        <f t="shared" si="346"/>
        <v>43488</v>
      </c>
      <c r="K1215" s="118">
        <f t="shared" si="347"/>
        <v>827</v>
      </c>
      <c r="L1215" s="130">
        <f t="shared" si="348"/>
        <v>827</v>
      </c>
      <c r="M1215" s="131">
        <f t="shared" si="337"/>
        <v>1.1736480949999999</v>
      </c>
      <c r="N1215" s="131">
        <f t="shared" ca="1" si="338"/>
        <v>1.3769754679999999</v>
      </c>
      <c r="O1215" s="130">
        <f t="shared" si="349"/>
        <v>0</v>
      </c>
      <c r="P1215" s="129">
        <f t="shared" ca="1" si="339"/>
        <v>753950.93599999999</v>
      </c>
      <c r="Q1215" s="135">
        <f t="shared" si="340"/>
        <v>0</v>
      </c>
      <c r="R1215" s="129">
        <f t="shared" si="341"/>
        <v>0</v>
      </c>
      <c r="S1215" s="136" t="str">
        <f t="shared" si="350"/>
        <v>A+J=</v>
      </c>
      <c r="T1215" s="122">
        <f t="shared" si="351"/>
        <v>44732</v>
      </c>
      <c r="U1215" s="3"/>
      <c r="V1215" s="3"/>
      <c r="W1215" s="3"/>
      <c r="X1215" s="52"/>
      <c r="Y1215" s="3"/>
      <c r="Z1215" s="1"/>
      <c r="AA1215" s="3"/>
      <c r="AB1215" s="3"/>
      <c r="AC1215" s="3"/>
      <c r="AD1215" s="3"/>
      <c r="AE1215" s="3"/>
      <c r="AF1215" s="11"/>
      <c r="AG1215" s="3"/>
      <c r="AH1215" s="3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  <c r="EZ1215" s="2"/>
      <c r="FA1215" s="2"/>
      <c r="FB1215" s="2"/>
      <c r="FC1215" s="2"/>
      <c r="FD1215" s="2"/>
      <c r="FE1215" s="2"/>
      <c r="FF1215" s="2"/>
      <c r="FG1215" s="2"/>
      <c r="FH1215" s="2"/>
      <c r="FI1215" s="2"/>
      <c r="FJ1215" s="2"/>
    </row>
    <row r="1216" spans="1:166" x14ac:dyDescent="0.15">
      <c r="A1216" s="134">
        <f t="shared" si="342"/>
        <v>44692</v>
      </c>
      <c r="B1216" s="127">
        <f t="shared" ca="1" si="352"/>
        <v>2755786.4819999998</v>
      </c>
      <c r="C1216" s="119">
        <f t="shared" si="343"/>
        <v>2000000</v>
      </c>
      <c r="D1216" s="128">
        <f ca="1">IF(A1216&lt;$B$1,VLOOKUP(A1216,[1]DI!$A$4:$B$15000,2,FALSE),0)</f>
        <v>0.1265</v>
      </c>
      <c r="E1216" s="129">
        <f t="shared" ca="1" si="335"/>
        <v>1.0004727899999999</v>
      </c>
      <c r="F1216" s="129">
        <f ca="1">(TRUNC(PRODUCT($E$12:$E1215),16))</f>
        <v>1.1737986009558701</v>
      </c>
      <c r="G1216" s="129">
        <f t="shared" si="344"/>
        <v>1</v>
      </c>
      <c r="H1216" s="129">
        <f t="shared" ca="1" si="336"/>
        <v>1.1737986</v>
      </c>
      <c r="I1216" s="128">
        <f t="shared" si="345"/>
        <v>0.05</v>
      </c>
      <c r="J1216" s="122">
        <f t="shared" si="346"/>
        <v>43488</v>
      </c>
      <c r="K1216" s="118">
        <f t="shared" si="347"/>
        <v>828</v>
      </c>
      <c r="L1216" s="130">
        <f t="shared" si="348"/>
        <v>828</v>
      </c>
      <c r="M1216" s="131">
        <f t="shared" si="337"/>
        <v>1.173875349</v>
      </c>
      <c r="N1216" s="131">
        <f t="shared" ca="1" si="338"/>
        <v>1.377893241</v>
      </c>
      <c r="O1216" s="130">
        <f t="shared" si="349"/>
        <v>0</v>
      </c>
      <c r="P1216" s="129">
        <f t="shared" ca="1" si="339"/>
        <v>755786.48199999996</v>
      </c>
      <c r="Q1216" s="135">
        <f t="shared" si="340"/>
        <v>0</v>
      </c>
      <c r="R1216" s="129">
        <f t="shared" si="341"/>
        <v>0</v>
      </c>
      <c r="S1216" s="136" t="str">
        <f t="shared" si="350"/>
        <v>A+J=</v>
      </c>
      <c r="T1216" s="122">
        <f t="shared" si="351"/>
        <v>44732</v>
      </c>
      <c r="U1216" s="3"/>
      <c r="V1216" s="3"/>
      <c r="W1216" s="3"/>
      <c r="X1216" s="52"/>
      <c r="Y1216" s="3"/>
      <c r="Z1216" s="1"/>
      <c r="AA1216" s="3"/>
      <c r="AB1216" s="3"/>
      <c r="AC1216" s="3"/>
      <c r="AD1216" s="3"/>
      <c r="AE1216" s="3"/>
      <c r="AF1216" s="11"/>
      <c r="AG1216" s="3"/>
      <c r="AH1216" s="3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  <c r="EY1216" s="2"/>
      <c r="EZ1216" s="2"/>
      <c r="FA1216" s="2"/>
      <c r="FB1216" s="2"/>
      <c r="FC1216" s="2"/>
      <c r="FD1216" s="2"/>
      <c r="FE1216" s="2"/>
      <c r="FF1216" s="2"/>
      <c r="FG1216" s="2"/>
      <c r="FH1216" s="2"/>
      <c r="FI1216" s="2"/>
      <c r="FJ1216" s="2"/>
    </row>
    <row r="1217" spans="1:166" x14ac:dyDescent="0.15">
      <c r="A1217" s="134">
        <f t="shared" si="342"/>
        <v>44693</v>
      </c>
      <c r="B1217" s="127">
        <f t="shared" ca="1" si="352"/>
        <v>2757623.2460000003</v>
      </c>
      <c r="C1217" s="119">
        <f t="shared" si="343"/>
        <v>2000000</v>
      </c>
      <c r="D1217" s="128">
        <f ca="1">IF(A1217&lt;$B$1,VLOOKUP(A1217,[1]DI!$A$4:$B$15000,2,FALSE),0)</f>
        <v>0.1265</v>
      </c>
      <c r="E1217" s="129">
        <f t="shared" ca="1" si="335"/>
        <v>1.0004727899999999</v>
      </c>
      <c r="F1217" s="129">
        <f ca="1">(TRUNC(PRODUCT($E$12:$E1216),16))</f>
        <v>1.17435356119642</v>
      </c>
      <c r="G1217" s="129">
        <f t="shared" si="344"/>
        <v>1</v>
      </c>
      <c r="H1217" s="129">
        <f t="shared" ca="1" si="336"/>
        <v>1.1743535599999999</v>
      </c>
      <c r="I1217" s="128">
        <f t="shared" si="345"/>
        <v>0.05</v>
      </c>
      <c r="J1217" s="122">
        <f t="shared" si="346"/>
        <v>43488</v>
      </c>
      <c r="K1217" s="118">
        <f t="shared" si="347"/>
        <v>829</v>
      </c>
      <c r="L1217" s="130">
        <f t="shared" si="348"/>
        <v>829</v>
      </c>
      <c r="M1217" s="131">
        <f t="shared" si="337"/>
        <v>1.174102647</v>
      </c>
      <c r="N1217" s="131">
        <f t="shared" ca="1" si="338"/>
        <v>1.378811623</v>
      </c>
      <c r="O1217" s="130">
        <f t="shared" si="349"/>
        <v>0</v>
      </c>
      <c r="P1217" s="129">
        <f t="shared" ca="1" si="339"/>
        <v>757623.24600000004</v>
      </c>
      <c r="Q1217" s="135">
        <f t="shared" si="340"/>
        <v>0</v>
      </c>
      <c r="R1217" s="129">
        <f t="shared" si="341"/>
        <v>0</v>
      </c>
      <c r="S1217" s="136" t="str">
        <f t="shared" si="350"/>
        <v>A+J=</v>
      </c>
      <c r="T1217" s="122">
        <f t="shared" si="351"/>
        <v>44732</v>
      </c>
      <c r="U1217" s="3"/>
      <c r="V1217" s="3"/>
      <c r="W1217" s="3"/>
      <c r="X1217" s="52"/>
      <c r="Y1217" s="3"/>
      <c r="Z1217" s="1"/>
      <c r="AA1217" s="3"/>
      <c r="AB1217" s="3"/>
      <c r="AC1217" s="3"/>
      <c r="AD1217" s="3"/>
      <c r="AE1217" s="3"/>
      <c r="AF1217" s="11"/>
      <c r="AG1217" s="3"/>
      <c r="AH1217" s="3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  <c r="EY1217" s="2"/>
      <c r="EZ1217" s="2"/>
      <c r="FA1217" s="2"/>
      <c r="FB1217" s="2"/>
      <c r="FC1217" s="2"/>
      <c r="FD1217" s="2"/>
      <c r="FE1217" s="2"/>
      <c r="FF1217" s="2"/>
      <c r="FG1217" s="2"/>
      <c r="FH1217" s="2"/>
      <c r="FI1217" s="2"/>
      <c r="FJ1217" s="2"/>
    </row>
    <row r="1218" spans="1:166" x14ac:dyDescent="0.15">
      <c r="A1218" s="134">
        <f t="shared" si="342"/>
        <v>44694</v>
      </c>
      <c r="B1218" s="127">
        <f t="shared" ca="1" si="352"/>
        <v>2759461.23</v>
      </c>
      <c r="C1218" s="119">
        <f t="shared" si="343"/>
        <v>2000000</v>
      </c>
      <c r="D1218" s="128">
        <f ca="1">IF(A1218&lt;$B$1,VLOOKUP(A1218,[1]DI!$A$4:$B$15000,2,FALSE),0)</f>
        <v>0.1265</v>
      </c>
      <c r="E1218" s="129">
        <f t="shared" ca="1" si="335"/>
        <v>1.0004727899999999</v>
      </c>
      <c r="F1218" s="129">
        <f ca="1">(TRUNC(PRODUCT($E$12:$E1217),16))</f>
        <v>1.1749087838166199</v>
      </c>
      <c r="G1218" s="129">
        <f t="shared" si="344"/>
        <v>1</v>
      </c>
      <c r="H1218" s="129">
        <f t="shared" ca="1" si="336"/>
        <v>1.17490878</v>
      </c>
      <c r="I1218" s="128">
        <f t="shared" si="345"/>
        <v>0.05</v>
      </c>
      <c r="J1218" s="122">
        <f t="shared" si="346"/>
        <v>43488</v>
      </c>
      <c r="K1218" s="118">
        <f t="shared" si="347"/>
        <v>830</v>
      </c>
      <c r="L1218" s="130">
        <f t="shared" si="348"/>
        <v>830</v>
      </c>
      <c r="M1218" s="131">
        <f t="shared" si="337"/>
        <v>1.1743299890000001</v>
      </c>
      <c r="N1218" s="131">
        <f t="shared" ca="1" si="338"/>
        <v>1.3797306149999999</v>
      </c>
      <c r="O1218" s="130">
        <f t="shared" si="349"/>
        <v>0</v>
      </c>
      <c r="P1218" s="129">
        <f t="shared" ca="1" si="339"/>
        <v>759461.23</v>
      </c>
      <c r="Q1218" s="135">
        <f t="shared" si="340"/>
        <v>0</v>
      </c>
      <c r="R1218" s="129">
        <f t="shared" si="341"/>
        <v>0</v>
      </c>
      <c r="S1218" s="136" t="str">
        <f t="shared" si="350"/>
        <v>A+J=</v>
      </c>
      <c r="T1218" s="122">
        <f t="shared" si="351"/>
        <v>44732</v>
      </c>
      <c r="U1218" s="3"/>
      <c r="V1218" s="3"/>
      <c r="W1218" s="3"/>
      <c r="X1218" s="52"/>
      <c r="Y1218" s="3"/>
      <c r="Z1218" s="1"/>
      <c r="AA1218" s="3"/>
      <c r="AB1218" s="3"/>
      <c r="AC1218" s="3"/>
      <c r="AD1218" s="3"/>
      <c r="AE1218" s="3"/>
      <c r="AF1218" s="11"/>
      <c r="AG1218" s="3"/>
      <c r="AH1218" s="3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  <c r="EY1218" s="2"/>
      <c r="EZ1218" s="2"/>
      <c r="FA1218" s="2"/>
      <c r="FB1218" s="2"/>
      <c r="FC1218" s="2"/>
      <c r="FD1218" s="2"/>
      <c r="FE1218" s="2"/>
      <c r="FF1218" s="2"/>
      <c r="FG1218" s="2"/>
      <c r="FH1218" s="2"/>
      <c r="FI1218" s="2"/>
      <c r="FJ1218" s="2"/>
    </row>
    <row r="1219" spans="1:166" x14ac:dyDescent="0.15">
      <c r="A1219" s="134">
        <f t="shared" si="342"/>
        <v>44695</v>
      </c>
      <c r="B1219" s="127">
        <f t="shared" ca="1" si="352"/>
        <v>2761300.4539999999</v>
      </c>
      <c r="C1219" s="119">
        <f t="shared" si="343"/>
        <v>2000000</v>
      </c>
      <c r="D1219" s="128">
        <f ca="1">IF(A1219&lt;$B$1,VLOOKUP(A1219,[1]DI!$A$4:$B$15000,2,FALSE),0)</f>
        <v>0</v>
      </c>
      <c r="E1219" s="129">
        <f t="shared" ca="1" si="335"/>
        <v>1</v>
      </c>
      <c r="F1219" s="129">
        <f ca="1">(TRUNC(PRODUCT($E$12:$E1218),16))</f>
        <v>1.1754642689405199</v>
      </c>
      <c r="G1219" s="129">
        <f t="shared" si="344"/>
        <v>1</v>
      </c>
      <c r="H1219" s="129">
        <f t="shared" ca="1" si="336"/>
        <v>1.17546427</v>
      </c>
      <c r="I1219" s="128">
        <f t="shared" si="345"/>
        <v>0.05</v>
      </c>
      <c r="J1219" s="122">
        <f t="shared" si="346"/>
        <v>43488</v>
      </c>
      <c r="K1219" s="118">
        <f t="shared" si="347"/>
        <v>830</v>
      </c>
      <c r="L1219" s="130">
        <f t="shared" si="348"/>
        <v>831</v>
      </c>
      <c r="M1219" s="131">
        <f t="shared" si="337"/>
        <v>1.174557375</v>
      </c>
      <c r="N1219" s="131">
        <f t="shared" ca="1" si="338"/>
        <v>1.3806502270000001</v>
      </c>
      <c r="O1219" s="130">
        <f t="shared" si="349"/>
        <v>0</v>
      </c>
      <c r="P1219" s="129">
        <f t="shared" ca="1" si="339"/>
        <v>761300.45400000003</v>
      </c>
      <c r="Q1219" s="135">
        <f t="shared" si="340"/>
        <v>0</v>
      </c>
      <c r="R1219" s="129">
        <f t="shared" si="341"/>
        <v>0</v>
      </c>
      <c r="S1219" s="136" t="str">
        <f t="shared" si="350"/>
        <v>A+J=</v>
      </c>
      <c r="T1219" s="122">
        <f t="shared" si="351"/>
        <v>44732</v>
      </c>
      <c r="U1219" s="3"/>
      <c r="V1219" s="3"/>
      <c r="W1219" s="3"/>
      <c r="X1219" s="52"/>
      <c r="Y1219" s="3"/>
      <c r="Z1219" s="1"/>
      <c r="AA1219" s="3"/>
      <c r="AB1219" s="3"/>
      <c r="AC1219" s="3"/>
      <c r="AD1219" s="3"/>
      <c r="AE1219" s="3"/>
      <c r="AF1219" s="11"/>
      <c r="AG1219" s="3"/>
      <c r="AH1219" s="3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  <c r="EZ1219" s="2"/>
      <c r="FA1219" s="2"/>
      <c r="FB1219" s="2"/>
      <c r="FC1219" s="2"/>
      <c r="FD1219" s="2"/>
      <c r="FE1219" s="2"/>
      <c r="FF1219" s="2"/>
      <c r="FG1219" s="2"/>
      <c r="FH1219" s="2"/>
      <c r="FI1219" s="2"/>
      <c r="FJ1219" s="2"/>
    </row>
    <row r="1220" spans="1:166" x14ac:dyDescent="0.15">
      <c r="A1220" s="134">
        <f t="shared" si="342"/>
        <v>44696</v>
      </c>
      <c r="B1220" s="127">
        <f t="shared" ca="1" si="352"/>
        <v>2761300.4539999999</v>
      </c>
      <c r="C1220" s="119">
        <f t="shared" si="343"/>
        <v>2000000</v>
      </c>
      <c r="D1220" s="128">
        <f ca="1">IF(A1220&lt;$B$1,VLOOKUP(A1220,[1]DI!$A$4:$B$15000,2,FALSE),0)</f>
        <v>0</v>
      </c>
      <c r="E1220" s="129">
        <f t="shared" ca="1" si="335"/>
        <v>1</v>
      </c>
      <c r="F1220" s="129">
        <f ca="1">(TRUNC(PRODUCT($E$12:$E1219),16))</f>
        <v>1.1754642689405199</v>
      </c>
      <c r="G1220" s="129">
        <f t="shared" si="344"/>
        <v>1</v>
      </c>
      <c r="H1220" s="129">
        <f t="shared" ca="1" si="336"/>
        <v>1.17546427</v>
      </c>
      <c r="I1220" s="128">
        <f t="shared" si="345"/>
        <v>0.05</v>
      </c>
      <c r="J1220" s="122">
        <f t="shared" si="346"/>
        <v>43488</v>
      </c>
      <c r="K1220" s="118">
        <f t="shared" si="347"/>
        <v>830</v>
      </c>
      <c r="L1220" s="130">
        <f t="shared" si="348"/>
        <v>831</v>
      </c>
      <c r="M1220" s="131">
        <f t="shared" si="337"/>
        <v>1.174557375</v>
      </c>
      <c r="N1220" s="131">
        <f t="shared" ca="1" si="338"/>
        <v>1.3806502270000001</v>
      </c>
      <c r="O1220" s="130">
        <f t="shared" si="349"/>
        <v>0</v>
      </c>
      <c r="P1220" s="129">
        <f t="shared" ca="1" si="339"/>
        <v>761300.45400000003</v>
      </c>
      <c r="Q1220" s="135">
        <f t="shared" si="340"/>
        <v>0</v>
      </c>
      <c r="R1220" s="129">
        <f t="shared" si="341"/>
        <v>0</v>
      </c>
      <c r="S1220" s="136" t="str">
        <f t="shared" si="350"/>
        <v>A+J=</v>
      </c>
      <c r="T1220" s="122">
        <f t="shared" si="351"/>
        <v>44732</v>
      </c>
      <c r="U1220" s="3"/>
      <c r="V1220" s="3"/>
      <c r="W1220" s="3"/>
      <c r="X1220" s="52"/>
      <c r="Y1220" s="3"/>
      <c r="Z1220" s="1"/>
      <c r="AA1220" s="3"/>
      <c r="AB1220" s="3"/>
      <c r="AC1220" s="3"/>
      <c r="AD1220" s="3"/>
      <c r="AE1220" s="3"/>
      <c r="AF1220" s="11"/>
      <c r="AG1220" s="3"/>
      <c r="AH1220" s="3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  <c r="EY1220" s="2"/>
      <c r="EZ1220" s="2"/>
      <c r="FA1220" s="2"/>
      <c r="FB1220" s="2"/>
      <c r="FC1220" s="2"/>
      <c r="FD1220" s="2"/>
      <c r="FE1220" s="2"/>
      <c r="FF1220" s="2"/>
      <c r="FG1220" s="2"/>
      <c r="FH1220" s="2"/>
      <c r="FI1220" s="2"/>
      <c r="FJ1220" s="2"/>
    </row>
    <row r="1221" spans="1:166" x14ac:dyDescent="0.15">
      <c r="A1221" s="134">
        <f t="shared" si="342"/>
        <v>44697</v>
      </c>
      <c r="B1221" s="127">
        <f t="shared" ca="1" si="352"/>
        <v>2761300.4539999999</v>
      </c>
      <c r="C1221" s="119">
        <f t="shared" si="343"/>
        <v>2000000</v>
      </c>
      <c r="D1221" s="128">
        <f ca="1">IF(A1221&lt;$B$1,VLOOKUP(A1221,[1]DI!$A$4:$B$15000,2,FALSE),0)</f>
        <v>0.1265</v>
      </c>
      <c r="E1221" s="129">
        <f t="shared" ca="1" si="335"/>
        <v>1.0004727899999999</v>
      </c>
      <c r="F1221" s="129">
        <f ca="1">(TRUNC(PRODUCT($E$12:$E1220),16))</f>
        <v>1.1754642689405199</v>
      </c>
      <c r="G1221" s="129">
        <f t="shared" si="344"/>
        <v>1</v>
      </c>
      <c r="H1221" s="129">
        <f t="shared" ca="1" si="336"/>
        <v>1.17546427</v>
      </c>
      <c r="I1221" s="128">
        <f t="shared" si="345"/>
        <v>0.05</v>
      </c>
      <c r="J1221" s="122">
        <f t="shared" si="346"/>
        <v>43488</v>
      </c>
      <c r="K1221" s="118">
        <f t="shared" si="347"/>
        <v>831</v>
      </c>
      <c r="L1221" s="130">
        <f t="shared" si="348"/>
        <v>831</v>
      </c>
      <c r="M1221" s="131">
        <f t="shared" si="337"/>
        <v>1.174557375</v>
      </c>
      <c r="N1221" s="131">
        <f t="shared" ca="1" si="338"/>
        <v>1.3806502270000001</v>
      </c>
      <c r="O1221" s="130">
        <f t="shared" si="349"/>
        <v>0</v>
      </c>
      <c r="P1221" s="129">
        <f t="shared" ca="1" si="339"/>
        <v>761300.45400000003</v>
      </c>
      <c r="Q1221" s="135">
        <f t="shared" si="340"/>
        <v>0</v>
      </c>
      <c r="R1221" s="129">
        <f t="shared" si="341"/>
        <v>0</v>
      </c>
      <c r="S1221" s="136" t="str">
        <f t="shared" si="350"/>
        <v>A+J=</v>
      </c>
      <c r="T1221" s="122">
        <f t="shared" si="351"/>
        <v>44732</v>
      </c>
      <c r="U1221" s="3"/>
      <c r="V1221" s="3"/>
      <c r="W1221" s="3"/>
      <c r="X1221" s="52"/>
      <c r="Y1221" s="3"/>
      <c r="Z1221" s="1"/>
      <c r="AA1221" s="3"/>
      <c r="AB1221" s="3"/>
      <c r="AC1221" s="3"/>
      <c r="AD1221" s="3"/>
      <c r="AE1221" s="3"/>
      <c r="AF1221" s="11"/>
      <c r="AG1221" s="3"/>
      <c r="AH1221" s="3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  <c r="EY1221" s="2"/>
      <c r="EZ1221" s="2"/>
      <c r="FA1221" s="2"/>
      <c r="FB1221" s="2"/>
      <c r="FC1221" s="2"/>
      <c r="FD1221" s="2"/>
      <c r="FE1221" s="2"/>
      <c r="FF1221" s="2"/>
      <c r="FG1221" s="2"/>
      <c r="FH1221" s="2"/>
      <c r="FI1221" s="2"/>
      <c r="FJ1221" s="2"/>
    </row>
    <row r="1222" spans="1:166" x14ac:dyDescent="0.15">
      <c r="A1222" s="134">
        <f t="shared" si="342"/>
        <v>44698</v>
      </c>
      <c r="B1222" s="127">
        <f t="shared" ca="1" si="352"/>
        <v>2763140.9</v>
      </c>
      <c r="C1222" s="119">
        <f t="shared" si="343"/>
        <v>2000000</v>
      </c>
      <c r="D1222" s="128">
        <f ca="1">IF(A1222&lt;$B$1,VLOOKUP(A1222,[1]DI!$A$4:$B$15000,2,FALSE),0)</f>
        <v>0.1265</v>
      </c>
      <c r="E1222" s="129">
        <f t="shared" ca="1" si="335"/>
        <v>1.0004727899999999</v>
      </c>
      <c r="F1222" s="129">
        <f ca="1">(TRUNC(PRODUCT($E$12:$E1221),16))</f>
        <v>1.1760200166922301</v>
      </c>
      <c r="G1222" s="129">
        <f t="shared" si="344"/>
        <v>1</v>
      </c>
      <c r="H1222" s="129">
        <f t="shared" ca="1" si="336"/>
        <v>1.1760200199999999</v>
      </c>
      <c r="I1222" s="128">
        <f t="shared" si="345"/>
        <v>0.05</v>
      </c>
      <c r="J1222" s="122">
        <f t="shared" si="346"/>
        <v>43488</v>
      </c>
      <c r="K1222" s="118">
        <f t="shared" si="347"/>
        <v>832</v>
      </c>
      <c r="L1222" s="130">
        <f t="shared" si="348"/>
        <v>832</v>
      </c>
      <c r="M1222" s="131">
        <f t="shared" si="337"/>
        <v>1.174784805</v>
      </c>
      <c r="N1222" s="131">
        <f t="shared" ca="1" si="338"/>
        <v>1.3815704499999999</v>
      </c>
      <c r="O1222" s="130">
        <f t="shared" si="349"/>
        <v>0</v>
      </c>
      <c r="P1222" s="129">
        <f t="shared" ca="1" si="339"/>
        <v>763140.9</v>
      </c>
      <c r="Q1222" s="135">
        <f t="shared" si="340"/>
        <v>0</v>
      </c>
      <c r="R1222" s="129">
        <f t="shared" si="341"/>
        <v>0</v>
      </c>
      <c r="S1222" s="136" t="str">
        <f t="shared" si="350"/>
        <v>A+J=</v>
      </c>
      <c r="T1222" s="122">
        <f t="shared" si="351"/>
        <v>44732</v>
      </c>
      <c r="U1222" s="3"/>
      <c r="V1222" s="3"/>
      <c r="W1222" s="3"/>
      <c r="X1222" s="52"/>
      <c r="Y1222" s="3"/>
      <c r="Z1222" s="1"/>
      <c r="AA1222" s="3"/>
      <c r="AB1222" s="3"/>
      <c r="AC1222" s="3"/>
      <c r="AD1222" s="3"/>
      <c r="AE1222" s="3"/>
      <c r="AF1222" s="11"/>
      <c r="AG1222" s="3"/>
      <c r="AH1222" s="3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  <c r="EY1222" s="2"/>
      <c r="EZ1222" s="2"/>
      <c r="FA1222" s="2"/>
      <c r="FB1222" s="2"/>
      <c r="FC1222" s="2"/>
      <c r="FD1222" s="2"/>
      <c r="FE1222" s="2"/>
      <c r="FF1222" s="2"/>
      <c r="FG1222" s="2"/>
      <c r="FH1222" s="2"/>
      <c r="FI1222" s="2"/>
      <c r="FJ1222" s="2"/>
    </row>
    <row r="1223" spans="1:166" x14ac:dyDescent="0.15">
      <c r="A1223" s="134">
        <f t="shared" si="342"/>
        <v>44699</v>
      </c>
      <c r="B1223" s="127">
        <f t="shared" ca="1" si="352"/>
        <v>2764982.568</v>
      </c>
      <c r="C1223" s="119">
        <f t="shared" si="343"/>
        <v>2000000</v>
      </c>
      <c r="D1223" s="128">
        <f ca="1">IF(A1223&lt;$B$1,VLOOKUP(A1223,[1]DI!$A$4:$B$15000,2,FALSE),0)</f>
        <v>0.1265</v>
      </c>
      <c r="E1223" s="129">
        <f t="shared" ca="1" si="335"/>
        <v>1.0004727899999999</v>
      </c>
      <c r="F1223" s="129">
        <f ca="1">(TRUNC(PRODUCT($E$12:$E1222),16))</f>
        <v>1.17657602719592</v>
      </c>
      <c r="G1223" s="129">
        <f t="shared" si="344"/>
        <v>1</v>
      </c>
      <c r="H1223" s="129">
        <f t="shared" ca="1" si="336"/>
        <v>1.1765760300000001</v>
      </c>
      <c r="I1223" s="128">
        <f t="shared" si="345"/>
        <v>0.05</v>
      </c>
      <c r="J1223" s="122">
        <f t="shared" si="346"/>
        <v>43488</v>
      </c>
      <c r="K1223" s="118">
        <f t="shared" si="347"/>
        <v>833</v>
      </c>
      <c r="L1223" s="130">
        <f t="shared" si="348"/>
        <v>833</v>
      </c>
      <c r="M1223" s="131">
        <f t="shared" si="337"/>
        <v>1.17501228</v>
      </c>
      <c r="N1223" s="131">
        <f t="shared" ca="1" si="338"/>
        <v>1.3824912840000001</v>
      </c>
      <c r="O1223" s="130">
        <f t="shared" si="349"/>
        <v>0</v>
      </c>
      <c r="P1223" s="129">
        <f t="shared" ca="1" si="339"/>
        <v>764982.56799999997</v>
      </c>
      <c r="Q1223" s="135">
        <f t="shared" si="340"/>
        <v>0</v>
      </c>
      <c r="R1223" s="129">
        <f t="shared" si="341"/>
        <v>0</v>
      </c>
      <c r="S1223" s="136" t="str">
        <f t="shared" si="350"/>
        <v>A+J=</v>
      </c>
      <c r="T1223" s="122">
        <f t="shared" si="351"/>
        <v>44732</v>
      </c>
      <c r="U1223" s="3"/>
      <c r="V1223" s="3"/>
      <c r="W1223" s="3"/>
      <c r="X1223" s="52"/>
      <c r="Y1223" s="3"/>
      <c r="Z1223" s="1"/>
      <c r="AA1223" s="3"/>
      <c r="AB1223" s="3"/>
      <c r="AC1223" s="3"/>
      <c r="AD1223" s="3"/>
      <c r="AE1223" s="3"/>
      <c r="AF1223" s="11"/>
      <c r="AG1223" s="3"/>
      <c r="AH1223" s="3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  <c r="EY1223" s="2"/>
      <c r="EZ1223" s="2"/>
      <c r="FA1223" s="2"/>
      <c r="FB1223" s="2"/>
      <c r="FC1223" s="2"/>
      <c r="FD1223" s="2"/>
      <c r="FE1223" s="2"/>
      <c r="FF1223" s="2"/>
      <c r="FG1223" s="2"/>
      <c r="FH1223" s="2"/>
      <c r="FI1223" s="2"/>
      <c r="FJ1223" s="2"/>
    </row>
    <row r="1224" spans="1:166" x14ac:dyDescent="0.15">
      <c r="A1224" s="134">
        <f t="shared" si="342"/>
        <v>44700</v>
      </c>
      <c r="B1224" s="127">
        <f t="shared" ca="1" si="352"/>
        <v>2766825.452</v>
      </c>
      <c r="C1224" s="119">
        <f t="shared" si="343"/>
        <v>2000000</v>
      </c>
      <c r="D1224" s="128">
        <f ca="1">IF(A1224&lt;$B$1,VLOOKUP(A1224,[1]DI!$A$4:$B$15000,2,FALSE),0)</f>
        <v>0.1265</v>
      </c>
      <c r="E1224" s="129">
        <f t="shared" ca="1" si="335"/>
        <v>1.0004727899999999</v>
      </c>
      <c r="F1224" s="129">
        <f ca="1">(TRUNC(PRODUCT($E$12:$E1223),16))</f>
        <v>1.1771323005758201</v>
      </c>
      <c r="G1224" s="129">
        <f t="shared" si="344"/>
        <v>1</v>
      </c>
      <c r="H1224" s="129">
        <f t="shared" ca="1" si="336"/>
        <v>1.1771323</v>
      </c>
      <c r="I1224" s="128">
        <f t="shared" si="345"/>
        <v>0.05</v>
      </c>
      <c r="J1224" s="122">
        <f t="shared" si="346"/>
        <v>43488</v>
      </c>
      <c r="K1224" s="118">
        <f t="shared" si="347"/>
        <v>834</v>
      </c>
      <c r="L1224" s="130">
        <f t="shared" si="348"/>
        <v>834</v>
      </c>
      <c r="M1224" s="131">
        <f t="shared" si="337"/>
        <v>1.175239798</v>
      </c>
      <c r="N1224" s="131">
        <f t="shared" ca="1" si="338"/>
        <v>1.383412726</v>
      </c>
      <c r="O1224" s="130">
        <f t="shared" si="349"/>
        <v>0</v>
      </c>
      <c r="P1224" s="129">
        <f t="shared" ca="1" si="339"/>
        <v>766825.45200000005</v>
      </c>
      <c r="Q1224" s="135">
        <f t="shared" si="340"/>
        <v>0</v>
      </c>
      <c r="R1224" s="129">
        <f t="shared" si="341"/>
        <v>0</v>
      </c>
      <c r="S1224" s="136" t="str">
        <f t="shared" si="350"/>
        <v>A+J=</v>
      </c>
      <c r="T1224" s="122">
        <f t="shared" si="351"/>
        <v>44732</v>
      </c>
      <c r="U1224" s="3"/>
      <c r="V1224" s="3"/>
      <c r="W1224" s="3"/>
      <c r="X1224" s="52"/>
      <c r="Y1224" s="3"/>
      <c r="Z1224" s="1"/>
      <c r="AA1224" s="3"/>
      <c r="AB1224" s="3"/>
      <c r="AC1224" s="3"/>
      <c r="AD1224" s="3"/>
      <c r="AE1224" s="3"/>
      <c r="AF1224" s="11"/>
      <c r="AG1224" s="3"/>
      <c r="AH1224" s="3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  <c r="EY1224" s="2"/>
      <c r="EZ1224" s="2"/>
      <c r="FA1224" s="2"/>
      <c r="FB1224" s="2"/>
      <c r="FC1224" s="2"/>
      <c r="FD1224" s="2"/>
      <c r="FE1224" s="2"/>
      <c r="FF1224" s="2"/>
      <c r="FG1224" s="2"/>
      <c r="FH1224" s="2"/>
      <c r="FI1224" s="2"/>
      <c r="FJ1224" s="2"/>
    </row>
    <row r="1225" spans="1:166" x14ac:dyDescent="0.15">
      <c r="A1225" s="134">
        <f t="shared" si="342"/>
        <v>44701</v>
      </c>
      <c r="B1225" s="127">
        <f t="shared" ca="1" si="352"/>
        <v>2768669.5839999998</v>
      </c>
      <c r="C1225" s="119">
        <f t="shared" si="343"/>
        <v>2000000</v>
      </c>
      <c r="D1225" s="128">
        <f ca="1">IF(A1225&lt;$B$1,VLOOKUP(A1225,[1]DI!$A$4:$B$15000,2,FALSE),0)</f>
        <v>0.1265</v>
      </c>
      <c r="E1225" s="129">
        <f t="shared" ca="1" si="335"/>
        <v>1.0004727899999999</v>
      </c>
      <c r="F1225" s="129">
        <f ca="1">(TRUNC(PRODUCT($E$12:$E1224),16))</f>
        <v>1.17768883695621</v>
      </c>
      <c r="G1225" s="129">
        <f t="shared" si="344"/>
        <v>1</v>
      </c>
      <c r="H1225" s="129">
        <f t="shared" ca="1" si="336"/>
        <v>1.1776888400000001</v>
      </c>
      <c r="I1225" s="128">
        <f t="shared" si="345"/>
        <v>0.05</v>
      </c>
      <c r="J1225" s="122">
        <f t="shared" si="346"/>
        <v>43488</v>
      </c>
      <c r="K1225" s="118">
        <f t="shared" si="347"/>
        <v>835</v>
      </c>
      <c r="L1225" s="130">
        <f t="shared" si="348"/>
        <v>835</v>
      </c>
      <c r="M1225" s="131">
        <f t="shared" si="337"/>
        <v>1.1754673600000001</v>
      </c>
      <c r="N1225" s="131">
        <f t="shared" ca="1" si="338"/>
        <v>1.384334792</v>
      </c>
      <c r="O1225" s="130">
        <f t="shared" si="349"/>
        <v>0</v>
      </c>
      <c r="P1225" s="129">
        <f t="shared" ca="1" si="339"/>
        <v>768669.58400000003</v>
      </c>
      <c r="Q1225" s="135">
        <f t="shared" si="340"/>
        <v>0</v>
      </c>
      <c r="R1225" s="129">
        <f t="shared" si="341"/>
        <v>0</v>
      </c>
      <c r="S1225" s="136" t="str">
        <f t="shared" si="350"/>
        <v>A+J=</v>
      </c>
      <c r="T1225" s="122">
        <f t="shared" si="351"/>
        <v>44732</v>
      </c>
      <c r="U1225" s="3"/>
      <c r="V1225" s="3"/>
      <c r="W1225" s="3"/>
      <c r="X1225" s="52"/>
      <c r="Y1225" s="3"/>
      <c r="Z1225" s="1"/>
      <c r="AA1225" s="3"/>
      <c r="AB1225" s="3"/>
      <c r="AC1225" s="3"/>
      <c r="AD1225" s="3"/>
      <c r="AE1225" s="3"/>
      <c r="AF1225" s="11"/>
      <c r="AG1225" s="3"/>
      <c r="AH1225" s="3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  <c r="EY1225" s="2"/>
      <c r="EZ1225" s="2"/>
      <c r="FA1225" s="2"/>
      <c r="FB1225" s="2"/>
      <c r="FC1225" s="2"/>
      <c r="FD1225" s="2"/>
      <c r="FE1225" s="2"/>
      <c r="FF1225" s="2"/>
      <c r="FG1225" s="2"/>
      <c r="FH1225" s="2"/>
      <c r="FI1225" s="2"/>
      <c r="FJ1225" s="2"/>
    </row>
    <row r="1226" spans="1:166" x14ac:dyDescent="0.15">
      <c r="A1226" s="134">
        <f t="shared" si="342"/>
        <v>44702</v>
      </c>
      <c r="B1226" s="127">
        <f t="shared" ca="1" si="352"/>
        <v>2770514.9359999998</v>
      </c>
      <c r="C1226" s="119">
        <f t="shared" si="343"/>
        <v>2000000</v>
      </c>
      <c r="D1226" s="128">
        <f ca="1">IF(A1226&lt;$B$1,VLOOKUP(A1226,[1]DI!$A$4:$B$15000,2,FALSE),0)</f>
        <v>0</v>
      </c>
      <c r="E1226" s="129">
        <f t="shared" ca="1" si="335"/>
        <v>1</v>
      </c>
      <c r="F1226" s="129">
        <f ca="1">(TRUNC(PRODUCT($E$12:$E1225),16))</f>
        <v>1.17824563646143</v>
      </c>
      <c r="G1226" s="129">
        <f t="shared" si="344"/>
        <v>1</v>
      </c>
      <c r="H1226" s="129">
        <f t="shared" ca="1" si="336"/>
        <v>1.1782456400000001</v>
      </c>
      <c r="I1226" s="128">
        <f t="shared" si="345"/>
        <v>0.05</v>
      </c>
      <c r="J1226" s="122">
        <f t="shared" si="346"/>
        <v>43488</v>
      </c>
      <c r="K1226" s="118">
        <f t="shared" si="347"/>
        <v>835</v>
      </c>
      <c r="L1226" s="130">
        <f t="shared" si="348"/>
        <v>836</v>
      </c>
      <c r="M1226" s="131">
        <f t="shared" si="337"/>
        <v>1.175694966</v>
      </c>
      <c r="N1226" s="131">
        <f t="shared" ca="1" si="338"/>
        <v>1.385257468</v>
      </c>
      <c r="O1226" s="130">
        <f t="shared" si="349"/>
        <v>0</v>
      </c>
      <c r="P1226" s="129">
        <f t="shared" ca="1" si="339"/>
        <v>770514.93599999999</v>
      </c>
      <c r="Q1226" s="135">
        <f t="shared" si="340"/>
        <v>0</v>
      </c>
      <c r="R1226" s="129">
        <f t="shared" si="341"/>
        <v>0</v>
      </c>
      <c r="S1226" s="136" t="str">
        <f t="shared" si="350"/>
        <v>A+J=</v>
      </c>
      <c r="T1226" s="122">
        <f t="shared" si="351"/>
        <v>44732</v>
      </c>
      <c r="U1226" s="3"/>
      <c r="V1226" s="3"/>
      <c r="W1226" s="3"/>
      <c r="X1226" s="52"/>
      <c r="Y1226" s="3"/>
      <c r="Z1226" s="1"/>
      <c r="AA1226" s="3"/>
      <c r="AB1226" s="3"/>
      <c r="AC1226" s="3"/>
      <c r="AD1226" s="3"/>
      <c r="AE1226" s="3"/>
      <c r="AF1226" s="11"/>
      <c r="AG1226" s="3"/>
      <c r="AH1226" s="3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  <c r="EY1226" s="2"/>
      <c r="EZ1226" s="2"/>
      <c r="FA1226" s="2"/>
      <c r="FB1226" s="2"/>
      <c r="FC1226" s="2"/>
      <c r="FD1226" s="2"/>
      <c r="FE1226" s="2"/>
      <c r="FF1226" s="2"/>
      <c r="FG1226" s="2"/>
      <c r="FH1226" s="2"/>
      <c r="FI1226" s="2"/>
      <c r="FJ1226" s="2"/>
    </row>
    <row r="1227" spans="1:166" x14ac:dyDescent="0.15">
      <c r="A1227" s="134">
        <f t="shared" si="342"/>
        <v>44703</v>
      </c>
      <c r="B1227" s="127">
        <f t="shared" ca="1" si="352"/>
        <v>2770514.9359999998</v>
      </c>
      <c r="C1227" s="119">
        <f t="shared" si="343"/>
        <v>2000000</v>
      </c>
      <c r="D1227" s="128">
        <f ca="1">IF(A1227&lt;$B$1,VLOOKUP(A1227,[1]DI!$A$4:$B$15000,2,FALSE),0)</f>
        <v>0</v>
      </c>
      <c r="E1227" s="129">
        <f t="shared" ca="1" si="335"/>
        <v>1</v>
      </c>
      <c r="F1227" s="129">
        <f ca="1">(TRUNC(PRODUCT($E$12:$E1226),16))</f>
        <v>1.17824563646143</v>
      </c>
      <c r="G1227" s="129">
        <f t="shared" si="344"/>
        <v>1</v>
      </c>
      <c r="H1227" s="129">
        <f t="shared" ca="1" si="336"/>
        <v>1.1782456400000001</v>
      </c>
      <c r="I1227" s="128">
        <f t="shared" si="345"/>
        <v>0.05</v>
      </c>
      <c r="J1227" s="122">
        <f t="shared" si="346"/>
        <v>43488</v>
      </c>
      <c r="K1227" s="118">
        <f t="shared" si="347"/>
        <v>835</v>
      </c>
      <c r="L1227" s="130">
        <f t="shared" si="348"/>
        <v>836</v>
      </c>
      <c r="M1227" s="131">
        <f t="shared" si="337"/>
        <v>1.175694966</v>
      </c>
      <c r="N1227" s="131">
        <f t="shared" ca="1" si="338"/>
        <v>1.385257468</v>
      </c>
      <c r="O1227" s="130">
        <f t="shared" si="349"/>
        <v>0</v>
      </c>
      <c r="P1227" s="129">
        <f t="shared" ca="1" si="339"/>
        <v>770514.93599999999</v>
      </c>
      <c r="Q1227" s="135">
        <f t="shared" si="340"/>
        <v>0</v>
      </c>
      <c r="R1227" s="129">
        <f t="shared" si="341"/>
        <v>0</v>
      </c>
      <c r="S1227" s="136" t="str">
        <f t="shared" si="350"/>
        <v>A+J=</v>
      </c>
      <c r="T1227" s="122">
        <f t="shared" si="351"/>
        <v>44732</v>
      </c>
      <c r="U1227" s="3"/>
      <c r="V1227" s="3"/>
      <c r="W1227" s="3"/>
      <c r="X1227" s="52"/>
      <c r="Y1227" s="3"/>
      <c r="Z1227" s="1"/>
      <c r="AA1227" s="3"/>
      <c r="AB1227" s="3"/>
      <c r="AC1227" s="3"/>
      <c r="AD1227" s="3"/>
      <c r="AE1227" s="3"/>
      <c r="AF1227" s="11"/>
      <c r="AG1227" s="3"/>
      <c r="AH1227" s="3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  <c r="EY1227" s="2"/>
      <c r="EZ1227" s="2"/>
      <c r="FA1227" s="2"/>
      <c r="FB1227" s="2"/>
      <c r="FC1227" s="2"/>
      <c r="FD1227" s="2"/>
      <c r="FE1227" s="2"/>
      <c r="FF1227" s="2"/>
      <c r="FG1227" s="2"/>
      <c r="FH1227" s="2"/>
      <c r="FI1227" s="2"/>
      <c r="FJ1227" s="2"/>
    </row>
    <row r="1228" spans="1:166" x14ac:dyDescent="0.15">
      <c r="A1228" s="134">
        <f t="shared" si="342"/>
        <v>44704</v>
      </c>
      <c r="B1228" s="127">
        <f t="shared" ca="1" si="352"/>
        <v>2770514.9359999998</v>
      </c>
      <c r="C1228" s="119">
        <f t="shared" si="343"/>
        <v>2000000</v>
      </c>
      <c r="D1228" s="128">
        <f ca="1">IF(A1228&lt;$B$1,VLOOKUP(A1228,[1]DI!$A$4:$B$15000,2,FALSE),0)</f>
        <v>0.1265</v>
      </c>
      <c r="E1228" s="129">
        <f t="shared" ref="E1228:E1256" ca="1" si="353">ROUND(((1+D1228)^(1/252)),8)</f>
        <v>1.0004727899999999</v>
      </c>
      <c r="F1228" s="129">
        <f ca="1">(TRUNC(PRODUCT($E$12:$E1227),16))</f>
        <v>1.17824563646143</v>
      </c>
      <c r="G1228" s="129">
        <f t="shared" si="344"/>
        <v>1</v>
      </c>
      <c r="H1228" s="129">
        <f t="shared" ref="H1228:H1256" ca="1" si="354">ROUND(F1228/G1228,8)</f>
        <v>1.1782456400000001</v>
      </c>
      <c r="I1228" s="128">
        <f t="shared" si="345"/>
        <v>0.05</v>
      </c>
      <c r="J1228" s="122">
        <f t="shared" si="346"/>
        <v>43488</v>
      </c>
      <c r="K1228" s="118">
        <f t="shared" si="347"/>
        <v>836</v>
      </c>
      <c r="L1228" s="130">
        <f t="shared" si="348"/>
        <v>836</v>
      </c>
      <c r="M1228" s="131">
        <f t="shared" ref="M1228:M1256" si="355">ROUND((I1228+1)^(L1228/252),9)</f>
        <v>1.175694966</v>
      </c>
      <c r="N1228" s="131">
        <f t="shared" ref="N1228:N1256" ca="1" si="356">ROUND(H1228*M1228,9)</f>
        <v>1.385257468</v>
      </c>
      <c r="O1228" s="130">
        <f t="shared" si="349"/>
        <v>0</v>
      </c>
      <c r="P1228" s="129">
        <f t="shared" ref="P1228:P1256" ca="1" si="357">TRUNC(((N1228-1)*C1228),8)</f>
        <v>770514.93599999999</v>
      </c>
      <c r="Q1228" s="135">
        <f t="shared" ref="Q1228:Q1256" si="358">IF($O1228&gt;0,VLOOKUP($O1228,$W$12:$AC$150,7),0)</f>
        <v>0</v>
      </c>
      <c r="R1228" s="129">
        <f t="shared" ref="R1228:R1256" si="359">IF(Q1228&gt;0,TRUNC(Q1228*C$12,8),0)</f>
        <v>0</v>
      </c>
      <c r="S1228" s="136" t="str">
        <f t="shared" si="350"/>
        <v>A+J=</v>
      </c>
      <c r="T1228" s="122">
        <f t="shared" si="351"/>
        <v>44732</v>
      </c>
      <c r="U1228" s="3"/>
      <c r="V1228" s="3"/>
      <c r="W1228" s="3"/>
      <c r="X1228" s="52"/>
      <c r="Y1228" s="3"/>
      <c r="Z1228" s="1"/>
      <c r="AA1228" s="3"/>
      <c r="AB1228" s="3"/>
      <c r="AC1228" s="3"/>
      <c r="AD1228" s="3"/>
      <c r="AE1228" s="3"/>
      <c r="AF1228" s="11"/>
      <c r="AG1228" s="3"/>
      <c r="AH1228" s="3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  <c r="EZ1228" s="2"/>
      <c r="FA1228" s="2"/>
      <c r="FB1228" s="2"/>
      <c r="FC1228" s="2"/>
      <c r="FD1228" s="2"/>
      <c r="FE1228" s="2"/>
      <c r="FF1228" s="2"/>
      <c r="FG1228" s="2"/>
      <c r="FH1228" s="2"/>
      <c r="FI1228" s="2"/>
      <c r="FJ1228" s="2"/>
    </row>
    <row r="1229" spans="1:166" x14ac:dyDescent="0.15">
      <c r="A1229" s="134">
        <f t="shared" ref="A1229:A1257" si="360">(A1228+1)</f>
        <v>44705</v>
      </c>
      <c r="B1229" s="127">
        <f t="shared" ca="1" si="352"/>
        <v>2772361.5120000001</v>
      </c>
      <c r="C1229" s="119">
        <f t="shared" ref="C1229:C1257" si="361">(C1228-R1228)</f>
        <v>2000000</v>
      </c>
      <c r="D1229" s="128">
        <f ca="1">IF(A1229&lt;$B$1,VLOOKUP(A1229,[1]DI!$A$4:$B$15000,2,FALSE),0)</f>
        <v>0.1265</v>
      </c>
      <c r="E1229" s="129">
        <f t="shared" ca="1" si="353"/>
        <v>1.0004727899999999</v>
      </c>
      <c r="F1229" s="129">
        <f ca="1">(TRUNC(PRODUCT($E$12:$E1228),16))</f>
        <v>1.1788026992159</v>
      </c>
      <c r="G1229" s="129">
        <f t="shared" ref="G1229:G1256" si="362">IF(O1228&gt;0,F1228,G1228)</f>
        <v>1</v>
      </c>
      <c r="H1229" s="129">
        <f t="shared" ca="1" si="354"/>
        <v>1.1788027000000001</v>
      </c>
      <c r="I1229" s="128">
        <f t="shared" ref="I1229:I1256" si="363">I1228</f>
        <v>0.05</v>
      </c>
      <c r="J1229" s="122">
        <f t="shared" ref="J1229:J1256" si="364">IF(O1228&gt;0,VLOOKUP(O1228,W$12:AG$150,2),J1228)</f>
        <v>43488</v>
      </c>
      <c r="K1229" s="118">
        <f t="shared" ref="K1229:K1256" si="365">IF(A1229&gt;J1229,IF(NETWORKDAYS(J1229,A1229,$W$160:$W$544)-1=0,1,NETWORKDAYS(J1229,A1229,$W$160:$W$544)-1),0)</f>
        <v>837</v>
      </c>
      <c r="L1229" s="130">
        <f t="shared" ref="L1229:L1256" si="366">IF(AND(K1229=1,K1228=1),1,IF(K1229&gt;0,IF(K1229=K1228,K1229+1,K1229),0))</f>
        <v>837</v>
      </c>
      <c r="M1229" s="131">
        <f t="shared" si="355"/>
        <v>1.1759226169999999</v>
      </c>
      <c r="N1229" s="131">
        <f t="shared" ca="1" si="356"/>
        <v>1.3861807559999999</v>
      </c>
      <c r="O1229" s="130">
        <f t="shared" ref="O1229:O1256" si="367">IF(VLOOKUP(A1229,X$12:AE$150,8)=VLOOKUP(A1228,X$12:AE$150,8),0,VLOOKUP(A1229,X$12:AE$150,8))</f>
        <v>0</v>
      </c>
      <c r="P1229" s="129">
        <f t="shared" ca="1" si="357"/>
        <v>772361.51199999999</v>
      </c>
      <c r="Q1229" s="135">
        <f t="shared" si="358"/>
        <v>0</v>
      </c>
      <c r="R1229" s="129">
        <f t="shared" si="359"/>
        <v>0</v>
      </c>
      <c r="S1229" s="136" t="str">
        <f t="shared" ref="S1229:S1256" si="368">IF(O1228&gt;0,VLOOKUP(O1228,W$12:AG$150,10),S1228)</f>
        <v>A+J=</v>
      </c>
      <c r="T1229" s="122">
        <f t="shared" ref="T1229:T1256" si="369">IF(O1228&gt;0,VLOOKUP(O1228,W$12:AG$150,11),T1228)</f>
        <v>44732</v>
      </c>
      <c r="U1229" s="3"/>
      <c r="V1229" s="3"/>
      <c r="W1229" s="3"/>
      <c r="X1229" s="52"/>
      <c r="Y1229" s="3"/>
      <c r="Z1229" s="1"/>
      <c r="AA1229" s="3"/>
      <c r="AB1229" s="3"/>
      <c r="AC1229" s="3"/>
      <c r="AD1229" s="3"/>
      <c r="AE1229" s="3"/>
      <c r="AF1229" s="11"/>
      <c r="AG1229" s="3"/>
      <c r="AH1229" s="3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  <c r="EZ1229" s="2"/>
      <c r="FA1229" s="2"/>
      <c r="FB1229" s="2"/>
      <c r="FC1229" s="2"/>
      <c r="FD1229" s="2"/>
      <c r="FE1229" s="2"/>
      <c r="FF1229" s="2"/>
      <c r="FG1229" s="2"/>
      <c r="FH1229" s="2"/>
      <c r="FI1229" s="2"/>
      <c r="FJ1229" s="2"/>
    </row>
    <row r="1230" spans="1:166" x14ac:dyDescent="0.15">
      <c r="A1230" s="134">
        <f t="shared" si="360"/>
        <v>44706</v>
      </c>
      <c r="B1230" s="127">
        <f t="shared" ref="B1230:B1256" ca="1" si="370">IF(A1230&lt;=TODAY(),C1230+P1230,IF(AND(A1230&gt;TODAY(),A1230&lt;=$B$1),IF(VLOOKUP(TODAY(),$A$10:$D$5000,4,FALSE)=0,"n.d",C1230+P1230),"n.d"))</f>
        <v>2774209.3319999999</v>
      </c>
      <c r="C1230" s="119">
        <f t="shared" si="361"/>
        <v>2000000</v>
      </c>
      <c r="D1230" s="128">
        <f ca="1">IF(A1230&lt;$B$1,VLOOKUP(A1230,[1]DI!$A$4:$B$15000,2,FALSE),0)</f>
        <v>0.1265</v>
      </c>
      <c r="E1230" s="129">
        <f t="shared" ca="1" si="353"/>
        <v>1.0004727899999999</v>
      </c>
      <c r="F1230" s="129">
        <f ca="1">(TRUNC(PRODUCT($E$12:$E1229),16))</f>
        <v>1.1793600253440599</v>
      </c>
      <c r="G1230" s="129">
        <f t="shared" si="362"/>
        <v>1</v>
      </c>
      <c r="H1230" s="129">
        <f t="shared" ca="1" si="354"/>
        <v>1.17936003</v>
      </c>
      <c r="I1230" s="128">
        <f t="shared" si="363"/>
        <v>0.05</v>
      </c>
      <c r="J1230" s="122">
        <f t="shared" si="364"/>
        <v>43488</v>
      </c>
      <c r="K1230" s="118">
        <f t="shared" si="365"/>
        <v>838</v>
      </c>
      <c r="L1230" s="130">
        <f t="shared" si="366"/>
        <v>838</v>
      </c>
      <c r="M1230" s="131">
        <f t="shared" si="355"/>
        <v>1.176150311</v>
      </c>
      <c r="N1230" s="131">
        <f t="shared" ca="1" si="356"/>
        <v>1.3871046659999999</v>
      </c>
      <c r="O1230" s="130">
        <f t="shared" si="367"/>
        <v>0</v>
      </c>
      <c r="P1230" s="129">
        <f t="shared" ca="1" si="357"/>
        <v>774209.33200000005</v>
      </c>
      <c r="Q1230" s="135">
        <f t="shared" si="358"/>
        <v>0</v>
      </c>
      <c r="R1230" s="129">
        <f t="shared" si="359"/>
        <v>0</v>
      </c>
      <c r="S1230" s="136" t="str">
        <f t="shared" si="368"/>
        <v>A+J=</v>
      </c>
      <c r="T1230" s="122">
        <f t="shared" si="369"/>
        <v>44732</v>
      </c>
      <c r="U1230" s="3"/>
      <c r="V1230" s="3"/>
      <c r="W1230" s="3"/>
      <c r="X1230" s="52"/>
      <c r="Y1230" s="3"/>
      <c r="Z1230" s="1"/>
      <c r="AA1230" s="3"/>
      <c r="AB1230" s="3"/>
      <c r="AC1230" s="3"/>
      <c r="AD1230" s="3"/>
      <c r="AE1230" s="3"/>
      <c r="AF1230" s="11"/>
      <c r="AG1230" s="3"/>
      <c r="AH1230" s="3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  <c r="EZ1230" s="2"/>
      <c r="FA1230" s="2"/>
      <c r="FB1230" s="2"/>
      <c r="FC1230" s="2"/>
      <c r="FD1230" s="2"/>
      <c r="FE1230" s="2"/>
      <c r="FF1230" s="2"/>
      <c r="FG1230" s="2"/>
      <c r="FH1230" s="2"/>
      <c r="FI1230" s="2"/>
      <c r="FJ1230" s="2"/>
    </row>
    <row r="1231" spans="1:166" x14ac:dyDescent="0.15">
      <c r="A1231" s="134">
        <f t="shared" si="360"/>
        <v>44707</v>
      </c>
      <c r="B1231" s="127">
        <f t="shared" ca="1" si="370"/>
        <v>2776058.3540000003</v>
      </c>
      <c r="C1231" s="119">
        <f t="shared" si="361"/>
        <v>2000000</v>
      </c>
      <c r="D1231" s="128">
        <f ca="1">IF(A1231&lt;$B$1,VLOOKUP(A1231,[1]DI!$A$4:$B$15000,2,FALSE),0)</f>
        <v>0.1265</v>
      </c>
      <c r="E1231" s="129">
        <f t="shared" ca="1" si="353"/>
        <v>1.0004727899999999</v>
      </c>
      <c r="F1231" s="129">
        <f ca="1">(TRUNC(PRODUCT($E$12:$E1230),16))</f>
        <v>1.17991761497044</v>
      </c>
      <c r="G1231" s="129">
        <f t="shared" si="362"/>
        <v>1</v>
      </c>
      <c r="H1231" s="129">
        <f t="shared" ca="1" si="354"/>
        <v>1.17991761</v>
      </c>
      <c r="I1231" s="128">
        <f t="shared" si="363"/>
        <v>0.05</v>
      </c>
      <c r="J1231" s="122">
        <f t="shared" si="364"/>
        <v>43488</v>
      </c>
      <c r="K1231" s="118">
        <f t="shared" si="365"/>
        <v>839</v>
      </c>
      <c r="L1231" s="130">
        <f t="shared" si="366"/>
        <v>839</v>
      </c>
      <c r="M1231" s="131">
        <f t="shared" si="355"/>
        <v>1.1763780500000001</v>
      </c>
      <c r="N1231" s="131">
        <f t="shared" ca="1" si="356"/>
        <v>1.3880291769999999</v>
      </c>
      <c r="O1231" s="130">
        <f t="shared" si="367"/>
        <v>0</v>
      </c>
      <c r="P1231" s="129">
        <f t="shared" ca="1" si="357"/>
        <v>776058.35400000005</v>
      </c>
      <c r="Q1231" s="135">
        <f t="shared" si="358"/>
        <v>0</v>
      </c>
      <c r="R1231" s="129">
        <f t="shared" si="359"/>
        <v>0</v>
      </c>
      <c r="S1231" s="136" t="str">
        <f t="shared" si="368"/>
        <v>A+J=</v>
      </c>
      <c r="T1231" s="122">
        <f t="shared" si="369"/>
        <v>44732</v>
      </c>
      <c r="U1231" s="3"/>
      <c r="V1231" s="3"/>
      <c r="W1231" s="3"/>
      <c r="X1231" s="52"/>
      <c r="Y1231" s="3"/>
      <c r="Z1231" s="1"/>
      <c r="AA1231" s="3"/>
      <c r="AB1231" s="3"/>
      <c r="AC1231" s="3"/>
      <c r="AD1231" s="3"/>
      <c r="AE1231" s="3"/>
      <c r="AF1231" s="11"/>
      <c r="AG1231" s="3"/>
      <c r="AH1231" s="3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  <c r="EY1231" s="2"/>
      <c r="EZ1231" s="2"/>
      <c r="FA1231" s="2"/>
      <c r="FB1231" s="2"/>
      <c r="FC1231" s="2"/>
      <c r="FD1231" s="2"/>
      <c r="FE1231" s="2"/>
      <c r="FF1231" s="2"/>
      <c r="FG1231" s="2"/>
      <c r="FH1231" s="2"/>
      <c r="FI1231" s="2"/>
      <c r="FJ1231" s="2"/>
    </row>
    <row r="1232" spans="1:166" x14ac:dyDescent="0.15">
      <c r="A1232" s="134">
        <f t="shared" si="360"/>
        <v>44708</v>
      </c>
      <c r="B1232" s="127">
        <f t="shared" ca="1" si="370"/>
        <v>2777908.648</v>
      </c>
      <c r="C1232" s="119">
        <f t="shared" si="361"/>
        <v>2000000</v>
      </c>
      <c r="D1232" s="128">
        <f ca="1">IF(A1232&lt;$B$1,VLOOKUP(A1232,[1]DI!$A$4:$B$15000,2,FALSE),0)</f>
        <v>0.1265</v>
      </c>
      <c r="E1232" s="129">
        <f t="shared" ca="1" si="353"/>
        <v>1.0004727899999999</v>
      </c>
      <c r="F1232" s="129">
        <f ca="1">(TRUNC(PRODUCT($E$12:$E1231),16))</f>
        <v>1.1804754682196199</v>
      </c>
      <c r="G1232" s="129">
        <f t="shared" si="362"/>
        <v>1</v>
      </c>
      <c r="H1232" s="129">
        <f t="shared" ca="1" si="354"/>
        <v>1.18047547</v>
      </c>
      <c r="I1232" s="128">
        <f t="shared" si="363"/>
        <v>0.05</v>
      </c>
      <c r="J1232" s="122">
        <f t="shared" si="364"/>
        <v>43488</v>
      </c>
      <c r="K1232" s="118">
        <f t="shared" si="365"/>
        <v>840</v>
      </c>
      <c r="L1232" s="130">
        <f t="shared" si="366"/>
        <v>840</v>
      </c>
      <c r="M1232" s="131">
        <f t="shared" si="355"/>
        <v>1.176605833</v>
      </c>
      <c r="N1232" s="131">
        <f t="shared" ca="1" si="356"/>
        <v>1.388954324</v>
      </c>
      <c r="O1232" s="130">
        <f t="shared" si="367"/>
        <v>0</v>
      </c>
      <c r="P1232" s="129">
        <f t="shared" ca="1" si="357"/>
        <v>777908.64800000004</v>
      </c>
      <c r="Q1232" s="135">
        <f t="shared" si="358"/>
        <v>0</v>
      </c>
      <c r="R1232" s="129">
        <f t="shared" si="359"/>
        <v>0</v>
      </c>
      <c r="S1232" s="136" t="str">
        <f t="shared" si="368"/>
        <v>A+J=</v>
      </c>
      <c r="T1232" s="122">
        <f t="shared" si="369"/>
        <v>44732</v>
      </c>
      <c r="U1232" s="3"/>
      <c r="V1232" s="3"/>
      <c r="W1232" s="3"/>
      <c r="X1232" s="52"/>
      <c r="Y1232" s="3"/>
      <c r="Z1232" s="1"/>
      <c r="AA1232" s="3"/>
      <c r="AB1232" s="3"/>
      <c r="AC1232" s="3"/>
      <c r="AD1232" s="3"/>
      <c r="AE1232" s="3"/>
      <c r="AF1232" s="11"/>
      <c r="AG1232" s="3"/>
      <c r="AH1232" s="3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  <c r="EY1232" s="2"/>
      <c r="EZ1232" s="2"/>
      <c r="FA1232" s="2"/>
      <c r="FB1232" s="2"/>
      <c r="FC1232" s="2"/>
      <c r="FD1232" s="2"/>
      <c r="FE1232" s="2"/>
      <c r="FF1232" s="2"/>
      <c r="FG1232" s="2"/>
      <c r="FH1232" s="2"/>
      <c r="FI1232" s="2"/>
      <c r="FJ1232" s="2"/>
    </row>
    <row r="1233" spans="1:166" x14ac:dyDescent="0.15">
      <c r="A1233" s="134">
        <f t="shared" si="360"/>
        <v>44709</v>
      </c>
      <c r="B1233" s="127">
        <f t="shared" ca="1" si="370"/>
        <v>2779760.162</v>
      </c>
      <c r="C1233" s="119">
        <f t="shared" si="361"/>
        <v>2000000</v>
      </c>
      <c r="D1233" s="128">
        <f ca="1">IF(A1233&lt;$B$1,VLOOKUP(A1233,[1]DI!$A$4:$B$15000,2,FALSE),0)</f>
        <v>0</v>
      </c>
      <c r="E1233" s="129">
        <f t="shared" ca="1" si="353"/>
        <v>1</v>
      </c>
      <c r="F1233" s="129">
        <f ca="1">(TRUNC(PRODUCT($E$12:$E1232),16))</f>
        <v>1.1810335852162399</v>
      </c>
      <c r="G1233" s="129">
        <f t="shared" si="362"/>
        <v>1</v>
      </c>
      <c r="H1233" s="129">
        <f t="shared" ca="1" si="354"/>
        <v>1.18103359</v>
      </c>
      <c r="I1233" s="128">
        <f t="shared" si="363"/>
        <v>0.05</v>
      </c>
      <c r="J1233" s="122">
        <f t="shared" si="364"/>
        <v>43488</v>
      </c>
      <c r="K1233" s="118">
        <f t="shared" si="365"/>
        <v>840</v>
      </c>
      <c r="L1233" s="130">
        <f t="shared" si="366"/>
        <v>841</v>
      </c>
      <c r="M1233" s="131">
        <f t="shared" si="355"/>
        <v>1.1768336589999999</v>
      </c>
      <c r="N1233" s="131">
        <f t="shared" ca="1" si="356"/>
        <v>1.389880081</v>
      </c>
      <c r="O1233" s="130">
        <f t="shared" si="367"/>
        <v>0</v>
      </c>
      <c r="P1233" s="129">
        <f t="shared" ca="1" si="357"/>
        <v>779760.16200000001</v>
      </c>
      <c r="Q1233" s="135">
        <f t="shared" si="358"/>
        <v>0</v>
      </c>
      <c r="R1233" s="129">
        <f t="shared" si="359"/>
        <v>0</v>
      </c>
      <c r="S1233" s="136" t="str">
        <f t="shared" si="368"/>
        <v>A+J=</v>
      </c>
      <c r="T1233" s="122">
        <f t="shared" si="369"/>
        <v>44732</v>
      </c>
      <c r="U1233" s="3"/>
      <c r="V1233" s="3"/>
      <c r="W1233" s="3"/>
      <c r="X1233" s="52"/>
      <c r="Y1233" s="3"/>
      <c r="Z1233" s="1"/>
      <c r="AA1233" s="3"/>
      <c r="AB1233" s="3"/>
      <c r="AC1233" s="3"/>
      <c r="AD1233" s="3"/>
      <c r="AE1233" s="3"/>
      <c r="AF1233" s="11"/>
      <c r="AG1233" s="3"/>
      <c r="AH1233" s="3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  <c r="EY1233" s="2"/>
      <c r="EZ1233" s="2"/>
      <c r="FA1233" s="2"/>
      <c r="FB1233" s="2"/>
      <c r="FC1233" s="2"/>
      <c r="FD1233" s="2"/>
      <c r="FE1233" s="2"/>
      <c r="FF1233" s="2"/>
      <c r="FG1233" s="2"/>
      <c r="FH1233" s="2"/>
      <c r="FI1233" s="2"/>
      <c r="FJ1233" s="2"/>
    </row>
    <row r="1234" spans="1:166" x14ac:dyDescent="0.15">
      <c r="A1234" s="134">
        <f t="shared" si="360"/>
        <v>44710</v>
      </c>
      <c r="B1234" s="127">
        <f t="shared" ca="1" si="370"/>
        <v>2779760.162</v>
      </c>
      <c r="C1234" s="119">
        <f t="shared" si="361"/>
        <v>2000000</v>
      </c>
      <c r="D1234" s="128">
        <f ca="1">IF(A1234&lt;$B$1,VLOOKUP(A1234,[1]DI!$A$4:$B$15000,2,FALSE),0)</f>
        <v>0</v>
      </c>
      <c r="E1234" s="129">
        <f t="shared" ca="1" si="353"/>
        <v>1</v>
      </c>
      <c r="F1234" s="129">
        <f ca="1">(TRUNC(PRODUCT($E$12:$E1233),16))</f>
        <v>1.1810335852162399</v>
      </c>
      <c r="G1234" s="129">
        <f t="shared" si="362"/>
        <v>1</v>
      </c>
      <c r="H1234" s="129">
        <f t="shared" ca="1" si="354"/>
        <v>1.18103359</v>
      </c>
      <c r="I1234" s="128">
        <f t="shared" si="363"/>
        <v>0.05</v>
      </c>
      <c r="J1234" s="122">
        <f t="shared" si="364"/>
        <v>43488</v>
      </c>
      <c r="K1234" s="118">
        <f t="shared" si="365"/>
        <v>840</v>
      </c>
      <c r="L1234" s="130">
        <f t="shared" si="366"/>
        <v>841</v>
      </c>
      <c r="M1234" s="131">
        <f t="shared" si="355"/>
        <v>1.1768336589999999</v>
      </c>
      <c r="N1234" s="131">
        <f t="shared" ca="1" si="356"/>
        <v>1.389880081</v>
      </c>
      <c r="O1234" s="130">
        <f t="shared" si="367"/>
        <v>0</v>
      </c>
      <c r="P1234" s="129">
        <f t="shared" ca="1" si="357"/>
        <v>779760.16200000001</v>
      </c>
      <c r="Q1234" s="135">
        <f t="shared" si="358"/>
        <v>0</v>
      </c>
      <c r="R1234" s="129">
        <f t="shared" si="359"/>
        <v>0</v>
      </c>
      <c r="S1234" s="136" t="str">
        <f t="shared" si="368"/>
        <v>A+J=</v>
      </c>
      <c r="T1234" s="122">
        <f t="shared" si="369"/>
        <v>44732</v>
      </c>
      <c r="U1234" s="3"/>
      <c r="V1234" s="3"/>
      <c r="W1234" s="3"/>
      <c r="X1234" s="52"/>
      <c r="Y1234" s="3"/>
      <c r="Z1234" s="1"/>
      <c r="AA1234" s="3"/>
      <c r="AB1234" s="3"/>
      <c r="AC1234" s="3"/>
      <c r="AD1234" s="3"/>
      <c r="AE1234" s="3"/>
      <c r="AF1234" s="11"/>
      <c r="AG1234" s="3"/>
      <c r="AH1234" s="3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  <c r="EY1234" s="2"/>
      <c r="EZ1234" s="2"/>
      <c r="FA1234" s="2"/>
      <c r="FB1234" s="2"/>
      <c r="FC1234" s="2"/>
      <c r="FD1234" s="2"/>
      <c r="FE1234" s="2"/>
      <c r="FF1234" s="2"/>
      <c r="FG1234" s="2"/>
      <c r="FH1234" s="2"/>
      <c r="FI1234" s="2"/>
      <c r="FJ1234" s="2"/>
    </row>
    <row r="1235" spans="1:166" x14ac:dyDescent="0.15">
      <c r="A1235" s="134">
        <f t="shared" si="360"/>
        <v>44711</v>
      </c>
      <c r="B1235" s="127">
        <f t="shared" ca="1" si="370"/>
        <v>2779760.162</v>
      </c>
      <c r="C1235" s="119">
        <f t="shared" si="361"/>
        <v>2000000</v>
      </c>
      <c r="D1235" s="128">
        <f ca="1">IF(A1235&lt;$B$1,VLOOKUP(A1235,[1]DI!$A$4:$B$15000,2,FALSE),0)</f>
        <v>0.1265</v>
      </c>
      <c r="E1235" s="129">
        <f t="shared" ca="1" si="353"/>
        <v>1.0004727899999999</v>
      </c>
      <c r="F1235" s="129">
        <f ca="1">(TRUNC(PRODUCT($E$12:$E1234),16))</f>
        <v>1.1810335852162399</v>
      </c>
      <c r="G1235" s="129">
        <f t="shared" si="362"/>
        <v>1</v>
      </c>
      <c r="H1235" s="129">
        <f t="shared" ca="1" si="354"/>
        <v>1.18103359</v>
      </c>
      <c r="I1235" s="128">
        <f t="shared" si="363"/>
        <v>0.05</v>
      </c>
      <c r="J1235" s="122">
        <f t="shared" si="364"/>
        <v>43488</v>
      </c>
      <c r="K1235" s="118">
        <f t="shared" si="365"/>
        <v>841</v>
      </c>
      <c r="L1235" s="130">
        <f t="shared" si="366"/>
        <v>841</v>
      </c>
      <c r="M1235" s="131">
        <f t="shared" si="355"/>
        <v>1.1768336589999999</v>
      </c>
      <c r="N1235" s="131">
        <f t="shared" ca="1" si="356"/>
        <v>1.389880081</v>
      </c>
      <c r="O1235" s="130">
        <f t="shared" si="367"/>
        <v>0</v>
      </c>
      <c r="P1235" s="129">
        <f t="shared" ca="1" si="357"/>
        <v>779760.16200000001</v>
      </c>
      <c r="Q1235" s="135">
        <f t="shared" si="358"/>
        <v>0</v>
      </c>
      <c r="R1235" s="129">
        <f t="shared" si="359"/>
        <v>0</v>
      </c>
      <c r="S1235" s="136" t="str">
        <f t="shared" si="368"/>
        <v>A+J=</v>
      </c>
      <c r="T1235" s="122">
        <f t="shared" si="369"/>
        <v>44732</v>
      </c>
      <c r="U1235" s="3"/>
      <c r="V1235" s="3"/>
      <c r="W1235" s="3"/>
      <c r="X1235" s="52"/>
      <c r="Y1235" s="3"/>
      <c r="Z1235" s="1"/>
      <c r="AA1235" s="3"/>
      <c r="AB1235" s="3"/>
      <c r="AC1235" s="3"/>
      <c r="AD1235" s="3"/>
      <c r="AE1235" s="3"/>
      <c r="AF1235" s="11"/>
      <c r="AG1235" s="3"/>
      <c r="AH1235" s="3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  <c r="EY1235" s="2"/>
      <c r="EZ1235" s="2"/>
      <c r="FA1235" s="2"/>
      <c r="FB1235" s="2"/>
      <c r="FC1235" s="2"/>
      <c r="FD1235" s="2"/>
      <c r="FE1235" s="2"/>
      <c r="FF1235" s="2"/>
      <c r="FG1235" s="2"/>
      <c r="FH1235" s="2"/>
      <c r="FI1235" s="2"/>
      <c r="FJ1235" s="2"/>
    </row>
    <row r="1236" spans="1:166" x14ac:dyDescent="0.15">
      <c r="A1236" s="134">
        <f t="shared" si="360"/>
        <v>44712</v>
      </c>
      <c r="B1236" s="127">
        <f t="shared" ca="1" si="370"/>
        <v>2781612.9040000001</v>
      </c>
      <c r="C1236" s="119">
        <f t="shared" si="361"/>
        <v>2000000</v>
      </c>
      <c r="D1236" s="128">
        <f ca="1">IF(A1236&lt;$B$1,VLOOKUP(A1236,[1]DI!$A$4:$B$15000,2,FALSE),0)</f>
        <v>0.1265</v>
      </c>
      <c r="E1236" s="129">
        <f t="shared" ca="1" si="353"/>
        <v>1.0004727899999999</v>
      </c>
      <c r="F1236" s="129">
        <f ca="1">(TRUNC(PRODUCT($E$12:$E1235),16))</f>
        <v>1.1815919660850001</v>
      </c>
      <c r="G1236" s="129">
        <f t="shared" si="362"/>
        <v>1</v>
      </c>
      <c r="H1236" s="129">
        <f t="shared" ca="1" si="354"/>
        <v>1.1815919699999999</v>
      </c>
      <c r="I1236" s="128">
        <f t="shared" si="363"/>
        <v>0.05</v>
      </c>
      <c r="J1236" s="122">
        <f t="shared" si="364"/>
        <v>43488</v>
      </c>
      <c r="K1236" s="118">
        <f t="shared" si="365"/>
        <v>842</v>
      </c>
      <c r="L1236" s="130">
        <f t="shared" si="366"/>
        <v>842</v>
      </c>
      <c r="M1236" s="131">
        <f t="shared" si="355"/>
        <v>1.17706153</v>
      </c>
      <c r="N1236" s="131">
        <f t="shared" ca="1" si="356"/>
        <v>1.3908064520000001</v>
      </c>
      <c r="O1236" s="130">
        <f t="shared" si="367"/>
        <v>0</v>
      </c>
      <c r="P1236" s="129">
        <f t="shared" ca="1" si="357"/>
        <v>781612.90399999998</v>
      </c>
      <c r="Q1236" s="135">
        <f t="shared" si="358"/>
        <v>0</v>
      </c>
      <c r="R1236" s="129">
        <f t="shared" si="359"/>
        <v>0</v>
      </c>
      <c r="S1236" s="136" t="str">
        <f t="shared" si="368"/>
        <v>A+J=</v>
      </c>
      <c r="T1236" s="122">
        <f t="shared" si="369"/>
        <v>44732</v>
      </c>
      <c r="U1236" s="3"/>
      <c r="V1236" s="3"/>
      <c r="W1236" s="3"/>
      <c r="X1236" s="52"/>
      <c r="Y1236" s="3"/>
      <c r="Z1236" s="1"/>
      <c r="AA1236" s="3"/>
      <c r="AB1236" s="3"/>
      <c r="AC1236" s="3"/>
      <c r="AD1236" s="3"/>
      <c r="AE1236" s="3"/>
      <c r="AF1236" s="11"/>
      <c r="AG1236" s="3"/>
      <c r="AH1236" s="3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  <c r="EY1236" s="2"/>
      <c r="EZ1236" s="2"/>
      <c r="FA1236" s="2"/>
      <c r="FB1236" s="2"/>
      <c r="FC1236" s="2"/>
      <c r="FD1236" s="2"/>
      <c r="FE1236" s="2"/>
      <c r="FF1236" s="2"/>
      <c r="FG1236" s="2"/>
      <c r="FH1236" s="2"/>
      <c r="FI1236" s="2"/>
      <c r="FJ1236" s="2"/>
    </row>
    <row r="1237" spans="1:166" x14ac:dyDescent="0.15">
      <c r="A1237" s="134">
        <f t="shared" si="360"/>
        <v>44713</v>
      </c>
      <c r="B1237" s="127">
        <f t="shared" ca="1" si="370"/>
        <v>2783466.872</v>
      </c>
      <c r="C1237" s="119">
        <f t="shared" si="361"/>
        <v>2000000</v>
      </c>
      <c r="D1237" s="128">
        <f ca="1">IF(A1237&lt;$B$1,VLOOKUP(A1237,[1]DI!$A$4:$B$15000,2,FALSE),0)</f>
        <v>0.1265</v>
      </c>
      <c r="E1237" s="129">
        <f t="shared" ca="1" si="353"/>
        <v>1.0004727899999999</v>
      </c>
      <c r="F1237" s="129">
        <f ca="1">(TRUNC(PRODUCT($E$12:$E1236),16))</f>
        <v>1.1821506109506399</v>
      </c>
      <c r="G1237" s="129">
        <f t="shared" si="362"/>
        <v>1</v>
      </c>
      <c r="H1237" s="129">
        <f t="shared" ca="1" si="354"/>
        <v>1.1821506100000001</v>
      </c>
      <c r="I1237" s="128">
        <f t="shared" si="363"/>
        <v>0.05</v>
      </c>
      <c r="J1237" s="122">
        <f t="shared" si="364"/>
        <v>43488</v>
      </c>
      <c r="K1237" s="118">
        <f t="shared" si="365"/>
        <v>843</v>
      </c>
      <c r="L1237" s="130">
        <f t="shared" si="366"/>
        <v>843</v>
      </c>
      <c r="M1237" s="131">
        <f t="shared" si="355"/>
        <v>1.177289445</v>
      </c>
      <c r="N1237" s="131">
        <f t="shared" ca="1" si="356"/>
        <v>1.391733436</v>
      </c>
      <c r="O1237" s="130">
        <f t="shared" si="367"/>
        <v>0</v>
      </c>
      <c r="P1237" s="129">
        <f t="shared" ca="1" si="357"/>
        <v>783466.87199999997</v>
      </c>
      <c r="Q1237" s="135">
        <f t="shared" si="358"/>
        <v>0</v>
      </c>
      <c r="R1237" s="129">
        <f t="shared" si="359"/>
        <v>0</v>
      </c>
      <c r="S1237" s="136" t="str">
        <f t="shared" si="368"/>
        <v>A+J=</v>
      </c>
      <c r="T1237" s="122">
        <f t="shared" si="369"/>
        <v>44732</v>
      </c>
      <c r="U1237" s="3"/>
      <c r="V1237" s="3"/>
      <c r="W1237" s="3"/>
      <c r="X1237" s="52"/>
      <c r="Y1237" s="3"/>
      <c r="Z1237" s="1"/>
      <c r="AA1237" s="3"/>
      <c r="AB1237" s="3"/>
      <c r="AC1237" s="3"/>
      <c r="AD1237" s="3"/>
      <c r="AE1237" s="3"/>
      <c r="AF1237" s="11"/>
      <c r="AG1237" s="3"/>
      <c r="AH1237" s="3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  <c r="EY1237" s="2"/>
      <c r="EZ1237" s="2"/>
      <c r="FA1237" s="2"/>
      <c r="FB1237" s="2"/>
      <c r="FC1237" s="2"/>
      <c r="FD1237" s="2"/>
      <c r="FE1237" s="2"/>
      <c r="FF1237" s="2"/>
      <c r="FG1237" s="2"/>
      <c r="FH1237" s="2"/>
      <c r="FI1237" s="2"/>
      <c r="FJ1237" s="2"/>
    </row>
    <row r="1238" spans="1:166" x14ac:dyDescent="0.15">
      <c r="A1238" s="134">
        <f t="shared" si="360"/>
        <v>44714</v>
      </c>
      <c r="B1238" s="127">
        <f t="shared" ca="1" si="370"/>
        <v>2785322.088</v>
      </c>
      <c r="C1238" s="119">
        <f t="shared" si="361"/>
        <v>2000000</v>
      </c>
      <c r="D1238" s="128">
        <f ca="1">IF(A1238&lt;$B$1,VLOOKUP(A1238,[1]DI!$A$4:$B$15000,2,FALSE),0)</f>
        <v>0.1265</v>
      </c>
      <c r="E1238" s="129">
        <f t="shared" ca="1" si="353"/>
        <v>1.0004727899999999</v>
      </c>
      <c r="F1238" s="129">
        <f ca="1">(TRUNC(PRODUCT($E$12:$E1237),16))</f>
        <v>1.18270951993799</v>
      </c>
      <c r="G1238" s="129">
        <f t="shared" si="362"/>
        <v>1</v>
      </c>
      <c r="H1238" s="129">
        <f t="shared" ca="1" si="354"/>
        <v>1.18270952</v>
      </c>
      <c r="I1238" s="128">
        <f t="shared" si="363"/>
        <v>0.05</v>
      </c>
      <c r="J1238" s="122">
        <f t="shared" si="364"/>
        <v>43488</v>
      </c>
      <c r="K1238" s="118">
        <f t="shared" si="365"/>
        <v>844</v>
      </c>
      <c r="L1238" s="130">
        <f t="shared" si="366"/>
        <v>844</v>
      </c>
      <c r="M1238" s="131">
        <f t="shared" si="355"/>
        <v>1.177517404</v>
      </c>
      <c r="N1238" s="131">
        <f t="shared" ca="1" si="356"/>
        <v>1.392661044</v>
      </c>
      <c r="O1238" s="130">
        <f t="shared" si="367"/>
        <v>0</v>
      </c>
      <c r="P1238" s="129">
        <f t="shared" ca="1" si="357"/>
        <v>785322.08799999999</v>
      </c>
      <c r="Q1238" s="135">
        <f t="shared" si="358"/>
        <v>0</v>
      </c>
      <c r="R1238" s="129">
        <f t="shared" si="359"/>
        <v>0</v>
      </c>
      <c r="S1238" s="136" t="str">
        <f t="shared" si="368"/>
        <v>A+J=</v>
      </c>
      <c r="T1238" s="122">
        <f t="shared" si="369"/>
        <v>44732</v>
      </c>
      <c r="U1238" s="3"/>
      <c r="V1238" s="3"/>
      <c r="W1238" s="3"/>
      <c r="X1238" s="52"/>
      <c r="Y1238" s="3"/>
      <c r="Z1238" s="1"/>
      <c r="AA1238" s="3"/>
      <c r="AB1238" s="3"/>
      <c r="AC1238" s="3"/>
      <c r="AD1238" s="3"/>
      <c r="AE1238" s="3"/>
      <c r="AF1238" s="11"/>
      <c r="AG1238" s="3"/>
      <c r="AH1238" s="3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  <c r="EZ1238" s="2"/>
      <c r="FA1238" s="2"/>
      <c r="FB1238" s="2"/>
      <c r="FC1238" s="2"/>
      <c r="FD1238" s="2"/>
      <c r="FE1238" s="2"/>
      <c r="FF1238" s="2"/>
      <c r="FG1238" s="2"/>
      <c r="FH1238" s="2"/>
      <c r="FI1238" s="2"/>
      <c r="FJ1238" s="2"/>
    </row>
    <row r="1239" spans="1:166" x14ac:dyDescent="0.15">
      <c r="A1239" s="134">
        <f t="shared" si="360"/>
        <v>44715</v>
      </c>
      <c r="B1239" s="127">
        <f t="shared" ca="1" si="370"/>
        <v>2787178.5320000001</v>
      </c>
      <c r="C1239" s="119">
        <f t="shared" si="361"/>
        <v>2000000</v>
      </c>
      <c r="D1239" s="128">
        <f ca="1">IF(A1239&lt;$B$1,VLOOKUP(A1239,[1]DI!$A$4:$B$15000,2,FALSE),0)</f>
        <v>0.1265</v>
      </c>
      <c r="E1239" s="129">
        <f t="shared" ca="1" si="353"/>
        <v>1.0004727899999999</v>
      </c>
      <c r="F1239" s="129">
        <f ca="1">(TRUNC(PRODUCT($E$12:$E1238),16))</f>
        <v>1.1832686931719201</v>
      </c>
      <c r="G1239" s="129">
        <f t="shared" si="362"/>
        <v>1</v>
      </c>
      <c r="H1239" s="129">
        <f t="shared" ca="1" si="354"/>
        <v>1.18326869</v>
      </c>
      <c r="I1239" s="128">
        <f t="shared" si="363"/>
        <v>0.05</v>
      </c>
      <c r="J1239" s="122">
        <f t="shared" si="364"/>
        <v>43488</v>
      </c>
      <c r="K1239" s="118">
        <f t="shared" si="365"/>
        <v>845</v>
      </c>
      <c r="L1239" s="130">
        <f t="shared" si="366"/>
        <v>845</v>
      </c>
      <c r="M1239" s="131">
        <f t="shared" si="355"/>
        <v>1.177745408</v>
      </c>
      <c r="N1239" s="131">
        <f t="shared" ca="1" si="356"/>
        <v>1.393589266</v>
      </c>
      <c r="O1239" s="130">
        <f t="shared" si="367"/>
        <v>0</v>
      </c>
      <c r="P1239" s="129">
        <f t="shared" ca="1" si="357"/>
        <v>787178.53200000001</v>
      </c>
      <c r="Q1239" s="135">
        <f t="shared" si="358"/>
        <v>0</v>
      </c>
      <c r="R1239" s="129">
        <f t="shared" si="359"/>
        <v>0</v>
      </c>
      <c r="S1239" s="136" t="str">
        <f t="shared" si="368"/>
        <v>A+J=</v>
      </c>
      <c r="T1239" s="122">
        <f t="shared" si="369"/>
        <v>44732</v>
      </c>
      <c r="U1239" s="3"/>
      <c r="V1239" s="3"/>
      <c r="W1239" s="3"/>
      <c r="X1239" s="52"/>
      <c r="Y1239" s="3"/>
      <c r="Z1239" s="1"/>
      <c r="AA1239" s="3"/>
      <c r="AB1239" s="3"/>
      <c r="AC1239" s="3"/>
      <c r="AD1239" s="3"/>
      <c r="AE1239" s="3"/>
      <c r="AF1239" s="11"/>
      <c r="AG1239" s="3"/>
      <c r="AH1239" s="3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  <c r="EZ1239" s="2"/>
      <c r="FA1239" s="2"/>
      <c r="FB1239" s="2"/>
      <c r="FC1239" s="2"/>
      <c r="FD1239" s="2"/>
      <c r="FE1239" s="2"/>
      <c r="FF1239" s="2"/>
      <c r="FG1239" s="2"/>
      <c r="FH1239" s="2"/>
      <c r="FI1239" s="2"/>
      <c r="FJ1239" s="2"/>
    </row>
    <row r="1240" spans="1:166" x14ac:dyDescent="0.15">
      <c r="A1240" s="134">
        <f t="shared" si="360"/>
        <v>44716</v>
      </c>
      <c r="B1240" s="127">
        <f t="shared" ca="1" si="370"/>
        <v>2789036.2239999999</v>
      </c>
      <c r="C1240" s="119">
        <f t="shared" si="361"/>
        <v>2000000</v>
      </c>
      <c r="D1240" s="128">
        <f ca="1">IF(A1240&lt;$B$1,VLOOKUP(A1240,[1]DI!$A$4:$B$15000,2,FALSE),0)</f>
        <v>0</v>
      </c>
      <c r="E1240" s="129">
        <f t="shared" ca="1" si="353"/>
        <v>1</v>
      </c>
      <c r="F1240" s="129">
        <f ca="1">(TRUNC(PRODUCT($E$12:$E1239),16))</f>
        <v>1.1838281307773699</v>
      </c>
      <c r="G1240" s="129">
        <f t="shared" si="362"/>
        <v>1</v>
      </c>
      <c r="H1240" s="129">
        <f t="shared" ca="1" si="354"/>
        <v>1.18382813</v>
      </c>
      <c r="I1240" s="128">
        <f t="shared" si="363"/>
        <v>0.05</v>
      </c>
      <c r="J1240" s="122">
        <f t="shared" si="364"/>
        <v>43488</v>
      </c>
      <c r="K1240" s="118">
        <f t="shared" si="365"/>
        <v>845</v>
      </c>
      <c r="L1240" s="130">
        <f t="shared" si="366"/>
        <v>846</v>
      </c>
      <c r="M1240" s="131">
        <f t="shared" si="355"/>
        <v>1.1779734550000001</v>
      </c>
      <c r="N1240" s="131">
        <f t="shared" ca="1" si="356"/>
        <v>1.3945181120000001</v>
      </c>
      <c r="O1240" s="130">
        <f t="shared" si="367"/>
        <v>0</v>
      </c>
      <c r="P1240" s="129">
        <f t="shared" ca="1" si="357"/>
        <v>789036.22400000005</v>
      </c>
      <c r="Q1240" s="135">
        <f t="shared" si="358"/>
        <v>0</v>
      </c>
      <c r="R1240" s="129">
        <f t="shared" si="359"/>
        <v>0</v>
      </c>
      <c r="S1240" s="136" t="str">
        <f t="shared" si="368"/>
        <v>A+J=</v>
      </c>
      <c r="T1240" s="122">
        <f t="shared" si="369"/>
        <v>44732</v>
      </c>
      <c r="U1240" s="3"/>
      <c r="V1240" s="3"/>
      <c r="W1240" s="3"/>
      <c r="X1240" s="52"/>
      <c r="Y1240" s="3"/>
      <c r="Z1240" s="1"/>
      <c r="AA1240" s="3"/>
      <c r="AB1240" s="3"/>
      <c r="AC1240" s="3"/>
      <c r="AD1240" s="3"/>
      <c r="AE1240" s="3"/>
      <c r="AF1240" s="11"/>
      <c r="AG1240" s="3"/>
      <c r="AH1240" s="3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  <c r="EY1240" s="2"/>
      <c r="EZ1240" s="2"/>
      <c r="FA1240" s="2"/>
      <c r="FB1240" s="2"/>
      <c r="FC1240" s="2"/>
      <c r="FD1240" s="2"/>
      <c r="FE1240" s="2"/>
      <c r="FF1240" s="2"/>
      <c r="FG1240" s="2"/>
      <c r="FH1240" s="2"/>
      <c r="FI1240" s="2"/>
      <c r="FJ1240" s="2"/>
    </row>
    <row r="1241" spans="1:166" x14ac:dyDescent="0.15">
      <c r="A1241" s="134">
        <f t="shared" si="360"/>
        <v>44717</v>
      </c>
      <c r="B1241" s="127">
        <f t="shared" ca="1" si="370"/>
        <v>2789036.2239999999</v>
      </c>
      <c r="C1241" s="119">
        <f t="shared" si="361"/>
        <v>2000000</v>
      </c>
      <c r="D1241" s="128">
        <f ca="1">IF(A1241&lt;$B$1,VLOOKUP(A1241,[1]DI!$A$4:$B$15000,2,FALSE),0)</f>
        <v>0</v>
      </c>
      <c r="E1241" s="129">
        <f t="shared" ca="1" si="353"/>
        <v>1</v>
      </c>
      <c r="F1241" s="129">
        <f ca="1">(TRUNC(PRODUCT($E$12:$E1240),16))</f>
        <v>1.1838281307773699</v>
      </c>
      <c r="G1241" s="129">
        <f t="shared" si="362"/>
        <v>1</v>
      </c>
      <c r="H1241" s="129">
        <f t="shared" ca="1" si="354"/>
        <v>1.18382813</v>
      </c>
      <c r="I1241" s="128">
        <f t="shared" si="363"/>
        <v>0.05</v>
      </c>
      <c r="J1241" s="122">
        <f t="shared" si="364"/>
        <v>43488</v>
      </c>
      <c r="K1241" s="118">
        <f t="shared" si="365"/>
        <v>845</v>
      </c>
      <c r="L1241" s="130">
        <f t="shared" si="366"/>
        <v>846</v>
      </c>
      <c r="M1241" s="131">
        <f t="shared" si="355"/>
        <v>1.1779734550000001</v>
      </c>
      <c r="N1241" s="131">
        <f t="shared" ca="1" si="356"/>
        <v>1.3945181120000001</v>
      </c>
      <c r="O1241" s="130">
        <f t="shared" si="367"/>
        <v>0</v>
      </c>
      <c r="P1241" s="129">
        <f t="shared" ca="1" si="357"/>
        <v>789036.22400000005</v>
      </c>
      <c r="Q1241" s="135">
        <f t="shared" si="358"/>
        <v>0</v>
      </c>
      <c r="R1241" s="129">
        <f t="shared" si="359"/>
        <v>0</v>
      </c>
      <c r="S1241" s="136" t="str">
        <f t="shared" si="368"/>
        <v>A+J=</v>
      </c>
      <c r="T1241" s="122">
        <f t="shared" si="369"/>
        <v>44732</v>
      </c>
      <c r="U1241" s="3"/>
      <c r="V1241" s="3"/>
      <c r="W1241" s="3"/>
      <c r="X1241" s="52"/>
      <c r="Y1241" s="3"/>
      <c r="Z1241" s="1"/>
      <c r="AA1241" s="3"/>
      <c r="AB1241" s="3"/>
      <c r="AC1241" s="3"/>
      <c r="AD1241" s="3"/>
      <c r="AE1241" s="3"/>
      <c r="AF1241" s="11"/>
      <c r="AG1241" s="3"/>
      <c r="AH1241" s="3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  <c r="EY1241" s="2"/>
      <c r="EZ1241" s="2"/>
      <c r="FA1241" s="2"/>
      <c r="FB1241" s="2"/>
      <c r="FC1241" s="2"/>
      <c r="FD1241" s="2"/>
      <c r="FE1241" s="2"/>
      <c r="FF1241" s="2"/>
      <c r="FG1241" s="2"/>
      <c r="FH1241" s="2"/>
      <c r="FI1241" s="2"/>
      <c r="FJ1241" s="2"/>
    </row>
    <row r="1242" spans="1:166" x14ac:dyDescent="0.15">
      <c r="A1242" s="134">
        <f t="shared" si="360"/>
        <v>44718</v>
      </c>
      <c r="B1242" s="127">
        <f t="shared" ca="1" si="370"/>
        <v>2789036.2239999999</v>
      </c>
      <c r="C1242" s="119">
        <f t="shared" si="361"/>
        <v>2000000</v>
      </c>
      <c r="D1242" s="128">
        <f ca="1">IF(A1242&lt;$B$1,VLOOKUP(A1242,[1]DI!$A$4:$B$15000,2,FALSE),0)</f>
        <v>0.1265</v>
      </c>
      <c r="E1242" s="129">
        <f t="shared" ca="1" si="353"/>
        <v>1.0004727899999999</v>
      </c>
      <c r="F1242" s="129">
        <f ca="1">(TRUNC(PRODUCT($E$12:$E1241),16))</f>
        <v>1.1838281307773699</v>
      </c>
      <c r="G1242" s="129">
        <f t="shared" si="362"/>
        <v>1</v>
      </c>
      <c r="H1242" s="129">
        <f t="shared" ca="1" si="354"/>
        <v>1.18382813</v>
      </c>
      <c r="I1242" s="128">
        <f t="shared" si="363"/>
        <v>0.05</v>
      </c>
      <c r="J1242" s="122">
        <f t="shared" si="364"/>
        <v>43488</v>
      </c>
      <c r="K1242" s="118">
        <f t="shared" si="365"/>
        <v>846</v>
      </c>
      <c r="L1242" s="130">
        <f t="shared" si="366"/>
        <v>846</v>
      </c>
      <c r="M1242" s="131">
        <f t="shared" si="355"/>
        <v>1.1779734550000001</v>
      </c>
      <c r="N1242" s="131">
        <f t="shared" ca="1" si="356"/>
        <v>1.3945181120000001</v>
      </c>
      <c r="O1242" s="130">
        <f t="shared" si="367"/>
        <v>0</v>
      </c>
      <c r="P1242" s="129">
        <f t="shared" ca="1" si="357"/>
        <v>789036.22400000005</v>
      </c>
      <c r="Q1242" s="135">
        <f t="shared" si="358"/>
        <v>0</v>
      </c>
      <c r="R1242" s="129">
        <f t="shared" si="359"/>
        <v>0</v>
      </c>
      <c r="S1242" s="136" t="str">
        <f t="shared" si="368"/>
        <v>A+J=</v>
      </c>
      <c r="T1242" s="122">
        <f t="shared" si="369"/>
        <v>44732</v>
      </c>
      <c r="U1242" s="3"/>
      <c r="V1242" s="3"/>
      <c r="W1242" s="3"/>
      <c r="X1242" s="52"/>
      <c r="Y1242" s="3"/>
      <c r="Z1242" s="1"/>
      <c r="AA1242" s="3"/>
      <c r="AB1242" s="3"/>
      <c r="AC1242" s="3"/>
      <c r="AD1242" s="3"/>
      <c r="AE1242" s="3"/>
      <c r="AF1242" s="11"/>
      <c r="AG1242" s="3"/>
      <c r="AH1242" s="3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  <c r="EY1242" s="2"/>
      <c r="EZ1242" s="2"/>
      <c r="FA1242" s="2"/>
      <c r="FB1242" s="2"/>
      <c r="FC1242" s="2"/>
      <c r="FD1242" s="2"/>
      <c r="FE1242" s="2"/>
      <c r="FF1242" s="2"/>
      <c r="FG1242" s="2"/>
      <c r="FH1242" s="2"/>
      <c r="FI1242" s="2"/>
      <c r="FJ1242" s="2"/>
    </row>
    <row r="1243" spans="1:166" x14ac:dyDescent="0.15">
      <c r="A1243" s="134">
        <f t="shared" si="360"/>
        <v>44719</v>
      </c>
      <c r="B1243" s="127">
        <f t="shared" ca="1" si="370"/>
        <v>2790895.148</v>
      </c>
      <c r="C1243" s="119">
        <f t="shared" si="361"/>
        <v>2000000</v>
      </c>
      <c r="D1243" s="128">
        <f ca="1">IF(A1243&lt;$B$1,VLOOKUP(A1243,[1]DI!$A$4:$B$15000,2,FALSE),0)</f>
        <v>0.1265</v>
      </c>
      <c r="E1243" s="129">
        <f t="shared" ca="1" si="353"/>
        <v>1.0004727899999999</v>
      </c>
      <c r="F1243" s="129">
        <f ca="1">(TRUNC(PRODUCT($E$12:$E1242),16))</f>
        <v>1.18438783287932</v>
      </c>
      <c r="G1243" s="129">
        <f t="shared" si="362"/>
        <v>1</v>
      </c>
      <c r="H1243" s="129">
        <f t="shared" ca="1" si="354"/>
        <v>1.1843878299999999</v>
      </c>
      <c r="I1243" s="128">
        <f t="shared" si="363"/>
        <v>0.05</v>
      </c>
      <c r="J1243" s="122">
        <f t="shared" si="364"/>
        <v>43488</v>
      </c>
      <c r="K1243" s="118">
        <f t="shared" si="365"/>
        <v>847</v>
      </c>
      <c r="L1243" s="130">
        <f t="shared" si="366"/>
        <v>847</v>
      </c>
      <c r="M1243" s="131">
        <f t="shared" si="355"/>
        <v>1.178201547</v>
      </c>
      <c r="N1243" s="131">
        <f t="shared" ca="1" si="356"/>
        <v>1.3954475740000001</v>
      </c>
      <c r="O1243" s="130">
        <f t="shared" si="367"/>
        <v>0</v>
      </c>
      <c r="P1243" s="129">
        <f t="shared" ca="1" si="357"/>
        <v>790895.14800000004</v>
      </c>
      <c r="Q1243" s="135">
        <f t="shared" si="358"/>
        <v>0</v>
      </c>
      <c r="R1243" s="129">
        <f t="shared" si="359"/>
        <v>0</v>
      </c>
      <c r="S1243" s="136" t="str">
        <f t="shared" si="368"/>
        <v>A+J=</v>
      </c>
      <c r="T1243" s="122">
        <f t="shared" si="369"/>
        <v>44732</v>
      </c>
      <c r="U1243" s="3"/>
      <c r="V1243" s="3"/>
      <c r="W1243" s="3"/>
      <c r="X1243" s="52"/>
      <c r="Y1243" s="3"/>
      <c r="Z1243" s="1"/>
      <c r="AA1243" s="3"/>
      <c r="AB1243" s="3"/>
      <c r="AC1243" s="3"/>
      <c r="AD1243" s="3"/>
      <c r="AE1243" s="3"/>
      <c r="AF1243" s="11"/>
      <c r="AG1243" s="3"/>
      <c r="AH1243" s="3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  <c r="EY1243" s="2"/>
      <c r="EZ1243" s="2"/>
      <c r="FA1243" s="2"/>
      <c r="FB1243" s="2"/>
      <c r="FC1243" s="2"/>
      <c r="FD1243" s="2"/>
      <c r="FE1243" s="2"/>
      <c r="FF1243" s="2"/>
      <c r="FG1243" s="2"/>
      <c r="FH1243" s="2"/>
      <c r="FI1243" s="2"/>
      <c r="FJ1243" s="2"/>
    </row>
    <row r="1244" spans="1:166" x14ac:dyDescent="0.15">
      <c r="A1244" s="134">
        <f t="shared" si="360"/>
        <v>44720</v>
      </c>
      <c r="B1244" s="127">
        <f t="shared" ca="1" si="370"/>
        <v>2792755.32</v>
      </c>
      <c r="C1244" s="119">
        <f t="shared" si="361"/>
        <v>2000000</v>
      </c>
      <c r="D1244" s="128">
        <f ca="1">IF(A1244&lt;$B$1,VLOOKUP(A1244,[1]DI!$A$4:$B$15000,2,FALSE),0)</f>
        <v>0.1265</v>
      </c>
      <c r="E1244" s="129">
        <f t="shared" ca="1" si="353"/>
        <v>1.0004727899999999</v>
      </c>
      <c r="F1244" s="129">
        <f ca="1">(TRUNC(PRODUCT($E$12:$E1243),16))</f>
        <v>1.1849477996028199</v>
      </c>
      <c r="G1244" s="129">
        <f t="shared" si="362"/>
        <v>1</v>
      </c>
      <c r="H1244" s="129">
        <f t="shared" ca="1" si="354"/>
        <v>1.1849478</v>
      </c>
      <c r="I1244" s="128">
        <f t="shared" si="363"/>
        <v>0.05</v>
      </c>
      <c r="J1244" s="122">
        <f t="shared" si="364"/>
        <v>43488</v>
      </c>
      <c r="K1244" s="118">
        <f t="shared" si="365"/>
        <v>848</v>
      </c>
      <c r="L1244" s="130">
        <f t="shared" si="366"/>
        <v>848</v>
      </c>
      <c r="M1244" s="131">
        <f t="shared" si="355"/>
        <v>1.1784296830000001</v>
      </c>
      <c r="N1244" s="131">
        <f t="shared" ca="1" si="356"/>
        <v>1.39637766</v>
      </c>
      <c r="O1244" s="130">
        <f t="shared" si="367"/>
        <v>0</v>
      </c>
      <c r="P1244" s="129">
        <f t="shared" ca="1" si="357"/>
        <v>792755.32</v>
      </c>
      <c r="Q1244" s="135">
        <f t="shared" si="358"/>
        <v>0</v>
      </c>
      <c r="R1244" s="129">
        <f t="shared" si="359"/>
        <v>0</v>
      </c>
      <c r="S1244" s="136" t="str">
        <f t="shared" si="368"/>
        <v>A+J=</v>
      </c>
      <c r="T1244" s="122">
        <f t="shared" si="369"/>
        <v>44732</v>
      </c>
      <c r="U1244" s="3"/>
      <c r="V1244" s="3"/>
      <c r="W1244" s="3"/>
      <c r="X1244" s="52"/>
      <c r="Y1244" s="3"/>
      <c r="Z1244" s="1"/>
      <c r="AA1244" s="3"/>
      <c r="AB1244" s="3"/>
      <c r="AC1244" s="3"/>
      <c r="AD1244" s="3"/>
      <c r="AE1244" s="3"/>
      <c r="AF1244" s="11"/>
      <c r="AG1244" s="3"/>
      <c r="AH1244" s="3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  <c r="EY1244" s="2"/>
      <c r="EZ1244" s="2"/>
      <c r="FA1244" s="2"/>
      <c r="FB1244" s="2"/>
      <c r="FC1244" s="2"/>
      <c r="FD1244" s="2"/>
      <c r="FE1244" s="2"/>
      <c r="FF1244" s="2"/>
      <c r="FG1244" s="2"/>
      <c r="FH1244" s="2"/>
      <c r="FI1244" s="2"/>
      <c r="FJ1244" s="2"/>
    </row>
    <row r="1245" spans="1:166" x14ac:dyDescent="0.15">
      <c r="A1245" s="134">
        <f t="shared" si="360"/>
        <v>44721</v>
      </c>
      <c r="B1245" s="127">
        <f t="shared" ca="1" si="370"/>
        <v>2794616.7199999997</v>
      </c>
      <c r="C1245" s="119">
        <f t="shared" si="361"/>
        <v>2000000</v>
      </c>
      <c r="D1245" s="128">
        <f ca="1">IF(A1245&lt;$B$1,VLOOKUP(A1245,[1]DI!$A$4:$B$15000,2,FALSE),0)</f>
        <v>0.1265</v>
      </c>
      <c r="E1245" s="129">
        <f t="shared" ca="1" si="353"/>
        <v>1.0004727899999999</v>
      </c>
      <c r="F1245" s="129">
        <f ca="1">(TRUNC(PRODUCT($E$12:$E1244),16))</f>
        <v>1.185508031073</v>
      </c>
      <c r="G1245" s="129">
        <f t="shared" si="362"/>
        <v>1</v>
      </c>
      <c r="H1245" s="129">
        <f t="shared" ca="1" si="354"/>
        <v>1.18550803</v>
      </c>
      <c r="I1245" s="128">
        <f t="shared" si="363"/>
        <v>0.05</v>
      </c>
      <c r="J1245" s="122">
        <f t="shared" si="364"/>
        <v>43488</v>
      </c>
      <c r="K1245" s="118">
        <f t="shared" si="365"/>
        <v>849</v>
      </c>
      <c r="L1245" s="130">
        <f t="shared" si="366"/>
        <v>849</v>
      </c>
      <c r="M1245" s="131">
        <f t="shared" si="355"/>
        <v>1.1786578619999999</v>
      </c>
      <c r="N1245" s="131">
        <f t="shared" ca="1" si="356"/>
        <v>1.39730836</v>
      </c>
      <c r="O1245" s="130">
        <f t="shared" si="367"/>
        <v>0</v>
      </c>
      <c r="P1245" s="129">
        <f t="shared" ca="1" si="357"/>
        <v>794616.72</v>
      </c>
      <c r="Q1245" s="135">
        <f t="shared" si="358"/>
        <v>0</v>
      </c>
      <c r="R1245" s="129">
        <f t="shared" si="359"/>
        <v>0</v>
      </c>
      <c r="S1245" s="136" t="str">
        <f t="shared" si="368"/>
        <v>A+J=</v>
      </c>
      <c r="T1245" s="122">
        <f t="shared" si="369"/>
        <v>44732</v>
      </c>
      <c r="U1245" s="3"/>
      <c r="V1245" s="3"/>
      <c r="W1245" s="3"/>
      <c r="X1245" s="52"/>
      <c r="Y1245" s="3"/>
      <c r="Z1245" s="1"/>
      <c r="AA1245" s="3"/>
      <c r="AB1245" s="3"/>
      <c r="AC1245" s="3"/>
      <c r="AD1245" s="3"/>
      <c r="AE1245" s="3"/>
      <c r="AF1245" s="11"/>
      <c r="AG1245" s="3"/>
      <c r="AH1245" s="3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  <c r="EY1245" s="2"/>
      <c r="EZ1245" s="2"/>
      <c r="FA1245" s="2"/>
      <c r="FB1245" s="2"/>
      <c r="FC1245" s="2"/>
      <c r="FD1245" s="2"/>
      <c r="FE1245" s="2"/>
      <c r="FF1245" s="2"/>
      <c r="FG1245" s="2"/>
      <c r="FH1245" s="2"/>
      <c r="FI1245" s="2"/>
      <c r="FJ1245" s="2"/>
    </row>
    <row r="1246" spans="1:166" x14ac:dyDescent="0.15">
      <c r="A1246" s="134">
        <f t="shared" si="360"/>
        <v>44722</v>
      </c>
      <c r="B1246" s="127">
        <f t="shared" ca="1" si="370"/>
        <v>2796479.3760000002</v>
      </c>
      <c r="C1246" s="119">
        <f t="shared" si="361"/>
        <v>2000000</v>
      </c>
      <c r="D1246" s="128">
        <f ca="1">IF(A1246&lt;$B$1,VLOOKUP(A1246,[1]DI!$A$4:$B$15000,2,FALSE),0)</f>
        <v>0.1265</v>
      </c>
      <c r="E1246" s="129">
        <f t="shared" ca="1" si="353"/>
        <v>1.0004727899999999</v>
      </c>
      <c r="F1246" s="129">
        <f ca="1">(TRUNC(PRODUCT($E$12:$E1245),16))</f>
        <v>1.18606852741501</v>
      </c>
      <c r="G1246" s="129">
        <f t="shared" si="362"/>
        <v>1</v>
      </c>
      <c r="H1246" s="129">
        <f t="shared" ca="1" si="354"/>
        <v>1.18606853</v>
      </c>
      <c r="I1246" s="128">
        <f t="shared" si="363"/>
        <v>0.05</v>
      </c>
      <c r="J1246" s="122">
        <f t="shared" si="364"/>
        <v>43488</v>
      </c>
      <c r="K1246" s="118">
        <f t="shared" si="365"/>
        <v>850</v>
      </c>
      <c r="L1246" s="130">
        <f t="shared" si="366"/>
        <v>850</v>
      </c>
      <c r="M1246" s="131">
        <f t="shared" si="355"/>
        <v>1.178886087</v>
      </c>
      <c r="N1246" s="131">
        <f t="shared" ca="1" si="356"/>
        <v>1.3982396880000001</v>
      </c>
      <c r="O1246" s="130">
        <f t="shared" si="367"/>
        <v>0</v>
      </c>
      <c r="P1246" s="129">
        <f t="shared" ca="1" si="357"/>
        <v>796479.37600000005</v>
      </c>
      <c r="Q1246" s="135">
        <f t="shared" si="358"/>
        <v>0</v>
      </c>
      <c r="R1246" s="129">
        <f t="shared" si="359"/>
        <v>0</v>
      </c>
      <c r="S1246" s="136" t="str">
        <f t="shared" si="368"/>
        <v>A+J=</v>
      </c>
      <c r="T1246" s="122">
        <f t="shared" si="369"/>
        <v>44732</v>
      </c>
      <c r="U1246" s="3"/>
      <c r="V1246" s="3"/>
      <c r="W1246" s="3"/>
      <c r="X1246" s="52"/>
      <c r="Y1246" s="3"/>
      <c r="Z1246" s="1"/>
      <c r="AA1246" s="3"/>
      <c r="AB1246" s="3"/>
      <c r="AC1246" s="3"/>
      <c r="AD1246" s="3"/>
      <c r="AE1246" s="3"/>
      <c r="AF1246" s="11"/>
      <c r="AG1246" s="3"/>
      <c r="AH1246" s="3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  <c r="EY1246" s="2"/>
      <c r="EZ1246" s="2"/>
      <c r="FA1246" s="2"/>
      <c r="FB1246" s="2"/>
      <c r="FC1246" s="2"/>
      <c r="FD1246" s="2"/>
      <c r="FE1246" s="2"/>
      <c r="FF1246" s="2"/>
      <c r="FG1246" s="2"/>
      <c r="FH1246" s="2"/>
      <c r="FI1246" s="2"/>
      <c r="FJ1246" s="2"/>
    </row>
    <row r="1247" spans="1:166" x14ac:dyDescent="0.15">
      <c r="A1247" s="134">
        <f t="shared" si="360"/>
        <v>44723</v>
      </c>
      <c r="B1247" s="127">
        <f t="shared" ca="1" si="370"/>
        <v>2798343.26</v>
      </c>
      <c r="C1247" s="119">
        <f t="shared" si="361"/>
        <v>2000000</v>
      </c>
      <c r="D1247" s="128">
        <f ca="1">IF(A1247&lt;$B$1,VLOOKUP(A1247,[1]DI!$A$4:$B$15000,2,FALSE),0)</f>
        <v>0</v>
      </c>
      <c r="E1247" s="129">
        <f t="shared" ca="1" si="353"/>
        <v>1</v>
      </c>
      <c r="F1247" s="129">
        <f ca="1">(TRUNC(PRODUCT($E$12:$E1246),16))</f>
        <v>1.1866292887540899</v>
      </c>
      <c r="G1247" s="129">
        <f t="shared" si="362"/>
        <v>1</v>
      </c>
      <c r="H1247" s="129">
        <f t="shared" ca="1" si="354"/>
        <v>1.1866292899999999</v>
      </c>
      <c r="I1247" s="128">
        <f t="shared" si="363"/>
        <v>0.05</v>
      </c>
      <c r="J1247" s="122">
        <f t="shared" si="364"/>
        <v>43488</v>
      </c>
      <c r="K1247" s="118">
        <f t="shared" si="365"/>
        <v>850</v>
      </c>
      <c r="L1247" s="130">
        <f t="shared" si="366"/>
        <v>851</v>
      </c>
      <c r="M1247" s="131">
        <f t="shared" si="355"/>
        <v>1.1791143550000001</v>
      </c>
      <c r="N1247" s="131">
        <f t="shared" ca="1" si="356"/>
        <v>1.3991716300000001</v>
      </c>
      <c r="O1247" s="130">
        <f t="shared" si="367"/>
        <v>0</v>
      </c>
      <c r="P1247" s="129">
        <f t="shared" ca="1" si="357"/>
        <v>798343.26</v>
      </c>
      <c r="Q1247" s="135">
        <f t="shared" si="358"/>
        <v>0</v>
      </c>
      <c r="R1247" s="129">
        <f t="shared" si="359"/>
        <v>0</v>
      </c>
      <c r="S1247" s="136" t="str">
        <f t="shared" si="368"/>
        <v>A+J=</v>
      </c>
      <c r="T1247" s="122">
        <f t="shared" si="369"/>
        <v>44732</v>
      </c>
      <c r="U1247" s="3"/>
      <c r="V1247" s="3"/>
      <c r="W1247" s="3"/>
      <c r="X1247" s="52"/>
      <c r="Y1247" s="3"/>
      <c r="Z1247" s="1"/>
      <c r="AA1247" s="3"/>
      <c r="AB1247" s="3"/>
      <c r="AC1247" s="3"/>
      <c r="AD1247" s="3"/>
      <c r="AE1247" s="3"/>
      <c r="AF1247" s="11"/>
      <c r="AG1247" s="3"/>
      <c r="AH1247" s="3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  <c r="EY1247" s="2"/>
      <c r="EZ1247" s="2"/>
      <c r="FA1247" s="2"/>
      <c r="FB1247" s="2"/>
      <c r="FC1247" s="2"/>
      <c r="FD1247" s="2"/>
      <c r="FE1247" s="2"/>
      <c r="FF1247" s="2"/>
      <c r="FG1247" s="2"/>
      <c r="FH1247" s="2"/>
      <c r="FI1247" s="2"/>
      <c r="FJ1247" s="2"/>
    </row>
    <row r="1248" spans="1:166" x14ac:dyDescent="0.15">
      <c r="A1248" s="134">
        <f t="shared" si="360"/>
        <v>44724</v>
      </c>
      <c r="B1248" s="127">
        <f t="shared" ca="1" si="370"/>
        <v>2798343.26</v>
      </c>
      <c r="C1248" s="119">
        <f t="shared" si="361"/>
        <v>2000000</v>
      </c>
      <c r="D1248" s="128">
        <f ca="1">IF(A1248&lt;$B$1,VLOOKUP(A1248,[1]DI!$A$4:$B$15000,2,FALSE),0)</f>
        <v>0</v>
      </c>
      <c r="E1248" s="129">
        <f t="shared" ca="1" si="353"/>
        <v>1</v>
      </c>
      <c r="F1248" s="129">
        <f ca="1">(TRUNC(PRODUCT($E$12:$E1247),16))</f>
        <v>1.1866292887540899</v>
      </c>
      <c r="G1248" s="129">
        <f t="shared" si="362"/>
        <v>1</v>
      </c>
      <c r="H1248" s="129">
        <f t="shared" ca="1" si="354"/>
        <v>1.1866292899999999</v>
      </c>
      <c r="I1248" s="128">
        <f t="shared" si="363"/>
        <v>0.05</v>
      </c>
      <c r="J1248" s="122">
        <f t="shared" si="364"/>
        <v>43488</v>
      </c>
      <c r="K1248" s="118">
        <f t="shared" si="365"/>
        <v>850</v>
      </c>
      <c r="L1248" s="130">
        <f t="shared" si="366"/>
        <v>851</v>
      </c>
      <c r="M1248" s="131">
        <f t="shared" si="355"/>
        <v>1.1791143550000001</v>
      </c>
      <c r="N1248" s="131">
        <f t="shared" ca="1" si="356"/>
        <v>1.3991716300000001</v>
      </c>
      <c r="O1248" s="130">
        <f t="shared" si="367"/>
        <v>0</v>
      </c>
      <c r="P1248" s="129">
        <f t="shared" ca="1" si="357"/>
        <v>798343.26</v>
      </c>
      <c r="Q1248" s="135">
        <f t="shared" si="358"/>
        <v>0</v>
      </c>
      <c r="R1248" s="129">
        <f t="shared" si="359"/>
        <v>0</v>
      </c>
      <c r="S1248" s="136" t="str">
        <f t="shared" si="368"/>
        <v>A+J=</v>
      </c>
      <c r="T1248" s="122">
        <f t="shared" si="369"/>
        <v>44732</v>
      </c>
      <c r="U1248" s="3"/>
      <c r="V1248" s="3"/>
      <c r="W1248" s="3"/>
      <c r="X1248" s="52"/>
      <c r="Y1248" s="3"/>
      <c r="Z1248" s="1"/>
      <c r="AA1248" s="3"/>
      <c r="AB1248" s="3"/>
      <c r="AC1248" s="3"/>
      <c r="AD1248" s="3"/>
      <c r="AE1248" s="3"/>
      <c r="AF1248" s="11"/>
      <c r="AG1248" s="3"/>
      <c r="AH1248" s="3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  <c r="EY1248" s="2"/>
      <c r="EZ1248" s="2"/>
      <c r="FA1248" s="2"/>
      <c r="FB1248" s="2"/>
      <c r="FC1248" s="2"/>
      <c r="FD1248" s="2"/>
      <c r="FE1248" s="2"/>
      <c r="FF1248" s="2"/>
      <c r="FG1248" s="2"/>
      <c r="FH1248" s="2"/>
      <c r="FI1248" s="2"/>
      <c r="FJ1248" s="2"/>
    </row>
    <row r="1249" spans="1:166" x14ac:dyDescent="0.15">
      <c r="A1249" s="134">
        <f t="shared" si="360"/>
        <v>44725</v>
      </c>
      <c r="B1249" s="127">
        <f t="shared" ca="1" si="370"/>
        <v>2798343.26</v>
      </c>
      <c r="C1249" s="119">
        <f t="shared" si="361"/>
        <v>2000000</v>
      </c>
      <c r="D1249" s="128">
        <f ca="1">IF(A1249&lt;$B$1,VLOOKUP(A1249,[1]DI!$A$4:$B$15000,2,FALSE),0)</f>
        <v>0.1265</v>
      </c>
      <c r="E1249" s="129">
        <f t="shared" ca="1" si="353"/>
        <v>1.0004727899999999</v>
      </c>
      <c r="F1249" s="129">
        <f ca="1">(TRUNC(PRODUCT($E$12:$E1248),16))</f>
        <v>1.1866292887540899</v>
      </c>
      <c r="G1249" s="129">
        <f t="shared" si="362"/>
        <v>1</v>
      </c>
      <c r="H1249" s="129">
        <f t="shared" ca="1" si="354"/>
        <v>1.1866292899999999</v>
      </c>
      <c r="I1249" s="128">
        <f t="shared" si="363"/>
        <v>0.05</v>
      </c>
      <c r="J1249" s="122">
        <f t="shared" si="364"/>
        <v>43488</v>
      </c>
      <c r="K1249" s="118">
        <f t="shared" si="365"/>
        <v>851</v>
      </c>
      <c r="L1249" s="130">
        <f t="shared" si="366"/>
        <v>851</v>
      </c>
      <c r="M1249" s="131">
        <f t="shared" si="355"/>
        <v>1.1791143550000001</v>
      </c>
      <c r="N1249" s="131">
        <f t="shared" ca="1" si="356"/>
        <v>1.3991716300000001</v>
      </c>
      <c r="O1249" s="130">
        <f t="shared" si="367"/>
        <v>0</v>
      </c>
      <c r="P1249" s="129">
        <f t="shared" ca="1" si="357"/>
        <v>798343.26</v>
      </c>
      <c r="Q1249" s="135">
        <f t="shared" si="358"/>
        <v>0</v>
      </c>
      <c r="R1249" s="129">
        <f t="shared" si="359"/>
        <v>0</v>
      </c>
      <c r="S1249" s="136" t="str">
        <f t="shared" si="368"/>
        <v>A+J=</v>
      </c>
      <c r="T1249" s="122">
        <f t="shared" si="369"/>
        <v>44732</v>
      </c>
      <c r="U1249" s="3"/>
      <c r="V1249" s="3"/>
      <c r="W1249" s="3"/>
      <c r="X1249" s="52"/>
      <c r="Y1249" s="3"/>
      <c r="Z1249" s="1"/>
      <c r="AA1249" s="3"/>
      <c r="AB1249" s="3"/>
      <c r="AC1249" s="3"/>
      <c r="AD1249" s="3"/>
      <c r="AE1249" s="3"/>
      <c r="AF1249" s="11"/>
      <c r="AG1249" s="3"/>
      <c r="AH1249" s="3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  <c r="EY1249" s="2"/>
      <c r="EZ1249" s="2"/>
      <c r="FA1249" s="2"/>
      <c r="FB1249" s="2"/>
      <c r="FC1249" s="2"/>
      <c r="FD1249" s="2"/>
      <c r="FE1249" s="2"/>
      <c r="FF1249" s="2"/>
      <c r="FG1249" s="2"/>
      <c r="FH1249" s="2"/>
      <c r="FI1249" s="2"/>
      <c r="FJ1249" s="2"/>
    </row>
    <row r="1250" spans="1:166" x14ac:dyDescent="0.15">
      <c r="A1250" s="134">
        <f t="shared" si="360"/>
        <v>44726</v>
      </c>
      <c r="B1250" s="127">
        <f t="shared" ca="1" si="370"/>
        <v>2800208.3959999997</v>
      </c>
      <c r="C1250" s="119">
        <f t="shared" si="361"/>
        <v>2000000</v>
      </c>
      <c r="D1250" s="128">
        <f ca="1">IF(A1250&lt;$B$1,VLOOKUP(A1250,[1]DI!$A$4:$B$15000,2,FALSE),0)</f>
        <v>0.1265</v>
      </c>
      <c r="E1250" s="129">
        <f t="shared" ca="1" si="353"/>
        <v>1.0004727899999999</v>
      </c>
      <c r="F1250" s="129">
        <f ca="1">(TRUNC(PRODUCT($E$12:$E1249),16))</f>
        <v>1.1871903152155201</v>
      </c>
      <c r="G1250" s="129">
        <f t="shared" si="362"/>
        <v>1</v>
      </c>
      <c r="H1250" s="129">
        <f t="shared" ca="1" si="354"/>
        <v>1.18719032</v>
      </c>
      <c r="I1250" s="128">
        <f t="shared" si="363"/>
        <v>0.05</v>
      </c>
      <c r="J1250" s="122">
        <f t="shared" si="364"/>
        <v>43488</v>
      </c>
      <c r="K1250" s="118">
        <f t="shared" si="365"/>
        <v>852</v>
      </c>
      <c r="L1250" s="130">
        <f t="shared" si="366"/>
        <v>852</v>
      </c>
      <c r="M1250" s="131">
        <f t="shared" si="355"/>
        <v>1.179342667</v>
      </c>
      <c r="N1250" s="131">
        <f t="shared" ca="1" si="356"/>
        <v>1.400104198</v>
      </c>
      <c r="O1250" s="130">
        <f t="shared" si="367"/>
        <v>0</v>
      </c>
      <c r="P1250" s="129">
        <f t="shared" ca="1" si="357"/>
        <v>800208.39599999995</v>
      </c>
      <c r="Q1250" s="135">
        <f t="shared" si="358"/>
        <v>0</v>
      </c>
      <c r="R1250" s="129">
        <f t="shared" si="359"/>
        <v>0</v>
      </c>
      <c r="S1250" s="136" t="str">
        <f t="shared" si="368"/>
        <v>A+J=</v>
      </c>
      <c r="T1250" s="122">
        <f t="shared" si="369"/>
        <v>44732</v>
      </c>
      <c r="U1250" s="3"/>
      <c r="V1250" s="3"/>
      <c r="W1250" s="3"/>
      <c r="X1250" s="52"/>
      <c r="Y1250" s="3"/>
      <c r="Z1250" s="1"/>
      <c r="AA1250" s="3"/>
      <c r="AB1250" s="3"/>
      <c r="AC1250" s="3"/>
      <c r="AD1250" s="3"/>
      <c r="AE1250" s="3"/>
      <c r="AF1250" s="11"/>
      <c r="AG1250" s="3"/>
      <c r="AH1250" s="3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  <c r="EY1250" s="2"/>
      <c r="EZ1250" s="2"/>
      <c r="FA1250" s="2"/>
      <c r="FB1250" s="2"/>
      <c r="FC1250" s="2"/>
      <c r="FD1250" s="2"/>
      <c r="FE1250" s="2"/>
      <c r="FF1250" s="2"/>
      <c r="FG1250" s="2"/>
      <c r="FH1250" s="2"/>
      <c r="FI1250" s="2"/>
      <c r="FJ1250" s="2"/>
    </row>
    <row r="1251" spans="1:166" x14ac:dyDescent="0.15">
      <c r="A1251" s="134">
        <f t="shared" si="360"/>
        <v>44727</v>
      </c>
      <c r="B1251" s="127">
        <f t="shared" ca="1" si="370"/>
        <v>2802074.7659999998</v>
      </c>
      <c r="C1251" s="119">
        <f t="shared" si="361"/>
        <v>2000000</v>
      </c>
      <c r="D1251" s="128">
        <f ca="1">IF(A1251&lt;$B$1,VLOOKUP(A1251,[1]DI!$A$4:$B$15000,2,FALSE),0)</f>
        <v>0.1265</v>
      </c>
      <c r="E1251" s="129">
        <f t="shared" ca="1" si="353"/>
        <v>1.0004727899999999</v>
      </c>
      <c r="F1251" s="129">
        <f ca="1">(TRUNC(PRODUCT($E$12:$E1250),16))</f>
        <v>1.1877516069246501</v>
      </c>
      <c r="G1251" s="129">
        <f t="shared" si="362"/>
        <v>1</v>
      </c>
      <c r="H1251" s="129">
        <f t="shared" ca="1" si="354"/>
        <v>1.1877516100000001</v>
      </c>
      <c r="I1251" s="128">
        <f t="shared" si="363"/>
        <v>0.05</v>
      </c>
      <c r="J1251" s="122">
        <f t="shared" si="364"/>
        <v>43488</v>
      </c>
      <c r="K1251" s="118">
        <f t="shared" si="365"/>
        <v>853</v>
      </c>
      <c r="L1251" s="130">
        <f t="shared" si="366"/>
        <v>853</v>
      </c>
      <c r="M1251" s="131">
        <f t="shared" si="355"/>
        <v>1.1795710239999999</v>
      </c>
      <c r="N1251" s="131">
        <f t="shared" ca="1" si="356"/>
        <v>1.401037383</v>
      </c>
      <c r="O1251" s="130">
        <f t="shared" si="367"/>
        <v>0</v>
      </c>
      <c r="P1251" s="129">
        <f t="shared" ca="1" si="357"/>
        <v>802074.76599999995</v>
      </c>
      <c r="Q1251" s="135">
        <f t="shared" si="358"/>
        <v>0</v>
      </c>
      <c r="R1251" s="129">
        <f t="shared" si="359"/>
        <v>0</v>
      </c>
      <c r="S1251" s="136" t="str">
        <f t="shared" si="368"/>
        <v>A+J=</v>
      </c>
      <c r="T1251" s="122">
        <f t="shared" si="369"/>
        <v>44732</v>
      </c>
      <c r="U1251" s="3"/>
      <c r="V1251" s="3"/>
      <c r="W1251" s="3"/>
      <c r="X1251" s="52"/>
      <c r="Y1251" s="3"/>
      <c r="Z1251" s="1"/>
      <c r="AA1251" s="3"/>
      <c r="AB1251" s="3"/>
      <c r="AC1251" s="3"/>
      <c r="AD1251" s="3"/>
      <c r="AE1251" s="3"/>
      <c r="AF1251" s="11"/>
      <c r="AG1251" s="3"/>
      <c r="AH1251" s="3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  <c r="EY1251" s="2"/>
      <c r="EZ1251" s="2"/>
      <c r="FA1251" s="2"/>
      <c r="FB1251" s="2"/>
      <c r="FC1251" s="2"/>
      <c r="FD1251" s="2"/>
      <c r="FE1251" s="2"/>
      <c r="FF1251" s="2"/>
      <c r="FG1251" s="2"/>
      <c r="FH1251" s="2"/>
      <c r="FI1251" s="2"/>
      <c r="FJ1251" s="2"/>
    </row>
    <row r="1252" spans="1:166" x14ac:dyDescent="0.15">
      <c r="A1252" s="134">
        <f t="shared" si="360"/>
        <v>44728</v>
      </c>
      <c r="B1252" s="127">
        <f t="shared" ca="1" si="370"/>
        <v>2803942.3659999999</v>
      </c>
      <c r="C1252" s="119">
        <f t="shared" si="361"/>
        <v>2000000</v>
      </c>
      <c r="D1252" s="128">
        <f ca="1">IF(A1252&lt;$B$1,VLOOKUP(A1252,[1]DI!$A$4:$B$15000,2,FALSE),0)</f>
        <v>0</v>
      </c>
      <c r="E1252" s="129">
        <f t="shared" ca="1" si="353"/>
        <v>1</v>
      </c>
      <c r="F1252" s="129">
        <f ca="1">(TRUNC(PRODUCT($E$12:$E1251),16))</f>
        <v>1.18831316400688</v>
      </c>
      <c r="G1252" s="129">
        <f t="shared" si="362"/>
        <v>1</v>
      </c>
      <c r="H1252" s="129">
        <f t="shared" ca="1" si="354"/>
        <v>1.1883131600000001</v>
      </c>
      <c r="I1252" s="128">
        <f t="shared" si="363"/>
        <v>0.05</v>
      </c>
      <c r="J1252" s="122">
        <f t="shared" si="364"/>
        <v>43488</v>
      </c>
      <c r="K1252" s="118">
        <f t="shared" si="365"/>
        <v>853</v>
      </c>
      <c r="L1252" s="130">
        <f t="shared" si="366"/>
        <v>854</v>
      </c>
      <c r="M1252" s="131">
        <f t="shared" si="355"/>
        <v>1.1797994249999999</v>
      </c>
      <c r="N1252" s="131">
        <f t="shared" ca="1" si="356"/>
        <v>1.4019711829999999</v>
      </c>
      <c r="O1252" s="130">
        <f t="shared" si="367"/>
        <v>0</v>
      </c>
      <c r="P1252" s="129">
        <f t="shared" ca="1" si="357"/>
        <v>803942.36600000004</v>
      </c>
      <c r="Q1252" s="135">
        <f t="shared" si="358"/>
        <v>0</v>
      </c>
      <c r="R1252" s="129">
        <f t="shared" si="359"/>
        <v>0</v>
      </c>
      <c r="S1252" s="136" t="str">
        <f t="shared" si="368"/>
        <v>A+J=</v>
      </c>
      <c r="T1252" s="122">
        <f t="shared" si="369"/>
        <v>44732</v>
      </c>
      <c r="U1252" s="3"/>
      <c r="V1252" s="3"/>
      <c r="W1252" s="3"/>
      <c r="X1252" s="52"/>
      <c r="Y1252" s="3"/>
      <c r="Z1252" s="1"/>
      <c r="AA1252" s="3"/>
      <c r="AB1252" s="3"/>
      <c r="AC1252" s="3"/>
      <c r="AD1252" s="3"/>
      <c r="AE1252" s="3"/>
      <c r="AF1252" s="11"/>
      <c r="AG1252" s="3"/>
      <c r="AH1252" s="3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  <c r="EY1252" s="2"/>
      <c r="EZ1252" s="2"/>
      <c r="FA1252" s="2"/>
      <c r="FB1252" s="2"/>
      <c r="FC1252" s="2"/>
      <c r="FD1252" s="2"/>
      <c r="FE1252" s="2"/>
      <c r="FF1252" s="2"/>
      <c r="FG1252" s="2"/>
      <c r="FH1252" s="2"/>
      <c r="FI1252" s="2"/>
      <c r="FJ1252" s="2"/>
    </row>
    <row r="1253" spans="1:166" x14ac:dyDescent="0.15">
      <c r="A1253" s="134">
        <f t="shared" si="360"/>
        <v>44729</v>
      </c>
      <c r="B1253" s="127">
        <f t="shared" ca="1" si="370"/>
        <v>2803942.3659999999</v>
      </c>
      <c r="C1253" s="119">
        <f t="shared" si="361"/>
        <v>2000000</v>
      </c>
      <c r="D1253" s="128">
        <f ca="1">IF(A1253&lt;$B$1,VLOOKUP(A1253,[1]DI!$A$4:$B$15000,2,FALSE),0)</f>
        <v>0.13150000000000001</v>
      </c>
      <c r="E1253" s="129">
        <f t="shared" ca="1" si="353"/>
        <v>1.0004903700000001</v>
      </c>
      <c r="F1253" s="129">
        <f ca="1">(TRUNC(PRODUCT($E$12:$E1252),16))</f>
        <v>1.18831316400688</v>
      </c>
      <c r="G1253" s="129">
        <f t="shared" si="362"/>
        <v>1</v>
      </c>
      <c r="H1253" s="129">
        <f t="shared" ca="1" si="354"/>
        <v>1.1883131600000001</v>
      </c>
      <c r="I1253" s="128">
        <f t="shared" si="363"/>
        <v>0.05</v>
      </c>
      <c r="J1253" s="122">
        <f t="shared" si="364"/>
        <v>43488</v>
      </c>
      <c r="K1253" s="118">
        <f t="shared" si="365"/>
        <v>854</v>
      </c>
      <c r="L1253" s="130">
        <f t="shared" si="366"/>
        <v>854</v>
      </c>
      <c r="M1253" s="131">
        <f t="shared" si="355"/>
        <v>1.1797994249999999</v>
      </c>
      <c r="N1253" s="131">
        <f t="shared" ca="1" si="356"/>
        <v>1.4019711829999999</v>
      </c>
      <c r="O1253" s="130">
        <f t="shared" si="367"/>
        <v>0</v>
      </c>
      <c r="P1253" s="129">
        <f t="shared" ca="1" si="357"/>
        <v>803942.36600000004</v>
      </c>
      <c r="Q1253" s="135">
        <f t="shared" si="358"/>
        <v>0</v>
      </c>
      <c r="R1253" s="129">
        <f t="shared" si="359"/>
        <v>0</v>
      </c>
      <c r="S1253" s="136" t="str">
        <f t="shared" si="368"/>
        <v>A+J=</v>
      </c>
      <c r="T1253" s="122">
        <f t="shared" si="369"/>
        <v>44732</v>
      </c>
      <c r="U1253" s="3"/>
      <c r="V1253" s="3"/>
      <c r="W1253" s="3"/>
      <c r="X1253" s="52"/>
      <c r="Y1253" s="3"/>
      <c r="Z1253" s="1"/>
      <c r="AA1253" s="3"/>
      <c r="AB1253" s="3"/>
      <c r="AC1253" s="3"/>
      <c r="AD1253" s="3"/>
      <c r="AE1253" s="3"/>
      <c r="AF1253" s="11"/>
      <c r="AG1253" s="3"/>
      <c r="AH1253" s="3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  <c r="EY1253" s="2"/>
      <c r="EZ1253" s="2"/>
      <c r="FA1253" s="2"/>
      <c r="FB1253" s="2"/>
      <c r="FC1253" s="2"/>
      <c r="FD1253" s="2"/>
      <c r="FE1253" s="2"/>
      <c r="FF1253" s="2"/>
      <c r="FG1253" s="2"/>
      <c r="FH1253" s="2"/>
      <c r="FI1253" s="2"/>
      <c r="FJ1253" s="2"/>
    </row>
    <row r="1254" spans="1:166" x14ac:dyDescent="0.15">
      <c r="A1254" s="134">
        <f t="shared" si="360"/>
        <v>44730</v>
      </c>
      <c r="B1254" s="127">
        <f t="shared" ca="1" si="370"/>
        <v>2805860.5460000001</v>
      </c>
      <c r="C1254" s="119">
        <f t="shared" si="361"/>
        <v>2000000</v>
      </c>
      <c r="D1254" s="128">
        <f ca="1">IF(A1254&lt;$B$1,VLOOKUP(A1254,[1]DI!$A$4:$B$15000,2,FALSE),0)</f>
        <v>0</v>
      </c>
      <c r="E1254" s="129">
        <f t="shared" ca="1" si="353"/>
        <v>1</v>
      </c>
      <c r="F1254" s="129">
        <f ca="1">(TRUNC(PRODUCT($E$12:$E1253),16))</f>
        <v>1.1888958771331199</v>
      </c>
      <c r="G1254" s="129">
        <f t="shared" si="362"/>
        <v>1</v>
      </c>
      <c r="H1254" s="129">
        <f t="shared" ca="1" si="354"/>
        <v>1.18889588</v>
      </c>
      <c r="I1254" s="128">
        <f t="shared" si="363"/>
        <v>0.05</v>
      </c>
      <c r="J1254" s="122">
        <f t="shared" si="364"/>
        <v>43488</v>
      </c>
      <c r="K1254" s="118">
        <f t="shared" si="365"/>
        <v>854</v>
      </c>
      <c r="L1254" s="130">
        <f t="shared" si="366"/>
        <v>855</v>
      </c>
      <c r="M1254" s="131">
        <f t="shared" si="355"/>
        <v>1.18002787</v>
      </c>
      <c r="N1254" s="131">
        <f t="shared" ca="1" si="356"/>
        <v>1.4029302729999999</v>
      </c>
      <c r="O1254" s="130">
        <f t="shared" si="367"/>
        <v>0</v>
      </c>
      <c r="P1254" s="129">
        <f t="shared" ca="1" si="357"/>
        <v>805860.54599999997</v>
      </c>
      <c r="Q1254" s="135">
        <f t="shared" si="358"/>
        <v>0</v>
      </c>
      <c r="R1254" s="129">
        <f t="shared" si="359"/>
        <v>0</v>
      </c>
      <c r="S1254" s="136" t="str">
        <f t="shared" si="368"/>
        <v>A+J=</v>
      </c>
      <c r="T1254" s="122">
        <f t="shared" si="369"/>
        <v>44732</v>
      </c>
      <c r="U1254" s="3"/>
      <c r="V1254" s="3"/>
      <c r="W1254" s="3"/>
      <c r="X1254" s="52"/>
      <c r="Y1254" s="3"/>
      <c r="Z1254" s="1"/>
      <c r="AA1254" s="3"/>
      <c r="AB1254" s="3"/>
      <c r="AC1254" s="3"/>
      <c r="AD1254" s="3"/>
      <c r="AE1254" s="3"/>
      <c r="AF1254" s="11"/>
      <c r="AG1254" s="3"/>
      <c r="AH1254" s="3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  <c r="EY1254" s="2"/>
      <c r="EZ1254" s="2"/>
      <c r="FA1254" s="2"/>
      <c r="FB1254" s="2"/>
      <c r="FC1254" s="2"/>
      <c r="FD1254" s="2"/>
      <c r="FE1254" s="2"/>
      <c r="FF1254" s="2"/>
      <c r="FG1254" s="2"/>
      <c r="FH1254" s="2"/>
      <c r="FI1254" s="2"/>
      <c r="FJ1254" s="2"/>
    </row>
    <row r="1255" spans="1:166" x14ac:dyDescent="0.15">
      <c r="A1255" s="134">
        <f t="shared" si="360"/>
        <v>44731</v>
      </c>
      <c r="B1255" s="127">
        <f t="shared" ca="1" si="370"/>
        <v>2805860.5460000001</v>
      </c>
      <c r="C1255" s="119">
        <f t="shared" si="361"/>
        <v>2000000</v>
      </c>
      <c r="D1255" s="128">
        <f ca="1">IF(A1255&lt;$B$1,VLOOKUP(A1255,[1]DI!$A$4:$B$15000,2,FALSE),0)</f>
        <v>0</v>
      </c>
      <c r="E1255" s="129">
        <f t="shared" ca="1" si="353"/>
        <v>1</v>
      </c>
      <c r="F1255" s="129">
        <f ca="1">(TRUNC(PRODUCT($E$12:$E1254),16))</f>
        <v>1.1888958771331199</v>
      </c>
      <c r="G1255" s="129">
        <f t="shared" si="362"/>
        <v>1</v>
      </c>
      <c r="H1255" s="129">
        <f t="shared" ca="1" si="354"/>
        <v>1.18889588</v>
      </c>
      <c r="I1255" s="128">
        <f t="shared" si="363"/>
        <v>0.05</v>
      </c>
      <c r="J1255" s="122">
        <f t="shared" si="364"/>
        <v>43488</v>
      </c>
      <c r="K1255" s="118">
        <f t="shared" si="365"/>
        <v>854</v>
      </c>
      <c r="L1255" s="130">
        <f t="shared" si="366"/>
        <v>855</v>
      </c>
      <c r="M1255" s="131">
        <f t="shared" si="355"/>
        <v>1.18002787</v>
      </c>
      <c r="N1255" s="131">
        <f t="shared" ca="1" si="356"/>
        <v>1.4029302729999999</v>
      </c>
      <c r="O1255" s="130">
        <f t="shared" si="367"/>
        <v>0</v>
      </c>
      <c r="P1255" s="129">
        <f t="shared" ca="1" si="357"/>
        <v>805860.54599999997</v>
      </c>
      <c r="Q1255" s="135">
        <f t="shared" si="358"/>
        <v>0</v>
      </c>
      <c r="R1255" s="129">
        <f t="shared" si="359"/>
        <v>0</v>
      </c>
      <c r="S1255" s="136" t="str">
        <f t="shared" si="368"/>
        <v>A+J=</v>
      </c>
      <c r="T1255" s="122">
        <f t="shared" si="369"/>
        <v>44732</v>
      </c>
      <c r="U1255" s="3"/>
      <c r="V1255" s="3"/>
      <c r="W1255" s="3"/>
      <c r="X1255" s="52"/>
      <c r="Y1255" s="3"/>
      <c r="Z1255" s="1"/>
      <c r="AA1255" s="3"/>
      <c r="AB1255" s="3"/>
      <c r="AC1255" s="3"/>
      <c r="AD1255" s="3"/>
      <c r="AE1255" s="3"/>
      <c r="AF1255" s="11"/>
      <c r="AG1255" s="3"/>
      <c r="AH1255" s="3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  <c r="EY1255" s="2"/>
      <c r="EZ1255" s="2"/>
      <c r="FA1255" s="2"/>
      <c r="FB1255" s="2"/>
      <c r="FC1255" s="2"/>
      <c r="FD1255" s="2"/>
      <c r="FE1255" s="2"/>
      <c r="FF1255" s="2"/>
      <c r="FG1255" s="2"/>
      <c r="FH1255" s="2"/>
      <c r="FI1255" s="2"/>
      <c r="FJ1255" s="2"/>
    </row>
    <row r="1256" spans="1:166" x14ac:dyDescent="0.15">
      <c r="A1256" s="134">
        <f t="shared" si="360"/>
        <v>44732</v>
      </c>
      <c r="B1256" s="127">
        <f t="shared" ca="1" si="370"/>
        <v>2805860.5460000001</v>
      </c>
      <c r="C1256" s="119">
        <f t="shared" si="361"/>
        <v>2000000</v>
      </c>
      <c r="D1256" s="128">
        <f ca="1">IF(A1256&lt;$B$1,VLOOKUP(A1256,[1]DI!$A$4:$B$15000,2,FALSE),0)</f>
        <v>0.13150000000000001</v>
      </c>
      <c r="E1256" s="129">
        <f t="shared" ca="1" si="353"/>
        <v>1.0004903700000001</v>
      </c>
      <c r="F1256" s="129">
        <f ca="1">(TRUNC(PRODUCT($E$12:$E1255),16))</f>
        <v>1.1888958771331199</v>
      </c>
      <c r="G1256" s="129">
        <f t="shared" si="362"/>
        <v>1</v>
      </c>
      <c r="H1256" s="129">
        <f t="shared" ca="1" si="354"/>
        <v>1.18889588</v>
      </c>
      <c r="I1256" s="128">
        <f t="shared" si="363"/>
        <v>0.05</v>
      </c>
      <c r="J1256" s="122">
        <f t="shared" si="364"/>
        <v>43488</v>
      </c>
      <c r="K1256" s="118">
        <f t="shared" si="365"/>
        <v>855</v>
      </c>
      <c r="L1256" s="130">
        <f t="shared" si="366"/>
        <v>855</v>
      </c>
      <c r="M1256" s="131">
        <f t="shared" si="355"/>
        <v>1.18002787</v>
      </c>
      <c r="N1256" s="131">
        <f t="shared" ca="1" si="356"/>
        <v>1.4029302729999999</v>
      </c>
      <c r="O1256" s="130">
        <f t="shared" si="367"/>
        <v>1</v>
      </c>
      <c r="P1256" s="129">
        <f t="shared" ca="1" si="357"/>
        <v>805860.54599999997</v>
      </c>
      <c r="Q1256" s="135">
        <f t="shared" si="358"/>
        <v>1</v>
      </c>
      <c r="R1256" s="129">
        <f t="shared" si="359"/>
        <v>2000000</v>
      </c>
      <c r="S1256" s="136" t="str">
        <f t="shared" si="368"/>
        <v>A+J=</v>
      </c>
      <c r="T1256" s="122">
        <f t="shared" si="369"/>
        <v>44732</v>
      </c>
      <c r="U1256" s="3"/>
      <c r="V1256" s="3"/>
      <c r="W1256" s="3"/>
      <c r="X1256" s="52"/>
      <c r="Y1256" s="3"/>
      <c r="Z1256" s="1"/>
      <c r="AA1256" s="3"/>
      <c r="AB1256" s="3"/>
      <c r="AC1256" s="3"/>
      <c r="AD1256" s="3"/>
      <c r="AE1256" s="3"/>
      <c r="AF1256" s="11"/>
      <c r="AG1256" s="3"/>
      <c r="AH1256" s="3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  <c r="EY1256" s="2"/>
      <c r="EZ1256" s="2"/>
      <c r="FA1256" s="2"/>
      <c r="FB1256" s="2"/>
      <c r="FC1256" s="2"/>
      <c r="FD1256" s="2"/>
      <c r="FE1256" s="2"/>
      <c r="FF1256" s="2"/>
      <c r="FG1256" s="2"/>
      <c r="FH1256" s="2"/>
      <c r="FI1256" s="2"/>
      <c r="FJ1256" s="2"/>
    </row>
    <row r="1257" spans="1:166" x14ac:dyDescent="0.15">
      <c r="A1257" s="134">
        <f t="shared" si="360"/>
        <v>44733</v>
      </c>
      <c r="B1257" s="127"/>
      <c r="C1257" s="119">
        <f t="shared" si="361"/>
        <v>0</v>
      </c>
      <c r="D1257" s="128"/>
      <c r="E1257" s="129"/>
      <c r="F1257" s="129"/>
      <c r="G1257" s="129"/>
      <c r="H1257" s="129"/>
      <c r="I1257" s="128"/>
      <c r="J1257" s="122"/>
      <c r="K1257" s="118"/>
      <c r="L1257" s="130"/>
      <c r="M1257" s="131"/>
      <c r="N1257" s="131"/>
      <c r="O1257" s="130"/>
      <c r="P1257" s="129"/>
      <c r="Q1257" s="135"/>
      <c r="R1257" s="129"/>
      <c r="S1257" s="136"/>
      <c r="T1257" s="122"/>
      <c r="U1257" s="3"/>
      <c r="V1257" s="3"/>
      <c r="W1257" s="3"/>
      <c r="X1257" s="52"/>
      <c r="Y1257" s="3"/>
      <c r="Z1257" s="1"/>
      <c r="AA1257" s="3"/>
      <c r="AB1257" s="3"/>
      <c r="AC1257" s="3"/>
      <c r="AD1257" s="3"/>
      <c r="AE1257" s="3"/>
      <c r="AF1257" s="11"/>
      <c r="AG1257" s="3"/>
      <c r="AH1257" s="3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  <c r="EY1257" s="2"/>
      <c r="EZ1257" s="2"/>
      <c r="FA1257" s="2"/>
      <c r="FB1257" s="2"/>
      <c r="FC1257" s="2"/>
      <c r="FD1257" s="2"/>
      <c r="FE1257" s="2"/>
      <c r="FF1257" s="2"/>
      <c r="FG1257" s="2"/>
      <c r="FH1257" s="2"/>
      <c r="FI1257" s="2"/>
      <c r="FJ1257" s="2"/>
    </row>
    <row r="1258" spans="1:166" ht="15" x14ac:dyDescent="0.2">
      <c r="A1258" s="150"/>
      <c r="B1258" s="151"/>
      <c r="C1258" s="147"/>
      <c r="D1258" s="140"/>
      <c r="E1258" s="152"/>
      <c r="F1258" s="152"/>
      <c r="G1258" s="152"/>
      <c r="H1258" s="152"/>
      <c r="I1258" s="140"/>
      <c r="J1258" s="153"/>
      <c r="K1258" s="154"/>
      <c r="L1258" s="155"/>
      <c r="M1258" s="156"/>
      <c r="N1258" s="156"/>
      <c r="O1258" s="155"/>
      <c r="P1258" s="152"/>
      <c r="Q1258" s="157"/>
      <c r="R1258" s="152"/>
      <c r="S1258" s="158"/>
      <c r="T1258" s="153"/>
      <c r="U1258" s="3"/>
      <c r="V1258" s="3"/>
      <c r="W1258" s="3"/>
      <c r="X1258" s="52"/>
      <c r="Y1258" s="3"/>
      <c r="Z1258" s="1"/>
      <c r="AA1258" s="3"/>
      <c r="AB1258" s="3"/>
      <c r="AC1258" s="3"/>
      <c r="AD1258" s="3"/>
      <c r="AE1258" s="3"/>
      <c r="AF1258" s="11"/>
      <c r="AG1258" s="3"/>
      <c r="AH1258" s="3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  <c r="EY1258" s="2"/>
      <c r="EZ1258" s="2"/>
      <c r="FA1258" s="2"/>
      <c r="FB1258" s="2"/>
      <c r="FC1258" s="2"/>
      <c r="FD1258" s="2"/>
      <c r="FE1258" s="2"/>
      <c r="FF1258" s="2"/>
      <c r="FG1258" s="2"/>
      <c r="FH1258" s="2"/>
      <c r="FI1258" s="2"/>
      <c r="FJ1258" s="2"/>
    </row>
    <row r="1259" spans="1:166" ht="15" x14ac:dyDescent="0.2">
      <c r="A1259" s="150"/>
      <c r="B1259" s="127"/>
      <c r="C1259" s="119"/>
      <c r="D1259" s="128"/>
      <c r="E1259" s="129"/>
      <c r="F1259" s="129"/>
      <c r="G1259" s="129"/>
      <c r="H1259" s="129"/>
      <c r="I1259" s="128"/>
      <c r="J1259" s="122"/>
      <c r="K1259" s="118"/>
      <c r="L1259" s="130"/>
      <c r="M1259" s="131"/>
      <c r="N1259" s="131"/>
      <c r="O1259" s="130"/>
      <c r="P1259" s="129"/>
      <c r="Q1259" s="135"/>
      <c r="R1259" s="129"/>
      <c r="S1259" s="136"/>
      <c r="T1259" s="122"/>
      <c r="U1259" s="3"/>
      <c r="V1259" s="3"/>
      <c r="W1259" s="3"/>
      <c r="X1259" s="52"/>
      <c r="Y1259" s="3"/>
      <c r="Z1259" s="1"/>
      <c r="AA1259" s="3"/>
      <c r="AB1259" s="3"/>
      <c r="AC1259" s="3"/>
      <c r="AD1259" s="3"/>
      <c r="AE1259" s="3"/>
      <c r="AF1259" s="11"/>
      <c r="AG1259" s="3"/>
      <c r="AH1259" s="3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  <c r="EY1259" s="2"/>
      <c r="EZ1259" s="2"/>
      <c r="FA1259" s="2"/>
      <c r="FB1259" s="2"/>
      <c r="FC1259" s="2"/>
      <c r="FD1259" s="2"/>
      <c r="FE1259" s="2"/>
      <c r="FF1259" s="2"/>
      <c r="FG1259" s="2"/>
      <c r="FH1259" s="2"/>
      <c r="FI1259" s="2"/>
      <c r="FJ1259" s="2"/>
    </row>
    <row r="1260" spans="1:166" x14ac:dyDescent="0.15">
      <c r="A1260" s="134"/>
      <c r="B1260" s="127"/>
      <c r="C1260" s="119"/>
      <c r="D1260" s="128"/>
      <c r="E1260" s="129"/>
      <c r="F1260" s="129"/>
      <c r="G1260" s="129"/>
      <c r="H1260" s="129"/>
      <c r="I1260" s="128"/>
      <c r="J1260" s="122"/>
      <c r="K1260" s="118"/>
      <c r="L1260" s="130"/>
      <c r="M1260" s="131"/>
      <c r="N1260" s="131"/>
      <c r="O1260" s="130"/>
      <c r="P1260" s="129"/>
      <c r="Q1260" s="135"/>
      <c r="R1260" s="129"/>
      <c r="S1260" s="136"/>
      <c r="T1260" s="122"/>
      <c r="U1260" s="3"/>
      <c r="V1260" s="3"/>
      <c r="W1260" s="3"/>
      <c r="X1260" s="52"/>
      <c r="Y1260" s="3"/>
      <c r="Z1260" s="1"/>
      <c r="AA1260" s="3"/>
      <c r="AB1260" s="3"/>
      <c r="AC1260" s="3"/>
      <c r="AD1260" s="3"/>
      <c r="AE1260" s="3"/>
      <c r="AF1260" s="11"/>
      <c r="AG1260" s="3"/>
      <c r="AH1260" s="3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  <c r="EY1260" s="2"/>
      <c r="EZ1260" s="2"/>
      <c r="FA1260" s="2"/>
      <c r="FB1260" s="2"/>
      <c r="FC1260" s="2"/>
      <c r="FD1260" s="2"/>
      <c r="FE1260" s="2"/>
      <c r="FF1260" s="2"/>
      <c r="FG1260" s="2"/>
      <c r="FH1260" s="2"/>
      <c r="FI1260" s="2"/>
      <c r="FJ1260" s="2"/>
    </row>
    <row r="1261" spans="1:166" x14ac:dyDescent="0.15">
      <c r="A1261" s="134"/>
      <c r="B1261" s="127"/>
      <c r="C1261" s="119"/>
      <c r="D1261" s="128"/>
      <c r="E1261" s="129"/>
      <c r="F1261" s="129"/>
      <c r="G1261" s="129"/>
      <c r="H1261" s="129"/>
      <c r="I1261" s="128"/>
      <c r="J1261" s="122"/>
      <c r="K1261" s="118"/>
      <c r="L1261" s="130"/>
      <c r="M1261" s="131"/>
      <c r="N1261" s="131"/>
      <c r="O1261" s="130"/>
      <c r="P1261" s="129"/>
      <c r="Q1261" s="135"/>
      <c r="R1261" s="129"/>
      <c r="S1261" s="136"/>
      <c r="T1261" s="122"/>
      <c r="U1261" s="3"/>
      <c r="V1261" s="3"/>
      <c r="W1261" s="3"/>
      <c r="X1261" s="52"/>
      <c r="Y1261" s="3"/>
      <c r="Z1261" s="1"/>
      <c r="AA1261" s="3"/>
      <c r="AB1261" s="3"/>
      <c r="AC1261" s="3"/>
      <c r="AD1261" s="3"/>
      <c r="AE1261" s="3"/>
      <c r="AF1261" s="11"/>
      <c r="AG1261" s="3"/>
      <c r="AH1261" s="3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  <c r="EY1261" s="2"/>
      <c r="EZ1261" s="2"/>
      <c r="FA1261" s="2"/>
      <c r="FB1261" s="2"/>
      <c r="FC1261" s="2"/>
      <c r="FD1261" s="2"/>
      <c r="FE1261" s="2"/>
      <c r="FF1261" s="2"/>
      <c r="FG1261" s="2"/>
      <c r="FH1261" s="2"/>
      <c r="FI1261" s="2"/>
      <c r="FJ1261" s="2"/>
    </row>
    <row r="1262" spans="1:166" x14ac:dyDescent="0.15">
      <c r="A1262" s="134"/>
      <c r="B1262" s="127"/>
      <c r="C1262" s="119"/>
      <c r="D1262" s="128"/>
      <c r="E1262" s="129"/>
      <c r="F1262" s="129"/>
      <c r="G1262" s="129"/>
      <c r="H1262" s="129"/>
      <c r="I1262" s="128"/>
      <c r="J1262" s="122"/>
      <c r="K1262" s="118"/>
      <c r="L1262" s="130"/>
      <c r="M1262" s="131"/>
      <c r="N1262" s="131"/>
      <c r="O1262" s="130"/>
      <c r="P1262" s="129"/>
      <c r="Q1262" s="135"/>
      <c r="R1262" s="129"/>
      <c r="S1262" s="136"/>
      <c r="T1262" s="122"/>
      <c r="U1262" s="3"/>
      <c r="V1262" s="3"/>
      <c r="W1262" s="3"/>
      <c r="X1262" s="52"/>
      <c r="Y1262" s="3"/>
      <c r="Z1262" s="1"/>
      <c r="AA1262" s="3"/>
      <c r="AB1262" s="3"/>
      <c r="AC1262" s="3"/>
      <c r="AD1262" s="3"/>
      <c r="AE1262" s="3"/>
      <c r="AF1262" s="11"/>
      <c r="AG1262" s="3"/>
      <c r="AH1262" s="3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  <c r="EY1262" s="2"/>
      <c r="EZ1262" s="2"/>
      <c r="FA1262" s="2"/>
      <c r="FB1262" s="2"/>
      <c r="FC1262" s="2"/>
      <c r="FD1262" s="2"/>
      <c r="FE1262" s="2"/>
      <c r="FF1262" s="2"/>
      <c r="FG1262" s="2"/>
      <c r="FH1262" s="2"/>
      <c r="FI1262" s="2"/>
      <c r="FJ1262" s="2"/>
    </row>
    <row r="1263" spans="1:166" x14ac:dyDescent="0.15">
      <c r="A1263" s="134"/>
      <c r="B1263" s="127"/>
      <c r="C1263" s="119"/>
      <c r="D1263" s="128"/>
      <c r="E1263" s="129"/>
      <c r="F1263" s="129"/>
      <c r="G1263" s="129"/>
      <c r="H1263" s="129"/>
      <c r="I1263" s="128"/>
      <c r="J1263" s="122"/>
      <c r="K1263" s="118"/>
      <c r="L1263" s="130"/>
      <c r="M1263" s="131"/>
      <c r="N1263" s="131"/>
      <c r="O1263" s="130"/>
      <c r="P1263" s="129"/>
      <c r="Q1263" s="135"/>
      <c r="R1263" s="129"/>
      <c r="S1263" s="136"/>
      <c r="T1263" s="122"/>
      <c r="U1263" s="3"/>
      <c r="V1263" s="3"/>
      <c r="W1263" s="3"/>
      <c r="X1263" s="52"/>
      <c r="Y1263" s="3"/>
      <c r="Z1263" s="1"/>
      <c r="AA1263" s="3"/>
      <c r="AB1263" s="3"/>
      <c r="AC1263" s="3"/>
      <c r="AD1263" s="3"/>
      <c r="AE1263" s="3"/>
      <c r="AF1263" s="11"/>
      <c r="AG1263" s="3"/>
      <c r="AH1263" s="3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  <c r="EY1263" s="2"/>
      <c r="EZ1263" s="2"/>
      <c r="FA1263" s="2"/>
      <c r="FB1263" s="2"/>
      <c r="FC1263" s="2"/>
      <c r="FD1263" s="2"/>
      <c r="FE1263" s="2"/>
      <c r="FF1263" s="2"/>
      <c r="FG1263" s="2"/>
      <c r="FH1263" s="2"/>
      <c r="FI1263" s="2"/>
      <c r="FJ1263" s="2"/>
    </row>
    <row r="1264" spans="1:166" x14ac:dyDescent="0.15">
      <c r="A1264" s="134"/>
      <c r="B1264" s="127"/>
      <c r="C1264" s="119"/>
      <c r="D1264" s="128"/>
      <c r="E1264" s="129"/>
      <c r="F1264" s="129"/>
      <c r="G1264" s="129"/>
      <c r="H1264" s="129"/>
      <c r="I1264" s="128"/>
      <c r="J1264" s="122"/>
      <c r="K1264" s="118"/>
      <c r="L1264" s="130"/>
      <c r="M1264" s="131"/>
      <c r="N1264" s="131"/>
      <c r="O1264" s="130"/>
      <c r="P1264" s="129"/>
      <c r="Q1264" s="135"/>
      <c r="R1264" s="129"/>
      <c r="S1264" s="136"/>
      <c r="T1264" s="122"/>
      <c r="U1264" s="3"/>
      <c r="V1264" s="3"/>
      <c r="W1264" s="3"/>
      <c r="X1264" s="52"/>
      <c r="Y1264" s="3"/>
      <c r="Z1264" s="1"/>
      <c r="AA1264" s="3"/>
      <c r="AB1264" s="3"/>
      <c r="AC1264" s="3"/>
      <c r="AD1264" s="3"/>
      <c r="AE1264" s="3"/>
      <c r="AF1264" s="11"/>
      <c r="AG1264" s="3"/>
      <c r="AH1264" s="3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  <c r="EY1264" s="2"/>
      <c r="EZ1264" s="2"/>
      <c r="FA1264" s="2"/>
      <c r="FB1264" s="2"/>
      <c r="FC1264" s="2"/>
      <c r="FD1264" s="2"/>
      <c r="FE1264" s="2"/>
      <c r="FF1264" s="2"/>
      <c r="FG1264" s="2"/>
      <c r="FH1264" s="2"/>
      <c r="FI1264" s="2"/>
      <c r="FJ1264" s="2"/>
    </row>
    <row r="1265" spans="1:166" x14ac:dyDescent="0.15">
      <c r="A1265" s="134"/>
      <c r="B1265" s="127"/>
      <c r="C1265" s="119"/>
      <c r="D1265" s="128"/>
      <c r="E1265" s="129"/>
      <c r="F1265" s="129"/>
      <c r="G1265" s="129"/>
      <c r="H1265" s="129"/>
      <c r="I1265" s="128"/>
      <c r="J1265" s="122"/>
      <c r="K1265" s="118"/>
      <c r="L1265" s="130"/>
      <c r="M1265" s="131"/>
      <c r="N1265" s="131"/>
      <c r="O1265" s="130"/>
      <c r="P1265" s="129"/>
      <c r="Q1265" s="135"/>
      <c r="R1265" s="129"/>
      <c r="S1265" s="136"/>
      <c r="T1265" s="122"/>
      <c r="U1265" s="3"/>
      <c r="V1265" s="3"/>
      <c r="W1265" s="3"/>
      <c r="X1265" s="52"/>
      <c r="Y1265" s="3"/>
      <c r="Z1265" s="1"/>
      <c r="AA1265" s="3"/>
      <c r="AB1265" s="3"/>
      <c r="AC1265" s="3"/>
      <c r="AD1265" s="3"/>
      <c r="AE1265" s="3"/>
      <c r="AF1265" s="11"/>
      <c r="AG1265" s="3"/>
      <c r="AH1265" s="3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  <c r="EY1265" s="2"/>
      <c r="EZ1265" s="2"/>
      <c r="FA1265" s="2"/>
      <c r="FB1265" s="2"/>
      <c r="FC1265" s="2"/>
      <c r="FD1265" s="2"/>
      <c r="FE1265" s="2"/>
      <c r="FF1265" s="2"/>
      <c r="FG1265" s="2"/>
      <c r="FH1265" s="2"/>
      <c r="FI1265" s="2"/>
      <c r="FJ1265" s="2"/>
    </row>
    <row r="1266" spans="1:166" x14ac:dyDescent="0.15">
      <c r="A1266" s="134"/>
      <c r="B1266" s="127"/>
      <c r="C1266" s="119"/>
      <c r="D1266" s="128"/>
      <c r="E1266" s="129"/>
      <c r="F1266" s="129"/>
      <c r="G1266" s="129"/>
      <c r="H1266" s="129"/>
      <c r="I1266" s="128"/>
      <c r="J1266" s="122"/>
      <c r="K1266" s="118"/>
      <c r="L1266" s="130"/>
      <c r="M1266" s="131"/>
      <c r="N1266" s="131"/>
      <c r="O1266" s="130"/>
      <c r="P1266" s="129"/>
      <c r="Q1266" s="135"/>
      <c r="R1266" s="129"/>
      <c r="S1266" s="136"/>
      <c r="T1266" s="122"/>
      <c r="U1266" s="3"/>
      <c r="V1266" s="3"/>
      <c r="W1266" s="3"/>
      <c r="X1266" s="52"/>
      <c r="Y1266" s="3"/>
      <c r="Z1266" s="1"/>
      <c r="AA1266" s="3"/>
      <c r="AB1266" s="3"/>
      <c r="AC1266" s="3"/>
      <c r="AD1266" s="3"/>
      <c r="AE1266" s="3"/>
      <c r="AF1266" s="11"/>
      <c r="AG1266" s="3"/>
      <c r="AH1266" s="3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  <c r="EY1266" s="2"/>
      <c r="EZ1266" s="2"/>
      <c r="FA1266" s="2"/>
      <c r="FB1266" s="2"/>
      <c r="FC1266" s="2"/>
      <c r="FD1266" s="2"/>
      <c r="FE1266" s="2"/>
      <c r="FF1266" s="2"/>
      <c r="FG1266" s="2"/>
      <c r="FH1266" s="2"/>
      <c r="FI1266" s="2"/>
      <c r="FJ1266" s="2"/>
    </row>
    <row r="1267" spans="1:166" x14ac:dyDescent="0.15">
      <c r="A1267" s="134"/>
      <c r="B1267" s="127"/>
      <c r="C1267" s="119"/>
      <c r="D1267" s="128"/>
      <c r="E1267" s="129"/>
      <c r="F1267" s="129"/>
      <c r="G1267" s="129"/>
      <c r="H1267" s="129"/>
      <c r="I1267" s="128"/>
      <c r="J1267" s="122"/>
      <c r="K1267" s="118"/>
      <c r="L1267" s="130"/>
      <c r="M1267" s="131"/>
      <c r="N1267" s="131"/>
      <c r="O1267" s="130"/>
      <c r="P1267" s="129"/>
      <c r="Q1267" s="135"/>
      <c r="R1267" s="129"/>
      <c r="S1267" s="136"/>
      <c r="T1267" s="122"/>
      <c r="U1267" s="3"/>
      <c r="V1267" s="3"/>
      <c r="W1267" s="3"/>
      <c r="X1267" s="52"/>
      <c r="Y1267" s="3"/>
      <c r="Z1267" s="1"/>
      <c r="AA1267" s="3"/>
      <c r="AB1267" s="3"/>
      <c r="AC1267" s="3"/>
      <c r="AD1267" s="3"/>
      <c r="AE1267" s="3"/>
      <c r="AF1267" s="11"/>
      <c r="AG1267" s="3"/>
      <c r="AH1267" s="3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  <c r="EY1267" s="2"/>
      <c r="EZ1267" s="2"/>
      <c r="FA1267" s="2"/>
      <c r="FB1267" s="2"/>
      <c r="FC1267" s="2"/>
      <c r="FD1267" s="2"/>
      <c r="FE1267" s="2"/>
      <c r="FF1267" s="2"/>
      <c r="FG1267" s="2"/>
      <c r="FH1267" s="2"/>
      <c r="FI1267" s="2"/>
      <c r="FJ1267" s="2"/>
    </row>
    <row r="1268" spans="1:166" x14ac:dyDescent="0.15">
      <c r="A1268" s="134"/>
      <c r="B1268" s="127"/>
      <c r="C1268" s="119"/>
      <c r="D1268" s="128"/>
      <c r="E1268" s="129"/>
      <c r="F1268" s="129"/>
      <c r="G1268" s="129"/>
      <c r="H1268" s="129"/>
      <c r="I1268" s="128"/>
      <c r="J1268" s="122"/>
      <c r="K1268" s="118"/>
      <c r="L1268" s="130"/>
      <c r="M1268" s="131"/>
      <c r="N1268" s="131"/>
      <c r="O1268" s="130"/>
      <c r="P1268" s="129"/>
      <c r="Q1268" s="135"/>
      <c r="R1268" s="129"/>
      <c r="S1268" s="136"/>
      <c r="T1268" s="122"/>
      <c r="U1268" s="3"/>
      <c r="V1268" s="3"/>
      <c r="W1268" s="3"/>
      <c r="X1268" s="52"/>
      <c r="Y1268" s="3"/>
      <c r="Z1268" s="1"/>
      <c r="AA1268" s="3"/>
      <c r="AB1268" s="3"/>
      <c r="AC1268" s="3"/>
      <c r="AD1268" s="3"/>
      <c r="AE1268" s="3"/>
      <c r="AF1268" s="11"/>
      <c r="AG1268" s="3"/>
      <c r="AH1268" s="3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  <c r="EY1268" s="2"/>
      <c r="EZ1268" s="2"/>
      <c r="FA1268" s="2"/>
      <c r="FB1268" s="2"/>
      <c r="FC1268" s="2"/>
      <c r="FD1268" s="2"/>
      <c r="FE1268" s="2"/>
      <c r="FF1268" s="2"/>
      <c r="FG1268" s="2"/>
      <c r="FH1268" s="2"/>
      <c r="FI1268" s="2"/>
      <c r="FJ1268" s="2"/>
    </row>
    <row r="1269" spans="1:166" x14ac:dyDescent="0.15">
      <c r="A1269" s="134"/>
      <c r="B1269" s="127"/>
      <c r="C1269" s="119"/>
      <c r="D1269" s="128"/>
      <c r="E1269" s="129"/>
      <c r="F1269" s="129"/>
      <c r="G1269" s="129"/>
      <c r="H1269" s="129"/>
      <c r="I1269" s="128"/>
      <c r="J1269" s="122"/>
      <c r="K1269" s="118"/>
      <c r="L1269" s="130"/>
      <c r="M1269" s="131"/>
      <c r="N1269" s="131"/>
      <c r="O1269" s="130"/>
      <c r="P1269" s="129"/>
      <c r="Q1269" s="135"/>
      <c r="R1269" s="129"/>
      <c r="S1269" s="136"/>
      <c r="T1269" s="122"/>
      <c r="U1269" s="3"/>
      <c r="V1269" s="3"/>
      <c r="W1269" s="3"/>
      <c r="X1269" s="52"/>
      <c r="Y1269" s="3"/>
      <c r="Z1269" s="1"/>
      <c r="AA1269" s="3"/>
      <c r="AB1269" s="3"/>
      <c r="AC1269" s="3"/>
      <c r="AD1269" s="3"/>
      <c r="AE1269" s="3"/>
      <c r="AF1269" s="11"/>
      <c r="AG1269" s="3"/>
      <c r="AH1269" s="3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  <c r="EY1269" s="2"/>
      <c r="EZ1269" s="2"/>
      <c r="FA1269" s="2"/>
      <c r="FB1269" s="2"/>
      <c r="FC1269" s="2"/>
      <c r="FD1269" s="2"/>
      <c r="FE1269" s="2"/>
      <c r="FF1269" s="2"/>
      <c r="FG1269" s="2"/>
      <c r="FH1269" s="2"/>
      <c r="FI1269" s="2"/>
      <c r="FJ1269" s="2"/>
    </row>
    <row r="1270" spans="1:166" x14ac:dyDescent="0.15">
      <c r="A1270" s="134"/>
      <c r="B1270" s="127"/>
      <c r="C1270" s="119"/>
      <c r="D1270" s="128"/>
      <c r="E1270" s="129"/>
      <c r="F1270" s="129"/>
      <c r="G1270" s="129"/>
      <c r="H1270" s="129"/>
      <c r="I1270" s="128"/>
      <c r="J1270" s="122"/>
      <c r="K1270" s="118"/>
      <c r="L1270" s="130"/>
      <c r="M1270" s="131"/>
      <c r="N1270" s="131"/>
      <c r="O1270" s="130"/>
      <c r="P1270" s="129"/>
      <c r="Q1270" s="135"/>
      <c r="R1270" s="129"/>
      <c r="S1270" s="136"/>
      <c r="T1270" s="122"/>
      <c r="U1270" s="3"/>
      <c r="V1270" s="3"/>
      <c r="W1270" s="3"/>
      <c r="X1270" s="52"/>
      <c r="Y1270" s="3"/>
      <c r="Z1270" s="1"/>
      <c r="AA1270" s="3"/>
      <c r="AB1270" s="3"/>
      <c r="AC1270" s="3"/>
      <c r="AD1270" s="3"/>
      <c r="AE1270" s="3"/>
      <c r="AF1270" s="11"/>
      <c r="AG1270" s="3"/>
      <c r="AH1270" s="3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  <c r="EY1270" s="2"/>
      <c r="EZ1270" s="2"/>
      <c r="FA1270" s="2"/>
      <c r="FB1270" s="2"/>
      <c r="FC1270" s="2"/>
      <c r="FD1270" s="2"/>
      <c r="FE1270" s="2"/>
      <c r="FF1270" s="2"/>
      <c r="FG1270" s="2"/>
      <c r="FH1270" s="2"/>
      <c r="FI1270" s="2"/>
      <c r="FJ1270" s="2"/>
    </row>
    <row r="1271" spans="1:166" x14ac:dyDescent="0.15">
      <c r="A1271" s="134"/>
      <c r="B1271" s="127"/>
      <c r="C1271" s="119"/>
      <c r="D1271" s="128"/>
      <c r="E1271" s="129"/>
      <c r="F1271" s="129"/>
      <c r="G1271" s="129"/>
      <c r="H1271" s="129"/>
      <c r="I1271" s="128"/>
      <c r="J1271" s="122"/>
      <c r="K1271" s="118"/>
      <c r="L1271" s="130"/>
      <c r="M1271" s="131"/>
      <c r="N1271" s="131"/>
      <c r="O1271" s="130"/>
      <c r="P1271" s="129"/>
      <c r="Q1271" s="135"/>
      <c r="R1271" s="129"/>
      <c r="S1271" s="136"/>
      <c r="T1271" s="122"/>
      <c r="U1271" s="3"/>
      <c r="V1271" s="3"/>
      <c r="W1271" s="3"/>
      <c r="X1271" s="52"/>
      <c r="Y1271" s="3"/>
      <c r="Z1271" s="1"/>
      <c r="AA1271" s="3"/>
      <c r="AB1271" s="3"/>
      <c r="AC1271" s="3"/>
      <c r="AD1271" s="3"/>
      <c r="AE1271" s="3"/>
      <c r="AF1271" s="11"/>
      <c r="AG1271" s="3"/>
      <c r="AH1271" s="3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  <c r="EY1271" s="2"/>
      <c r="EZ1271" s="2"/>
      <c r="FA1271" s="2"/>
      <c r="FB1271" s="2"/>
      <c r="FC1271" s="2"/>
      <c r="FD1271" s="2"/>
      <c r="FE1271" s="2"/>
      <c r="FF1271" s="2"/>
      <c r="FG1271" s="2"/>
      <c r="FH1271" s="2"/>
      <c r="FI1271" s="2"/>
      <c r="FJ1271" s="2"/>
    </row>
    <row r="1272" spans="1:166" x14ac:dyDescent="0.15">
      <c r="A1272" s="134"/>
      <c r="B1272" s="127"/>
      <c r="C1272" s="119"/>
      <c r="D1272" s="128"/>
      <c r="E1272" s="129"/>
      <c r="F1272" s="129"/>
      <c r="G1272" s="129"/>
      <c r="H1272" s="129"/>
      <c r="I1272" s="128"/>
      <c r="J1272" s="122"/>
      <c r="K1272" s="118"/>
      <c r="L1272" s="130"/>
      <c r="M1272" s="131"/>
      <c r="N1272" s="131"/>
      <c r="O1272" s="130"/>
      <c r="P1272" s="129"/>
      <c r="Q1272" s="135"/>
      <c r="R1272" s="129"/>
      <c r="S1272" s="136"/>
      <c r="T1272" s="122"/>
      <c r="U1272" s="3"/>
      <c r="V1272" s="3"/>
      <c r="W1272" s="3"/>
      <c r="X1272" s="52"/>
      <c r="Y1272" s="3"/>
      <c r="Z1272" s="1"/>
      <c r="AA1272" s="3"/>
      <c r="AB1272" s="3"/>
      <c r="AC1272" s="3"/>
      <c r="AD1272" s="3"/>
      <c r="AE1272" s="3"/>
      <c r="AF1272" s="11"/>
      <c r="AG1272" s="3"/>
      <c r="AH1272" s="3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  <c r="EY1272" s="2"/>
      <c r="EZ1272" s="2"/>
      <c r="FA1272" s="2"/>
      <c r="FB1272" s="2"/>
      <c r="FC1272" s="2"/>
      <c r="FD1272" s="2"/>
      <c r="FE1272" s="2"/>
      <c r="FF1272" s="2"/>
      <c r="FG1272" s="2"/>
      <c r="FH1272" s="2"/>
      <c r="FI1272" s="2"/>
      <c r="FJ1272" s="2"/>
    </row>
    <row r="1273" spans="1:166" x14ac:dyDescent="0.15">
      <c r="A1273" s="134"/>
      <c r="B1273" s="127"/>
      <c r="C1273" s="119"/>
      <c r="D1273" s="128"/>
      <c r="E1273" s="129"/>
      <c r="F1273" s="129"/>
      <c r="G1273" s="129"/>
      <c r="H1273" s="129"/>
      <c r="I1273" s="128"/>
      <c r="J1273" s="122"/>
      <c r="K1273" s="118"/>
      <c r="L1273" s="130"/>
      <c r="M1273" s="131"/>
      <c r="N1273" s="131"/>
      <c r="O1273" s="130"/>
      <c r="P1273" s="129"/>
      <c r="Q1273" s="135"/>
      <c r="R1273" s="129"/>
      <c r="S1273" s="136"/>
      <c r="T1273" s="122"/>
      <c r="U1273" s="3"/>
      <c r="V1273" s="3"/>
      <c r="W1273" s="3"/>
      <c r="X1273" s="52"/>
      <c r="Y1273" s="3"/>
      <c r="Z1273" s="1"/>
      <c r="AA1273" s="3"/>
      <c r="AB1273" s="3"/>
      <c r="AC1273" s="3"/>
      <c r="AD1273" s="3"/>
      <c r="AE1273" s="3"/>
      <c r="AF1273" s="11"/>
      <c r="AG1273" s="3"/>
      <c r="AH1273" s="3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  <c r="EY1273" s="2"/>
      <c r="EZ1273" s="2"/>
      <c r="FA1273" s="2"/>
      <c r="FB1273" s="2"/>
      <c r="FC1273" s="2"/>
      <c r="FD1273" s="2"/>
      <c r="FE1273" s="2"/>
      <c r="FF1273" s="2"/>
      <c r="FG1273" s="2"/>
      <c r="FH1273" s="2"/>
      <c r="FI1273" s="2"/>
      <c r="FJ1273" s="2"/>
    </row>
    <row r="1274" spans="1:166" x14ac:dyDescent="0.15">
      <c r="A1274" s="134"/>
      <c r="B1274" s="127"/>
      <c r="C1274" s="119"/>
      <c r="D1274" s="128"/>
      <c r="E1274" s="129"/>
      <c r="F1274" s="129"/>
      <c r="G1274" s="129"/>
      <c r="H1274" s="129"/>
      <c r="I1274" s="128"/>
      <c r="J1274" s="122"/>
      <c r="K1274" s="118"/>
      <c r="L1274" s="130"/>
      <c r="M1274" s="131"/>
      <c r="N1274" s="131"/>
      <c r="O1274" s="130"/>
      <c r="P1274" s="129"/>
      <c r="Q1274" s="135"/>
      <c r="R1274" s="129"/>
      <c r="S1274" s="136"/>
      <c r="T1274" s="122"/>
      <c r="U1274" s="3"/>
      <c r="V1274" s="3"/>
      <c r="W1274" s="3"/>
      <c r="X1274" s="52"/>
      <c r="Y1274" s="3"/>
      <c r="Z1274" s="1"/>
      <c r="AA1274" s="3"/>
      <c r="AB1274" s="3"/>
      <c r="AC1274" s="3"/>
      <c r="AD1274" s="3"/>
      <c r="AE1274" s="3"/>
      <c r="AF1274" s="11"/>
      <c r="AG1274" s="3"/>
      <c r="AH1274" s="3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  <c r="EY1274" s="2"/>
      <c r="EZ1274" s="2"/>
      <c r="FA1274" s="2"/>
      <c r="FB1274" s="2"/>
      <c r="FC1274" s="2"/>
      <c r="FD1274" s="2"/>
      <c r="FE1274" s="2"/>
      <c r="FF1274" s="2"/>
      <c r="FG1274" s="2"/>
      <c r="FH1274" s="2"/>
      <c r="FI1274" s="2"/>
      <c r="FJ1274" s="2"/>
    </row>
    <row r="1275" spans="1:166" x14ac:dyDescent="0.15">
      <c r="A1275" s="134"/>
      <c r="B1275" s="127"/>
      <c r="C1275" s="119"/>
      <c r="D1275" s="128"/>
      <c r="E1275" s="129"/>
      <c r="F1275" s="129"/>
      <c r="G1275" s="129"/>
      <c r="H1275" s="129"/>
      <c r="I1275" s="128"/>
      <c r="J1275" s="122"/>
      <c r="K1275" s="118"/>
      <c r="L1275" s="130"/>
      <c r="M1275" s="131"/>
      <c r="N1275" s="131"/>
      <c r="O1275" s="130"/>
      <c r="P1275" s="129"/>
      <c r="Q1275" s="135"/>
      <c r="R1275" s="129"/>
      <c r="S1275" s="136"/>
      <c r="T1275" s="122"/>
      <c r="U1275" s="3"/>
      <c r="V1275" s="3"/>
      <c r="W1275" s="3"/>
      <c r="X1275" s="52"/>
      <c r="Y1275" s="3"/>
      <c r="Z1275" s="1"/>
      <c r="AA1275" s="3"/>
      <c r="AB1275" s="3"/>
      <c r="AC1275" s="3"/>
      <c r="AD1275" s="3"/>
      <c r="AE1275" s="3"/>
      <c r="AF1275" s="11"/>
      <c r="AG1275" s="3"/>
      <c r="AH1275" s="3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  <c r="EY1275" s="2"/>
      <c r="EZ1275" s="2"/>
      <c r="FA1275" s="2"/>
      <c r="FB1275" s="2"/>
      <c r="FC1275" s="2"/>
      <c r="FD1275" s="2"/>
      <c r="FE1275" s="2"/>
      <c r="FF1275" s="2"/>
      <c r="FG1275" s="2"/>
      <c r="FH1275" s="2"/>
      <c r="FI1275" s="2"/>
      <c r="FJ1275" s="2"/>
    </row>
    <row r="1276" spans="1:166" x14ac:dyDescent="0.15">
      <c r="A1276" s="134"/>
      <c r="B1276" s="127"/>
      <c r="C1276" s="119"/>
      <c r="D1276" s="128"/>
      <c r="E1276" s="129"/>
      <c r="F1276" s="129"/>
      <c r="G1276" s="129"/>
      <c r="H1276" s="129"/>
      <c r="I1276" s="128"/>
      <c r="J1276" s="122"/>
      <c r="K1276" s="118"/>
      <c r="L1276" s="130"/>
      <c r="M1276" s="131"/>
      <c r="N1276" s="131"/>
      <c r="O1276" s="130"/>
      <c r="P1276" s="129"/>
      <c r="Q1276" s="135"/>
      <c r="R1276" s="129"/>
      <c r="S1276" s="136"/>
      <c r="T1276" s="122"/>
      <c r="U1276" s="3"/>
      <c r="V1276" s="3"/>
      <c r="W1276" s="3"/>
      <c r="X1276" s="52"/>
      <c r="Y1276" s="3"/>
      <c r="Z1276" s="1"/>
      <c r="AA1276" s="3"/>
      <c r="AB1276" s="3"/>
      <c r="AC1276" s="3"/>
      <c r="AD1276" s="3"/>
      <c r="AE1276" s="3"/>
      <c r="AF1276" s="11"/>
      <c r="AG1276" s="3"/>
      <c r="AH1276" s="3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  <c r="EY1276" s="2"/>
      <c r="EZ1276" s="2"/>
      <c r="FA1276" s="2"/>
      <c r="FB1276" s="2"/>
      <c r="FC1276" s="2"/>
      <c r="FD1276" s="2"/>
      <c r="FE1276" s="2"/>
      <c r="FF1276" s="2"/>
      <c r="FG1276" s="2"/>
      <c r="FH1276" s="2"/>
      <c r="FI1276" s="2"/>
      <c r="FJ1276" s="2"/>
    </row>
    <row r="1277" spans="1:166" x14ac:dyDescent="0.15">
      <c r="A1277" s="134"/>
      <c r="B1277" s="127"/>
      <c r="C1277" s="119"/>
      <c r="D1277" s="128"/>
      <c r="E1277" s="129"/>
      <c r="F1277" s="129"/>
      <c r="G1277" s="129"/>
      <c r="H1277" s="129"/>
      <c r="I1277" s="128"/>
      <c r="J1277" s="122"/>
      <c r="K1277" s="118"/>
      <c r="L1277" s="130"/>
      <c r="M1277" s="131"/>
      <c r="N1277" s="131"/>
      <c r="O1277" s="130"/>
      <c r="P1277" s="129"/>
      <c r="Q1277" s="135"/>
      <c r="R1277" s="129"/>
      <c r="S1277" s="136"/>
      <c r="T1277" s="122"/>
      <c r="U1277" s="3"/>
      <c r="V1277" s="3"/>
      <c r="W1277" s="3"/>
      <c r="X1277" s="52"/>
      <c r="Y1277" s="3"/>
      <c r="Z1277" s="1"/>
      <c r="AA1277" s="3"/>
      <c r="AB1277" s="3"/>
      <c r="AC1277" s="3"/>
      <c r="AD1277" s="3"/>
      <c r="AE1277" s="3"/>
      <c r="AF1277" s="11"/>
      <c r="AG1277" s="3"/>
      <c r="AH1277" s="3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  <c r="EY1277" s="2"/>
      <c r="EZ1277" s="2"/>
      <c r="FA1277" s="2"/>
      <c r="FB1277" s="2"/>
      <c r="FC1277" s="2"/>
      <c r="FD1277" s="2"/>
      <c r="FE1277" s="2"/>
      <c r="FF1277" s="2"/>
      <c r="FG1277" s="2"/>
      <c r="FH1277" s="2"/>
      <c r="FI1277" s="2"/>
      <c r="FJ1277" s="2"/>
    </row>
    <row r="1278" spans="1:166" x14ac:dyDescent="0.15">
      <c r="A1278" s="134"/>
      <c r="B1278" s="127"/>
      <c r="C1278" s="119"/>
      <c r="D1278" s="128"/>
      <c r="E1278" s="129"/>
      <c r="F1278" s="129"/>
      <c r="G1278" s="129"/>
      <c r="H1278" s="129"/>
      <c r="I1278" s="128"/>
      <c r="J1278" s="122"/>
      <c r="K1278" s="118"/>
      <c r="L1278" s="130"/>
      <c r="M1278" s="131"/>
      <c r="N1278" s="131"/>
      <c r="O1278" s="130"/>
      <c r="P1278" s="129"/>
      <c r="Q1278" s="135"/>
      <c r="R1278" s="129"/>
      <c r="S1278" s="136"/>
      <c r="T1278" s="122"/>
      <c r="U1278" s="3"/>
      <c r="V1278" s="3"/>
      <c r="W1278" s="3"/>
      <c r="X1278" s="52"/>
      <c r="Y1278" s="3"/>
      <c r="Z1278" s="1"/>
      <c r="AA1278" s="3"/>
      <c r="AB1278" s="3"/>
      <c r="AC1278" s="3"/>
      <c r="AD1278" s="3"/>
      <c r="AE1278" s="3"/>
      <c r="AF1278" s="11"/>
      <c r="AG1278" s="3"/>
      <c r="AH1278" s="3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  <c r="EY1278" s="2"/>
      <c r="EZ1278" s="2"/>
      <c r="FA1278" s="2"/>
      <c r="FB1278" s="2"/>
      <c r="FC1278" s="2"/>
      <c r="FD1278" s="2"/>
      <c r="FE1278" s="2"/>
      <c r="FF1278" s="2"/>
      <c r="FG1278" s="2"/>
      <c r="FH1278" s="2"/>
      <c r="FI1278" s="2"/>
      <c r="FJ1278" s="2"/>
    </row>
    <row r="1279" spans="1:166" x14ac:dyDescent="0.15">
      <c r="A1279" s="134"/>
      <c r="B1279" s="127"/>
      <c r="C1279" s="119"/>
      <c r="D1279" s="128"/>
      <c r="E1279" s="129"/>
      <c r="F1279" s="129"/>
      <c r="G1279" s="129"/>
      <c r="H1279" s="129"/>
      <c r="I1279" s="128"/>
      <c r="J1279" s="122"/>
      <c r="K1279" s="118"/>
      <c r="L1279" s="130"/>
      <c r="M1279" s="131"/>
      <c r="N1279" s="131"/>
      <c r="O1279" s="130"/>
      <c r="P1279" s="129"/>
      <c r="Q1279" s="135"/>
      <c r="R1279" s="129"/>
      <c r="S1279" s="136"/>
      <c r="T1279" s="122"/>
      <c r="U1279" s="3"/>
      <c r="V1279" s="3"/>
      <c r="W1279" s="3"/>
      <c r="X1279" s="52"/>
      <c r="Y1279" s="3"/>
      <c r="Z1279" s="1"/>
      <c r="AA1279" s="3"/>
      <c r="AB1279" s="3"/>
      <c r="AC1279" s="3"/>
      <c r="AD1279" s="3"/>
      <c r="AE1279" s="3"/>
      <c r="AF1279" s="11"/>
      <c r="AG1279" s="3"/>
      <c r="AH1279" s="3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  <c r="EY1279" s="2"/>
      <c r="EZ1279" s="2"/>
      <c r="FA1279" s="2"/>
      <c r="FB1279" s="2"/>
      <c r="FC1279" s="2"/>
      <c r="FD1279" s="2"/>
      <c r="FE1279" s="2"/>
      <c r="FF1279" s="2"/>
      <c r="FG1279" s="2"/>
      <c r="FH1279" s="2"/>
      <c r="FI1279" s="2"/>
      <c r="FJ1279" s="2"/>
    </row>
    <row r="1280" spans="1:166" x14ac:dyDescent="0.15">
      <c r="A1280" s="134"/>
      <c r="B1280" s="127"/>
      <c r="C1280" s="119"/>
      <c r="D1280" s="128"/>
      <c r="E1280" s="129"/>
      <c r="F1280" s="129"/>
      <c r="G1280" s="129"/>
      <c r="H1280" s="129"/>
      <c r="I1280" s="128"/>
      <c r="J1280" s="122"/>
      <c r="K1280" s="118"/>
      <c r="L1280" s="130"/>
      <c r="M1280" s="131"/>
      <c r="N1280" s="131"/>
      <c r="O1280" s="130"/>
      <c r="P1280" s="129"/>
      <c r="Q1280" s="135"/>
      <c r="R1280" s="129"/>
      <c r="S1280" s="136"/>
      <c r="T1280" s="122"/>
      <c r="U1280" s="3"/>
      <c r="V1280" s="3"/>
      <c r="W1280" s="3"/>
      <c r="X1280" s="52"/>
      <c r="Y1280" s="3"/>
      <c r="Z1280" s="1"/>
      <c r="AA1280" s="3"/>
      <c r="AB1280" s="3"/>
      <c r="AC1280" s="3"/>
      <c r="AD1280" s="3"/>
      <c r="AE1280" s="3"/>
      <c r="AF1280" s="11"/>
      <c r="AG1280" s="3"/>
      <c r="AH1280" s="3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  <c r="EY1280" s="2"/>
      <c r="EZ1280" s="2"/>
      <c r="FA1280" s="2"/>
      <c r="FB1280" s="2"/>
      <c r="FC1280" s="2"/>
      <c r="FD1280" s="2"/>
      <c r="FE1280" s="2"/>
      <c r="FF1280" s="2"/>
      <c r="FG1280" s="2"/>
      <c r="FH1280" s="2"/>
      <c r="FI1280" s="2"/>
      <c r="FJ1280" s="2"/>
    </row>
    <row r="1281" spans="1:166" x14ac:dyDescent="0.15">
      <c r="A1281" s="134"/>
      <c r="B1281" s="127"/>
      <c r="C1281" s="119"/>
      <c r="D1281" s="128"/>
      <c r="E1281" s="129"/>
      <c r="F1281" s="129"/>
      <c r="G1281" s="129"/>
      <c r="H1281" s="129"/>
      <c r="I1281" s="128"/>
      <c r="J1281" s="122"/>
      <c r="K1281" s="118"/>
      <c r="L1281" s="130"/>
      <c r="M1281" s="131"/>
      <c r="N1281" s="131"/>
      <c r="O1281" s="130"/>
      <c r="P1281" s="129"/>
      <c r="Q1281" s="135"/>
      <c r="R1281" s="129"/>
      <c r="S1281" s="136"/>
      <c r="T1281" s="122"/>
      <c r="U1281" s="3"/>
      <c r="V1281" s="3"/>
      <c r="W1281" s="3"/>
      <c r="X1281" s="52"/>
      <c r="Y1281" s="3"/>
      <c r="Z1281" s="1"/>
      <c r="AA1281" s="3"/>
      <c r="AB1281" s="3"/>
      <c r="AC1281" s="3"/>
      <c r="AD1281" s="3"/>
      <c r="AE1281" s="3"/>
      <c r="AF1281" s="11"/>
      <c r="AG1281" s="3"/>
      <c r="AH1281" s="3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  <c r="EY1281" s="2"/>
      <c r="EZ1281" s="2"/>
      <c r="FA1281" s="2"/>
      <c r="FB1281" s="2"/>
      <c r="FC1281" s="2"/>
      <c r="FD1281" s="2"/>
      <c r="FE1281" s="2"/>
      <c r="FF1281" s="2"/>
      <c r="FG1281" s="2"/>
      <c r="FH1281" s="2"/>
      <c r="FI1281" s="2"/>
      <c r="FJ1281" s="2"/>
    </row>
    <row r="1282" spans="1:166" x14ac:dyDescent="0.15">
      <c r="A1282" s="134"/>
      <c r="B1282" s="127"/>
      <c r="C1282" s="119"/>
      <c r="D1282" s="128"/>
      <c r="E1282" s="129"/>
      <c r="F1282" s="129"/>
      <c r="G1282" s="129"/>
      <c r="H1282" s="129"/>
      <c r="I1282" s="128"/>
      <c r="J1282" s="122"/>
      <c r="K1282" s="118"/>
      <c r="L1282" s="130"/>
      <c r="M1282" s="131"/>
      <c r="N1282" s="131"/>
      <c r="O1282" s="130"/>
      <c r="P1282" s="129"/>
      <c r="Q1282" s="135"/>
      <c r="R1282" s="129"/>
      <c r="S1282" s="136"/>
      <c r="T1282" s="122"/>
      <c r="U1282" s="3"/>
      <c r="V1282" s="3"/>
      <c r="W1282" s="3"/>
      <c r="X1282" s="52"/>
      <c r="Y1282" s="3"/>
      <c r="Z1282" s="1"/>
      <c r="AA1282" s="3"/>
      <c r="AB1282" s="3"/>
      <c r="AC1282" s="3"/>
      <c r="AD1282" s="3"/>
      <c r="AE1282" s="3"/>
      <c r="AF1282" s="11"/>
      <c r="AG1282" s="3"/>
      <c r="AH1282" s="3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  <c r="EY1282" s="2"/>
      <c r="EZ1282" s="2"/>
      <c r="FA1282" s="2"/>
      <c r="FB1282" s="2"/>
      <c r="FC1282" s="2"/>
      <c r="FD1282" s="2"/>
      <c r="FE1282" s="2"/>
      <c r="FF1282" s="2"/>
      <c r="FG1282" s="2"/>
      <c r="FH1282" s="2"/>
      <c r="FI1282" s="2"/>
      <c r="FJ1282" s="2"/>
    </row>
    <row r="1283" spans="1:166" x14ac:dyDescent="0.15">
      <c r="A1283" s="134"/>
      <c r="B1283" s="127"/>
      <c r="C1283" s="119"/>
      <c r="D1283" s="128"/>
      <c r="E1283" s="129"/>
      <c r="F1283" s="129"/>
      <c r="G1283" s="129"/>
      <c r="H1283" s="129"/>
      <c r="I1283" s="128"/>
      <c r="J1283" s="122"/>
      <c r="K1283" s="118"/>
      <c r="L1283" s="130"/>
      <c r="M1283" s="131"/>
      <c r="N1283" s="131"/>
      <c r="O1283" s="130"/>
      <c r="P1283" s="129"/>
      <c r="Q1283" s="135"/>
      <c r="R1283" s="129"/>
      <c r="S1283" s="136"/>
      <c r="T1283" s="122"/>
      <c r="U1283" s="3"/>
      <c r="V1283" s="3"/>
      <c r="W1283" s="3"/>
      <c r="X1283" s="52"/>
      <c r="Y1283" s="3"/>
      <c r="Z1283" s="1"/>
      <c r="AA1283" s="3"/>
      <c r="AB1283" s="3"/>
      <c r="AC1283" s="3"/>
      <c r="AD1283" s="3"/>
      <c r="AE1283" s="3"/>
      <c r="AF1283" s="11"/>
      <c r="AG1283" s="3"/>
      <c r="AH1283" s="3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  <c r="EY1283" s="2"/>
      <c r="EZ1283" s="2"/>
      <c r="FA1283" s="2"/>
      <c r="FB1283" s="2"/>
      <c r="FC1283" s="2"/>
      <c r="FD1283" s="2"/>
      <c r="FE1283" s="2"/>
      <c r="FF1283" s="2"/>
      <c r="FG1283" s="2"/>
      <c r="FH1283" s="2"/>
      <c r="FI1283" s="2"/>
      <c r="FJ1283" s="2"/>
    </row>
    <row r="1284" spans="1:166" x14ac:dyDescent="0.15">
      <c r="A1284" s="134"/>
      <c r="B1284" s="127"/>
      <c r="C1284" s="119"/>
      <c r="D1284" s="128"/>
      <c r="E1284" s="129"/>
      <c r="F1284" s="129"/>
      <c r="G1284" s="129"/>
      <c r="H1284" s="129"/>
      <c r="I1284" s="128"/>
      <c r="J1284" s="122"/>
      <c r="K1284" s="118"/>
      <c r="L1284" s="130"/>
      <c r="M1284" s="131"/>
      <c r="N1284" s="131"/>
      <c r="O1284" s="130"/>
      <c r="P1284" s="129"/>
      <c r="Q1284" s="135"/>
      <c r="R1284" s="129"/>
      <c r="S1284" s="136"/>
      <c r="T1284" s="122"/>
      <c r="U1284" s="3"/>
      <c r="V1284" s="3"/>
      <c r="W1284" s="3"/>
      <c r="X1284" s="52"/>
      <c r="Y1284" s="3"/>
      <c r="Z1284" s="1"/>
      <c r="AA1284" s="3"/>
      <c r="AB1284" s="3"/>
      <c r="AC1284" s="3"/>
      <c r="AD1284" s="3"/>
      <c r="AE1284" s="3"/>
      <c r="AF1284" s="11"/>
      <c r="AG1284" s="3"/>
      <c r="AH1284" s="3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  <c r="EY1284" s="2"/>
      <c r="EZ1284" s="2"/>
      <c r="FA1284" s="2"/>
      <c r="FB1284" s="2"/>
      <c r="FC1284" s="2"/>
      <c r="FD1284" s="2"/>
      <c r="FE1284" s="2"/>
      <c r="FF1284" s="2"/>
      <c r="FG1284" s="2"/>
      <c r="FH1284" s="2"/>
      <c r="FI1284" s="2"/>
      <c r="FJ1284" s="2"/>
    </row>
    <row r="1285" spans="1:166" x14ac:dyDescent="0.15">
      <c r="A1285" s="134"/>
      <c r="B1285" s="127"/>
      <c r="C1285" s="119"/>
      <c r="D1285" s="128"/>
      <c r="E1285" s="129"/>
      <c r="F1285" s="129"/>
      <c r="G1285" s="129"/>
      <c r="H1285" s="129"/>
      <c r="I1285" s="128"/>
      <c r="J1285" s="122"/>
      <c r="K1285" s="118"/>
      <c r="L1285" s="130"/>
      <c r="M1285" s="131"/>
      <c r="N1285" s="131"/>
      <c r="O1285" s="130"/>
      <c r="P1285" s="129"/>
      <c r="Q1285" s="135"/>
      <c r="R1285" s="129"/>
      <c r="S1285" s="136"/>
      <c r="T1285" s="122"/>
      <c r="U1285" s="3"/>
      <c r="V1285" s="3"/>
      <c r="W1285" s="3"/>
      <c r="X1285" s="52"/>
      <c r="Y1285" s="3"/>
      <c r="Z1285" s="1"/>
      <c r="AA1285" s="3"/>
      <c r="AB1285" s="3"/>
      <c r="AC1285" s="3"/>
      <c r="AD1285" s="3"/>
      <c r="AE1285" s="3"/>
      <c r="AF1285" s="11"/>
      <c r="AG1285" s="3"/>
      <c r="AH1285" s="3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  <c r="EY1285" s="2"/>
      <c r="EZ1285" s="2"/>
      <c r="FA1285" s="2"/>
      <c r="FB1285" s="2"/>
      <c r="FC1285" s="2"/>
      <c r="FD1285" s="2"/>
      <c r="FE1285" s="2"/>
      <c r="FF1285" s="2"/>
      <c r="FG1285" s="2"/>
      <c r="FH1285" s="2"/>
      <c r="FI1285" s="2"/>
      <c r="FJ1285" s="2"/>
    </row>
    <row r="1286" spans="1:166" x14ac:dyDescent="0.15">
      <c r="A1286" s="134"/>
      <c r="B1286" s="127"/>
      <c r="C1286" s="119"/>
      <c r="D1286" s="128"/>
      <c r="E1286" s="129"/>
      <c r="F1286" s="129"/>
      <c r="G1286" s="129"/>
      <c r="H1286" s="129"/>
      <c r="I1286" s="128"/>
      <c r="J1286" s="122"/>
      <c r="K1286" s="118"/>
      <c r="L1286" s="130"/>
      <c r="M1286" s="131"/>
      <c r="N1286" s="131"/>
      <c r="O1286" s="130"/>
      <c r="P1286" s="129"/>
      <c r="Q1286" s="135"/>
      <c r="R1286" s="129"/>
      <c r="S1286" s="136"/>
      <c r="T1286" s="122"/>
      <c r="U1286" s="3"/>
      <c r="V1286" s="3"/>
      <c r="W1286" s="3"/>
      <c r="X1286" s="52"/>
      <c r="Y1286" s="3"/>
      <c r="Z1286" s="1"/>
      <c r="AA1286" s="3"/>
      <c r="AB1286" s="3"/>
      <c r="AC1286" s="3"/>
      <c r="AD1286" s="3"/>
      <c r="AE1286" s="3"/>
      <c r="AF1286" s="11"/>
      <c r="AG1286" s="3"/>
      <c r="AH1286" s="3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  <c r="EY1286" s="2"/>
      <c r="EZ1286" s="2"/>
      <c r="FA1286" s="2"/>
      <c r="FB1286" s="2"/>
      <c r="FC1286" s="2"/>
      <c r="FD1286" s="2"/>
      <c r="FE1286" s="2"/>
      <c r="FF1286" s="2"/>
      <c r="FG1286" s="2"/>
      <c r="FH1286" s="2"/>
      <c r="FI1286" s="2"/>
      <c r="FJ1286" s="2"/>
    </row>
    <row r="1287" spans="1:166" x14ac:dyDescent="0.15">
      <c r="A1287" s="134"/>
      <c r="B1287" s="127"/>
      <c r="C1287" s="119"/>
      <c r="D1287" s="128"/>
      <c r="E1287" s="129"/>
      <c r="F1287" s="129"/>
      <c r="G1287" s="129"/>
      <c r="H1287" s="129"/>
      <c r="I1287" s="128"/>
      <c r="J1287" s="122"/>
      <c r="K1287" s="118"/>
      <c r="L1287" s="130"/>
      <c r="M1287" s="131"/>
      <c r="N1287" s="131"/>
      <c r="O1287" s="130"/>
      <c r="P1287" s="129"/>
      <c r="Q1287" s="135"/>
      <c r="R1287" s="129"/>
      <c r="S1287" s="136"/>
      <c r="T1287" s="122"/>
      <c r="U1287" s="3"/>
      <c r="V1287" s="3"/>
      <c r="W1287" s="3"/>
      <c r="X1287" s="52"/>
      <c r="Y1287" s="3"/>
      <c r="Z1287" s="1"/>
      <c r="AA1287" s="3"/>
      <c r="AB1287" s="3"/>
      <c r="AC1287" s="3"/>
      <c r="AD1287" s="3"/>
      <c r="AE1287" s="3"/>
      <c r="AF1287" s="11"/>
      <c r="AG1287" s="3"/>
      <c r="AH1287" s="3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  <c r="EY1287" s="2"/>
      <c r="EZ1287" s="2"/>
      <c r="FA1287" s="2"/>
      <c r="FB1287" s="2"/>
      <c r="FC1287" s="2"/>
      <c r="FD1287" s="2"/>
      <c r="FE1287" s="2"/>
      <c r="FF1287" s="2"/>
      <c r="FG1287" s="2"/>
      <c r="FH1287" s="2"/>
      <c r="FI1287" s="2"/>
      <c r="FJ1287" s="2"/>
    </row>
    <row r="1288" spans="1:166" x14ac:dyDescent="0.15">
      <c r="A1288" s="134"/>
      <c r="B1288" s="127"/>
      <c r="C1288" s="119"/>
      <c r="D1288" s="128"/>
      <c r="E1288" s="129"/>
      <c r="F1288" s="129"/>
      <c r="G1288" s="129"/>
      <c r="H1288" s="129"/>
      <c r="I1288" s="128"/>
      <c r="J1288" s="122"/>
      <c r="K1288" s="118"/>
      <c r="L1288" s="130"/>
      <c r="M1288" s="131"/>
      <c r="N1288" s="131"/>
      <c r="O1288" s="130"/>
      <c r="P1288" s="129"/>
      <c r="Q1288" s="135"/>
      <c r="R1288" s="129"/>
      <c r="S1288" s="136"/>
      <c r="T1288" s="122"/>
      <c r="U1288" s="3"/>
      <c r="V1288" s="3"/>
      <c r="W1288" s="3"/>
      <c r="X1288" s="52"/>
      <c r="Y1288" s="3"/>
      <c r="Z1288" s="1"/>
      <c r="AA1288" s="3"/>
      <c r="AB1288" s="3"/>
      <c r="AC1288" s="3"/>
      <c r="AD1288" s="3"/>
      <c r="AE1288" s="3"/>
      <c r="AF1288" s="11"/>
      <c r="AG1288" s="3"/>
      <c r="AH1288" s="3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  <c r="EY1288" s="2"/>
      <c r="EZ1288" s="2"/>
      <c r="FA1288" s="2"/>
      <c r="FB1288" s="2"/>
      <c r="FC1288" s="2"/>
      <c r="FD1288" s="2"/>
      <c r="FE1288" s="2"/>
      <c r="FF1288" s="2"/>
      <c r="FG1288" s="2"/>
      <c r="FH1288" s="2"/>
      <c r="FI1288" s="2"/>
      <c r="FJ1288" s="2"/>
    </row>
    <row r="1289" spans="1:166" x14ac:dyDescent="0.15">
      <c r="A1289" s="134"/>
      <c r="B1289" s="127"/>
      <c r="C1289" s="119"/>
      <c r="D1289" s="128"/>
      <c r="E1289" s="129"/>
      <c r="F1289" s="129"/>
      <c r="G1289" s="129"/>
      <c r="H1289" s="129"/>
      <c r="I1289" s="128"/>
      <c r="J1289" s="122"/>
      <c r="K1289" s="118"/>
      <c r="L1289" s="130"/>
      <c r="M1289" s="131"/>
      <c r="N1289" s="131"/>
      <c r="O1289" s="130"/>
      <c r="P1289" s="129"/>
      <c r="Q1289" s="135"/>
      <c r="R1289" s="129"/>
      <c r="S1289" s="136"/>
      <c r="T1289" s="122"/>
      <c r="U1289" s="34"/>
      <c r="V1289" s="34"/>
      <c r="W1289" s="34"/>
      <c r="X1289" s="51"/>
      <c r="Y1289" s="34"/>
      <c r="Z1289" s="39"/>
      <c r="AA1289" s="34"/>
      <c r="AB1289" s="34"/>
      <c r="AC1289" s="34"/>
      <c r="AD1289" s="34"/>
      <c r="AE1289" s="34"/>
      <c r="AF1289" s="35"/>
      <c r="AG1289" s="34"/>
      <c r="AH1289" s="34"/>
      <c r="AI1289" s="37"/>
      <c r="AJ1289" s="37"/>
      <c r="AK1289" s="37"/>
      <c r="AL1289" s="37"/>
      <c r="AM1289" s="37"/>
      <c r="AN1289" s="37"/>
      <c r="AO1289" s="37"/>
      <c r="AP1289" s="37"/>
      <c r="AQ1289" s="37"/>
      <c r="AR1289" s="37"/>
      <c r="AS1289" s="37"/>
      <c r="AT1289" s="37"/>
      <c r="AU1289" s="37"/>
      <c r="AV1289" s="37"/>
      <c r="AW1289" s="37"/>
      <c r="AX1289" s="37"/>
      <c r="AY1289" s="37"/>
      <c r="AZ1289" s="37"/>
      <c r="BA1289" s="37"/>
      <c r="BB1289" s="37"/>
      <c r="BC1289" s="37"/>
      <c r="BD1289" s="37"/>
      <c r="BE1289" s="37"/>
      <c r="BF1289" s="37"/>
      <c r="BG1289" s="37"/>
      <c r="BH1289" s="37"/>
      <c r="BI1289" s="37"/>
      <c r="BJ1289" s="37"/>
      <c r="BK1289" s="37"/>
      <c r="BL1289" s="37"/>
      <c r="BM1289" s="37"/>
      <c r="BN1289" s="37"/>
      <c r="BO1289" s="37"/>
      <c r="BP1289" s="37"/>
      <c r="BQ1289" s="37"/>
      <c r="BR1289" s="37"/>
      <c r="BS1289" s="37"/>
      <c r="BT1289" s="37"/>
      <c r="BU1289" s="37"/>
      <c r="BV1289" s="37"/>
      <c r="BW1289" s="37"/>
      <c r="BX1289" s="37"/>
      <c r="BY1289" s="37"/>
      <c r="BZ1289" s="37"/>
      <c r="CA1289" s="37"/>
      <c r="CB1289" s="37"/>
      <c r="CC1289" s="37"/>
      <c r="CD1289" s="37"/>
      <c r="CE1289" s="37"/>
      <c r="CF1289" s="37"/>
      <c r="CG1289" s="37"/>
      <c r="CH1289" s="37"/>
      <c r="CI1289" s="37"/>
      <c r="CJ1289" s="37"/>
      <c r="CK1289" s="37"/>
      <c r="CL1289" s="37"/>
      <c r="CM1289" s="37"/>
      <c r="CN1289" s="37"/>
      <c r="CO1289" s="37"/>
      <c r="CP1289" s="37"/>
      <c r="CQ1289" s="37"/>
      <c r="CR1289" s="37"/>
      <c r="CS1289" s="37"/>
      <c r="CT1289" s="37"/>
      <c r="CU1289" s="37"/>
      <c r="CV1289" s="37"/>
      <c r="CW1289" s="37"/>
      <c r="CX1289" s="37"/>
      <c r="CY1289" s="37"/>
      <c r="CZ1289" s="37"/>
      <c r="DA1289" s="37"/>
      <c r="DB1289" s="37"/>
      <c r="DC1289" s="37"/>
      <c r="DD1289" s="37"/>
      <c r="DE1289" s="37"/>
      <c r="DF1289" s="37"/>
      <c r="DG1289" s="37"/>
      <c r="DH1289" s="37"/>
      <c r="DI1289" s="37"/>
      <c r="DJ1289" s="37"/>
      <c r="DK1289" s="37"/>
      <c r="DL1289" s="37"/>
      <c r="DM1289" s="37"/>
      <c r="DN1289" s="37"/>
      <c r="DO1289" s="37"/>
      <c r="DP1289" s="37"/>
      <c r="DQ1289" s="37"/>
      <c r="DR1289" s="37"/>
      <c r="DS1289" s="37"/>
      <c r="DT1289" s="37"/>
      <c r="DU1289" s="37"/>
      <c r="DV1289" s="37"/>
      <c r="DW1289" s="37"/>
      <c r="DX1289" s="37"/>
      <c r="DY1289" s="37"/>
      <c r="DZ1289" s="37"/>
      <c r="EA1289" s="37"/>
      <c r="EB1289" s="37"/>
      <c r="EC1289" s="37"/>
      <c r="ED1289" s="37"/>
      <c r="EE1289" s="37"/>
      <c r="EF1289" s="37"/>
      <c r="EG1289" s="37"/>
      <c r="EH1289" s="37"/>
      <c r="EI1289" s="37"/>
      <c r="EJ1289" s="37"/>
      <c r="EK1289" s="37"/>
      <c r="EL1289" s="37"/>
      <c r="EM1289" s="37"/>
      <c r="EN1289" s="37"/>
      <c r="EO1289" s="37"/>
      <c r="EP1289" s="37"/>
      <c r="EQ1289" s="37"/>
      <c r="ER1289" s="37"/>
      <c r="ES1289" s="37"/>
      <c r="ET1289" s="37"/>
      <c r="EU1289" s="37"/>
      <c r="EV1289" s="37"/>
      <c r="EW1289" s="37"/>
      <c r="EX1289" s="37"/>
      <c r="EY1289" s="37"/>
      <c r="EZ1289" s="37"/>
      <c r="FA1289" s="37"/>
      <c r="FB1289" s="37"/>
      <c r="FC1289" s="37"/>
      <c r="FD1289" s="37"/>
      <c r="FE1289" s="37"/>
      <c r="FF1289" s="37"/>
      <c r="FG1289" s="37"/>
      <c r="FH1289" s="37"/>
      <c r="FI1289" s="37"/>
      <c r="FJ1289" s="37"/>
    </row>
    <row r="1290" spans="1:166" x14ac:dyDescent="0.15">
      <c r="A1290" s="134"/>
      <c r="B1290" s="127"/>
      <c r="C1290" s="119"/>
      <c r="D1290" s="128"/>
      <c r="E1290" s="129"/>
      <c r="F1290" s="129"/>
      <c r="G1290" s="129"/>
      <c r="H1290" s="129"/>
      <c r="I1290" s="128"/>
      <c r="J1290" s="122"/>
      <c r="K1290" s="118"/>
      <c r="L1290" s="130"/>
      <c r="M1290" s="131"/>
      <c r="N1290" s="131"/>
      <c r="O1290" s="130"/>
      <c r="P1290" s="129"/>
      <c r="Q1290" s="135"/>
      <c r="R1290" s="129"/>
      <c r="S1290" s="136"/>
      <c r="T1290" s="122"/>
      <c r="U1290" s="34"/>
      <c r="V1290" s="34"/>
      <c r="W1290" s="34"/>
      <c r="X1290" s="51"/>
      <c r="Y1290" s="34"/>
      <c r="Z1290" s="39"/>
      <c r="AA1290" s="34"/>
      <c r="AB1290" s="34"/>
      <c r="AC1290" s="34"/>
      <c r="AD1290" s="34"/>
      <c r="AE1290" s="34"/>
      <c r="AF1290" s="35"/>
      <c r="AG1290" s="34"/>
      <c r="AH1290" s="34"/>
      <c r="AI1290" s="37"/>
      <c r="AJ1290" s="37"/>
      <c r="AK1290" s="37"/>
      <c r="AL1290" s="37"/>
      <c r="AM1290" s="37"/>
      <c r="AN1290" s="37"/>
      <c r="AO1290" s="37"/>
      <c r="AP1290" s="37"/>
      <c r="AQ1290" s="37"/>
      <c r="AR1290" s="37"/>
      <c r="AS1290" s="37"/>
      <c r="AT1290" s="37"/>
      <c r="AU1290" s="37"/>
      <c r="AV1290" s="37"/>
      <c r="AW1290" s="37"/>
      <c r="AX1290" s="37"/>
      <c r="AY1290" s="37"/>
      <c r="AZ1290" s="37"/>
      <c r="BA1290" s="37"/>
      <c r="BB1290" s="37"/>
      <c r="BC1290" s="37"/>
      <c r="BD1290" s="37"/>
      <c r="BE1290" s="37"/>
      <c r="BF1290" s="37"/>
      <c r="BG1290" s="37"/>
      <c r="BH1290" s="37"/>
      <c r="BI1290" s="37"/>
      <c r="BJ1290" s="37"/>
      <c r="BK1290" s="37"/>
      <c r="BL1290" s="37"/>
      <c r="BM1290" s="37"/>
      <c r="BN1290" s="37"/>
      <c r="BO1290" s="37"/>
      <c r="BP1290" s="37"/>
      <c r="BQ1290" s="37"/>
      <c r="BR1290" s="37"/>
      <c r="BS1290" s="37"/>
      <c r="BT1290" s="37"/>
      <c r="BU1290" s="37"/>
      <c r="BV1290" s="37"/>
      <c r="BW1290" s="37"/>
      <c r="BX1290" s="37"/>
      <c r="BY1290" s="37"/>
      <c r="BZ1290" s="37"/>
      <c r="CA1290" s="37"/>
      <c r="CB1290" s="37"/>
      <c r="CC1290" s="37"/>
      <c r="CD1290" s="37"/>
      <c r="CE1290" s="37"/>
      <c r="CF1290" s="37"/>
      <c r="CG1290" s="37"/>
      <c r="CH1290" s="37"/>
      <c r="CI1290" s="37"/>
      <c r="CJ1290" s="37"/>
      <c r="CK1290" s="37"/>
      <c r="CL1290" s="37"/>
      <c r="CM1290" s="37"/>
      <c r="CN1290" s="37"/>
      <c r="CO1290" s="37"/>
      <c r="CP1290" s="37"/>
      <c r="CQ1290" s="37"/>
      <c r="CR1290" s="37"/>
      <c r="CS1290" s="37"/>
      <c r="CT1290" s="37"/>
      <c r="CU1290" s="37"/>
      <c r="CV1290" s="37"/>
      <c r="CW1290" s="37"/>
      <c r="CX1290" s="37"/>
      <c r="CY1290" s="37"/>
      <c r="CZ1290" s="37"/>
      <c r="DA1290" s="37"/>
      <c r="DB1290" s="37"/>
      <c r="DC1290" s="37"/>
      <c r="DD1290" s="37"/>
      <c r="DE1290" s="37"/>
      <c r="DF1290" s="37"/>
      <c r="DG1290" s="37"/>
      <c r="DH1290" s="37"/>
      <c r="DI1290" s="37"/>
      <c r="DJ1290" s="37"/>
      <c r="DK1290" s="37"/>
      <c r="DL1290" s="37"/>
      <c r="DM1290" s="37"/>
      <c r="DN1290" s="37"/>
      <c r="DO1290" s="37"/>
      <c r="DP1290" s="37"/>
      <c r="DQ1290" s="37"/>
      <c r="DR1290" s="37"/>
      <c r="DS1290" s="37"/>
      <c r="DT1290" s="37"/>
      <c r="DU1290" s="37"/>
      <c r="DV1290" s="37"/>
      <c r="DW1290" s="37"/>
      <c r="DX1290" s="37"/>
      <c r="DY1290" s="37"/>
      <c r="DZ1290" s="37"/>
      <c r="EA1290" s="37"/>
      <c r="EB1290" s="37"/>
      <c r="EC1290" s="37"/>
      <c r="ED1290" s="37"/>
      <c r="EE1290" s="37"/>
      <c r="EF1290" s="37"/>
      <c r="EG1290" s="37"/>
      <c r="EH1290" s="37"/>
      <c r="EI1290" s="37"/>
      <c r="EJ1290" s="37"/>
      <c r="EK1290" s="37"/>
      <c r="EL1290" s="37"/>
      <c r="EM1290" s="37"/>
      <c r="EN1290" s="37"/>
      <c r="EO1290" s="37"/>
      <c r="EP1290" s="37"/>
      <c r="EQ1290" s="37"/>
      <c r="ER1290" s="37"/>
      <c r="ES1290" s="37"/>
      <c r="ET1290" s="37"/>
      <c r="EU1290" s="37"/>
      <c r="EV1290" s="37"/>
      <c r="EW1290" s="37"/>
      <c r="EX1290" s="37"/>
      <c r="EY1290" s="37"/>
      <c r="EZ1290" s="37"/>
      <c r="FA1290" s="37"/>
      <c r="FB1290" s="37"/>
      <c r="FC1290" s="37"/>
      <c r="FD1290" s="37"/>
      <c r="FE1290" s="37"/>
      <c r="FF1290" s="37"/>
      <c r="FG1290" s="37"/>
      <c r="FH1290" s="37"/>
      <c r="FI1290" s="37"/>
      <c r="FJ1290" s="37"/>
    </row>
    <row r="1291" spans="1:166" x14ac:dyDescent="0.15">
      <c r="A1291" s="134"/>
      <c r="B1291" s="127"/>
      <c r="C1291" s="119"/>
      <c r="D1291" s="128"/>
      <c r="E1291" s="129"/>
      <c r="F1291" s="129"/>
      <c r="G1291" s="129"/>
      <c r="H1291" s="129"/>
      <c r="I1291" s="128"/>
      <c r="J1291" s="122"/>
      <c r="K1291" s="118"/>
      <c r="L1291" s="130"/>
      <c r="M1291" s="131"/>
      <c r="N1291" s="131"/>
      <c r="O1291" s="130"/>
      <c r="P1291" s="129"/>
      <c r="Q1291" s="135"/>
      <c r="R1291" s="129"/>
      <c r="S1291" s="136"/>
      <c r="T1291" s="122"/>
      <c r="U1291" s="34"/>
      <c r="V1291" s="34"/>
      <c r="W1291" s="34"/>
      <c r="X1291" s="51"/>
      <c r="Y1291" s="34"/>
      <c r="Z1291" s="39"/>
      <c r="AA1291" s="34"/>
      <c r="AB1291" s="34"/>
      <c r="AC1291" s="34"/>
      <c r="AD1291" s="34"/>
      <c r="AE1291" s="34"/>
      <c r="AF1291" s="35"/>
      <c r="AG1291" s="34"/>
      <c r="AH1291" s="34"/>
      <c r="AI1291" s="37"/>
      <c r="AJ1291" s="37"/>
      <c r="AK1291" s="37"/>
      <c r="AL1291" s="37"/>
      <c r="AM1291" s="37"/>
      <c r="AN1291" s="37"/>
      <c r="AO1291" s="37"/>
      <c r="AP1291" s="37"/>
      <c r="AQ1291" s="37"/>
      <c r="AR1291" s="37"/>
      <c r="AS1291" s="37"/>
      <c r="AT1291" s="37"/>
      <c r="AU1291" s="37"/>
      <c r="AV1291" s="37"/>
      <c r="AW1291" s="37"/>
      <c r="AX1291" s="37"/>
      <c r="AY1291" s="37"/>
      <c r="AZ1291" s="37"/>
      <c r="BA1291" s="37"/>
      <c r="BB1291" s="37"/>
      <c r="BC1291" s="37"/>
      <c r="BD1291" s="37"/>
      <c r="BE1291" s="37"/>
      <c r="BF1291" s="37"/>
      <c r="BG1291" s="37"/>
      <c r="BH1291" s="37"/>
      <c r="BI1291" s="37"/>
      <c r="BJ1291" s="37"/>
      <c r="BK1291" s="37"/>
      <c r="BL1291" s="37"/>
      <c r="BM1291" s="37"/>
      <c r="BN1291" s="37"/>
      <c r="BO1291" s="37"/>
      <c r="BP1291" s="37"/>
      <c r="BQ1291" s="37"/>
      <c r="BR1291" s="37"/>
      <c r="BS1291" s="37"/>
      <c r="BT1291" s="37"/>
      <c r="BU1291" s="37"/>
      <c r="BV1291" s="37"/>
      <c r="BW1291" s="37"/>
      <c r="BX1291" s="37"/>
      <c r="BY1291" s="37"/>
      <c r="BZ1291" s="37"/>
      <c r="CA1291" s="37"/>
      <c r="CB1291" s="37"/>
      <c r="CC1291" s="37"/>
      <c r="CD1291" s="37"/>
      <c r="CE1291" s="37"/>
      <c r="CF1291" s="37"/>
      <c r="CG1291" s="37"/>
      <c r="CH1291" s="37"/>
      <c r="CI1291" s="37"/>
      <c r="CJ1291" s="37"/>
      <c r="CK1291" s="37"/>
      <c r="CL1291" s="37"/>
      <c r="CM1291" s="37"/>
      <c r="CN1291" s="37"/>
      <c r="CO1291" s="37"/>
      <c r="CP1291" s="37"/>
      <c r="CQ1291" s="37"/>
      <c r="CR1291" s="37"/>
      <c r="CS1291" s="37"/>
      <c r="CT1291" s="37"/>
      <c r="CU1291" s="37"/>
      <c r="CV1291" s="37"/>
      <c r="CW1291" s="37"/>
      <c r="CX1291" s="37"/>
      <c r="CY1291" s="37"/>
      <c r="CZ1291" s="37"/>
      <c r="DA1291" s="37"/>
      <c r="DB1291" s="37"/>
      <c r="DC1291" s="37"/>
      <c r="DD1291" s="37"/>
      <c r="DE1291" s="37"/>
      <c r="DF1291" s="37"/>
      <c r="DG1291" s="37"/>
      <c r="DH1291" s="37"/>
      <c r="DI1291" s="37"/>
      <c r="DJ1291" s="37"/>
      <c r="DK1291" s="37"/>
      <c r="DL1291" s="37"/>
      <c r="DM1291" s="37"/>
      <c r="DN1291" s="37"/>
      <c r="DO1291" s="37"/>
      <c r="DP1291" s="37"/>
      <c r="DQ1291" s="37"/>
      <c r="DR1291" s="37"/>
      <c r="DS1291" s="37"/>
      <c r="DT1291" s="37"/>
      <c r="DU1291" s="37"/>
      <c r="DV1291" s="37"/>
      <c r="DW1291" s="37"/>
      <c r="DX1291" s="37"/>
      <c r="DY1291" s="37"/>
      <c r="DZ1291" s="37"/>
      <c r="EA1291" s="37"/>
      <c r="EB1291" s="37"/>
      <c r="EC1291" s="37"/>
      <c r="ED1291" s="37"/>
      <c r="EE1291" s="37"/>
      <c r="EF1291" s="37"/>
      <c r="EG1291" s="37"/>
      <c r="EH1291" s="37"/>
      <c r="EI1291" s="37"/>
      <c r="EJ1291" s="37"/>
      <c r="EK1291" s="37"/>
      <c r="EL1291" s="37"/>
      <c r="EM1291" s="37"/>
      <c r="EN1291" s="37"/>
      <c r="EO1291" s="37"/>
      <c r="EP1291" s="37"/>
      <c r="EQ1291" s="37"/>
      <c r="ER1291" s="37"/>
      <c r="ES1291" s="37"/>
      <c r="ET1291" s="37"/>
      <c r="EU1291" s="37"/>
      <c r="EV1291" s="37"/>
      <c r="EW1291" s="37"/>
      <c r="EX1291" s="37"/>
      <c r="EY1291" s="37"/>
      <c r="EZ1291" s="37"/>
      <c r="FA1291" s="37"/>
      <c r="FB1291" s="37"/>
      <c r="FC1291" s="37"/>
      <c r="FD1291" s="37"/>
      <c r="FE1291" s="37"/>
      <c r="FF1291" s="37"/>
      <c r="FG1291" s="37"/>
      <c r="FH1291" s="37"/>
      <c r="FI1291" s="37"/>
      <c r="FJ1291" s="37"/>
    </row>
    <row r="1292" spans="1:166" x14ac:dyDescent="0.15">
      <c r="A1292" s="134"/>
      <c r="B1292" s="127"/>
      <c r="C1292" s="119"/>
      <c r="D1292" s="128"/>
      <c r="E1292" s="129"/>
      <c r="F1292" s="129"/>
      <c r="G1292" s="129"/>
      <c r="H1292" s="129"/>
      <c r="I1292" s="128"/>
      <c r="J1292" s="122"/>
      <c r="K1292" s="118"/>
      <c r="L1292" s="130"/>
      <c r="M1292" s="131"/>
      <c r="N1292" s="131"/>
      <c r="O1292" s="130"/>
      <c r="P1292" s="129"/>
      <c r="Q1292" s="135"/>
      <c r="R1292" s="129"/>
      <c r="S1292" s="136"/>
      <c r="T1292" s="122"/>
      <c r="U1292" s="3"/>
      <c r="V1292" s="3"/>
      <c r="W1292" s="3"/>
      <c r="X1292" s="52"/>
      <c r="Y1292" s="3"/>
      <c r="Z1292" s="1"/>
      <c r="AA1292" s="3"/>
      <c r="AB1292" s="3"/>
      <c r="AC1292" s="3"/>
      <c r="AD1292" s="3"/>
      <c r="AE1292" s="3"/>
      <c r="AF1292" s="11"/>
      <c r="AG1292" s="3"/>
      <c r="AH1292" s="3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  <c r="EY1292" s="2"/>
      <c r="EZ1292" s="2"/>
      <c r="FA1292" s="2"/>
      <c r="FB1292" s="2"/>
      <c r="FC1292" s="2"/>
      <c r="FD1292" s="2"/>
      <c r="FE1292" s="2"/>
      <c r="FF1292" s="2"/>
      <c r="FG1292" s="2"/>
      <c r="FH1292" s="2"/>
      <c r="FI1292" s="2"/>
      <c r="FJ1292" s="2"/>
    </row>
    <row r="1293" spans="1:166" x14ac:dyDescent="0.15">
      <c r="A1293" s="134"/>
      <c r="B1293" s="127"/>
      <c r="C1293" s="119"/>
      <c r="D1293" s="128"/>
      <c r="E1293" s="129"/>
      <c r="F1293" s="129"/>
      <c r="G1293" s="129"/>
      <c r="H1293" s="129"/>
      <c r="I1293" s="128"/>
      <c r="J1293" s="122"/>
      <c r="K1293" s="118"/>
      <c r="L1293" s="130"/>
      <c r="M1293" s="131"/>
      <c r="N1293" s="131"/>
      <c r="O1293" s="130"/>
      <c r="P1293" s="129"/>
      <c r="Q1293" s="135"/>
      <c r="R1293" s="129"/>
      <c r="S1293" s="136"/>
      <c r="T1293" s="122"/>
      <c r="U1293" s="3"/>
      <c r="V1293" s="3"/>
      <c r="W1293" s="3"/>
      <c r="X1293" s="52"/>
      <c r="Y1293" s="3"/>
      <c r="Z1293" s="1"/>
      <c r="AA1293" s="3"/>
      <c r="AB1293" s="3"/>
      <c r="AC1293" s="3"/>
      <c r="AD1293" s="3"/>
      <c r="AE1293" s="3"/>
      <c r="AF1293" s="11"/>
      <c r="AG1293" s="3"/>
      <c r="AH1293" s="3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  <c r="EY1293" s="2"/>
      <c r="EZ1293" s="2"/>
      <c r="FA1293" s="2"/>
      <c r="FB1293" s="2"/>
      <c r="FC1293" s="2"/>
      <c r="FD1293" s="2"/>
      <c r="FE1293" s="2"/>
      <c r="FF1293" s="2"/>
      <c r="FG1293" s="2"/>
      <c r="FH1293" s="2"/>
      <c r="FI1293" s="2"/>
      <c r="FJ1293" s="2"/>
    </row>
    <row r="1294" spans="1:166" x14ac:dyDescent="0.15">
      <c r="A1294" s="134"/>
      <c r="B1294" s="127"/>
      <c r="C1294" s="119"/>
      <c r="D1294" s="128"/>
      <c r="E1294" s="129"/>
      <c r="F1294" s="129"/>
      <c r="G1294" s="129"/>
      <c r="H1294" s="129"/>
      <c r="I1294" s="128"/>
      <c r="J1294" s="122"/>
      <c r="K1294" s="118"/>
      <c r="L1294" s="130"/>
      <c r="M1294" s="131"/>
      <c r="N1294" s="131"/>
      <c r="O1294" s="130"/>
      <c r="P1294" s="129"/>
      <c r="Q1294" s="135"/>
      <c r="R1294" s="129"/>
      <c r="S1294" s="136"/>
      <c r="T1294" s="122"/>
      <c r="U1294" s="3"/>
      <c r="V1294" s="3"/>
      <c r="W1294" s="3"/>
      <c r="X1294" s="52"/>
      <c r="Y1294" s="3"/>
      <c r="Z1294" s="1"/>
      <c r="AA1294" s="3"/>
      <c r="AB1294" s="3"/>
      <c r="AC1294" s="3"/>
      <c r="AD1294" s="3"/>
      <c r="AE1294" s="3"/>
      <c r="AF1294" s="11"/>
      <c r="AG1294" s="3"/>
      <c r="AH1294" s="3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  <c r="EY1294" s="2"/>
      <c r="EZ1294" s="2"/>
      <c r="FA1294" s="2"/>
      <c r="FB1294" s="2"/>
      <c r="FC1294" s="2"/>
      <c r="FD1294" s="2"/>
      <c r="FE1294" s="2"/>
      <c r="FF1294" s="2"/>
      <c r="FG1294" s="2"/>
      <c r="FH1294" s="2"/>
      <c r="FI1294" s="2"/>
      <c r="FJ1294" s="2"/>
    </row>
    <row r="1295" spans="1:166" x14ac:dyDescent="0.15">
      <c r="A1295" s="134"/>
      <c r="B1295" s="127"/>
      <c r="C1295" s="119"/>
      <c r="D1295" s="128"/>
      <c r="E1295" s="129"/>
      <c r="F1295" s="129"/>
      <c r="G1295" s="129"/>
      <c r="H1295" s="129"/>
      <c r="I1295" s="128"/>
      <c r="J1295" s="122"/>
      <c r="K1295" s="118"/>
      <c r="L1295" s="130"/>
      <c r="M1295" s="131"/>
      <c r="N1295" s="131"/>
      <c r="O1295" s="130"/>
      <c r="P1295" s="129"/>
      <c r="Q1295" s="135"/>
      <c r="R1295" s="129"/>
      <c r="S1295" s="136"/>
      <c r="T1295" s="122"/>
      <c r="U1295" s="3"/>
      <c r="V1295" s="3"/>
      <c r="W1295" s="3"/>
      <c r="X1295" s="52"/>
      <c r="Y1295" s="3"/>
      <c r="Z1295" s="1"/>
      <c r="AA1295" s="3"/>
      <c r="AB1295" s="3"/>
      <c r="AC1295" s="3"/>
      <c r="AD1295" s="3"/>
      <c r="AE1295" s="3"/>
      <c r="AF1295" s="11"/>
      <c r="AG1295" s="3"/>
      <c r="AH1295" s="3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  <c r="EY1295" s="2"/>
      <c r="EZ1295" s="2"/>
      <c r="FA1295" s="2"/>
      <c r="FB1295" s="2"/>
      <c r="FC1295" s="2"/>
      <c r="FD1295" s="2"/>
      <c r="FE1295" s="2"/>
      <c r="FF1295" s="2"/>
      <c r="FG1295" s="2"/>
      <c r="FH1295" s="2"/>
      <c r="FI1295" s="2"/>
      <c r="FJ1295" s="2"/>
    </row>
    <row r="1296" spans="1:166" x14ac:dyDescent="0.15">
      <c r="A1296" s="134"/>
      <c r="B1296" s="127"/>
      <c r="C1296" s="119"/>
      <c r="D1296" s="128"/>
      <c r="E1296" s="129"/>
      <c r="F1296" s="129"/>
      <c r="G1296" s="129"/>
      <c r="H1296" s="129"/>
      <c r="I1296" s="128"/>
      <c r="J1296" s="122"/>
      <c r="K1296" s="118"/>
      <c r="L1296" s="130"/>
      <c r="M1296" s="131"/>
      <c r="N1296" s="131"/>
      <c r="O1296" s="130"/>
      <c r="P1296" s="129"/>
      <c r="Q1296" s="135"/>
      <c r="R1296" s="129"/>
      <c r="S1296" s="136"/>
      <c r="T1296" s="122"/>
      <c r="U1296" s="3"/>
      <c r="V1296" s="3"/>
      <c r="W1296" s="3"/>
      <c r="X1296" s="52"/>
      <c r="Y1296" s="3"/>
      <c r="Z1296" s="1"/>
      <c r="AA1296" s="3"/>
      <c r="AB1296" s="3"/>
      <c r="AC1296" s="3"/>
      <c r="AD1296" s="3"/>
      <c r="AE1296" s="3"/>
      <c r="AF1296" s="11"/>
      <c r="AG1296" s="3"/>
      <c r="AH1296" s="3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  <c r="EY1296" s="2"/>
      <c r="EZ1296" s="2"/>
      <c r="FA1296" s="2"/>
      <c r="FB1296" s="2"/>
      <c r="FC1296" s="2"/>
      <c r="FD1296" s="2"/>
      <c r="FE1296" s="2"/>
      <c r="FF1296" s="2"/>
      <c r="FG1296" s="2"/>
      <c r="FH1296" s="2"/>
      <c r="FI1296" s="2"/>
      <c r="FJ1296" s="2"/>
    </row>
    <row r="1297" spans="1:166" x14ac:dyDescent="0.15">
      <c r="A1297" s="134"/>
      <c r="B1297" s="127"/>
      <c r="C1297" s="119"/>
      <c r="D1297" s="128"/>
      <c r="E1297" s="129"/>
      <c r="F1297" s="129"/>
      <c r="G1297" s="129"/>
      <c r="H1297" s="129"/>
      <c r="I1297" s="128"/>
      <c r="J1297" s="122"/>
      <c r="K1297" s="118"/>
      <c r="L1297" s="130"/>
      <c r="M1297" s="131"/>
      <c r="N1297" s="131"/>
      <c r="O1297" s="130"/>
      <c r="P1297" s="129"/>
      <c r="Q1297" s="135"/>
      <c r="R1297" s="129"/>
      <c r="S1297" s="136"/>
      <c r="T1297" s="122"/>
      <c r="U1297" s="3"/>
      <c r="V1297" s="3"/>
      <c r="W1297" s="3"/>
      <c r="X1297" s="52"/>
      <c r="Y1297" s="3"/>
      <c r="Z1297" s="1"/>
      <c r="AA1297" s="3"/>
      <c r="AB1297" s="3"/>
      <c r="AC1297" s="3"/>
      <c r="AD1297" s="3"/>
      <c r="AE1297" s="3"/>
      <c r="AF1297" s="11"/>
      <c r="AG1297" s="3"/>
      <c r="AH1297" s="3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  <c r="EY1297" s="2"/>
      <c r="EZ1297" s="2"/>
      <c r="FA1297" s="2"/>
      <c r="FB1297" s="2"/>
      <c r="FC1297" s="2"/>
      <c r="FD1297" s="2"/>
      <c r="FE1297" s="2"/>
      <c r="FF1297" s="2"/>
      <c r="FG1297" s="2"/>
      <c r="FH1297" s="2"/>
      <c r="FI1297" s="2"/>
      <c r="FJ1297" s="2"/>
    </row>
    <row r="1298" spans="1:166" x14ac:dyDescent="0.15">
      <c r="A1298" s="134"/>
      <c r="B1298" s="127"/>
      <c r="C1298" s="119"/>
      <c r="D1298" s="128"/>
      <c r="E1298" s="129"/>
      <c r="F1298" s="129"/>
      <c r="G1298" s="129"/>
      <c r="H1298" s="129"/>
      <c r="I1298" s="128"/>
      <c r="J1298" s="122"/>
      <c r="K1298" s="118"/>
      <c r="L1298" s="130"/>
      <c r="M1298" s="131"/>
      <c r="N1298" s="131"/>
      <c r="O1298" s="130"/>
      <c r="P1298" s="129"/>
      <c r="Q1298" s="135"/>
      <c r="R1298" s="129"/>
      <c r="S1298" s="136"/>
      <c r="T1298" s="122"/>
      <c r="U1298" s="3"/>
      <c r="V1298" s="3"/>
      <c r="W1298" s="3"/>
      <c r="X1298" s="52"/>
      <c r="Y1298" s="3"/>
      <c r="Z1298" s="1"/>
      <c r="AA1298" s="3"/>
      <c r="AB1298" s="3"/>
      <c r="AC1298" s="3"/>
      <c r="AD1298" s="3"/>
      <c r="AE1298" s="3"/>
      <c r="AF1298" s="11"/>
      <c r="AG1298" s="3"/>
      <c r="AH1298" s="3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  <c r="EY1298" s="2"/>
      <c r="EZ1298" s="2"/>
      <c r="FA1298" s="2"/>
      <c r="FB1298" s="2"/>
      <c r="FC1298" s="2"/>
      <c r="FD1298" s="2"/>
      <c r="FE1298" s="2"/>
      <c r="FF1298" s="2"/>
      <c r="FG1298" s="2"/>
      <c r="FH1298" s="2"/>
      <c r="FI1298" s="2"/>
      <c r="FJ1298" s="2"/>
    </row>
    <row r="1299" spans="1:166" x14ac:dyDescent="0.15">
      <c r="A1299" s="134"/>
      <c r="B1299" s="127"/>
      <c r="C1299" s="119"/>
      <c r="D1299" s="128"/>
      <c r="E1299" s="129"/>
      <c r="F1299" s="129"/>
      <c r="G1299" s="129"/>
      <c r="H1299" s="129"/>
      <c r="I1299" s="128"/>
      <c r="J1299" s="122"/>
      <c r="K1299" s="118"/>
      <c r="L1299" s="130"/>
      <c r="M1299" s="131"/>
      <c r="N1299" s="131"/>
      <c r="O1299" s="130"/>
      <c r="P1299" s="129"/>
      <c r="Q1299" s="135"/>
      <c r="R1299" s="129"/>
      <c r="S1299" s="136"/>
      <c r="T1299" s="122"/>
      <c r="U1299" s="3"/>
      <c r="V1299" s="3"/>
      <c r="W1299" s="3"/>
      <c r="X1299" s="52"/>
      <c r="Y1299" s="3"/>
      <c r="Z1299" s="1"/>
      <c r="AA1299" s="3"/>
      <c r="AB1299" s="3"/>
      <c r="AC1299" s="3"/>
      <c r="AD1299" s="3"/>
      <c r="AE1299" s="3"/>
      <c r="AF1299" s="11"/>
      <c r="AG1299" s="3"/>
      <c r="AH1299" s="3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  <c r="EY1299" s="2"/>
      <c r="EZ1299" s="2"/>
      <c r="FA1299" s="2"/>
      <c r="FB1299" s="2"/>
      <c r="FC1299" s="2"/>
      <c r="FD1299" s="2"/>
      <c r="FE1299" s="2"/>
      <c r="FF1299" s="2"/>
      <c r="FG1299" s="2"/>
      <c r="FH1299" s="2"/>
      <c r="FI1299" s="2"/>
      <c r="FJ1299" s="2"/>
    </row>
    <row r="1300" spans="1:166" x14ac:dyDescent="0.15">
      <c r="A1300" s="134"/>
      <c r="B1300" s="127"/>
      <c r="C1300" s="119"/>
      <c r="D1300" s="128"/>
      <c r="E1300" s="129"/>
      <c r="F1300" s="129"/>
      <c r="G1300" s="129"/>
      <c r="H1300" s="129"/>
      <c r="I1300" s="128"/>
      <c r="J1300" s="122"/>
      <c r="K1300" s="118"/>
      <c r="L1300" s="130"/>
      <c r="M1300" s="131"/>
      <c r="N1300" s="131"/>
      <c r="O1300" s="130"/>
      <c r="P1300" s="129"/>
      <c r="Q1300" s="135"/>
      <c r="R1300" s="129"/>
      <c r="S1300" s="136"/>
      <c r="T1300" s="122"/>
      <c r="U1300" s="3"/>
      <c r="V1300" s="3"/>
      <c r="W1300" s="3"/>
      <c r="X1300" s="52"/>
      <c r="Y1300" s="3"/>
      <c r="Z1300" s="1"/>
      <c r="AA1300" s="3"/>
      <c r="AB1300" s="3"/>
      <c r="AC1300" s="3"/>
      <c r="AD1300" s="3"/>
      <c r="AE1300" s="3"/>
      <c r="AF1300" s="11"/>
      <c r="AG1300" s="3"/>
      <c r="AH1300" s="3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  <c r="EZ1300" s="2"/>
      <c r="FA1300" s="2"/>
      <c r="FB1300" s="2"/>
      <c r="FC1300" s="2"/>
      <c r="FD1300" s="2"/>
      <c r="FE1300" s="2"/>
      <c r="FF1300" s="2"/>
      <c r="FG1300" s="2"/>
      <c r="FH1300" s="2"/>
      <c r="FI1300" s="2"/>
      <c r="FJ1300" s="2"/>
    </row>
    <row r="1301" spans="1:166" x14ac:dyDescent="0.15">
      <c r="A1301" s="134"/>
      <c r="B1301" s="127"/>
      <c r="C1301" s="119"/>
      <c r="D1301" s="128"/>
      <c r="E1301" s="129"/>
      <c r="F1301" s="129"/>
      <c r="G1301" s="129"/>
      <c r="H1301" s="129"/>
      <c r="I1301" s="128"/>
      <c r="J1301" s="122"/>
      <c r="K1301" s="118"/>
      <c r="L1301" s="130"/>
      <c r="M1301" s="131"/>
      <c r="N1301" s="131"/>
      <c r="O1301" s="130"/>
      <c r="P1301" s="129"/>
      <c r="Q1301" s="135"/>
      <c r="R1301" s="129"/>
      <c r="S1301" s="136"/>
      <c r="T1301" s="122"/>
      <c r="U1301" s="3"/>
      <c r="V1301" s="3"/>
      <c r="W1301" s="3"/>
      <c r="X1301" s="52"/>
      <c r="Y1301" s="3"/>
      <c r="Z1301" s="1"/>
      <c r="AA1301" s="3"/>
      <c r="AB1301" s="3"/>
      <c r="AC1301" s="3"/>
      <c r="AD1301" s="3"/>
      <c r="AE1301" s="3"/>
      <c r="AF1301" s="11"/>
      <c r="AG1301" s="3"/>
      <c r="AH1301" s="3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  <c r="EY1301" s="2"/>
      <c r="EZ1301" s="2"/>
      <c r="FA1301" s="2"/>
      <c r="FB1301" s="2"/>
      <c r="FC1301" s="2"/>
      <c r="FD1301" s="2"/>
      <c r="FE1301" s="2"/>
      <c r="FF1301" s="2"/>
      <c r="FG1301" s="2"/>
      <c r="FH1301" s="2"/>
      <c r="FI1301" s="2"/>
      <c r="FJ1301" s="2"/>
    </row>
    <row r="1302" spans="1:166" x14ac:dyDescent="0.15">
      <c r="A1302" s="134"/>
      <c r="B1302" s="127"/>
      <c r="C1302" s="119"/>
      <c r="D1302" s="128"/>
      <c r="E1302" s="129"/>
      <c r="F1302" s="129"/>
      <c r="G1302" s="129"/>
      <c r="H1302" s="129"/>
      <c r="I1302" s="128"/>
      <c r="J1302" s="122"/>
      <c r="K1302" s="118"/>
      <c r="L1302" s="130"/>
      <c r="M1302" s="131"/>
      <c r="N1302" s="131"/>
      <c r="O1302" s="130"/>
      <c r="P1302" s="129"/>
      <c r="Q1302" s="135"/>
      <c r="R1302" s="129"/>
      <c r="S1302" s="136"/>
      <c r="T1302" s="122"/>
      <c r="U1302" s="3"/>
      <c r="V1302" s="3"/>
      <c r="W1302" s="3"/>
      <c r="X1302" s="52"/>
      <c r="Y1302" s="3"/>
      <c r="Z1302" s="1"/>
      <c r="AA1302" s="3"/>
      <c r="AB1302" s="3"/>
      <c r="AC1302" s="3"/>
      <c r="AD1302" s="3"/>
      <c r="AE1302" s="3"/>
      <c r="AF1302" s="11"/>
      <c r="AG1302" s="3"/>
      <c r="AH1302" s="3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  <c r="EY1302" s="2"/>
      <c r="EZ1302" s="2"/>
      <c r="FA1302" s="2"/>
      <c r="FB1302" s="2"/>
      <c r="FC1302" s="2"/>
      <c r="FD1302" s="2"/>
      <c r="FE1302" s="2"/>
      <c r="FF1302" s="2"/>
      <c r="FG1302" s="2"/>
      <c r="FH1302" s="2"/>
      <c r="FI1302" s="2"/>
      <c r="FJ1302" s="2"/>
    </row>
    <row r="1303" spans="1:166" x14ac:dyDescent="0.15">
      <c r="A1303" s="134"/>
      <c r="B1303" s="127"/>
      <c r="C1303" s="119"/>
      <c r="D1303" s="128"/>
      <c r="E1303" s="129"/>
      <c r="F1303" s="129"/>
      <c r="G1303" s="129"/>
      <c r="H1303" s="129"/>
      <c r="I1303" s="128"/>
      <c r="J1303" s="122"/>
      <c r="K1303" s="118"/>
      <c r="L1303" s="130"/>
      <c r="M1303" s="131"/>
      <c r="N1303" s="131"/>
      <c r="O1303" s="130"/>
      <c r="P1303" s="129"/>
      <c r="Q1303" s="135"/>
      <c r="R1303" s="129"/>
      <c r="S1303" s="136"/>
      <c r="T1303" s="122"/>
      <c r="U1303" s="3"/>
      <c r="V1303" s="3"/>
      <c r="W1303" s="3"/>
      <c r="X1303" s="52"/>
      <c r="Y1303" s="3"/>
      <c r="Z1303" s="1"/>
      <c r="AA1303" s="3"/>
      <c r="AB1303" s="3"/>
      <c r="AC1303" s="3"/>
      <c r="AD1303" s="3"/>
      <c r="AE1303" s="3"/>
      <c r="AF1303" s="11"/>
      <c r="AG1303" s="3"/>
      <c r="AH1303" s="3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  <c r="EY1303" s="2"/>
      <c r="EZ1303" s="2"/>
      <c r="FA1303" s="2"/>
      <c r="FB1303" s="2"/>
      <c r="FC1303" s="2"/>
      <c r="FD1303" s="2"/>
      <c r="FE1303" s="2"/>
      <c r="FF1303" s="2"/>
      <c r="FG1303" s="2"/>
      <c r="FH1303" s="2"/>
      <c r="FI1303" s="2"/>
      <c r="FJ1303" s="2"/>
    </row>
    <row r="1304" spans="1:166" x14ac:dyDescent="0.15">
      <c r="A1304" s="134"/>
      <c r="B1304" s="127"/>
      <c r="C1304" s="119"/>
      <c r="D1304" s="128"/>
      <c r="E1304" s="129"/>
      <c r="F1304" s="129"/>
      <c r="G1304" s="129"/>
      <c r="H1304" s="129"/>
      <c r="I1304" s="128"/>
      <c r="J1304" s="122"/>
      <c r="K1304" s="118"/>
      <c r="L1304" s="130"/>
      <c r="M1304" s="131"/>
      <c r="N1304" s="131"/>
      <c r="O1304" s="130"/>
      <c r="P1304" s="129"/>
      <c r="Q1304" s="135"/>
      <c r="R1304" s="129"/>
      <c r="S1304" s="136"/>
      <c r="T1304" s="122"/>
      <c r="U1304" s="3"/>
      <c r="V1304" s="3"/>
      <c r="W1304" s="3"/>
      <c r="X1304" s="52"/>
      <c r="Y1304" s="3"/>
      <c r="Z1304" s="1"/>
      <c r="AA1304" s="3"/>
      <c r="AB1304" s="3"/>
      <c r="AC1304" s="3"/>
      <c r="AD1304" s="3"/>
      <c r="AE1304" s="3"/>
      <c r="AF1304" s="11"/>
      <c r="AG1304" s="3"/>
      <c r="AH1304" s="3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  <c r="EY1304" s="2"/>
      <c r="EZ1304" s="2"/>
      <c r="FA1304" s="2"/>
      <c r="FB1304" s="2"/>
      <c r="FC1304" s="2"/>
      <c r="FD1304" s="2"/>
      <c r="FE1304" s="2"/>
      <c r="FF1304" s="2"/>
      <c r="FG1304" s="2"/>
      <c r="FH1304" s="2"/>
      <c r="FI1304" s="2"/>
      <c r="FJ1304" s="2"/>
    </row>
    <row r="1305" spans="1:166" x14ac:dyDescent="0.15">
      <c r="A1305" s="134"/>
      <c r="B1305" s="127"/>
      <c r="C1305" s="119"/>
      <c r="D1305" s="128"/>
      <c r="E1305" s="129"/>
      <c r="F1305" s="129"/>
      <c r="G1305" s="129"/>
      <c r="H1305" s="129"/>
      <c r="I1305" s="128"/>
      <c r="J1305" s="122"/>
      <c r="K1305" s="118"/>
      <c r="L1305" s="130"/>
      <c r="M1305" s="131"/>
      <c r="N1305" s="131"/>
      <c r="O1305" s="130"/>
      <c r="P1305" s="129"/>
      <c r="Q1305" s="135"/>
      <c r="R1305" s="129"/>
      <c r="S1305" s="136"/>
      <c r="T1305" s="122"/>
      <c r="U1305" s="3"/>
      <c r="V1305" s="3"/>
      <c r="W1305" s="3"/>
      <c r="X1305" s="52"/>
      <c r="Y1305" s="3"/>
      <c r="Z1305" s="1"/>
      <c r="AA1305" s="3"/>
      <c r="AB1305" s="3"/>
      <c r="AC1305" s="3"/>
      <c r="AD1305" s="3"/>
      <c r="AE1305" s="3"/>
      <c r="AF1305" s="11"/>
      <c r="AG1305" s="3"/>
      <c r="AH1305" s="3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  <c r="EY1305" s="2"/>
      <c r="EZ1305" s="2"/>
      <c r="FA1305" s="2"/>
      <c r="FB1305" s="2"/>
      <c r="FC1305" s="2"/>
      <c r="FD1305" s="2"/>
      <c r="FE1305" s="2"/>
      <c r="FF1305" s="2"/>
      <c r="FG1305" s="2"/>
      <c r="FH1305" s="2"/>
      <c r="FI1305" s="2"/>
      <c r="FJ1305" s="2"/>
    </row>
    <row r="1306" spans="1:166" x14ac:dyDescent="0.15">
      <c r="A1306" s="134"/>
      <c r="B1306" s="127"/>
      <c r="C1306" s="119"/>
      <c r="D1306" s="128"/>
      <c r="E1306" s="129"/>
      <c r="F1306" s="129"/>
      <c r="G1306" s="129"/>
      <c r="H1306" s="129"/>
      <c r="I1306" s="128"/>
      <c r="J1306" s="122"/>
      <c r="K1306" s="118"/>
      <c r="L1306" s="130"/>
      <c r="M1306" s="131"/>
      <c r="N1306" s="131"/>
      <c r="O1306" s="130"/>
      <c r="P1306" s="129"/>
      <c r="Q1306" s="135"/>
      <c r="R1306" s="129"/>
      <c r="S1306" s="136"/>
      <c r="T1306" s="122"/>
      <c r="U1306" s="3"/>
      <c r="V1306" s="3"/>
      <c r="W1306" s="3"/>
      <c r="X1306" s="52"/>
      <c r="Y1306" s="3"/>
      <c r="Z1306" s="1"/>
      <c r="AA1306" s="3"/>
      <c r="AB1306" s="3"/>
      <c r="AC1306" s="3"/>
      <c r="AD1306" s="3"/>
      <c r="AE1306" s="3"/>
      <c r="AF1306" s="11"/>
      <c r="AG1306" s="3"/>
      <c r="AH1306" s="3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  <c r="EY1306" s="2"/>
      <c r="EZ1306" s="2"/>
      <c r="FA1306" s="2"/>
      <c r="FB1306" s="2"/>
      <c r="FC1306" s="2"/>
      <c r="FD1306" s="2"/>
      <c r="FE1306" s="2"/>
      <c r="FF1306" s="2"/>
      <c r="FG1306" s="2"/>
      <c r="FH1306" s="2"/>
      <c r="FI1306" s="2"/>
      <c r="FJ1306" s="2"/>
    </row>
    <row r="1307" spans="1:166" x14ac:dyDescent="0.15">
      <c r="A1307" s="134"/>
      <c r="B1307" s="127"/>
      <c r="C1307" s="119"/>
      <c r="D1307" s="128"/>
      <c r="E1307" s="129"/>
      <c r="F1307" s="129"/>
      <c r="G1307" s="129"/>
      <c r="H1307" s="129"/>
      <c r="I1307" s="128"/>
      <c r="J1307" s="122"/>
      <c r="K1307" s="118"/>
      <c r="L1307" s="130"/>
      <c r="M1307" s="131"/>
      <c r="N1307" s="131"/>
      <c r="O1307" s="130"/>
      <c r="P1307" s="129"/>
      <c r="Q1307" s="135"/>
      <c r="R1307" s="129"/>
      <c r="S1307" s="136"/>
      <c r="T1307" s="122"/>
      <c r="U1307" s="3"/>
      <c r="V1307" s="3"/>
      <c r="W1307" s="3"/>
      <c r="X1307" s="52"/>
      <c r="Y1307" s="3"/>
      <c r="Z1307" s="1"/>
      <c r="AA1307" s="3"/>
      <c r="AB1307" s="3"/>
      <c r="AC1307" s="3"/>
      <c r="AD1307" s="3"/>
      <c r="AE1307" s="3"/>
      <c r="AF1307" s="11"/>
      <c r="AG1307" s="3"/>
      <c r="AH1307" s="3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  <c r="EY1307" s="2"/>
      <c r="EZ1307" s="2"/>
      <c r="FA1307" s="2"/>
      <c r="FB1307" s="2"/>
      <c r="FC1307" s="2"/>
      <c r="FD1307" s="2"/>
      <c r="FE1307" s="2"/>
      <c r="FF1307" s="2"/>
      <c r="FG1307" s="2"/>
      <c r="FH1307" s="2"/>
      <c r="FI1307" s="2"/>
      <c r="FJ1307" s="2"/>
    </row>
    <row r="1308" spans="1:166" x14ac:dyDescent="0.15">
      <c r="A1308" s="134"/>
      <c r="B1308" s="127"/>
      <c r="C1308" s="119"/>
      <c r="D1308" s="128"/>
      <c r="E1308" s="129"/>
      <c r="F1308" s="129"/>
      <c r="G1308" s="129"/>
      <c r="H1308" s="129"/>
      <c r="I1308" s="128"/>
      <c r="J1308" s="122"/>
      <c r="K1308" s="118"/>
      <c r="L1308" s="130"/>
      <c r="M1308" s="131"/>
      <c r="N1308" s="131"/>
      <c r="O1308" s="130"/>
      <c r="P1308" s="129"/>
      <c r="Q1308" s="135"/>
      <c r="R1308" s="129"/>
      <c r="S1308" s="136"/>
      <c r="T1308" s="122"/>
      <c r="U1308" s="3"/>
      <c r="V1308" s="3"/>
      <c r="W1308" s="3"/>
      <c r="X1308" s="52"/>
      <c r="Y1308" s="3"/>
      <c r="Z1308" s="1"/>
      <c r="AA1308" s="3"/>
      <c r="AB1308" s="3"/>
      <c r="AC1308" s="3"/>
      <c r="AD1308" s="3"/>
      <c r="AE1308" s="3"/>
      <c r="AF1308" s="11"/>
      <c r="AG1308" s="3"/>
      <c r="AH1308" s="3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  <c r="EY1308" s="2"/>
      <c r="EZ1308" s="2"/>
      <c r="FA1308" s="2"/>
      <c r="FB1308" s="2"/>
      <c r="FC1308" s="2"/>
      <c r="FD1308" s="2"/>
      <c r="FE1308" s="2"/>
      <c r="FF1308" s="2"/>
      <c r="FG1308" s="2"/>
      <c r="FH1308" s="2"/>
      <c r="FI1308" s="2"/>
      <c r="FJ1308" s="2"/>
    </row>
    <row r="1309" spans="1:166" x14ac:dyDescent="0.15">
      <c r="A1309" s="134"/>
      <c r="B1309" s="127"/>
      <c r="C1309" s="119"/>
      <c r="D1309" s="128"/>
      <c r="E1309" s="129"/>
      <c r="F1309" s="129"/>
      <c r="G1309" s="129"/>
      <c r="H1309" s="129"/>
      <c r="I1309" s="128"/>
      <c r="J1309" s="122"/>
      <c r="K1309" s="118"/>
      <c r="L1309" s="130"/>
      <c r="M1309" s="131"/>
      <c r="N1309" s="131"/>
      <c r="O1309" s="130"/>
      <c r="P1309" s="129"/>
      <c r="Q1309" s="135"/>
      <c r="R1309" s="129"/>
      <c r="S1309" s="136"/>
      <c r="T1309" s="122"/>
      <c r="U1309" s="3"/>
      <c r="V1309" s="3"/>
      <c r="W1309" s="3"/>
      <c r="X1309" s="52"/>
      <c r="Y1309" s="3"/>
      <c r="Z1309" s="1"/>
      <c r="AA1309" s="3"/>
      <c r="AB1309" s="3"/>
      <c r="AC1309" s="3"/>
      <c r="AD1309" s="3"/>
      <c r="AE1309" s="3"/>
      <c r="AF1309" s="11"/>
      <c r="AG1309" s="3"/>
      <c r="AH1309" s="3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  <c r="EY1309" s="2"/>
      <c r="EZ1309" s="2"/>
      <c r="FA1309" s="2"/>
      <c r="FB1309" s="2"/>
      <c r="FC1309" s="2"/>
      <c r="FD1309" s="2"/>
      <c r="FE1309" s="2"/>
      <c r="FF1309" s="2"/>
      <c r="FG1309" s="2"/>
      <c r="FH1309" s="2"/>
      <c r="FI1309" s="2"/>
      <c r="FJ1309" s="2"/>
    </row>
    <row r="1310" spans="1:166" x14ac:dyDescent="0.15">
      <c r="A1310" s="134"/>
      <c r="B1310" s="127"/>
      <c r="C1310" s="119"/>
      <c r="D1310" s="128"/>
      <c r="E1310" s="129"/>
      <c r="F1310" s="129"/>
      <c r="G1310" s="129"/>
      <c r="H1310" s="129"/>
      <c r="I1310" s="128"/>
      <c r="J1310" s="122"/>
      <c r="K1310" s="118"/>
      <c r="L1310" s="130"/>
      <c r="M1310" s="131"/>
      <c r="N1310" s="131"/>
      <c r="O1310" s="130"/>
      <c r="P1310" s="129"/>
      <c r="Q1310" s="135"/>
      <c r="R1310" s="129"/>
      <c r="S1310" s="136"/>
      <c r="T1310" s="122"/>
      <c r="U1310" s="3"/>
      <c r="V1310" s="3"/>
      <c r="W1310" s="3"/>
      <c r="X1310" s="52"/>
      <c r="Y1310" s="3"/>
      <c r="Z1310" s="1"/>
      <c r="AA1310" s="3"/>
      <c r="AB1310" s="3"/>
      <c r="AC1310" s="3"/>
      <c r="AD1310" s="3"/>
      <c r="AE1310" s="3"/>
      <c r="AF1310" s="11"/>
      <c r="AG1310" s="3"/>
      <c r="AH1310" s="3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  <c r="EY1310" s="2"/>
      <c r="EZ1310" s="2"/>
      <c r="FA1310" s="2"/>
      <c r="FB1310" s="2"/>
      <c r="FC1310" s="2"/>
      <c r="FD1310" s="2"/>
      <c r="FE1310" s="2"/>
      <c r="FF1310" s="2"/>
      <c r="FG1310" s="2"/>
      <c r="FH1310" s="2"/>
      <c r="FI1310" s="2"/>
      <c r="FJ1310" s="2"/>
    </row>
    <row r="1311" spans="1:166" x14ac:dyDescent="0.15">
      <c r="A1311" s="134"/>
      <c r="B1311" s="127"/>
      <c r="C1311" s="119"/>
      <c r="D1311" s="128"/>
      <c r="E1311" s="129"/>
      <c r="F1311" s="129"/>
      <c r="G1311" s="129"/>
      <c r="H1311" s="129"/>
      <c r="I1311" s="128"/>
      <c r="J1311" s="122"/>
      <c r="K1311" s="118"/>
      <c r="L1311" s="130"/>
      <c r="M1311" s="131"/>
      <c r="N1311" s="131"/>
      <c r="O1311" s="130"/>
      <c r="P1311" s="129"/>
      <c r="Q1311" s="135"/>
      <c r="R1311" s="129"/>
      <c r="S1311" s="136"/>
      <c r="T1311" s="122"/>
      <c r="U1311" s="3"/>
      <c r="V1311" s="3"/>
      <c r="W1311" s="3"/>
      <c r="X1311" s="52"/>
      <c r="Y1311" s="3"/>
      <c r="Z1311" s="1"/>
      <c r="AA1311" s="3"/>
      <c r="AB1311" s="3"/>
      <c r="AC1311" s="3"/>
      <c r="AD1311" s="3"/>
      <c r="AE1311" s="3"/>
      <c r="AF1311" s="11"/>
      <c r="AG1311" s="3"/>
      <c r="AH1311" s="3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  <c r="EY1311" s="2"/>
      <c r="EZ1311" s="2"/>
      <c r="FA1311" s="2"/>
      <c r="FB1311" s="2"/>
      <c r="FC1311" s="2"/>
      <c r="FD1311" s="2"/>
      <c r="FE1311" s="2"/>
      <c r="FF1311" s="2"/>
      <c r="FG1311" s="2"/>
      <c r="FH1311" s="2"/>
      <c r="FI1311" s="2"/>
      <c r="FJ1311" s="2"/>
    </row>
    <row r="1312" spans="1:166" x14ac:dyDescent="0.15">
      <c r="A1312" s="134"/>
      <c r="B1312" s="127"/>
      <c r="C1312" s="119"/>
      <c r="D1312" s="128"/>
      <c r="E1312" s="129"/>
      <c r="F1312" s="129"/>
      <c r="G1312" s="129"/>
      <c r="H1312" s="129"/>
      <c r="I1312" s="128"/>
      <c r="J1312" s="122"/>
      <c r="K1312" s="118"/>
      <c r="L1312" s="130"/>
      <c r="M1312" s="131"/>
      <c r="N1312" s="131"/>
      <c r="O1312" s="130"/>
      <c r="P1312" s="129"/>
      <c r="Q1312" s="135"/>
      <c r="R1312" s="129"/>
      <c r="S1312" s="136"/>
      <c r="T1312" s="122"/>
      <c r="U1312" s="3"/>
      <c r="V1312" s="3"/>
      <c r="W1312" s="3"/>
      <c r="X1312" s="52"/>
      <c r="Y1312" s="3"/>
      <c r="Z1312" s="1"/>
      <c r="AA1312" s="3"/>
      <c r="AB1312" s="3"/>
      <c r="AC1312" s="3"/>
      <c r="AD1312" s="3"/>
      <c r="AE1312" s="3"/>
      <c r="AF1312" s="11"/>
      <c r="AG1312" s="3"/>
      <c r="AH1312" s="3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  <c r="EY1312" s="2"/>
      <c r="EZ1312" s="2"/>
      <c r="FA1312" s="2"/>
      <c r="FB1312" s="2"/>
      <c r="FC1312" s="2"/>
      <c r="FD1312" s="2"/>
      <c r="FE1312" s="2"/>
      <c r="FF1312" s="2"/>
      <c r="FG1312" s="2"/>
      <c r="FH1312" s="2"/>
      <c r="FI1312" s="2"/>
      <c r="FJ1312" s="2"/>
    </row>
    <row r="1313" spans="1:166" x14ac:dyDescent="0.15">
      <c r="A1313" s="134"/>
      <c r="B1313" s="127"/>
      <c r="C1313" s="119"/>
      <c r="D1313" s="128"/>
      <c r="E1313" s="129"/>
      <c r="F1313" s="129"/>
      <c r="G1313" s="129"/>
      <c r="H1313" s="129"/>
      <c r="I1313" s="128"/>
      <c r="J1313" s="122"/>
      <c r="K1313" s="118"/>
      <c r="L1313" s="130"/>
      <c r="M1313" s="131"/>
      <c r="N1313" s="131"/>
      <c r="O1313" s="130"/>
      <c r="P1313" s="129"/>
      <c r="Q1313" s="135"/>
      <c r="R1313" s="129"/>
      <c r="S1313" s="136"/>
      <c r="T1313" s="122"/>
      <c r="U1313" s="3"/>
      <c r="V1313" s="3"/>
      <c r="W1313" s="3"/>
      <c r="X1313" s="52"/>
      <c r="Y1313" s="3"/>
      <c r="Z1313" s="1"/>
      <c r="AA1313" s="3"/>
      <c r="AB1313" s="3"/>
      <c r="AC1313" s="3"/>
      <c r="AD1313" s="3"/>
      <c r="AE1313" s="3"/>
      <c r="AF1313" s="11"/>
      <c r="AG1313" s="3"/>
      <c r="AH1313" s="3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  <c r="EY1313" s="2"/>
      <c r="EZ1313" s="2"/>
      <c r="FA1313" s="2"/>
      <c r="FB1313" s="2"/>
      <c r="FC1313" s="2"/>
      <c r="FD1313" s="2"/>
      <c r="FE1313" s="2"/>
      <c r="FF1313" s="2"/>
      <c r="FG1313" s="2"/>
      <c r="FH1313" s="2"/>
      <c r="FI1313" s="2"/>
      <c r="FJ1313" s="2"/>
    </row>
    <row r="1314" spans="1:166" x14ac:dyDescent="0.15">
      <c r="A1314" s="134"/>
      <c r="B1314" s="127"/>
      <c r="C1314" s="119"/>
      <c r="D1314" s="128"/>
      <c r="E1314" s="129"/>
      <c r="F1314" s="129"/>
      <c r="G1314" s="129"/>
      <c r="H1314" s="129"/>
      <c r="I1314" s="128"/>
      <c r="J1314" s="122"/>
      <c r="K1314" s="118"/>
      <c r="L1314" s="130"/>
      <c r="M1314" s="131"/>
      <c r="N1314" s="131"/>
      <c r="O1314" s="130"/>
      <c r="P1314" s="129"/>
      <c r="Q1314" s="135"/>
      <c r="R1314" s="129"/>
      <c r="S1314" s="136"/>
      <c r="T1314" s="122"/>
      <c r="U1314" s="3"/>
      <c r="V1314" s="3"/>
      <c r="W1314" s="3"/>
      <c r="X1314" s="52"/>
      <c r="Y1314" s="3"/>
      <c r="Z1314" s="1"/>
      <c r="AA1314" s="3"/>
      <c r="AB1314" s="3"/>
      <c r="AC1314" s="3"/>
      <c r="AD1314" s="3"/>
      <c r="AE1314" s="3"/>
      <c r="AF1314" s="11"/>
      <c r="AG1314" s="3"/>
      <c r="AH1314" s="3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  <c r="EY1314" s="2"/>
      <c r="EZ1314" s="2"/>
      <c r="FA1314" s="2"/>
      <c r="FB1314" s="2"/>
      <c r="FC1314" s="2"/>
      <c r="FD1314" s="2"/>
      <c r="FE1314" s="2"/>
      <c r="FF1314" s="2"/>
      <c r="FG1314" s="2"/>
      <c r="FH1314" s="2"/>
      <c r="FI1314" s="2"/>
      <c r="FJ1314" s="2"/>
    </row>
    <row r="1315" spans="1:166" x14ac:dyDescent="0.15">
      <c r="A1315" s="134"/>
      <c r="B1315" s="127"/>
      <c r="C1315" s="119"/>
      <c r="D1315" s="128"/>
      <c r="E1315" s="129"/>
      <c r="F1315" s="129"/>
      <c r="G1315" s="129"/>
      <c r="H1315" s="129"/>
      <c r="I1315" s="128"/>
      <c r="J1315" s="122"/>
      <c r="K1315" s="118"/>
      <c r="L1315" s="130"/>
      <c r="M1315" s="131"/>
      <c r="N1315" s="131"/>
      <c r="O1315" s="130"/>
      <c r="P1315" s="129"/>
      <c r="Q1315" s="135"/>
      <c r="R1315" s="129"/>
      <c r="S1315" s="136"/>
      <c r="T1315" s="122"/>
      <c r="U1315" s="3"/>
      <c r="V1315" s="3"/>
      <c r="W1315" s="3"/>
      <c r="X1315" s="52"/>
      <c r="Y1315" s="3"/>
      <c r="Z1315" s="1"/>
      <c r="AA1315" s="3"/>
      <c r="AB1315" s="3"/>
      <c r="AC1315" s="3"/>
      <c r="AD1315" s="3"/>
      <c r="AE1315" s="3"/>
      <c r="AF1315" s="11"/>
      <c r="AG1315" s="3"/>
      <c r="AH1315" s="3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  <c r="EY1315" s="2"/>
      <c r="EZ1315" s="2"/>
      <c r="FA1315" s="2"/>
      <c r="FB1315" s="2"/>
      <c r="FC1315" s="2"/>
      <c r="FD1315" s="2"/>
      <c r="FE1315" s="2"/>
      <c r="FF1315" s="2"/>
      <c r="FG1315" s="2"/>
      <c r="FH1315" s="2"/>
      <c r="FI1315" s="2"/>
      <c r="FJ1315" s="2"/>
    </row>
    <row r="1316" spans="1:166" x14ac:dyDescent="0.15">
      <c r="A1316" s="134"/>
      <c r="B1316" s="127"/>
      <c r="C1316" s="119"/>
      <c r="D1316" s="128"/>
      <c r="E1316" s="129"/>
      <c r="F1316" s="129"/>
      <c r="G1316" s="129"/>
      <c r="H1316" s="129"/>
      <c r="I1316" s="128"/>
      <c r="J1316" s="122"/>
      <c r="K1316" s="118"/>
      <c r="L1316" s="130"/>
      <c r="M1316" s="131"/>
      <c r="N1316" s="131"/>
      <c r="O1316" s="130"/>
      <c r="P1316" s="129"/>
      <c r="Q1316" s="135"/>
      <c r="R1316" s="129"/>
      <c r="S1316" s="136"/>
      <c r="T1316" s="122"/>
      <c r="U1316" s="3"/>
      <c r="V1316" s="3"/>
      <c r="W1316" s="3"/>
      <c r="X1316" s="52"/>
      <c r="Y1316" s="3"/>
      <c r="Z1316" s="1"/>
      <c r="AA1316" s="3"/>
      <c r="AB1316" s="3"/>
      <c r="AC1316" s="3"/>
      <c r="AD1316" s="3"/>
      <c r="AE1316" s="3"/>
      <c r="AF1316" s="11"/>
      <c r="AG1316" s="3"/>
      <c r="AH1316" s="3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  <c r="EY1316" s="2"/>
      <c r="EZ1316" s="2"/>
      <c r="FA1316" s="2"/>
      <c r="FB1316" s="2"/>
      <c r="FC1316" s="2"/>
      <c r="FD1316" s="2"/>
      <c r="FE1316" s="2"/>
      <c r="FF1316" s="2"/>
      <c r="FG1316" s="2"/>
      <c r="FH1316" s="2"/>
      <c r="FI1316" s="2"/>
      <c r="FJ1316" s="2"/>
    </row>
    <row r="1317" spans="1:166" x14ac:dyDescent="0.15">
      <c r="A1317" s="134"/>
      <c r="B1317" s="127"/>
      <c r="C1317" s="119"/>
      <c r="D1317" s="128"/>
      <c r="E1317" s="129"/>
      <c r="F1317" s="129"/>
      <c r="G1317" s="129"/>
      <c r="H1317" s="129"/>
      <c r="I1317" s="128"/>
      <c r="J1317" s="122"/>
      <c r="K1317" s="118"/>
      <c r="L1317" s="130"/>
      <c r="M1317" s="131"/>
      <c r="N1317" s="131"/>
      <c r="O1317" s="130"/>
      <c r="P1317" s="129"/>
      <c r="Q1317" s="135"/>
      <c r="R1317" s="129"/>
      <c r="S1317" s="136"/>
      <c r="T1317" s="122"/>
      <c r="U1317" s="3"/>
      <c r="V1317" s="3"/>
      <c r="W1317" s="3"/>
      <c r="X1317" s="52"/>
      <c r="Y1317" s="3"/>
      <c r="Z1317" s="1"/>
      <c r="AA1317" s="3"/>
      <c r="AB1317" s="3"/>
      <c r="AC1317" s="3"/>
      <c r="AD1317" s="3"/>
      <c r="AE1317" s="3"/>
      <c r="AF1317" s="11"/>
      <c r="AG1317" s="3"/>
      <c r="AH1317" s="3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  <c r="EY1317" s="2"/>
      <c r="EZ1317" s="2"/>
      <c r="FA1317" s="2"/>
      <c r="FB1317" s="2"/>
      <c r="FC1317" s="2"/>
      <c r="FD1317" s="2"/>
      <c r="FE1317" s="2"/>
      <c r="FF1317" s="2"/>
      <c r="FG1317" s="2"/>
      <c r="FH1317" s="2"/>
      <c r="FI1317" s="2"/>
      <c r="FJ1317" s="2"/>
    </row>
    <row r="1318" spans="1:166" x14ac:dyDescent="0.15">
      <c r="A1318" s="134"/>
      <c r="B1318" s="127"/>
      <c r="C1318" s="119"/>
      <c r="D1318" s="128"/>
      <c r="E1318" s="129"/>
      <c r="F1318" s="129"/>
      <c r="G1318" s="129"/>
      <c r="H1318" s="129"/>
      <c r="I1318" s="128"/>
      <c r="J1318" s="122"/>
      <c r="K1318" s="118"/>
      <c r="L1318" s="130"/>
      <c r="M1318" s="131"/>
      <c r="N1318" s="131"/>
      <c r="O1318" s="130"/>
      <c r="P1318" s="129"/>
      <c r="Q1318" s="135"/>
      <c r="R1318" s="129"/>
      <c r="S1318" s="136"/>
      <c r="T1318" s="122"/>
      <c r="U1318" s="3"/>
      <c r="V1318" s="3"/>
      <c r="W1318" s="3"/>
      <c r="X1318" s="52"/>
      <c r="Y1318" s="3"/>
      <c r="Z1318" s="1"/>
      <c r="AA1318" s="3"/>
      <c r="AB1318" s="3"/>
      <c r="AC1318" s="3"/>
      <c r="AD1318" s="3"/>
      <c r="AE1318" s="3"/>
      <c r="AF1318" s="11"/>
      <c r="AG1318" s="3"/>
      <c r="AH1318" s="3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  <c r="EY1318" s="2"/>
      <c r="EZ1318" s="2"/>
      <c r="FA1318" s="2"/>
      <c r="FB1318" s="2"/>
      <c r="FC1318" s="2"/>
      <c r="FD1318" s="2"/>
      <c r="FE1318" s="2"/>
      <c r="FF1318" s="2"/>
      <c r="FG1318" s="2"/>
      <c r="FH1318" s="2"/>
      <c r="FI1318" s="2"/>
      <c r="FJ1318" s="2"/>
    </row>
    <row r="1319" spans="1:166" x14ac:dyDescent="0.15">
      <c r="A1319" s="134"/>
      <c r="B1319" s="127"/>
      <c r="C1319" s="119"/>
      <c r="D1319" s="128"/>
      <c r="E1319" s="129"/>
      <c r="F1319" s="129"/>
      <c r="G1319" s="129"/>
      <c r="H1319" s="129"/>
      <c r="I1319" s="128"/>
      <c r="J1319" s="122"/>
      <c r="K1319" s="118"/>
      <c r="L1319" s="130"/>
      <c r="M1319" s="131"/>
      <c r="N1319" s="131"/>
      <c r="O1319" s="130"/>
      <c r="P1319" s="129"/>
      <c r="Q1319" s="135"/>
      <c r="R1319" s="129"/>
      <c r="S1319" s="136"/>
      <c r="T1319" s="122"/>
      <c r="U1319" s="3"/>
      <c r="V1319" s="3"/>
      <c r="W1319" s="3"/>
      <c r="X1319" s="52"/>
      <c r="Y1319" s="3"/>
      <c r="Z1319" s="1"/>
      <c r="AA1319" s="3"/>
      <c r="AB1319" s="3"/>
      <c r="AC1319" s="3"/>
      <c r="AD1319" s="3"/>
      <c r="AE1319" s="3"/>
      <c r="AF1319" s="11"/>
      <c r="AG1319" s="3"/>
      <c r="AH1319" s="3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  <c r="EY1319" s="2"/>
      <c r="EZ1319" s="2"/>
      <c r="FA1319" s="2"/>
      <c r="FB1319" s="2"/>
      <c r="FC1319" s="2"/>
      <c r="FD1319" s="2"/>
      <c r="FE1319" s="2"/>
      <c r="FF1319" s="2"/>
      <c r="FG1319" s="2"/>
      <c r="FH1319" s="2"/>
      <c r="FI1319" s="2"/>
      <c r="FJ1319" s="2"/>
    </row>
    <row r="1320" spans="1:166" x14ac:dyDescent="0.15">
      <c r="A1320" s="134"/>
      <c r="B1320" s="127"/>
      <c r="C1320" s="119"/>
      <c r="D1320" s="128"/>
      <c r="E1320" s="129"/>
      <c r="F1320" s="129"/>
      <c r="G1320" s="129"/>
      <c r="H1320" s="129"/>
      <c r="I1320" s="128"/>
      <c r="J1320" s="122"/>
      <c r="K1320" s="118"/>
      <c r="L1320" s="130"/>
      <c r="M1320" s="131"/>
      <c r="N1320" s="131"/>
      <c r="O1320" s="130"/>
      <c r="P1320" s="129"/>
      <c r="Q1320" s="135"/>
      <c r="R1320" s="129"/>
      <c r="S1320" s="136"/>
      <c r="T1320" s="122"/>
      <c r="U1320" s="3"/>
      <c r="V1320" s="3"/>
      <c r="W1320" s="3"/>
      <c r="X1320" s="52"/>
      <c r="Y1320" s="3"/>
      <c r="Z1320" s="1"/>
      <c r="AA1320" s="3"/>
      <c r="AB1320" s="3"/>
      <c r="AC1320" s="3"/>
      <c r="AD1320" s="3"/>
      <c r="AE1320" s="3"/>
      <c r="AF1320" s="11"/>
      <c r="AG1320" s="3"/>
      <c r="AH1320" s="3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  <c r="EY1320" s="2"/>
      <c r="EZ1320" s="2"/>
      <c r="FA1320" s="2"/>
      <c r="FB1320" s="2"/>
      <c r="FC1320" s="2"/>
      <c r="FD1320" s="2"/>
      <c r="FE1320" s="2"/>
      <c r="FF1320" s="2"/>
      <c r="FG1320" s="2"/>
      <c r="FH1320" s="2"/>
      <c r="FI1320" s="2"/>
      <c r="FJ1320" s="2"/>
    </row>
    <row r="1321" spans="1:166" x14ac:dyDescent="0.15">
      <c r="A1321" s="134"/>
      <c r="B1321" s="127"/>
      <c r="C1321" s="119"/>
      <c r="D1321" s="128"/>
      <c r="E1321" s="129"/>
      <c r="F1321" s="129"/>
      <c r="G1321" s="129"/>
      <c r="H1321" s="129"/>
      <c r="I1321" s="128"/>
      <c r="J1321" s="122"/>
      <c r="K1321" s="118"/>
      <c r="L1321" s="130"/>
      <c r="M1321" s="131"/>
      <c r="N1321" s="131"/>
      <c r="O1321" s="130"/>
      <c r="P1321" s="129"/>
      <c r="Q1321" s="135"/>
      <c r="R1321" s="129"/>
      <c r="S1321" s="136"/>
      <c r="T1321" s="122"/>
      <c r="U1321" s="3"/>
      <c r="V1321" s="3"/>
      <c r="W1321" s="3"/>
      <c r="X1321" s="52"/>
      <c r="Y1321" s="3"/>
      <c r="Z1321" s="1"/>
      <c r="AA1321" s="3"/>
      <c r="AB1321" s="3"/>
      <c r="AC1321" s="3"/>
      <c r="AD1321" s="3"/>
      <c r="AE1321" s="3"/>
      <c r="AF1321" s="11"/>
      <c r="AG1321" s="3"/>
      <c r="AH1321" s="3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  <c r="EY1321" s="2"/>
      <c r="EZ1321" s="2"/>
      <c r="FA1321" s="2"/>
      <c r="FB1321" s="2"/>
      <c r="FC1321" s="2"/>
      <c r="FD1321" s="2"/>
      <c r="FE1321" s="2"/>
      <c r="FF1321" s="2"/>
      <c r="FG1321" s="2"/>
      <c r="FH1321" s="2"/>
      <c r="FI1321" s="2"/>
      <c r="FJ1321" s="2"/>
    </row>
    <row r="1322" spans="1:166" x14ac:dyDescent="0.15">
      <c r="A1322" s="134"/>
      <c r="B1322" s="127"/>
      <c r="C1322" s="119"/>
      <c r="D1322" s="128"/>
      <c r="E1322" s="129"/>
      <c r="F1322" s="129"/>
      <c r="G1322" s="129"/>
      <c r="H1322" s="129"/>
      <c r="I1322" s="128"/>
      <c r="J1322" s="122"/>
      <c r="K1322" s="118"/>
      <c r="L1322" s="130"/>
      <c r="M1322" s="131"/>
      <c r="N1322" s="131"/>
      <c r="O1322" s="130"/>
      <c r="P1322" s="129"/>
      <c r="Q1322" s="135"/>
      <c r="R1322" s="129"/>
      <c r="S1322" s="136"/>
      <c r="T1322" s="122"/>
      <c r="U1322" s="3"/>
      <c r="V1322" s="3"/>
      <c r="W1322" s="3"/>
      <c r="X1322" s="52"/>
      <c r="Y1322" s="3"/>
      <c r="Z1322" s="1"/>
      <c r="AA1322" s="3"/>
      <c r="AB1322" s="3"/>
      <c r="AC1322" s="3"/>
      <c r="AD1322" s="3"/>
      <c r="AE1322" s="3"/>
      <c r="AF1322" s="11"/>
      <c r="AG1322" s="3"/>
      <c r="AH1322" s="3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  <c r="EY1322" s="2"/>
      <c r="EZ1322" s="2"/>
      <c r="FA1322" s="2"/>
      <c r="FB1322" s="2"/>
      <c r="FC1322" s="2"/>
      <c r="FD1322" s="2"/>
      <c r="FE1322" s="2"/>
      <c r="FF1322" s="2"/>
      <c r="FG1322" s="2"/>
      <c r="FH1322" s="2"/>
      <c r="FI1322" s="2"/>
      <c r="FJ1322" s="2"/>
    </row>
    <row r="1323" spans="1:166" x14ac:dyDescent="0.15">
      <c r="A1323" s="134"/>
      <c r="B1323" s="127"/>
      <c r="C1323" s="119"/>
      <c r="D1323" s="128"/>
      <c r="E1323" s="129"/>
      <c r="F1323" s="129"/>
      <c r="G1323" s="129"/>
      <c r="H1323" s="129"/>
      <c r="I1323" s="128"/>
      <c r="J1323" s="122"/>
      <c r="K1323" s="118"/>
      <c r="L1323" s="130"/>
      <c r="M1323" s="131"/>
      <c r="N1323" s="131"/>
      <c r="O1323" s="130"/>
      <c r="P1323" s="129"/>
      <c r="Q1323" s="135"/>
      <c r="R1323" s="129"/>
      <c r="S1323" s="136"/>
      <c r="T1323" s="122"/>
      <c r="U1323" s="3"/>
      <c r="V1323" s="3"/>
      <c r="W1323" s="3"/>
      <c r="X1323" s="52"/>
      <c r="Y1323" s="3"/>
      <c r="Z1323" s="1"/>
      <c r="AA1323" s="3"/>
      <c r="AB1323" s="3"/>
      <c r="AC1323" s="3"/>
      <c r="AD1323" s="3"/>
      <c r="AE1323" s="3"/>
      <c r="AF1323" s="11"/>
      <c r="AG1323" s="3"/>
      <c r="AH1323" s="3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  <c r="EY1323" s="2"/>
      <c r="EZ1323" s="2"/>
      <c r="FA1323" s="2"/>
      <c r="FB1323" s="2"/>
      <c r="FC1323" s="2"/>
      <c r="FD1323" s="2"/>
      <c r="FE1323" s="2"/>
      <c r="FF1323" s="2"/>
      <c r="FG1323" s="2"/>
      <c r="FH1323" s="2"/>
      <c r="FI1323" s="2"/>
      <c r="FJ1323" s="2"/>
    </row>
    <row r="1324" spans="1:166" x14ac:dyDescent="0.15">
      <c r="A1324" s="134"/>
      <c r="B1324" s="127"/>
      <c r="C1324" s="119"/>
      <c r="D1324" s="128"/>
      <c r="E1324" s="129"/>
      <c r="F1324" s="129"/>
      <c r="G1324" s="129"/>
      <c r="H1324" s="129"/>
      <c r="I1324" s="128"/>
      <c r="J1324" s="122"/>
      <c r="K1324" s="118"/>
      <c r="L1324" s="130"/>
      <c r="M1324" s="131"/>
      <c r="N1324" s="131"/>
      <c r="O1324" s="130"/>
      <c r="P1324" s="129"/>
      <c r="Q1324" s="135"/>
      <c r="R1324" s="129"/>
      <c r="S1324" s="136"/>
      <c r="T1324" s="122"/>
      <c r="U1324" s="3"/>
      <c r="V1324" s="3"/>
      <c r="W1324" s="3"/>
      <c r="X1324" s="52"/>
      <c r="Y1324" s="3"/>
      <c r="Z1324" s="1"/>
      <c r="AA1324" s="3"/>
      <c r="AB1324" s="3"/>
      <c r="AC1324" s="3"/>
      <c r="AD1324" s="3"/>
      <c r="AE1324" s="3"/>
      <c r="AF1324" s="11"/>
      <c r="AG1324" s="3"/>
      <c r="AH1324" s="3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  <c r="EY1324" s="2"/>
      <c r="EZ1324" s="2"/>
      <c r="FA1324" s="2"/>
      <c r="FB1324" s="2"/>
      <c r="FC1324" s="2"/>
      <c r="FD1324" s="2"/>
      <c r="FE1324" s="2"/>
      <c r="FF1324" s="2"/>
      <c r="FG1324" s="2"/>
      <c r="FH1324" s="2"/>
      <c r="FI1324" s="2"/>
      <c r="FJ1324" s="2"/>
    </row>
    <row r="1325" spans="1:166" x14ac:dyDescent="0.15">
      <c r="A1325" s="134"/>
      <c r="B1325" s="127"/>
      <c r="C1325" s="119"/>
      <c r="D1325" s="128"/>
      <c r="E1325" s="129"/>
      <c r="F1325" s="129"/>
      <c r="G1325" s="129"/>
      <c r="H1325" s="129"/>
      <c r="I1325" s="128"/>
      <c r="J1325" s="122"/>
      <c r="K1325" s="118"/>
      <c r="L1325" s="130"/>
      <c r="M1325" s="131"/>
      <c r="N1325" s="131"/>
      <c r="O1325" s="130"/>
      <c r="P1325" s="129"/>
      <c r="Q1325" s="135"/>
      <c r="R1325" s="129"/>
      <c r="S1325" s="136"/>
      <c r="T1325" s="122"/>
      <c r="U1325" s="3"/>
      <c r="V1325" s="3"/>
      <c r="W1325" s="3"/>
      <c r="X1325" s="52"/>
      <c r="Y1325" s="3"/>
      <c r="Z1325" s="1"/>
      <c r="AA1325" s="3"/>
      <c r="AB1325" s="3"/>
      <c r="AC1325" s="3"/>
      <c r="AD1325" s="3"/>
      <c r="AE1325" s="3"/>
      <c r="AF1325" s="11"/>
      <c r="AG1325" s="3"/>
      <c r="AH1325" s="3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  <c r="EY1325" s="2"/>
      <c r="EZ1325" s="2"/>
      <c r="FA1325" s="2"/>
      <c r="FB1325" s="2"/>
      <c r="FC1325" s="2"/>
      <c r="FD1325" s="2"/>
      <c r="FE1325" s="2"/>
      <c r="FF1325" s="2"/>
      <c r="FG1325" s="2"/>
      <c r="FH1325" s="2"/>
      <c r="FI1325" s="2"/>
      <c r="FJ1325" s="2"/>
    </row>
    <row r="1326" spans="1:166" x14ac:dyDescent="0.15">
      <c r="A1326" s="134"/>
      <c r="B1326" s="127"/>
      <c r="C1326" s="119"/>
      <c r="D1326" s="128"/>
      <c r="E1326" s="129"/>
      <c r="F1326" s="129"/>
      <c r="G1326" s="129"/>
      <c r="H1326" s="129"/>
      <c r="I1326" s="128"/>
      <c r="J1326" s="122"/>
      <c r="K1326" s="118"/>
      <c r="L1326" s="130"/>
      <c r="M1326" s="131"/>
      <c r="N1326" s="131"/>
      <c r="O1326" s="130"/>
      <c r="P1326" s="129"/>
      <c r="Q1326" s="135"/>
      <c r="R1326" s="129"/>
      <c r="S1326" s="136"/>
      <c r="T1326" s="122"/>
      <c r="U1326" s="3"/>
      <c r="V1326" s="3"/>
      <c r="W1326" s="3"/>
      <c r="X1326" s="52"/>
      <c r="Y1326" s="3"/>
      <c r="Z1326" s="1"/>
      <c r="AA1326" s="3"/>
      <c r="AB1326" s="3"/>
      <c r="AC1326" s="3"/>
      <c r="AD1326" s="3"/>
      <c r="AE1326" s="3"/>
      <c r="AF1326" s="11"/>
      <c r="AG1326" s="3"/>
      <c r="AH1326" s="3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  <c r="EY1326" s="2"/>
      <c r="EZ1326" s="2"/>
      <c r="FA1326" s="2"/>
      <c r="FB1326" s="2"/>
      <c r="FC1326" s="2"/>
      <c r="FD1326" s="2"/>
      <c r="FE1326" s="2"/>
      <c r="FF1326" s="2"/>
      <c r="FG1326" s="2"/>
      <c r="FH1326" s="2"/>
      <c r="FI1326" s="2"/>
      <c r="FJ1326" s="2"/>
    </row>
    <row r="1327" spans="1:166" x14ac:dyDescent="0.15">
      <c r="A1327" s="134"/>
      <c r="B1327" s="127"/>
      <c r="C1327" s="119"/>
      <c r="D1327" s="128"/>
      <c r="E1327" s="129"/>
      <c r="F1327" s="129"/>
      <c r="G1327" s="129"/>
      <c r="H1327" s="129"/>
      <c r="I1327" s="128"/>
      <c r="J1327" s="122"/>
      <c r="K1327" s="118"/>
      <c r="L1327" s="130"/>
      <c r="M1327" s="131"/>
      <c r="N1327" s="131"/>
      <c r="O1327" s="130"/>
      <c r="P1327" s="129"/>
      <c r="Q1327" s="135"/>
      <c r="R1327" s="129"/>
      <c r="S1327" s="136"/>
      <c r="T1327" s="122"/>
      <c r="U1327" s="3"/>
      <c r="V1327" s="3"/>
      <c r="W1327" s="3"/>
      <c r="X1327" s="52"/>
      <c r="Y1327" s="3"/>
      <c r="Z1327" s="1"/>
      <c r="AA1327" s="3"/>
      <c r="AB1327" s="3"/>
      <c r="AC1327" s="3"/>
      <c r="AD1327" s="3"/>
      <c r="AE1327" s="3"/>
      <c r="AF1327" s="11"/>
      <c r="AG1327" s="3"/>
      <c r="AH1327" s="3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  <c r="EY1327" s="2"/>
      <c r="EZ1327" s="2"/>
      <c r="FA1327" s="2"/>
      <c r="FB1327" s="2"/>
      <c r="FC1327" s="2"/>
      <c r="FD1327" s="2"/>
      <c r="FE1327" s="2"/>
      <c r="FF1327" s="2"/>
      <c r="FG1327" s="2"/>
      <c r="FH1327" s="2"/>
      <c r="FI1327" s="2"/>
      <c r="FJ1327" s="2"/>
    </row>
    <row r="1328" spans="1:166" x14ac:dyDescent="0.15">
      <c r="A1328" s="134"/>
      <c r="B1328" s="127"/>
      <c r="C1328" s="119"/>
      <c r="D1328" s="128"/>
      <c r="E1328" s="129"/>
      <c r="F1328" s="129"/>
      <c r="G1328" s="129"/>
      <c r="H1328" s="129"/>
      <c r="I1328" s="128"/>
      <c r="J1328" s="122"/>
      <c r="K1328" s="118"/>
      <c r="L1328" s="130"/>
      <c r="M1328" s="131"/>
      <c r="N1328" s="131"/>
      <c r="O1328" s="130"/>
      <c r="P1328" s="129"/>
      <c r="Q1328" s="135"/>
      <c r="R1328" s="129"/>
      <c r="S1328" s="136"/>
      <c r="T1328" s="122"/>
      <c r="U1328" s="3"/>
      <c r="V1328" s="3"/>
      <c r="W1328" s="3"/>
      <c r="X1328" s="52"/>
      <c r="Y1328" s="3"/>
      <c r="Z1328" s="1"/>
      <c r="AA1328" s="3"/>
      <c r="AB1328" s="3"/>
      <c r="AC1328" s="3"/>
      <c r="AD1328" s="3"/>
      <c r="AE1328" s="3"/>
      <c r="AF1328" s="11"/>
      <c r="AG1328" s="3"/>
      <c r="AH1328" s="3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  <c r="EY1328" s="2"/>
      <c r="EZ1328" s="2"/>
      <c r="FA1328" s="2"/>
      <c r="FB1328" s="2"/>
      <c r="FC1328" s="2"/>
      <c r="FD1328" s="2"/>
      <c r="FE1328" s="2"/>
      <c r="FF1328" s="2"/>
      <c r="FG1328" s="2"/>
      <c r="FH1328" s="2"/>
      <c r="FI1328" s="2"/>
      <c r="FJ1328" s="2"/>
    </row>
    <row r="1329" spans="1:166" x14ac:dyDescent="0.15">
      <c r="A1329" s="134"/>
      <c r="B1329" s="127"/>
      <c r="C1329" s="119"/>
      <c r="D1329" s="128"/>
      <c r="E1329" s="129"/>
      <c r="F1329" s="129"/>
      <c r="G1329" s="129"/>
      <c r="H1329" s="129"/>
      <c r="I1329" s="128"/>
      <c r="J1329" s="122"/>
      <c r="K1329" s="118"/>
      <c r="L1329" s="130"/>
      <c r="M1329" s="131"/>
      <c r="N1329" s="131"/>
      <c r="O1329" s="130"/>
      <c r="P1329" s="129"/>
      <c r="Q1329" s="135"/>
      <c r="R1329" s="129"/>
      <c r="S1329" s="136"/>
      <c r="T1329" s="122"/>
      <c r="U1329" s="3"/>
      <c r="V1329" s="3"/>
      <c r="W1329" s="3"/>
      <c r="X1329" s="52"/>
      <c r="Y1329" s="3"/>
      <c r="Z1329" s="1"/>
      <c r="AA1329" s="3"/>
      <c r="AB1329" s="3"/>
      <c r="AC1329" s="3"/>
      <c r="AD1329" s="3"/>
      <c r="AE1329" s="3"/>
      <c r="AF1329" s="11"/>
      <c r="AG1329" s="3"/>
      <c r="AH1329" s="3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  <c r="EY1329" s="2"/>
      <c r="EZ1329" s="2"/>
      <c r="FA1329" s="2"/>
      <c r="FB1329" s="2"/>
      <c r="FC1329" s="2"/>
      <c r="FD1329" s="2"/>
      <c r="FE1329" s="2"/>
      <c r="FF1329" s="2"/>
      <c r="FG1329" s="2"/>
      <c r="FH1329" s="2"/>
      <c r="FI1329" s="2"/>
      <c r="FJ1329" s="2"/>
    </row>
    <row r="1330" spans="1:166" x14ac:dyDescent="0.15">
      <c r="A1330" s="134"/>
      <c r="B1330" s="127"/>
      <c r="C1330" s="119"/>
      <c r="D1330" s="128"/>
      <c r="E1330" s="129"/>
      <c r="F1330" s="129"/>
      <c r="G1330" s="129"/>
      <c r="H1330" s="129"/>
      <c r="I1330" s="128"/>
      <c r="J1330" s="122"/>
      <c r="K1330" s="118"/>
      <c r="L1330" s="130"/>
      <c r="M1330" s="131"/>
      <c r="N1330" s="131"/>
      <c r="O1330" s="130"/>
      <c r="P1330" s="129"/>
      <c r="Q1330" s="135"/>
      <c r="R1330" s="129"/>
      <c r="S1330" s="136"/>
      <c r="T1330" s="122"/>
      <c r="U1330" s="3"/>
      <c r="V1330" s="3"/>
      <c r="W1330" s="3"/>
      <c r="X1330" s="52"/>
      <c r="Y1330" s="3"/>
      <c r="Z1330" s="1"/>
      <c r="AA1330" s="3"/>
      <c r="AB1330" s="3"/>
      <c r="AC1330" s="3"/>
      <c r="AD1330" s="3"/>
      <c r="AE1330" s="3"/>
      <c r="AF1330" s="11"/>
      <c r="AG1330" s="3"/>
      <c r="AH1330" s="3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  <c r="EY1330" s="2"/>
      <c r="EZ1330" s="2"/>
      <c r="FA1330" s="2"/>
      <c r="FB1330" s="2"/>
      <c r="FC1330" s="2"/>
      <c r="FD1330" s="2"/>
      <c r="FE1330" s="2"/>
      <c r="FF1330" s="2"/>
      <c r="FG1330" s="2"/>
      <c r="FH1330" s="2"/>
      <c r="FI1330" s="2"/>
      <c r="FJ1330" s="2"/>
    </row>
    <row r="1331" spans="1:166" x14ac:dyDescent="0.15">
      <c r="A1331" s="134"/>
      <c r="B1331" s="127"/>
      <c r="C1331" s="119"/>
      <c r="D1331" s="128"/>
      <c r="E1331" s="129"/>
      <c r="F1331" s="129"/>
      <c r="G1331" s="129"/>
      <c r="H1331" s="129"/>
      <c r="I1331" s="128"/>
      <c r="J1331" s="122"/>
      <c r="K1331" s="118"/>
      <c r="L1331" s="130"/>
      <c r="M1331" s="131"/>
      <c r="N1331" s="131"/>
      <c r="O1331" s="130"/>
      <c r="P1331" s="129"/>
      <c r="Q1331" s="135"/>
      <c r="R1331" s="129"/>
      <c r="S1331" s="136"/>
      <c r="T1331" s="122"/>
      <c r="U1331" s="3"/>
      <c r="V1331" s="3"/>
      <c r="W1331" s="3"/>
      <c r="X1331" s="52"/>
      <c r="Y1331" s="3"/>
      <c r="Z1331" s="1"/>
      <c r="AA1331" s="3"/>
      <c r="AB1331" s="3"/>
      <c r="AC1331" s="3"/>
      <c r="AD1331" s="3"/>
      <c r="AE1331" s="3"/>
      <c r="AF1331" s="11"/>
      <c r="AG1331" s="3"/>
      <c r="AH1331" s="3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  <c r="EY1331" s="2"/>
      <c r="EZ1331" s="2"/>
      <c r="FA1331" s="2"/>
      <c r="FB1331" s="2"/>
      <c r="FC1331" s="2"/>
      <c r="FD1331" s="2"/>
      <c r="FE1331" s="2"/>
      <c r="FF1331" s="2"/>
      <c r="FG1331" s="2"/>
      <c r="FH1331" s="2"/>
      <c r="FI1331" s="2"/>
      <c r="FJ1331" s="2"/>
    </row>
    <row r="1332" spans="1:166" x14ac:dyDescent="0.15">
      <c r="A1332" s="134"/>
      <c r="B1332" s="127"/>
      <c r="C1332" s="119"/>
      <c r="D1332" s="128"/>
      <c r="E1332" s="129"/>
      <c r="F1332" s="129"/>
      <c r="G1332" s="129"/>
      <c r="H1332" s="129"/>
      <c r="I1332" s="128"/>
      <c r="J1332" s="122"/>
      <c r="K1332" s="118"/>
      <c r="L1332" s="130"/>
      <c r="M1332" s="131"/>
      <c r="N1332" s="131"/>
      <c r="O1332" s="130"/>
      <c r="P1332" s="129"/>
      <c r="Q1332" s="135"/>
      <c r="R1332" s="129"/>
      <c r="S1332" s="136"/>
      <c r="T1332" s="122"/>
      <c r="U1332" s="3"/>
      <c r="V1332" s="3"/>
      <c r="W1332" s="3"/>
      <c r="X1332" s="52"/>
      <c r="Y1332" s="3"/>
      <c r="Z1332" s="1"/>
      <c r="AA1332" s="3"/>
      <c r="AB1332" s="3"/>
      <c r="AC1332" s="3"/>
      <c r="AD1332" s="3"/>
      <c r="AE1332" s="3"/>
      <c r="AF1332" s="11"/>
      <c r="AG1332" s="3"/>
      <c r="AH1332" s="3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  <c r="EY1332" s="2"/>
      <c r="EZ1332" s="2"/>
      <c r="FA1332" s="2"/>
      <c r="FB1332" s="2"/>
      <c r="FC1332" s="2"/>
      <c r="FD1332" s="2"/>
      <c r="FE1332" s="2"/>
      <c r="FF1332" s="2"/>
      <c r="FG1332" s="2"/>
      <c r="FH1332" s="2"/>
      <c r="FI1332" s="2"/>
      <c r="FJ1332" s="2"/>
    </row>
    <row r="1333" spans="1:166" x14ac:dyDescent="0.15">
      <c r="A1333" s="134"/>
      <c r="B1333" s="127"/>
      <c r="C1333" s="119"/>
      <c r="D1333" s="128"/>
      <c r="E1333" s="129"/>
      <c r="F1333" s="129"/>
      <c r="G1333" s="129"/>
      <c r="H1333" s="129"/>
      <c r="I1333" s="128"/>
      <c r="J1333" s="122"/>
      <c r="K1333" s="118"/>
      <c r="L1333" s="130"/>
      <c r="M1333" s="131"/>
      <c r="N1333" s="131"/>
      <c r="O1333" s="130"/>
      <c r="P1333" s="129"/>
      <c r="Q1333" s="135"/>
      <c r="R1333" s="129"/>
      <c r="S1333" s="136"/>
      <c r="T1333" s="122"/>
      <c r="U1333" s="3"/>
      <c r="V1333" s="3"/>
      <c r="W1333" s="3"/>
      <c r="X1333" s="52"/>
      <c r="Y1333" s="3"/>
      <c r="Z1333" s="1"/>
      <c r="AA1333" s="3"/>
      <c r="AB1333" s="3"/>
      <c r="AC1333" s="3"/>
      <c r="AD1333" s="3"/>
      <c r="AE1333" s="3"/>
      <c r="AF1333" s="11"/>
      <c r="AG1333" s="3"/>
      <c r="AH1333" s="3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  <c r="EY1333" s="2"/>
      <c r="EZ1333" s="2"/>
      <c r="FA1333" s="2"/>
      <c r="FB1333" s="2"/>
      <c r="FC1333" s="2"/>
      <c r="FD1333" s="2"/>
      <c r="FE1333" s="2"/>
      <c r="FF1333" s="2"/>
      <c r="FG1333" s="2"/>
      <c r="FH1333" s="2"/>
      <c r="FI1333" s="2"/>
      <c r="FJ1333" s="2"/>
    </row>
    <row r="1334" spans="1:166" x14ac:dyDescent="0.15">
      <c r="A1334" s="134"/>
      <c r="B1334" s="127"/>
      <c r="C1334" s="119"/>
      <c r="D1334" s="128"/>
      <c r="E1334" s="129"/>
      <c r="F1334" s="129"/>
      <c r="G1334" s="129"/>
      <c r="H1334" s="129"/>
      <c r="I1334" s="128"/>
      <c r="J1334" s="122"/>
      <c r="K1334" s="118"/>
      <c r="L1334" s="130"/>
      <c r="M1334" s="131"/>
      <c r="N1334" s="131"/>
      <c r="O1334" s="130"/>
      <c r="P1334" s="129"/>
      <c r="Q1334" s="135"/>
      <c r="R1334" s="129"/>
      <c r="S1334" s="136"/>
      <c r="T1334" s="122"/>
      <c r="U1334" s="3"/>
      <c r="V1334" s="3"/>
      <c r="W1334" s="3"/>
      <c r="X1334" s="52"/>
      <c r="Y1334" s="3"/>
      <c r="Z1334" s="1"/>
      <c r="AA1334" s="3"/>
      <c r="AB1334" s="3"/>
      <c r="AC1334" s="3"/>
      <c r="AD1334" s="3"/>
      <c r="AE1334" s="3"/>
      <c r="AF1334" s="11"/>
      <c r="AG1334" s="3"/>
      <c r="AH1334" s="3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  <c r="EY1334" s="2"/>
      <c r="EZ1334" s="2"/>
      <c r="FA1334" s="2"/>
      <c r="FB1334" s="2"/>
      <c r="FC1334" s="2"/>
      <c r="FD1334" s="2"/>
      <c r="FE1334" s="2"/>
      <c r="FF1334" s="2"/>
      <c r="FG1334" s="2"/>
      <c r="FH1334" s="2"/>
      <c r="FI1334" s="2"/>
      <c r="FJ1334" s="2"/>
    </row>
    <row r="1335" spans="1:166" x14ac:dyDescent="0.15">
      <c r="A1335" s="134"/>
      <c r="B1335" s="127"/>
      <c r="C1335" s="119"/>
      <c r="D1335" s="128"/>
      <c r="E1335" s="129"/>
      <c r="F1335" s="129"/>
      <c r="G1335" s="129"/>
      <c r="H1335" s="129"/>
      <c r="I1335" s="128"/>
      <c r="J1335" s="122"/>
      <c r="K1335" s="118"/>
      <c r="L1335" s="130"/>
      <c r="M1335" s="131"/>
      <c r="N1335" s="131"/>
      <c r="O1335" s="130"/>
      <c r="P1335" s="129"/>
      <c r="Q1335" s="135"/>
      <c r="R1335" s="129"/>
      <c r="S1335" s="136"/>
      <c r="T1335" s="122"/>
      <c r="U1335" s="3"/>
      <c r="V1335" s="3"/>
      <c r="W1335" s="3"/>
      <c r="X1335" s="52"/>
      <c r="Y1335" s="3"/>
      <c r="Z1335" s="1"/>
      <c r="AA1335" s="3"/>
      <c r="AB1335" s="3"/>
      <c r="AC1335" s="3"/>
      <c r="AD1335" s="3"/>
      <c r="AE1335" s="3"/>
      <c r="AF1335" s="11"/>
      <c r="AG1335" s="3"/>
      <c r="AH1335" s="3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  <c r="EY1335" s="2"/>
      <c r="EZ1335" s="2"/>
      <c r="FA1335" s="2"/>
      <c r="FB1335" s="2"/>
      <c r="FC1335" s="2"/>
      <c r="FD1335" s="2"/>
      <c r="FE1335" s="2"/>
      <c r="FF1335" s="2"/>
      <c r="FG1335" s="2"/>
      <c r="FH1335" s="2"/>
      <c r="FI1335" s="2"/>
      <c r="FJ1335" s="2"/>
    </row>
    <row r="1336" spans="1:166" x14ac:dyDescent="0.15">
      <c r="A1336" s="134"/>
      <c r="B1336" s="127"/>
      <c r="C1336" s="119"/>
      <c r="D1336" s="128"/>
      <c r="E1336" s="129"/>
      <c r="F1336" s="129"/>
      <c r="G1336" s="129"/>
      <c r="H1336" s="129"/>
      <c r="I1336" s="128"/>
      <c r="J1336" s="122"/>
      <c r="K1336" s="118"/>
      <c r="L1336" s="130"/>
      <c r="M1336" s="131"/>
      <c r="N1336" s="131"/>
      <c r="O1336" s="130"/>
      <c r="P1336" s="129"/>
      <c r="Q1336" s="135"/>
      <c r="R1336" s="129"/>
      <c r="S1336" s="136"/>
      <c r="T1336" s="122"/>
      <c r="U1336" s="3"/>
      <c r="V1336" s="3"/>
      <c r="W1336" s="3"/>
      <c r="X1336" s="52"/>
      <c r="Y1336" s="3"/>
      <c r="Z1336" s="1"/>
      <c r="AA1336" s="3"/>
      <c r="AB1336" s="3"/>
      <c r="AC1336" s="3"/>
      <c r="AD1336" s="3"/>
      <c r="AE1336" s="3"/>
      <c r="AF1336" s="11"/>
      <c r="AG1336" s="3"/>
      <c r="AH1336" s="3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  <c r="EY1336" s="2"/>
      <c r="EZ1336" s="2"/>
      <c r="FA1336" s="2"/>
      <c r="FB1336" s="2"/>
      <c r="FC1336" s="2"/>
      <c r="FD1336" s="2"/>
      <c r="FE1336" s="2"/>
      <c r="FF1336" s="2"/>
      <c r="FG1336" s="2"/>
      <c r="FH1336" s="2"/>
      <c r="FI1336" s="2"/>
      <c r="FJ1336" s="2"/>
    </row>
    <row r="1337" spans="1:166" x14ac:dyDescent="0.15">
      <c r="A1337" s="134"/>
      <c r="B1337" s="127"/>
      <c r="C1337" s="119"/>
      <c r="D1337" s="128"/>
      <c r="E1337" s="129"/>
      <c r="F1337" s="129"/>
      <c r="G1337" s="129"/>
      <c r="H1337" s="129"/>
      <c r="I1337" s="128"/>
      <c r="J1337" s="122"/>
      <c r="K1337" s="118"/>
      <c r="L1337" s="130"/>
      <c r="M1337" s="131"/>
      <c r="N1337" s="131"/>
      <c r="O1337" s="130"/>
      <c r="P1337" s="129"/>
      <c r="Q1337" s="135"/>
      <c r="R1337" s="129"/>
      <c r="S1337" s="136"/>
      <c r="T1337" s="122"/>
      <c r="U1337" s="3"/>
      <c r="V1337" s="3"/>
      <c r="W1337" s="3"/>
      <c r="X1337" s="52"/>
      <c r="Y1337" s="3"/>
      <c r="Z1337" s="1"/>
      <c r="AA1337" s="3"/>
      <c r="AB1337" s="3"/>
      <c r="AC1337" s="3"/>
      <c r="AD1337" s="3"/>
      <c r="AE1337" s="3"/>
      <c r="AF1337" s="11"/>
      <c r="AG1337" s="3"/>
      <c r="AH1337" s="3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  <c r="EY1337" s="2"/>
      <c r="EZ1337" s="2"/>
      <c r="FA1337" s="2"/>
      <c r="FB1337" s="2"/>
      <c r="FC1337" s="2"/>
      <c r="FD1337" s="2"/>
      <c r="FE1337" s="2"/>
      <c r="FF1337" s="2"/>
      <c r="FG1337" s="2"/>
      <c r="FH1337" s="2"/>
      <c r="FI1337" s="2"/>
      <c r="FJ1337" s="2"/>
    </row>
    <row r="1338" spans="1:166" x14ac:dyDescent="0.15">
      <c r="A1338" s="134"/>
      <c r="B1338" s="127"/>
      <c r="C1338" s="119"/>
      <c r="D1338" s="128"/>
      <c r="E1338" s="129"/>
      <c r="F1338" s="129"/>
      <c r="G1338" s="129"/>
      <c r="H1338" s="129"/>
      <c r="I1338" s="128"/>
      <c r="J1338" s="122"/>
      <c r="K1338" s="118"/>
      <c r="L1338" s="130"/>
      <c r="M1338" s="131"/>
      <c r="N1338" s="131"/>
      <c r="O1338" s="130"/>
      <c r="P1338" s="129"/>
      <c r="Q1338" s="135"/>
      <c r="R1338" s="129"/>
      <c r="S1338" s="136"/>
      <c r="T1338" s="122"/>
      <c r="U1338" s="3"/>
      <c r="V1338" s="3"/>
      <c r="W1338" s="3"/>
      <c r="X1338" s="52"/>
      <c r="Y1338" s="3"/>
      <c r="Z1338" s="1"/>
      <c r="AA1338" s="3"/>
      <c r="AB1338" s="3"/>
      <c r="AC1338" s="3"/>
      <c r="AD1338" s="3"/>
      <c r="AE1338" s="3"/>
      <c r="AF1338" s="11"/>
      <c r="AG1338" s="3"/>
      <c r="AH1338" s="3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  <c r="EY1338" s="2"/>
      <c r="EZ1338" s="2"/>
      <c r="FA1338" s="2"/>
      <c r="FB1338" s="2"/>
      <c r="FC1338" s="2"/>
      <c r="FD1338" s="2"/>
      <c r="FE1338" s="2"/>
      <c r="FF1338" s="2"/>
      <c r="FG1338" s="2"/>
      <c r="FH1338" s="2"/>
      <c r="FI1338" s="2"/>
      <c r="FJ1338" s="2"/>
    </row>
    <row r="1339" spans="1:166" x14ac:dyDescent="0.15">
      <c r="A1339" s="134"/>
      <c r="B1339" s="127"/>
      <c r="C1339" s="119"/>
      <c r="D1339" s="128"/>
      <c r="E1339" s="129"/>
      <c r="F1339" s="129"/>
      <c r="G1339" s="129"/>
      <c r="H1339" s="129"/>
      <c r="I1339" s="128"/>
      <c r="J1339" s="122"/>
      <c r="K1339" s="118"/>
      <c r="L1339" s="130"/>
      <c r="M1339" s="131"/>
      <c r="N1339" s="131"/>
      <c r="O1339" s="130"/>
      <c r="P1339" s="129"/>
      <c r="Q1339" s="135"/>
      <c r="R1339" s="129"/>
      <c r="S1339" s="136"/>
      <c r="T1339" s="122"/>
      <c r="U1339" s="3"/>
      <c r="V1339" s="3"/>
      <c r="W1339" s="3"/>
      <c r="X1339" s="52"/>
      <c r="Y1339" s="3"/>
      <c r="Z1339" s="1"/>
      <c r="AA1339" s="3"/>
      <c r="AB1339" s="3"/>
      <c r="AC1339" s="3"/>
      <c r="AD1339" s="3"/>
      <c r="AE1339" s="3"/>
      <c r="AF1339" s="11"/>
      <c r="AG1339" s="3"/>
      <c r="AH1339" s="3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  <c r="EY1339" s="2"/>
      <c r="EZ1339" s="2"/>
      <c r="FA1339" s="2"/>
      <c r="FB1339" s="2"/>
      <c r="FC1339" s="2"/>
      <c r="FD1339" s="2"/>
      <c r="FE1339" s="2"/>
      <c r="FF1339" s="2"/>
      <c r="FG1339" s="2"/>
      <c r="FH1339" s="2"/>
      <c r="FI1339" s="2"/>
      <c r="FJ1339" s="2"/>
    </row>
    <row r="1340" spans="1:166" x14ac:dyDescent="0.15">
      <c r="A1340" s="134"/>
      <c r="B1340" s="127"/>
      <c r="C1340" s="119"/>
      <c r="D1340" s="128"/>
      <c r="E1340" s="129"/>
      <c r="F1340" s="129"/>
      <c r="G1340" s="129"/>
      <c r="H1340" s="129"/>
      <c r="I1340" s="128"/>
      <c r="J1340" s="122"/>
      <c r="K1340" s="118"/>
      <c r="L1340" s="130"/>
      <c r="M1340" s="131"/>
      <c r="N1340" s="131"/>
      <c r="O1340" s="130"/>
      <c r="P1340" s="129"/>
      <c r="Q1340" s="135"/>
      <c r="R1340" s="129"/>
      <c r="S1340" s="136"/>
      <c r="T1340" s="122"/>
      <c r="U1340" s="3"/>
      <c r="V1340" s="3"/>
      <c r="W1340" s="3"/>
      <c r="X1340" s="52"/>
      <c r="Y1340" s="3"/>
      <c r="Z1340" s="1"/>
      <c r="AA1340" s="3"/>
      <c r="AB1340" s="3"/>
      <c r="AC1340" s="3"/>
      <c r="AD1340" s="3"/>
      <c r="AE1340" s="3"/>
      <c r="AF1340" s="11"/>
      <c r="AG1340" s="3"/>
      <c r="AH1340" s="3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  <c r="EY1340" s="2"/>
      <c r="EZ1340" s="2"/>
      <c r="FA1340" s="2"/>
      <c r="FB1340" s="2"/>
      <c r="FC1340" s="2"/>
      <c r="FD1340" s="2"/>
      <c r="FE1340" s="2"/>
      <c r="FF1340" s="2"/>
      <c r="FG1340" s="2"/>
      <c r="FH1340" s="2"/>
      <c r="FI1340" s="2"/>
      <c r="FJ1340" s="2"/>
    </row>
    <row r="1341" spans="1:166" x14ac:dyDescent="0.15">
      <c r="A1341" s="134"/>
      <c r="B1341" s="127"/>
      <c r="C1341" s="119"/>
      <c r="D1341" s="128"/>
      <c r="E1341" s="129"/>
      <c r="F1341" s="129"/>
      <c r="G1341" s="129"/>
      <c r="H1341" s="129"/>
      <c r="I1341" s="128"/>
      <c r="J1341" s="122"/>
      <c r="K1341" s="118"/>
      <c r="L1341" s="130"/>
      <c r="M1341" s="131"/>
      <c r="N1341" s="131"/>
      <c r="O1341" s="130"/>
      <c r="P1341" s="129"/>
      <c r="Q1341" s="135"/>
      <c r="R1341" s="129"/>
      <c r="S1341" s="136"/>
      <c r="T1341" s="122"/>
      <c r="U1341" s="3"/>
      <c r="V1341" s="3"/>
      <c r="W1341" s="3"/>
      <c r="X1341" s="52"/>
      <c r="Y1341" s="3"/>
      <c r="Z1341" s="1"/>
      <c r="AA1341" s="3"/>
      <c r="AB1341" s="3"/>
      <c r="AC1341" s="3"/>
      <c r="AD1341" s="3"/>
      <c r="AE1341" s="3"/>
      <c r="AF1341" s="11"/>
      <c r="AG1341" s="3"/>
      <c r="AH1341" s="3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  <c r="EY1341" s="2"/>
      <c r="EZ1341" s="2"/>
      <c r="FA1341" s="2"/>
      <c r="FB1341" s="2"/>
      <c r="FC1341" s="2"/>
      <c r="FD1341" s="2"/>
      <c r="FE1341" s="2"/>
      <c r="FF1341" s="2"/>
      <c r="FG1341" s="2"/>
      <c r="FH1341" s="2"/>
      <c r="FI1341" s="2"/>
      <c r="FJ1341" s="2"/>
    </row>
    <row r="1342" spans="1:166" x14ac:dyDescent="0.15">
      <c r="A1342" s="134"/>
      <c r="B1342" s="127"/>
      <c r="C1342" s="119"/>
      <c r="D1342" s="128"/>
      <c r="E1342" s="129"/>
      <c r="F1342" s="129"/>
      <c r="G1342" s="129"/>
      <c r="H1342" s="129"/>
      <c r="I1342" s="128"/>
      <c r="J1342" s="122"/>
      <c r="K1342" s="118"/>
      <c r="L1342" s="130"/>
      <c r="M1342" s="131"/>
      <c r="N1342" s="131"/>
      <c r="O1342" s="130"/>
      <c r="P1342" s="129"/>
      <c r="Q1342" s="135"/>
      <c r="R1342" s="129"/>
      <c r="S1342" s="136"/>
      <c r="T1342" s="122"/>
      <c r="U1342" s="3"/>
      <c r="V1342" s="3"/>
      <c r="W1342" s="3"/>
      <c r="X1342" s="52"/>
      <c r="Y1342" s="3"/>
      <c r="Z1342" s="1"/>
      <c r="AA1342" s="3"/>
      <c r="AB1342" s="3"/>
      <c r="AC1342" s="3"/>
      <c r="AD1342" s="3"/>
      <c r="AE1342" s="3"/>
      <c r="AF1342" s="11"/>
      <c r="AG1342" s="3"/>
      <c r="AH1342" s="3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  <c r="EY1342" s="2"/>
      <c r="EZ1342" s="2"/>
      <c r="FA1342" s="2"/>
      <c r="FB1342" s="2"/>
      <c r="FC1342" s="2"/>
      <c r="FD1342" s="2"/>
      <c r="FE1342" s="2"/>
      <c r="FF1342" s="2"/>
      <c r="FG1342" s="2"/>
      <c r="FH1342" s="2"/>
      <c r="FI1342" s="2"/>
      <c r="FJ1342" s="2"/>
    </row>
    <row r="1343" spans="1:166" x14ac:dyDescent="0.15">
      <c r="A1343" s="134"/>
      <c r="B1343" s="127"/>
      <c r="C1343" s="119"/>
      <c r="D1343" s="128"/>
      <c r="E1343" s="129"/>
      <c r="F1343" s="129"/>
      <c r="G1343" s="129"/>
      <c r="H1343" s="129"/>
      <c r="I1343" s="128"/>
      <c r="J1343" s="122"/>
      <c r="K1343" s="118"/>
      <c r="L1343" s="130"/>
      <c r="M1343" s="131"/>
      <c r="N1343" s="131"/>
      <c r="O1343" s="130"/>
      <c r="P1343" s="129"/>
      <c r="Q1343" s="135"/>
      <c r="R1343" s="129"/>
      <c r="S1343" s="136"/>
      <c r="T1343" s="122"/>
      <c r="U1343" s="3"/>
      <c r="V1343" s="3"/>
      <c r="W1343" s="3"/>
      <c r="X1343" s="52"/>
      <c r="Y1343" s="3"/>
      <c r="Z1343" s="1"/>
      <c r="AA1343" s="3"/>
      <c r="AB1343" s="3"/>
      <c r="AC1343" s="3"/>
      <c r="AD1343" s="3"/>
      <c r="AE1343" s="3"/>
      <c r="AF1343" s="11"/>
      <c r="AG1343" s="3"/>
      <c r="AH1343" s="3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  <c r="EY1343" s="2"/>
      <c r="EZ1343" s="2"/>
      <c r="FA1343" s="2"/>
      <c r="FB1343" s="2"/>
      <c r="FC1343" s="2"/>
      <c r="FD1343" s="2"/>
      <c r="FE1343" s="2"/>
      <c r="FF1343" s="2"/>
      <c r="FG1343" s="2"/>
      <c r="FH1343" s="2"/>
      <c r="FI1343" s="2"/>
      <c r="FJ1343" s="2"/>
    </row>
    <row r="1344" spans="1:166" x14ac:dyDescent="0.15">
      <c r="A1344" s="134"/>
      <c r="B1344" s="127"/>
      <c r="C1344" s="119"/>
      <c r="D1344" s="128"/>
      <c r="E1344" s="129"/>
      <c r="F1344" s="129"/>
      <c r="G1344" s="129"/>
      <c r="H1344" s="129"/>
      <c r="I1344" s="128"/>
      <c r="J1344" s="122"/>
      <c r="K1344" s="118"/>
      <c r="L1344" s="130"/>
      <c r="M1344" s="131"/>
      <c r="N1344" s="131"/>
      <c r="O1344" s="130"/>
      <c r="P1344" s="129"/>
      <c r="Q1344" s="135"/>
      <c r="R1344" s="129"/>
      <c r="S1344" s="136"/>
      <c r="T1344" s="122"/>
      <c r="U1344" s="3"/>
      <c r="V1344" s="3"/>
      <c r="W1344" s="3"/>
      <c r="X1344" s="52"/>
      <c r="Y1344" s="3"/>
      <c r="Z1344" s="1"/>
      <c r="AA1344" s="3"/>
      <c r="AB1344" s="3"/>
      <c r="AC1344" s="3"/>
      <c r="AD1344" s="3"/>
      <c r="AE1344" s="3"/>
      <c r="AF1344" s="11"/>
      <c r="AG1344" s="3"/>
      <c r="AH1344" s="3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  <c r="EY1344" s="2"/>
      <c r="EZ1344" s="2"/>
      <c r="FA1344" s="2"/>
      <c r="FB1344" s="2"/>
      <c r="FC1344" s="2"/>
      <c r="FD1344" s="2"/>
      <c r="FE1344" s="2"/>
      <c r="FF1344" s="2"/>
      <c r="FG1344" s="2"/>
      <c r="FH1344" s="2"/>
      <c r="FI1344" s="2"/>
      <c r="FJ1344" s="2"/>
    </row>
    <row r="1345" spans="1:166" x14ac:dyDescent="0.15">
      <c r="A1345" s="134"/>
      <c r="B1345" s="127"/>
      <c r="C1345" s="119"/>
      <c r="D1345" s="128"/>
      <c r="E1345" s="129"/>
      <c r="F1345" s="129"/>
      <c r="G1345" s="129"/>
      <c r="H1345" s="129"/>
      <c r="I1345" s="128"/>
      <c r="J1345" s="122"/>
      <c r="K1345" s="118"/>
      <c r="L1345" s="130"/>
      <c r="M1345" s="131"/>
      <c r="N1345" s="131"/>
      <c r="O1345" s="130"/>
      <c r="P1345" s="129"/>
      <c r="Q1345" s="135"/>
      <c r="R1345" s="129"/>
      <c r="S1345" s="136"/>
      <c r="T1345" s="122"/>
      <c r="U1345" s="3"/>
      <c r="V1345" s="3"/>
      <c r="W1345" s="3"/>
      <c r="X1345" s="52"/>
      <c r="Y1345" s="3"/>
      <c r="Z1345" s="1"/>
      <c r="AA1345" s="3"/>
      <c r="AB1345" s="3"/>
      <c r="AC1345" s="3"/>
      <c r="AD1345" s="3"/>
      <c r="AE1345" s="3"/>
      <c r="AF1345" s="11"/>
      <c r="AG1345" s="3"/>
      <c r="AH1345" s="3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  <c r="EY1345" s="2"/>
      <c r="EZ1345" s="2"/>
      <c r="FA1345" s="2"/>
      <c r="FB1345" s="2"/>
      <c r="FC1345" s="2"/>
      <c r="FD1345" s="2"/>
      <c r="FE1345" s="2"/>
      <c r="FF1345" s="2"/>
      <c r="FG1345" s="2"/>
      <c r="FH1345" s="2"/>
      <c r="FI1345" s="2"/>
      <c r="FJ1345" s="2"/>
    </row>
    <row r="1346" spans="1:166" x14ac:dyDescent="0.15">
      <c r="A1346" s="134"/>
      <c r="B1346" s="127"/>
      <c r="C1346" s="119"/>
      <c r="D1346" s="128"/>
      <c r="E1346" s="129"/>
      <c r="F1346" s="129"/>
      <c r="G1346" s="129"/>
      <c r="H1346" s="129"/>
      <c r="I1346" s="128"/>
      <c r="J1346" s="122"/>
      <c r="K1346" s="118"/>
      <c r="L1346" s="130"/>
      <c r="M1346" s="131"/>
      <c r="N1346" s="131"/>
      <c r="O1346" s="130"/>
      <c r="P1346" s="129"/>
      <c r="Q1346" s="135"/>
      <c r="R1346" s="129"/>
      <c r="S1346" s="136"/>
      <c r="T1346" s="122"/>
      <c r="U1346" s="3"/>
      <c r="V1346" s="3"/>
      <c r="W1346" s="3"/>
      <c r="X1346" s="52"/>
      <c r="Y1346" s="3"/>
      <c r="Z1346" s="1"/>
      <c r="AA1346" s="3"/>
      <c r="AB1346" s="3"/>
      <c r="AC1346" s="3"/>
      <c r="AD1346" s="3"/>
      <c r="AE1346" s="3"/>
      <c r="AF1346" s="11"/>
      <c r="AG1346" s="3"/>
      <c r="AH1346" s="3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  <c r="EY1346" s="2"/>
      <c r="EZ1346" s="2"/>
      <c r="FA1346" s="2"/>
      <c r="FB1346" s="2"/>
      <c r="FC1346" s="2"/>
      <c r="FD1346" s="2"/>
      <c r="FE1346" s="2"/>
      <c r="FF1346" s="2"/>
      <c r="FG1346" s="2"/>
      <c r="FH1346" s="2"/>
      <c r="FI1346" s="2"/>
      <c r="FJ1346" s="2"/>
    </row>
    <row r="1347" spans="1:166" x14ac:dyDescent="0.15">
      <c r="A1347" s="134"/>
      <c r="B1347" s="127"/>
      <c r="C1347" s="119"/>
      <c r="D1347" s="128"/>
      <c r="E1347" s="129"/>
      <c r="F1347" s="129"/>
      <c r="G1347" s="129"/>
      <c r="H1347" s="129"/>
      <c r="I1347" s="128"/>
      <c r="J1347" s="122"/>
      <c r="K1347" s="118"/>
      <c r="L1347" s="130"/>
      <c r="M1347" s="131"/>
      <c r="N1347" s="131"/>
      <c r="O1347" s="130"/>
      <c r="P1347" s="129"/>
      <c r="Q1347" s="135"/>
      <c r="R1347" s="129"/>
      <c r="S1347" s="136"/>
      <c r="T1347" s="122"/>
      <c r="U1347" s="3"/>
      <c r="V1347" s="3"/>
      <c r="W1347" s="3"/>
      <c r="X1347" s="52"/>
      <c r="Y1347" s="3"/>
      <c r="Z1347" s="1"/>
      <c r="AA1347" s="3"/>
      <c r="AB1347" s="3"/>
      <c r="AC1347" s="3"/>
      <c r="AD1347" s="3"/>
      <c r="AE1347" s="3"/>
      <c r="AF1347" s="11"/>
      <c r="AG1347" s="3"/>
      <c r="AH1347" s="3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  <c r="EY1347" s="2"/>
      <c r="EZ1347" s="2"/>
      <c r="FA1347" s="2"/>
      <c r="FB1347" s="2"/>
      <c r="FC1347" s="2"/>
      <c r="FD1347" s="2"/>
      <c r="FE1347" s="2"/>
      <c r="FF1347" s="2"/>
      <c r="FG1347" s="2"/>
      <c r="FH1347" s="2"/>
      <c r="FI1347" s="2"/>
      <c r="FJ1347" s="2"/>
    </row>
    <row r="1348" spans="1:166" x14ac:dyDescent="0.15">
      <c r="A1348" s="134"/>
      <c r="B1348" s="127"/>
      <c r="C1348" s="119"/>
      <c r="D1348" s="128"/>
      <c r="E1348" s="129"/>
      <c r="F1348" s="129"/>
      <c r="G1348" s="129"/>
      <c r="H1348" s="129"/>
      <c r="I1348" s="128"/>
      <c r="J1348" s="122"/>
      <c r="K1348" s="118"/>
      <c r="L1348" s="130"/>
      <c r="M1348" s="131"/>
      <c r="N1348" s="131"/>
      <c r="O1348" s="130"/>
      <c r="P1348" s="129"/>
      <c r="Q1348" s="135"/>
      <c r="R1348" s="129"/>
      <c r="S1348" s="136"/>
      <c r="T1348" s="122"/>
      <c r="U1348" s="3"/>
      <c r="V1348" s="3"/>
      <c r="W1348" s="3"/>
      <c r="X1348" s="52"/>
      <c r="Y1348" s="3"/>
      <c r="Z1348" s="1"/>
      <c r="AA1348" s="3"/>
      <c r="AB1348" s="3"/>
      <c r="AC1348" s="3"/>
      <c r="AD1348" s="3"/>
      <c r="AE1348" s="3"/>
      <c r="AF1348" s="11"/>
      <c r="AG1348" s="3"/>
      <c r="AH1348" s="3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  <c r="EY1348" s="2"/>
      <c r="EZ1348" s="2"/>
      <c r="FA1348" s="2"/>
      <c r="FB1348" s="2"/>
      <c r="FC1348" s="2"/>
      <c r="FD1348" s="2"/>
      <c r="FE1348" s="2"/>
      <c r="FF1348" s="2"/>
      <c r="FG1348" s="2"/>
      <c r="FH1348" s="2"/>
      <c r="FI1348" s="2"/>
      <c r="FJ1348" s="2"/>
    </row>
    <row r="1349" spans="1:166" x14ac:dyDescent="0.15">
      <c r="A1349" s="134"/>
      <c r="B1349" s="127"/>
      <c r="C1349" s="119"/>
      <c r="D1349" s="128"/>
      <c r="E1349" s="129"/>
      <c r="F1349" s="129"/>
      <c r="G1349" s="129"/>
      <c r="H1349" s="129"/>
      <c r="I1349" s="128"/>
      <c r="J1349" s="122"/>
      <c r="K1349" s="118"/>
      <c r="L1349" s="130"/>
      <c r="M1349" s="131"/>
      <c r="N1349" s="131"/>
      <c r="O1349" s="130"/>
      <c r="P1349" s="129"/>
      <c r="Q1349" s="135"/>
      <c r="R1349" s="129"/>
      <c r="S1349" s="136"/>
      <c r="T1349" s="122"/>
      <c r="U1349" s="3"/>
      <c r="V1349" s="3"/>
      <c r="W1349" s="3"/>
      <c r="X1349" s="52"/>
      <c r="Y1349" s="3"/>
      <c r="Z1349" s="1"/>
      <c r="AA1349" s="3"/>
      <c r="AB1349" s="3"/>
      <c r="AC1349" s="3"/>
      <c r="AD1349" s="3"/>
      <c r="AE1349" s="3"/>
      <c r="AF1349" s="11"/>
      <c r="AG1349" s="3"/>
      <c r="AH1349" s="3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  <c r="EY1349" s="2"/>
      <c r="EZ1349" s="2"/>
      <c r="FA1349" s="2"/>
      <c r="FB1349" s="2"/>
      <c r="FC1349" s="2"/>
      <c r="FD1349" s="2"/>
      <c r="FE1349" s="2"/>
      <c r="FF1349" s="2"/>
      <c r="FG1349" s="2"/>
      <c r="FH1349" s="2"/>
      <c r="FI1349" s="2"/>
      <c r="FJ1349" s="2"/>
    </row>
    <row r="1350" spans="1:166" x14ac:dyDescent="0.15">
      <c r="A1350" s="134"/>
      <c r="B1350" s="127"/>
      <c r="C1350" s="119"/>
      <c r="D1350" s="128"/>
      <c r="E1350" s="129"/>
      <c r="F1350" s="129"/>
      <c r="G1350" s="129"/>
      <c r="H1350" s="129"/>
      <c r="I1350" s="128"/>
      <c r="J1350" s="122"/>
      <c r="K1350" s="118"/>
      <c r="L1350" s="130"/>
      <c r="M1350" s="131"/>
      <c r="N1350" s="131"/>
      <c r="O1350" s="130"/>
      <c r="P1350" s="129"/>
      <c r="Q1350" s="135"/>
      <c r="R1350" s="129"/>
      <c r="S1350" s="136"/>
      <c r="T1350" s="122"/>
      <c r="U1350" s="3"/>
      <c r="V1350" s="3"/>
      <c r="W1350" s="3"/>
      <c r="X1350" s="52"/>
      <c r="Y1350" s="3"/>
      <c r="Z1350" s="1"/>
      <c r="AA1350" s="3"/>
      <c r="AB1350" s="3"/>
      <c r="AC1350" s="3"/>
      <c r="AD1350" s="3"/>
      <c r="AE1350" s="3"/>
      <c r="AF1350" s="11"/>
      <c r="AG1350" s="3"/>
      <c r="AH1350" s="3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  <c r="EY1350" s="2"/>
      <c r="EZ1350" s="2"/>
      <c r="FA1350" s="2"/>
      <c r="FB1350" s="2"/>
      <c r="FC1350" s="2"/>
      <c r="FD1350" s="2"/>
      <c r="FE1350" s="2"/>
      <c r="FF1350" s="2"/>
      <c r="FG1350" s="2"/>
      <c r="FH1350" s="2"/>
      <c r="FI1350" s="2"/>
      <c r="FJ1350" s="2"/>
    </row>
    <row r="1351" spans="1:166" x14ac:dyDescent="0.15">
      <c r="A1351" s="134"/>
      <c r="B1351" s="127"/>
      <c r="C1351" s="119"/>
      <c r="D1351" s="128"/>
      <c r="E1351" s="129"/>
      <c r="F1351" s="129"/>
      <c r="G1351" s="129"/>
      <c r="H1351" s="129"/>
      <c r="I1351" s="128"/>
      <c r="J1351" s="122"/>
      <c r="K1351" s="118"/>
      <c r="L1351" s="130"/>
      <c r="M1351" s="131"/>
      <c r="N1351" s="131"/>
      <c r="O1351" s="130"/>
      <c r="P1351" s="129"/>
      <c r="Q1351" s="135"/>
      <c r="R1351" s="129"/>
      <c r="S1351" s="136"/>
      <c r="T1351" s="122"/>
      <c r="U1351" s="3"/>
      <c r="V1351" s="3"/>
      <c r="W1351" s="3"/>
      <c r="X1351" s="52"/>
      <c r="Y1351" s="3"/>
      <c r="Z1351" s="1"/>
      <c r="AA1351" s="3"/>
      <c r="AB1351" s="3"/>
      <c r="AC1351" s="3"/>
      <c r="AD1351" s="3"/>
      <c r="AE1351" s="3"/>
      <c r="AF1351" s="11"/>
      <c r="AG1351" s="3"/>
      <c r="AH1351" s="3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  <c r="EY1351" s="2"/>
      <c r="EZ1351" s="2"/>
      <c r="FA1351" s="2"/>
      <c r="FB1351" s="2"/>
      <c r="FC1351" s="2"/>
      <c r="FD1351" s="2"/>
      <c r="FE1351" s="2"/>
      <c r="FF1351" s="2"/>
      <c r="FG1351" s="2"/>
      <c r="FH1351" s="2"/>
      <c r="FI1351" s="2"/>
      <c r="FJ1351" s="2"/>
    </row>
    <row r="1352" spans="1:166" x14ac:dyDescent="0.15">
      <c r="A1352" s="134"/>
      <c r="B1352" s="127"/>
      <c r="C1352" s="119"/>
      <c r="D1352" s="128"/>
      <c r="E1352" s="129"/>
      <c r="F1352" s="129"/>
      <c r="G1352" s="129"/>
      <c r="H1352" s="129"/>
      <c r="I1352" s="128"/>
      <c r="J1352" s="122"/>
      <c r="K1352" s="118"/>
      <c r="L1352" s="130"/>
      <c r="M1352" s="131"/>
      <c r="N1352" s="131"/>
      <c r="O1352" s="130"/>
      <c r="P1352" s="129"/>
      <c r="Q1352" s="135"/>
      <c r="R1352" s="129"/>
      <c r="S1352" s="136"/>
      <c r="T1352" s="122"/>
      <c r="U1352" s="3"/>
      <c r="V1352" s="3"/>
      <c r="W1352" s="3"/>
      <c r="X1352" s="52"/>
      <c r="Y1352" s="3"/>
      <c r="Z1352" s="1"/>
      <c r="AA1352" s="3"/>
      <c r="AB1352" s="3"/>
      <c r="AC1352" s="3"/>
      <c r="AD1352" s="3"/>
      <c r="AE1352" s="3"/>
      <c r="AF1352" s="11"/>
      <c r="AG1352" s="3"/>
      <c r="AH1352" s="3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  <c r="EY1352" s="2"/>
      <c r="EZ1352" s="2"/>
      <c r="FA1352" s="2"/>
      <c r="FB1352" s="2"/>
      <c r="FC1352" s="2"/>
      <c r="FD1352" s="2"/>
      <c r="FE1352" s="2"/>
      <c r="FF1352" s="2"/>
      <c r="FG1352" s="2"/>
      <c r="FH1352" s="2"/>
      <c r="FI1352" s="2"/>
      <c r="FJ1352" s="2"/>
    </row>
    <row r="1353" spans="1:166" x14ac:dyDescent="0.15">
      <c r="A1353" s="134"/>
      <c r="B1353" s="127"/>
      <c r="C1353" s="119"/>
      <c r="D1353" s="128"/>
      <c r="E1353" s="129"/>
      <c r="F1353" s="129"/>
      <c r="G1353" s="129"/>
      <c r="H1353" s="129"/>
      <c r="I1353" s="128"/>
      <c r="J1353" s="122"/>
      <c r="K1353" s="118"/>
      <c r="L1353" s="130"/>
      <c r="M1353" s="131"/>
      <c r="N1353" s="131"/>
      <c r="O1353" s="130"/>
      <c r="P1353" s="129"/>
      <c r="Q1353" s="135"/>
      <c r="R1353" s="129"/>
      <c r="S1353" s="136"/>
      <c r="T1353" s="122"/>
      <c r="U1353" s="3"/>
      <c r="V1353" s="3"/>
      <c r="W1353" s="3"/>
      <c r="X1353" s="52"/>
      <c r="Y1353" s="3"/>
      <c r="Z1353" s="1"/>
      <c r="AA1353" s="3"/>
      <c r="AB1353" s="3"/>
      <c r="AC1353" s="3"/>
      <c r="AD1353" s="3"/>
      <c r="AE1353" s="3"/>
      <c r="AF1353" s="11"/>
      <c r="AG1353" s="3"/>
      <c r="AH1353" s="3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  <c r="EY1353" s="2"/>
      <c r="EZ1353" s="2"/>
      <c r="FA1353" s="2"/>
      <c r="FB1353" s="2"/>
      <c r="FC1353" s="2"/>
      <c r="FD1353" s="2"/>
      <c r="FE1353" s="2"/>
      <c r="FF1353" s="2"/>
      <c r="FG1353" s="2"/>
      <c r="FH1353" s="2"/>
      <c r="FI1353" s="2"/>
      <c r="FJ1353" s="2"/>
    </row>
    <row r="1354" spans="1:166" x14ac:dyDescent="0.15">
      <c r="A1354" s="134"/>
      <c r="B1354" s="127"/>
      <c r="C1354" s="119"/>
      <c r="D1354" s="128"/>
      <c r="E1354" s="129"/>
      <c r="F1354" s="129"/>
      <c r="G1354" s="129"/>
      <c r="H1354" s="129"/>
      <c r="I1354" s="128"/>
      <c r="J1354" s="122"/>
      <c r="K1354" s="118"/>
      <c r="L1354" s="130"/>
      <c r="M1354" s="131"/>
      <c r="N1354" s="131"/>
      <c r="O1354" s="130"/>
      <c r="P1354" s="129"/>
      <c r="Q1354" s="135"/>
      <c r="R1354" s="129"/>
      <c r="S1354" s="136"/>
      <c r="T1354" s="122"/>
      <c r="U1354" s="3"/>
      <c r="V1354" s="3"/>
      <c r="W1354" s="3"/>
      <c r="X1354" s="52"/>
      <c r="Y1354" s="3"/>
      <c r="Z1354" s="1"/>
      <c r="AA1354" s="3"/>
      <c r="AB1354" s="3"/>
      <c r="AC1354" s="3"/>
      <c r="AD1354" s="3"/>
      <c r="AE1354" s="3"/>
      <c r="AF1354" s="11"/>
      <c r="AG1354" s="3"/>
      <c r="AH1354" s="3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  <c r="EY1354" s="2"/>
      <c r="EZ1354" s="2"/>
      <c r="FA1354" s="2"/>
      <c r="FB1354" s="2"/>
      <c r="FC1354" s="2"/>
      <c r="FD1354" s="2"/>
      <c r="FE1354" s="2"/>
      <c r="FF1354" s="2"/>
      <c r="FG1354" s="2"/>
      <c r="FH1354" s="2"/>
      <c r="FI1354" s="2"/>
      <c r="FJ1354" s="2"/>
    </row>
    <row r="1355" spans="1:166" x14ac:dyDescent="0.15">
      <c r="A1355" s="134"/>
      <c r="B1355" s="127"/>
      <c r="C1355" s="119"/>
      <c r="D1355" s="128"/>
      <c r="E1355" s="129"/>
      <c r="F1355" s="129"/>
      <c r="G1355" s="129"/>
      <c r="H1355" s="129"/>
      <c r="I1355" s="128"/>
      <c r="J1355" s="122"/>
      <c r="K1355" s="118"/>
      <c r="L1355" s="130"/>
      <c r="M1355" s="131"/>
      <c r="N1355" s="131"/>
      <c r="O1355" s="130"/>
      <c r="P1355" s="129"/>
      <c r="Q1355" s="135"/>
      <c r="R1355" s="129"/>
      <c r="S1355" s="136"/>
      <c r="T1355" s="122"/>
      <c r="U1355" s="3"/>
      <c r="V1355" s="3"/>
      <c r="W1355" s="3"/>
      <c r="X1355" s="52"/>
      <c r="Y1355" s="3"/>
      <c r="Z1355" s="1"/>
      <c r="AA1355" s="3"/>
      <c r="AB1355" s="3"/>
      <c r="AC1355" s="3"/>
      <c r="AD1355" s="3"/>
      <c r="AE1355" s="3"/>
      <c r="AF1355" s="11"/>
      <c r="AG1355" s="3"/>
      <c r="AH1355" s="3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  <c r="EY1355" s="2"/>
      <c r="EZ1355" s="2"/>
      <c r="FA1355" s="2"/>
      <c r="FB1355" s="2"/>
      <c r="FC1355" s="2"/>
      <c r="FD1355" s="2"/>
      <c r="FE1355" s="2"/>
      <c r="FF1355" s="2"/>
      <c r="FG1355" s="2"/>
      <c r="FH1355" s="2"/>
      <c r="FI1355" s="2"/>
      <c r="FJ1355" s="2"/>
    </row>
    <row r="1356" spans="1:166" x14ac:dyDescent="0.15">
      <c r="A1356" s="134"/>
      <c r="B1356" s="127"/>
      <c r="C1356" s="119"/>
      <c r="D1356" s="128"/>
      <c r="E1356" s="129"/>
      <c r="F1356" s="129"/>
      <c r="G1356" s="129"/>
      <c r="H1356" s="129"/>
      <c r="I1356" s="128"/>
      <c r="J1356" s="122"/>
      <c r="K1356" s="118"/>
      <c r="L1356" s="130"/>
      <c r="M1356" s="131"/>
      <c r="N1356" s="131"/>
      <c r="O1356" s="130"/>
      <c r="P1356" s="129"/>
      <c r="Q1356" s="135"/>
      <c r="R1356" s="129"/>
      <c r="S1356" s="136"/>
      <c r="T1356" s="122"/>
      <c r="U1356" s="3"/>
      <c r="V1356" s="3"/>
      <c r="W1356" s="3"/>
      <c r="X1356" s="52"/>
      <c r="Y1356" s="3"/>
      <c r="Z1356" s="1"/>
      <c r="AA1356" s="3"/>
      <c r="AB1356" s="3"/>
      <c r="AC1356" s="3"/>
      <c r="AD1356" s="3"/>
      <c r="AE1356" s="3"/>
      <c r="AF1356" s="11"/>
      <c r="AG1356" s="3"/>
      <c r="AH1356" s="3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  <c r="EY1356" s="2"/>
      <c r="EZ1356" s="2"/>
      <c r="FA1356" s="2"/>
      <c r="FB1356" s="2"/>
      <c r="FC1356" s="2"/>
      <c r="FD1356" s="2"/>
      <c r="FE1356" s="2"/>
      <c r="FF1356" s="2"/>
      <c r="FG1356" s="2"/>
      <c r="FH1356" s="2"/>
      <c r="FI1356" s="2"/>
      <c r="FJ1356" s="2"/>
    </row>
    <row r="1357" spans="1:166" x14ac:dyDescent="0.15">
      <c r="A1357" s="134"/>
      <c r="B1357" s="127"/>
      <c r="C1357" s="119"/>
      <c r="D1357" s="128"/>
      <c r="E1357" s="129"/>
      <c r="F1357" s="129"/>
      <c r="G1357" s="129"/>
      <c r="H1357" s="129"/>
      <c r="I1357" s="128"/>
      <c r="J1357" s="122"/>
      <c r="K1357" s="118"/>
      <c r="L1357" s="130"/>
      <c r="M1357" s="131"/>
      <c r="N1357" s="131"/>
      <c r="O1357" s="130"/>
      <c r="P1357" s="129"/>
      <c r="Q1357" s="135"/>
      <c r="R1357" s="129"/>
      <c r="S1357" s="136"/>
      <c r="T1357" s="122"/>
      <c r="U1357" s="3"/>
      <c r="V1357" s="3"/>
      <c r="W1357" s="3"/>
      <c r="X1357" s="52"/>
      <c r="Y1357" s="3"/>
      <c r="Z1357" s="1"/>
      <c r="AA1357" s="3"/>
      <c r="AB1357" s="3"/>
      <c r="AC1357" s="3"/>
      <c r="AD1357" s="3"/>
      <c r="AE1357" s="3"/>
      <c r="AF1357" s="11"/>
      <c r="AG1357" s="3"/>
      <c r="AH1357" s="3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  <c r="EZ1357" s="2"/>
      <c r="FA1357" s="2"/>
      <c r="FB1357" s="2"/>
      <c r="FC1357" s="2"/>
      <c r="FD1357" s="2"/>
      <c r="FE1357" s="2"/>
      <c r="FF1357" s="2"/>
      <c r="FG1357" s="2"/>
      <c r="FH1357" s="2"/>
      <c r="FI1357" s="2"/>
      <c r="FJ1357" s="2"/>
    </row>
    <row r="1358" spans="1:166" x14ac:dyDescent="0.15">
      <c r="A1358" s="134"/>
      <c r="B1358" s="127"/>
      <c r="C1358" s="119"/>
      <c r="D1358" s="128"/>
      <c r="E1358" s="129"/>
      <c r="F1358" s="129"/>
      <c r="G1358" s="129"/>
      <c r="H1358" s="129"/>
      <c r="I1358" s="128"/>
      <c r="J1358" s="122"/>
      <c r="K1358" s="118"/>
      <c r="L1358" s="130"/>
      <c r="M1358" s="131"/>
      <c r="N1358" s="131"/>
      <c r="O1358" s="130"/>
      <c r="P1358" s="129"/>
      <c r="Q1358" s="135"/>
      <c r="R1358" s="129"/>
      <c r="S1358" s="136"/>
      <c r="T1358" s="122"/>
      <c r="U1358" s="3"/>
      <c r="V1358" s="3"/>
      <c r="W1358" s="3"/>
      <c r="X1358" s="52"/>
      <c r="Y1358" s="3"/>
      <c r="Z1358" s="1"/>
      <c r="AA1358" s="3"/>
      <c r="AB1358" s="3"/>
      <c r="AC1358" s="3"/>
      <c r="AD1358" s="3"/>
      <c r="AE1358" s="3"/>
      <c r="AF1358" s="11"/>
      <c r="AG1358" s="3"/>
      <c r="AH1358" s="3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  <c r="EY1358" s="2"/>
      <c r="EZ1358" s="2"/>
      <c r="FA1358" s="2"/>
      <c r="FB1358" s="2"/>
      <c r="FC1358" s="2"/>
      <c r="FD1358" s="2"/>
      <c r="FE1358" s="2"/>
      <c r="FF1358" s="2"/>
      <c r="FG1358" s="2"/>
      <c r="FH1358" s="2"/>
      <c r="FI1358" s="2"/>
      <c r="FJ1358" s="2"/>
    </row>
    <row r="1359" spans="1:166" x14ac:dyDescent="0.15">
      <c r="A1359" s="134"/>
      <c r="B1359" s="127"/>
      <c r="C1359" s="119"/>
      <c r="D1359" s="128"/>
      <c r="E1359" s="129"/>
      <c r="F1359" s="129"/>
      <c r="G1359" s="129"/>
      <c r="H1359" s="129"/>
      <c r="I1359" s="128"/>
      <c r="J1359" s="122"/>
      <c r="K1359" s="118"/>
      <c r="L1359" s="130"/>
      <c r="M1359" s="131"/>
      <c r="N1359" s="131"/>
      <c r="O1359" s="130"/>
      <c r="P1359" s="129"/>
      <c r="Q1359" s="135"/>
      <c r="R1359" s="129"/>
      <c r="S1359" s="136"/>
      <c r="T1359" s="122"/>
      <c r="U1359" s="3"/>
      <c r="V1359" s="3"/>
      <c r="W1359" s="3"/>
      <c r="X1359" s="52"/>
      <c r="Y1359" s="3"/>
      <c r="Z1359" s="1"/>
      <c r="AA1359" s="3"/>
      <c r="AB1359" s="3"/>
      <c r="AC1359" s="3"/>
      <c r="AD1359" s="3"/>
      <c r="AE1359" s="3"/>
      <c r="AF1359" s="11"/>
      <c r="AG1359" s="3"/>
      <c r="AH1359" s="3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  <c r="EY1359" s="2"/>
      <c r="EZ1359" s="2"/>
      <c r="FA1359" s="2"/>
      <c r="FB1359" s="2"/>
      <c r="FC1359" s="2"/>
      <c r="FD1359" s="2"/>
      <c r="FE1359" s="2"/>
      <c r="FF1359" s="2"/>
      <c r="FG1359" s="2"/>
      <c r="FH1359" s="2"/>
      <c r="FI1359" s="2"/>
      <c r="FJ1359" s="2"/>
    </row>
    <row r="1360" spans="1:166" x14ac:dyDescent="0.15">
      <c r="A1360" s="134"/>
      <c r="B1360" s="127"/>
      <c r="C1360" s="119"/>
      <c r="D1360" s="128"/>
      <c r="E1360" s="129"/>
      <c r="F1360" s="129"/>
      <c r="G1360" s="129"/>
      <c r="H1360" s="129"/>
      <c r="I1360" s="128"/>
      <c r="J1360" s="122"/>
      <c r="K1360" s="118"/>
      <c r="L1360" s="130"/>
      <c r="M1360" s="131"/>
      <c r="N1360" s="131"/>
      <c r="O1360" s="130"/>
      <c r="P1360" s="129"/>
      <c r="Q1360" s="135"/>
      <c r="R1360" s="129"/>
      <c r="S1360" s="136"/>
      <c r="T1360" s="122"/>
      <c r="U1360" s="3"/>
      <c r="V1360" s="3"/>
      <c r="W1360" s="3"/>
      <c r="X1360" s="52"/>
      <c r="Y1360" s="3"/>
      <c r="Z1360" s="1"/>
      <c r="AA1360" s="3"/>
      <c r="AB1360" s="3"/>
      <c r="AC1360" s="3"/>
      <c r="AD1360" s="3"/>
      <c r="AE1360" s="3"/>
      <c r="AF1360" s="11"/>
      <c r="AG1360" s="3"/>
      <c r="AH1360" s="3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  <c r="EY1360" s="2"/>
      <c r="EZ1360" s="2"/>
      <c r="FA1360" s="2"/>
      <c r="FB1360" s="2"/>
      <c r="FC1360" s="2"/>
      <c r="FD1360" s="2"/>
      <c r="FE1360" s="2"/>
      <c r="FF1360" s="2"/>
      <c r="FG1360" s="2"/>
      <c r="FH1360" s="2"/>
      <c r="FI1360" s="2"/>
      <c r="FJ1360" s="2"/>
    </row>
    <row r="1361" spans="1:166" x14ac:dyDescent="0.15">
      <c r="A1361" s="134"/>
      <c r="B1361" s="127"/>
      <c r="C1361" s="119"/>
      <c r="D1361" s="128"/>
      <c r="E1361" s="129"/>
      <c r="F1361" s="129"/>
      <c r="G1361" s="129"/>
      <c r="H1361" s="129"/>
      <c r="I1361" s="128"/>
      <c r="J1361" s="122"/>
      <c r="K1361" s="118"/>
      <c r="L1361" s="130"/>
      <c r="M1361" s="131"/>
      <c r="N1361" s="131"/>
      <c r="O1361" s="130"/>
      <c r="P1361" s="129"/>
      <c r="Q1361" s="135"/>
      <c r="R1361" s="129"/>
      <c r="S1361" s="136"/>
      <c r="T1361" s="122"/>
      <c r="U1361" s="3"/>
      <c r="V1361" s="3"/>
      <c r="W1361" s="3"/>
      <c r="X1361" s="52"/>
      <c r="Y1361" s="3"/>
      <c r="Z1361" s="1"/>
      <c r="AA1361" s="3"/>
      <c r="AB1361" s="3"/>
      <c r="AC1361" s="3"/>
      <c r="AD1361" s="3"/>
      <c r="AE1361" s="3"/>
      <c r="AF1361" s="11"/>
      <c r="AG1361" s="3"/>
      <c r="AH1361" s="3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  <c r="EZ1361" s="2"/>
      <c r="FA1361" s="2"/>
      <c r="FB1361" s="2"/>
      <c r="FC1361" s="2"/>
      <c r="FD1361" s="2"/>
      <c r="FE1361" s="2"/>
      <c r="FF1361" s="2"/>
      <c r="FG1361" s="2"/>
      <c r="FH1361" s="2"/>
      <c r="FI1361" s="2"/>
      <c r="FJ1361" s="2"/>
    </row>
    <row r="1362" spans="1:166" x14ac:dyDescent="0.15">
      <c r="A1362" s="134"/>
      <c r="B1362" s="127"/>
      <c r="C1362" s="119"/>
      <c r="D1362" s="128"/>
      <c r="E1362" s="129"/>
      <c r="F1362" s="129"/>
      <c r="G1362" s="129"/>
      <c r="H1362" s="129"/>
      <c r="I1362" s="128"/>
      <c r="J1362" s="122"/>
      <c r="K1362" s="118"/>
      <c r="L1362" s="130"/>
      <c r="M1362" s="131"/>
      <c r="N1362" s="131"/>
      <c r="O1362" s="130"/>
      <c r="P1362" s="129"/>
      <c r="Q1362" s="135"/>
      <c r="R1362" s="129"/>
      <c r="S1362" s="136"/>
      <c r="T1362" s="122"/>
      <c r="U1362" s="3"/>
      <c r="V1362" s="3"/>
      <c r="W1362" s="3"/>
      <c r="X1362" s="52"/>
      <c r="Y1362" s="3"/>
      <c r="Z1362" s="1"/>
      <c r="AA1362" s="3"/>
      <c r="AB1362" s="3"/>
      <c r="AC1362" s="3"/>
      <c r="AD1362" s="3"/>
      <c r="AE1362" s="3"/>
      <c r="AF1362" s="11"/>
      <c r="AG1362" s="3"/>
      <c r="AH1362" s="3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  <c r="EY1362" s="2"/>
      <c r="EZ1362" s="2"/>
      <c r="FA1362" s="2"/>
      <c r="FB1362" s="2"/>
      <c r="FC1362" s="2"/>
      <c r="FD1362" s="2"/>
      <c r="FE1362" s="2"/>
      <c r="FF1362" s="2"/>
      <c r="FG1362" s="2"/>
      <c r="FH1362" s="2"/>
      <c r="FI1362" s="2"/>
      <c r="FJ1362" s="2"/>
    </row>
    <row r="1363" spans="1:166" x14ac:dyDescent="0.15">
      <c r="A1363" s="134"/>
      <c r="B1363" s="127"/>
      <c r="C1363" s="119"/>
      <c r="D1363" s="128"/>
      <c r="E1363" s="129"/>
      <c r="F1363" s="129"/>
      <c r="G1363" s="129"/>
      <c r="H1363" s="129"/>
      <c r="I1363" s="128"/>
      <c r="J1363" s="122"/>
      <c r="K1363" s="118"/>
      <c r="L1363" s="130"/>
      <c r="M1363" s="131"/>
      <c r="N1363" s="131"/>
      <c r="O1363" s="130"/>
      <c r="P1363" s="129"/>
      <c r="Q1363" s="135"/>
      <c r="R1363" s="129"/>
      <c r="S1363" s="136"/>
      <c r="T1363" s="122"/>
      <c r="U1363" s="3"/>
      <c r="V1363" s="3"/>
      <c r="W1363" s="3"/>
      <c r="X1363" s="52"/>
      <c r="Y1363" s="3"/>
      <c r="Z1363" s="1"/>
      <c r="AA1363" s="3"/>
      <c r="AB1363" s="3"/>
      <c r="AC1363" s="3"/>
      <c r="AD1363" s="3"/>
      <c r="AE1363" s="3"/>
      <c r="AF1363" s="11"/>
      <c r="AG1363" s="3"/>
      <c r="AH1363" s="3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  <c r="EY1363" s="2"/>
      <c r="EZ1363" s="2"/>
      <c r="FA1363" s="2"/>
      <c r="FB1363" s="2"/>
      <c r="FC1363" s="2"/>
      <c r="FD1363" s="2"/>
      <c r="FE1363" s="2"/>
      <c r="FF1363" s="2"/>
      <c r="FG1363" s="2"/>
      <c r="FH1363" s="2"/>
      <c r="FI1363" s="2"/>
      <c r="FJ1363" s="2"/>
    </row>
    <row r="1364" spans="1:166" x14ac:dyDescent="0.15">
      <c r="A1364" s="134"/>
      <c r="B1364" s="127"/>
      <c r="C1364" s="119"/>
      <c r="D1364" s="128"/>
      <c r="E1364" s="129"/>
      <c r="F1364" s="129"/>
      <c r="G1364" s="129"/>
      <c r="H1364" s="129"/>
      <c r="I1364" s="128"/>
      <c r="J1364" s="122"/>
      <c r="K1364" s="118"/>
      <c r="L1364" s="130"/>
      <c r="M1364" s="131"/>
      <c r="N1364" s="131"/>
      <c r="O1364" s="130"/>
      <c r="P1364" s="129"/>
      <c r="Q1364" s="135"/>
      <c r="R1364" s="129"/>
      <c r="S1364" s="136"/>
      <c r="T1364" s="122"/>
      <c r="U1364" s="3"/>
      <c r="V1364" s="3"/>
      <c r="W1364" s="3"/>
      <c r="X1364" s="52"/>
      <c r="Y1364" s="3"/>
      <c r="Z1364" s="1"/>
      <c r="AA1364" s="3"/>
      <c r="AB1364" s="3"/>
      <c r="AC1364" s="3"/>
      <c r="AD1364" s="3"/>
      <c r="AE1364" s="3"/>
      <c r="AF1364" s="11"/>
      <c r="AG1364" s="3"/>
      <c r="AH1364" s="3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  <c r="EY1364" s="2"/>
      <c r="EZ1364" s="2"/>
      <c r="FA1364" s="2"/>
      <c r="FB1364" s="2"/>
      <c r="FC1364" s="2"/>
      <c r="FD1364" s="2"/>
      <c r="FE1364" s="2"/>
      <c r="FF1364" s="2"/>
      <c r="FG1364" s="2"/>
      <c r="FH1364" s="2"/>
      <c r="FI1364" s="2"/>
      <c r="FJ1364" s="2"/>
    </row>
    <row r="1365" spans="1:166" x14ac:dyDescent="0.15">
      <c r="A1365" s="134"/>
      <c r="B1365" s="127"/>
      <c r="C1365" s="119"/>
      <c r="D1365" s="128"/>
      <c r="E1365" s="129"/>
      <c r="F1365" s="129"/>
      <c r="G1365" s="129"/>
      <c r="H1365" s="129"/>
      <c r="I1365" s="128"/>
      <c r="J1365" s="122"/>
      <c r="K1365" s="118"/>
      <c r="L1365" s="130"/>
      <c r="M1365" s="131"/>
      <c r="N1365" s="131"/>
      <c r="O1365" s="130"/>
      <c r="P1365" s="129"/>
      <c r="Q1365" s="135"/>
      <c r="R1365" s="129"/>
      <c r="S1365" s="136"/>
      <c r="T1365" s="122"/>
      <c r="U1365" s="3"/>
      <c r="V1365" s="3"/>
      <c r="W1365" s="3"/>
      <c r="X1365" s="52"/>
      <c r="Y1365" s="3"/>
      <c r="Z1365" s="1"/>
      <c r="AA1365" s="3"/>
      <c r="AB1365" s="3"/>
      <c r="AC1365" s="3"/>
      <c r="AD1365" s="3"/>
      <c r="AE1365" s="3"/>
      <c r="AF1365" s="11"/>
      <c r="AG1365" s="3"/>
      <c r="AH1365" s="3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  <c r="EY1365" s="2"/>
      <c r="EZ1365" s="2"/>
      <c r="FA1365" s="2"/>
      <c r="FB1365" s="2"/>
      <c r="FC1365" s="2"/>
      <c r="FD1365" s="2"/>
      <c r="FE1365" s="2"/>
      <c r="FF1365" s="2"/>
      <c r="FG1365" s="2"/>
      <c r="FH1365" s="2"/>
      <c r="FI1365" s="2"/>
      <c r="FJ1365" s="2"/>
    </row>
    <row r="1366" spans="1:166" x14ac:dyDescent="0.15">
      <c r="A1366" s="134"/>
      <c r="B1366" s="127"/>
      <c r="C1366" s="119"/>
      <c r="D1366" s="128"/>
      <c r="E1366" s="129"/>
      <c r="F1366" s="129"/>
      <c r="G1366" s="129"/>
      <c r="H1366" s="129"/>
      <c r="I1366" s="128"/>
      <c r="J1366" s="122"/>
      <c r="K1366" s="118"/>
      <c r="L1366" s="130"/>
      <c r="M1366" s="131"/>
      <c r="N1366" s="131"/>
      <c r="O1366" s="130"/>
      <c r="P1366" s="129"/>
      <c r="Q1366" s="135"/>
      <c r="R1366" s="129"/>
      <c r="S1366" s="136"/>
      <c r="T1366" s="122"/>
      <c r="U1366" s="3"/>
      <c r="V1366" s="3"/>
      <c r="W1366" s="3"/>
      <c r="X1366" s="52"/>
      <c r="Y1366" s="3"/>
      <c r="Z1366" s="1"/>
      <c r="AA1366" s="3"/>
      <c r="AB1366" s="3"/>
      <c r="AC1366" s="3"/>
      <c r="AD1366" s="3"/>
      <c r="AE1366" s="3"/>
      <c r="AF1366" s="11"/>
      <c r="AG1366" s="3"/>
      <c r="AH1366" s="3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  <c r="EY1366" s="2"/>
      <c r="EZ1366" s="2"/>
      <c r="FA1366" s="2"/>
      <c r="FB1366" s="2"/>
      <c r="FC1366" s="2"/>
      <c r="FD1366" s="2"/>
      <c r="FE1366" s="2"/>
      <c r="FF1366" s="2"/>
      <c r="FG1366" s="2"/>
      <c r="FH1366" s="2"/>
      <c r="FI1366" s="2"/>
      <c r="FJ1366" s="2"/>
    </row>
    <row r="1367" spans="1:166" x14ac:dyDescent="0.15">
      <c r="A1367" s="134"/>
      <c r="B1367" s="127"/>
      <c r="C1367" s="119"/>
      <c r="D1367" s="128"/>
      <c r="E1367" s="129"/>
      <c r="F1367" s="129"/>
      <c r="G1367" s="129"/>
      <c r="H1367" s="129"/>
      <c r="I1367" s="128"/>
      <c r="J1367" s="122"/>
      <c r="K1367" s="118"/>
      <c r="L1367" s="130"/>
      <c r="M1367" s="131"/>
      <c r="N1367" s="131"/>
      <c r="O1367" s="130"/>
      <c r="P1367" s="129"/>
      <c r="Q1367" s="135"/>
      <c r="R1367" s="129"/>
      <c r="S1367" s="136"/>
      <c r="T1367" s="122"/>
      <c r="U1367" s="3"/>
      <c r="V1367" s="3"/>
      <c r="W1367" s="3"/>
      <c r="X1367" s="52"/>
      <c r="Y1367" s="3"/>
      <c r="Z1367" s="1"/>
      <c r="AA1367" s="3"/>
      <c r="AB1367" s="3"/>
      <c r="AC1367" s="3"/>
      <c r="AD1367" s="3"/>
      <c r="AE1367" s="3"/>
      <c r="AF1367" s="11"/>
      <c r="AG1367" s="3"/>
      <c r="AH1367" s="3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  <c r="EY1367" s="2"/>
      <c r="EZ1367" s="2"/>
      <c r="FA1367" s="2"/>
      <c r="FB1367" s="2"/>
      <c r="FC1367" s="2"/>
      <c r="FD1367" s="2"/>
      <c r="FE1367" s="2"/>
      <c r="FF1367" s="2"/>
      <c r="FG1367" s="2"/>
      <c r="FH1367" s="2"/>
      <c r="FI1367" s="2"/>
      <c r="FJ1367" s="2"/>
    </row>
    <row r="1368" spans="1:166" x14ac:dyDescent="0.15">
      <c r="A1368" s="134"/>
      <c r="B1368" s="127"/>
      <c r="C1368" s="119"/>
      <c r="D1368" s="128"/>
      <c r="E1368" s="129"/>
      <c r="F1368" s="129"/>
      <c r="G1368" s="129"/>
      <c r="H1368" s="129"/>
      <c r="I1368" s="128"/>
      <c r="J1368" s="122"/>
      <c r="K1368" s="118"/>
      <c r="L1368" s="130"/>
      <c r="M1368" s="131"/>
      <c r="N1368" s="131"/>
      <c r="O1368" s="130"/>
      <c r="P1368" s="129"/>
      <c r="Q1368" s="135"/>
      <c r="R1368" s="129"/>
      <c r="S1368" s="136"/>
      <c r="T1368" s="122"/>
      <c r="U1368" s="3"/>
      <c r="V1368" s="3"/>
      <c r="W1368" s="3"/>
      <c r="X1368" s="52"/>
      <c r="Y1368" s="3"/>
      <c r="Z1368" s="1"/>
      <c r="AA1368" s="3"/>
      <c r="AB1368" s="3"/>
      <c r="AC1368" s="3"/>
      <c r="AD1368" s="3"/>
      <c r="AE1368" s="3"/>
      <c r="AF1368" s="11"/>
      <c r="AG1368" s="3"/>
      <c r="AH1368" s="3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  <c r="EY1368" s="2"/>
      <c r="EZ1368" s="2"/>
      <c r="FA1368" s="2"/>
      <c r="FB1368" s="2"/>
      <c r="FC1368" s="2"/>
      <c r="FD1368" s="2"/>
      <c r="FE1368" s="2"/>
      <c r="FF1368" s="2"/>
      <c r="FG1368" s="2"/>
      <c r="FH1368" s="2"/>
      <c r="FI1368" s="2"/>
      <c r="FJ1368" s="2"/>
    </row>
    <row r="1369" spans="1:166" x14ac:dyDescent="0.15">
      <c r="A1369" s="134"/>
      <c r="B1369" s="127"/>
      <c r="C1369" s="119"/>
      <c r="D1369" s="128"/>
      <c r="E1369" s="129"/>
      <c r="F1369" s="129"/>
      <c r="G1369" s="129"/>
      <c r="H1369" s="129"/>
      <c r="I1369" s="128"/>
      <c r="J1369" s="122"/>
      <c r="K1369" s="118"/>
      <c r="L1369" s="130"/>
      <c r="M1369" s="131"/>
      <c r="N1369" s="131"/>
      <c r="O1369" s="130"/>
      <c r="P1369" s="129"/>
      <c r="Q1369" s="135"/>
      <c r="R1369" s="129"/>
      <c r="S1369" s="136"/>
      <c r="T1369" s="122"/>
      <c r="U1369" s="3"/>
      <c r="V1369" s="3"/>
      <c r="W1369" s="3"/>
      <c r="X1369" s="52"/>
      <c r="Y1369" s="3"/>
      <c r="Z1369" s="1"/>
      <c r="AA1369" s="3"/>
      <c r="AB1369" s="3"/>
      <c r="AC1369" s="3"/>
      <c r="AD1369" s="3"/>
      <c r="AE1369" s="3"/>
      <c r="AF1369" s="11"/>
      <c r="AG1369" s="3"/>
      <c r="AH1369" s="3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  <c r="EY1369" s="2"/>
      <c r="EZ1369" s="2"/>
      <c r="FA1369" s="2"/>
      <c r="FB1369" s="2"/>
      <c r="FC1369" s="2"/>
      <c r="FD1369" s="2"/>
      <c r="FE1369" s="2"/>
      <c r="FF1369" s="2"/>
      <c r="FG1369" s="2"/>
      <c r="FH1369" s="2"/>
      <c r="FI1369" s="2"/>
      <c r="FJ1369" s="2"/>
    </row>
    <row r="1370" spans="1:166" x14ac:dyDescent="0.15">
      <c r="A1370" s="134"/>
      <c r="B1370" s="127"/>
      <c r="C1370" s="119"/>
      <c r="D1370" s="128"/>
      <c r="E1370" s="129"/>
      <c r="F1370" s="129"/>
      <c r="G1370" s="129"/>
      <c r="H1370" s="129"/>
      <c r="I1370" s="128"/>
      <c r="J1370" s="122"/>
      <c r="K1370" s="118"/>
      <c r="L1370" s="130"/>
      <c r="M1370" s="131"/>
      <c r="N1370" s="131"/>
      <c r="O1370" s="130"/>
      <c r="P1370" s="129"/>
      <c r="Q1370" s="135"/>
      <c r="R1370" s="129"/>
      <c r="S1370" s="136"/>
      <c r="T1370" s="122"/>
      <c r="U1370" s="3"/>
      <c r="V1370" s="3"/>
      <c r="W1370" s="3"/>
      <c r="X1370" s="52"/>
      <c r="Y1370" s="3"/>
      <c r="Z1370" s="1"/>
      <c r="AA1370" s="3"/>
      <c r="AB1370" s="3"/>
      <c r="AC1370" s="3"/>
      <c r="AD1370" s="3"/>
      <c r="AE1370" s="3"/>
      <c r="AF1370" s="11"/>
      <c r="AG1370" s="3"/>
      <c r="AH1370" s="3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  <c r="EY1370" s="2"/>
      <c r="EZ1370" s="2"/>
      <c r="FA1370" s="2"/>
      <c r="FB1370" s="2"/>
      <c r="FC1370" s="2"/>
      <c r="FD1370" s="2"/>
      <c r="FE1370" s="2"/>
      <c r="FF1370" s="2"/>
      <c r="FG1370" s="2"/>
      <c r="FH1370" s="2"/>
      <c r="FI1370" s="2"/>
      <c r="FJ1370" s="2"/>
    </row>
    <row r="1371" spans="1:166" x14ac:dyDescent="0.15">
      <c r="A1371" s="134"/>
      <c r="B1371" s="127"/>
      <c r="C1371" s="119"/>
      <c r="D1371" s="128"/>
      <c r="E1371" s="129"/>
      <c r="F1371" s="129"/>
      <c r="G1371" s="129"/>
      <c r="H1371" s="129"/>
      <c r="I1371" s="128"/>
      <c r="J1371" s="122"/>
      <c r="K1371" s="118"/>
      <c r="L1371" s="130"/>
      <c r="M1371" s="131"/>
      <c r="N1371" s="131"/>
      <c r="O1371" s="130"/>
      <c r="P1371" s="129"/>
      <c r="Q1371" s="135"/>
      <c r="R1371" s="129"/>
      <c r="S1371" s="136"/>
      <c r="T1371" s="122"/>
      <c r="U1371" s="3"/>
      <c r="V1371" s="3"/>
      <c r="W1371" s="3"/>
      <c r="X1371" s="52"/>
      <c r="Y1371" s="3"/>
      <c r="Z1371" s="1"/>
      <c r="AA1371" s="3"/>
      <c r="AB1371" s="3"/>
      <c r="AC1371" s="3"/>
      <c r="AD1371" s="3"/>
      <c r="AE1371" s="3"/>
      <c r="AF1371" s="11"/>
      <c r="AG1371" s="3"/>
      <c r="AH1371" s="3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  <c r="EY1371" s="2"/>
      <c r="EZ1371" s="2"/>
      <c r="FA1371" s="2"/>
      <c r="FB1371" s="2"/>
      <c r="FC1371" s="2"/>
      <c r="FD1371" s="2"/>
      <c r="FE1371" s="2"/>
      <c r="FF1371" s="2"/>
      <c r="FG1371" s="2"/>
      <c r="FH1371" s="2"/>
      <c r="FI1371" s="2"/>
      <c r="FJ1371" s="2"/>
    </row>
    <row r="1372" spans="1:166" x14ac:dyDescent="0.15">
      <c r="A1372" s="134"/>
      <c r="B1372" s="127"/>
      <c r="C1372" s="119"/>
      <c r="D1372" s="128"/>
      <c r="E1372" s="129"/>
      <c r="F1372" s="129"/>
      <c r="G1372" s="129"/>
      <c r="H1372" s="129"/>
      <c r="I1372" s="128"/>
      <c r="J1372" s="122"/>
      <c r="K1372" s="118"/>
      <c r="L1372" s="130"/>
      <c r="M1372" s="131"/>
      <c r="N1372" s="131"/>
      <c r="O1372" s="130"/>
      <c r="P1372" s="129"/>
      <c r="Q1372" s="135"/>
      <c r="R1372" s="129"/>
      <c r="S1372" s="136"/>
      <c r="T1372" s="122"/>
      <c r="U1372" s="3"/>
      <c r="V1372" s="3"/>
      <c r="W1372" s="3"/>
      <c r="X1372" s="52"/>
      <c r="Y1372" s="3"/>
      <c r="Z1372" s="1"/>
      <c r="AA1372" s="3"/>
      <c r="AB1372" s="3"/>
      <c r="AC1372" s="3"/>
      <c r="AD1372" s="3"/>
      <c r="AE1372" s="3"/>
      <c r="AF1372" s="11"/>
      <c r="AG1372" s="3"/>
      <c r="AH1372" s="3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  <c r="EY1372" s="2"/>
      <c r="EZ1372" s="2"/>
      <c r="FA1372" s="2"/>
      <c r="FB1372" s="2"/>
      <c r="FC1372" s="2"/>
      <c r="FD1372" s="2"/>
      <c r="FE1372" s="2"/>
      <c r="FF1372" s="2"/>
      <c r="FG1372" s="2"/>
      <c r="FH1372" s="2"/>
      <c r="FI1372" s="2"/>
      <c r="FJ1372" s="2"/>
    </row>
    <row r="1373" spans="1:166" x14ac:dyDescent="0.15">
      <c r="A1373" s="134"/>
      <c r="B1373" s="127"/>
      <c r="C1373" s="119"/>
      <c r="D1373" s="128"/>
      <c r="E1373" s="129"/>
      <c r="F1373" s="129"/>
      <c r="G1373" s="129"/>
      <c r="H1373" s="129"/>
      <c r="I1373" s="128"/>
      <c r="J1373" s="122"/>
      <c r="K1373" s="118"/>
      <c r="L1373" s="130"/>
      <c r="M1373" s="131"/>
      <c r="N1373" s="131"/>
      <c r="O1373" s="130"/>
      <c r="P1373" s="129"/>
      <c r="Q1373" s="135"/>
      <c r="R1373" s="129"/>
      <c r="S1373" s="136"/>
      <c r="T1373" s="122"/>
      <c r="U1373" s="3"/>
      <c r="V1373" s="3"/>
      <c r="W1373" s="3"/>
      <c r="X1373" s="52"/>
      <c r="Y1373" s="3"/>
      <c r="Z1373" s="1"/>
      <c r="AA1373" s="3"/>
      <c r="AB1373" s="3"/>
      <c r="AC1373" s="3"/>
      <c r="AD1373" s="3"/>
      <c r="AE1373" s="3"/>
      <c r="AF1373" s="11"/>
      <c r="AG1373" s="3"/>
      <c r="AH1373" s="3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  <c r="EY1373" s="2"/>
      <c r="EZ1373" s="2"/>
      <c r="FA1373" s="2"/>
      <c r="FB1373" s="2"/>
      <c r="FC1373" s="2"/>
      <c r="FD1373" s="2"/>
      <c r="FE1373" s="2"/>
      <c r="FF1373" s="2"/>
      <c r="FG1373" s="2"/>
      <c r="FH1373" s="2"/>
      <c r="FI1373" s="2"/>
      <c r="FJ1373" s="2"/>
    </row>
    <row r="1374" spans="1:166" x14ac:dyDescent="0.15">
      <c r="A1374" s="134"/>
      <c r="B1374" s="127"/>
      <c r="C1374" s="119"/>
      <c r="D1374" s="128"/>
      <c r="E1374" s="129"/>
      <c r="F1374" s="129"/>
      <c r="G1374" s="129"/>
      <c r="H1374" s="129"/>
      <c r="I1374" s="128"/>
      <c r="J1374" s="122"/>
      <c r="K1374" s="118"/>
      <c r="L1374" s="130"/>
      <c r="M1374" s="131"/>
      <c r="N1374" s="131"/>
      <c r="O1374" s="130"/>
      <c r="P1374" s="129"/>
      <c r="Q1374" s="135"/>
      <c r="R1374" s="129"/>
      <c r="S1374" s="136"/>
      <c r="T1374" s="122"/>
      <c r="U1374" s="3"/>
      <c r="V1374" s="3"/>
      <c r="W1374" s="3"/>
      <c r="X1374" s="52"/>
      <c r="Y1374" s="3"/>
      <c r="Z1374" s="1"/>
      <c r="AA1374" s="3"/>
      <c r="AB1374" s="3"/>
      <c r="AC1374" s="3"/>
      <c r="AD1374" s="3"/>
      <c r="AE1374" s="3"/>
      <c r="AF1374" s="11"/>
      <c r="AG1374" s="3"/>
      <c r="AH1374" s="3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  <c r="EY1374" s="2"/>
      <c r="EZ1374" s="2"/>
      <c r="FA1374" s="2"/>
      <c r="FB1374" s="2"/>
      <c r="FC1374" s="2"/>
      <c r="FD1374" s="2"/>
      <c r="FE1374" s="2"/>
      <c r="FF1374" s="2"/>
      <c r="FG1374" s="2"/>
      <c r="FH1374" s="2"/>
      <c r="FI1374" s="2"/>
      <c r="FJ1374" s="2"/>
    </row>
    <row r="1375" spans="1:166" x14ac:dyDescent="0.15">
      <c r="A1375" s="134"/>
      <c r="B1375" s="127"/>
      <c r="C1375" s="119"/>
      <c r="D1375" s="128"/>
      <c r="E1375" s="129"/>
      <c r="F1375" s="129"/>
      <c r="G1375" s="129"/>
      <c r="H1375" s="129"/>
      <c r="I1375" s="128"/>
      <c r="J1375" s="122"/>
      <c r="K1375" s="118"/>
      <c r="L1375" s="130"/>
      <c r="M1375" s="131"/>
      <c r="N1375" s="131"/>
      <c r="O1375" s="130"/>
      <c r="P1375" s="129"/>
      <c r="Q1375" s="135"/>
      <c r="R1375" s="129"/>
      <c r="S1375" s="136"/>
      <c r="T1375" s="122"/>
      <c r="U1375" s="3"/>
      <c r="V1375" s="3"/>
      <c r="W1375" s="3"/>
      <c r="X1375" s="52"/>
      <c r="Y1375" s="3"/>
      <c r="Z1375" s="1"/>
      <c r="AA1375" s="3"/>
      <c r="AB1375" s="3"/>
      <c r="AC1375" s="3"/>
      <c r="AD1375" s="3"/>
      <c r="AE1375" s="3"/>
      <c r="AF1375" s="11"/>
      <c r="AG1375" s="3"/>
      <c r="AH1375" s="3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  <c r="EY1375" s="2"/>
      <c r="EZ1375" s="2"/>
      <c r="FA1375" s="2"/>
      <c r="FB1375" s="2"/>
      <c r="FC1375" s="2"/>
      <c r="FD1375" s="2"/>
      <c r="FE1375" s="2"/>
      <c r="FF1375" s="2"/>
      <c r="FG1375" s="2"/>
      <c r="FH1375" s="2"/>
      <c r="FI1375" s="2"/>
      <c r="FJ1375" s="2"/>
    </row>
    <row r="1376" spans="1:166" x14ac:dyDescent="0.15">
      <c r="A1376" s="134"/>
      <c r="B1376" s="127"/>
      <c r="C1376" s="119"/>
      <c r="D1376" s="128"/>
      <c r="E1376" s="129"/>
      <c r="F1376" s="129"/>
      <c r="G1376" s="129"/>
      <c r="H1376" s="129"/>
      <c r="I1376" s="128"/>
      <c r="J1376" s="122"/>
      <c r="K1376" s="118"/>
      <c r="L1376" s="130"/>
      <c r="M1376" s="131"/>
      <c r="N1376" s="131"/>
      <c r="O1376" s="130"/>
      <c r="P1376" s="129"/>
      <c r="Q1376" s="135"/>
      <c r="R1376" s="129"/>
      <c r="S1376" s="136"/>
      <c r="T1376" s="122"/>
      <c r="U1376" s="3"/>
      <c r="V1376" s="3"/>
      <c r="W1376" s="3"/>
      <c r="X1376" s="52"/>
      <c r="Y1376" s="3"/>
      <c r="Z1376" s="1"/>
      <c r="AA1376" s="3"/>
      <c r="AB1376" s="3"/>
      <c r="AC1376" s="3"/>
      <c r="AD1376" s="3"/>
      <c r="AE1376" s="3"/>
      <c r="AF1376" s="11"/>
      <c r="AG1376" s="3"/>
      <c r="AH1376" s="3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  <c r="EY1376" s="2"/>
      <c r="EZ1376" s="2"/>
      <c r="FA1376" s="2"/>
      <c r="FB1376" s="2"/>
      <c r="FC1376" s="2"/>
      <c r="FD1376" s="2"/>
      <c r="FE1376" s="2"/>
      <c r="FF1376" s="2"/>
      <c r="FG1376" s="2"/>
      <c r="FH1376" s="2"/>
      <c r="FI1376" s="2"/>
      <c r="FJ1376" s="2"/>
    </row>
    <row r="1377" spans="1:166" x14ac:dyDescent="0.15">
      <c r="A1377" s="134"/>
      <c r="B1377" s="127"/>
      <c r="C1377" s="119"/>
      <c r="D1377" s="128"/>
      <c r="E1377" s="129"/>
      <c r="F1377" s="129"/>
      <c r="G1377" s="129"/>
      <c r="H1377" s="129"/>
      <c r="I1377" s="128"/>
      <c r="J1377" s="122"/>
      <c r="K1377" s="118"/>
      <c r="L1377" s="130"/>
      <c r="M1377" s="131"/>
      <c r="N1377" s="131"/>
      <c r="O1377" s="130"/>
      <c r="P1377" s="129"/>
      <c r="Q1377" s="135"/>
      <c r="R1377" s="129"/>
      <c r="S1377" s="136"/>
      <c r="T1377" s="122"/>
      <c r="U1377" s="3"/>
      <c r="V1377" s="3"/>
      <c r="W1377" s="3"/>
      <c r="X1377" s="52"/>
      <c r="Y1377" s="3"/>
      <c r="Z1377" s="1"/>
      <c r="AA1377" s="3"/>
      <c r="AB1377" s="3"/>
      <c r="AC1377" s="3"/>
      <c r="AD1377" s="3"/>
      <c r="AE1377" s="3"/>
      <c r="AF1377" s="11"/>
      <c r="AG1377" s="3"/>
      <c r="AH1377" s="3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  <c r="EY1377" s="2"/>
      <c r="EZ1377" s="2"/>
      <c r="FA1377" s="2"/>
      <c r="FB1377" s="2"/>
      <c r="FC1377" s="2"/>
      <c r="FD1377" s="2"/>
      <c r="FE1377" s="2"/>
      <c r="FF1377" s="2"/>
      <c r="FG1377" s="2"/>
      <c r="FH1377" s="2"/>
      <c r="FI1377" s="2"/>
      <c r="FJ1377" s="2"/>
    </row>
    <row r="1378" spans="1:166" x14ac:dyDescent="0.15">
      <c r="A1378" s="134"/>
      <c r="B1378" s="127"/>
      <c r="C1378" s="119"/>
      <c r="D1378" s="128"/>
      <c r="E1378" s="129"/>
      <c r="F1378" s="129"/>
      <c r="G1378" s="129"/>
      <c r="H1378" s="129"/>
      <c r="I1378" s="128"/>
      <c r="J1378" s="122"/>
      <c r="K1378" s="118"/>
      <c r="L1378" s="130"/>
      <c r="M1378" s="131"/>
      <c r="N1378" s="131"/>
      <c r="O1378" s="130"/>
      <c r="P1378" s="129"/>
      <c r="Q1378" s="135"/>
      <c r="R1378" s="129"/>
      <c r="S1378" s="136"/>
      <c r="T1378" s="122"/>
      <c r="U1378" s="3"/>
      <c r="V1378" s="3"/>
      <c r="W1378" s="3"/>
      <c r="X1378" s="52"/>
      <c r="Y1378" s="3"/>
      <c r="Z1378" s="1"/>
      <c r="AA1378" s="3"/>
      <c r="AB1378" s="3"/>
      <c r="AC1378" s="3"/>
      <c r="AD1378" s="3"/>
      <c r="AE1378" s="3"/>
      <c r="AF1378" s="11"/>
      <c r="AG1378" s="3"/>
      <c r="AH1378" s="3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  <c r="EY1378" s="2"/>
      <c r="EZ1378" s="2"/>
      <c r="FA1378" s="2"/>
      <c r="FB1378" s="2"/>
      <c r="FC1378" s="2"/>
      <c r="FD1378" s="2"/>
      <c r="FE1378" s="2"/>
      <c r="FF1378" s="2"/>
      <c r="FG1378" s="2"/>
      <c r="FH1378" s="2"/>
      <c r="FI1378" s="2"/>
      <c r="FJ1378" s="2"/>
    </row>
    <row r="1379" spans="1:166" x14ac:dyDescent="0.15">
      <c r="A1379" s="134"/>
      <c r="B1379" s="127"/>
      <c r="C1379" s="119"/>
      <c r="D1379" s="128"/>
      <c r="E1379" s="129"/>
      <c r="F1379" s="129"/>
      <c r="G1379" s="129"/>
      <c r="H1379" s="129"/>
      <c r="I1379" s="128"/>
      <c r="J1379" s="122"/>
      <c r="K1379" s="118"/>
      <c r="L1379" s="130"/>
      <c r="M1379" s="131"/>
      <c r="N1379" s="131"/>
      <c r="O1379" s="130"/>
      <c r="P1379" s="129"/>
      <c r="Q1379" s="135"/>
      <c r="R1379" s="129"/>
      <c r="S1379" s="136"/>
      <c r="T1379" s="122"/>
      <c r="U1379" s="3"/>
      <c r="V1379" s="3"/>
      <c r="W1379" s="3"/>
      <c r="X1379" s="52"/>
      <c r="Y1379" s="3"/>
      <c r="Z1379" s="1"/>
      <c r="AA1379" s="3"/>
      <c r="AB1379" s="3"/>
      <c r="AC1379" s="3"/>
      <c r="AD1379" s="3"/>
      <c r="AE1379" s="3"/>
      <c r="AF1379" s="11"/>
      <c r="AG1379" s="3"/>
      <c r="AH1379" s="3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  <c r="EY1379" s="2"/>
      <c r="EZ1379" s="2"/>
      <c r="FA1379" s="2"/>
      <c r="FB1379" s="2"/>
      <c r="FC1379" s="2"/>
      <c r="FD1379" s="2"/>
      <c r="FE1379" s="2"/>
      <c r="FF1379" s="2"/>
      <c r="FG1379" s="2"/>
      <c r="FH1379" s="2"/>
      <c r="FI1379" s="2"/>
      <c r="FJ1379" s="2"/>
    </row>
    <row r="1380" spans="1:166" x14ac:dyDescent="0.15">
      <c r="A1380" s="134"/>
      <c r="B1380" s="127"/>
      <c r="C1380" s="119"/>
      <c r="D1380" s="128"/>
      <c r="E1380" s="129"/>
      <c r="F1380" s="129"/>
      <c r="G1380" s="129"/>
      <c r="H1380" s="129"/>
      <c r="I1380" s="128"/>
      <c r="J1380" s="122"/>
      <c r="K1380" s="118"/>
      <c r="L1380" s="130"/>
      <c r="M1380" s="131"/>
      <c r="N1380" s="131"/>
      <c r="O1380" s="130"/>
      <c r="P1380" s="129"/>
      <c r="Q1380" s="135"/>
      <c r="R1380" s="129"/>
      <c r="S1380" s="136"/>
      <c r="T1380" s="122"/>
      <c r="U1380" s="3"/>
      <c r="V1380" s="3"/>
      <c r="W1380" s="3"/>
      <c r="X1380" s="52"/>
      <c r="Y1380" s="3"/>
      <c r="Z1380" s="1"/>
      <c r="AA1380" s="3"/>
      <c r="AB1380" s="3"/>
      <c r="AC1380" s="3"/>
      <c r="AD1380" s="3"/>
      <c r="AE1380" s="3"/>
      <c r="AF1380" s="11"/>
      <c r="AG1380" s="3"/>
      <c r="AH1380" s="3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  <c r="EY1380" s="2"/>
      <c r="EZ1380" s="2"/>
      <c r="FA1380" s="2"/>
      <c r="FB1380" s="2"/>
      <c r="FC1380" s="2"/>
      <c r="FD1380" s="2"/>
      <c r="FE1380" s="2"/>
      <c r="FF1380" s="2"/>
      <c r="FG1380" s="2"/>
      <c r="FH1380" s="2"/>
      <c r="FI1380" s="2"/>
      <c r="FJ1380" s="2"/>
    </row>
    <row r="1381" spans="1:166" x14ac:dyDescent="0.15">
      <c r="A1381" s="134"/>
      <c r="B1381" s="127"/>
      <c r="C1381" s="119"/>
      <c r="D1381" s="128"/>
      <c r="E1381" s="129"/>
      <c r="F1381" s="129"/>
      <c r="G1381" s="129"/>
      <c r="H1381" s="129"/>
      <c r="I1381" s="128"/>
      <c r="J1381" s="122"/>
      <c r="K1381" s="118"/>
      <c r="L1381" s="130"/>
      <c r="M1381" s="131"/>
      <c r="N1381" s="131"/>
      <c r="O1381" s="130"/>
      <c r="P1381" s="129"/>
      <c r="Q1381" s="135"/>
      <c r="R1381" s="129"/>
      <c r="S1381" s="136"/>
      <c r="T1381" s="122"/>
      <c r="U1381" s="3"/>
      <c r="V1381" s="3"/>
      <c r="W1381" s="3"/>
      <c r="X1381" s="52"/>
      <c r="Y1381" s="3"/>
      <c r="Z1381" s="1"/>
      <c r="AA1381" s="3"/>
      <c r="AB1381" s="3"/>
      <c r="AC1381" s="3"/>
      <c r="AD1381" s="3"/>
      <c r="AE1381" s="3"/>
      <c r="AF1381" s="11"/>
      <c r="AG1381" s="3"/>
      <c r="AH1381" s="3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  <c r="EY1381" s="2"/>
      <c r="EZ1381" s="2"/>
      <c r="FA1381" s="2"/>
      <c r="FB1381" s="2"/>
      <c r="FC1381" s="2"/>
      <c r="FD1381" s="2"/>
      <c r="FE1381" s="2"/>
      <c r="FF1381" s="2"/>
      <c r="FG1381" s="2"/>
      <c r="FH1381" s="2"/>
      <c r="FI1381" s="2"/>
      <c r="FJ1381" s="2"/>
    </row>
    <row r="1382" spans="1:166" x14ac:dyDescent="0.15">
      <c r="A1382" s="134"/>
      <c r="B1382" s="127"/>
      <c r="C1382" s="119"/>
      <c r="D1382" s="128"/>
      <c r="E1382" s="129"/>
      <c r="F1382" s="129"/>
      <c r="G1382" s="129"/>
      <c r="H1382" s="129"/>
      <c r="I1382" s="128"/>
      <c r="J1382" s="122"/>
      <c r="K1382" s="118"/>
      <c r="L1382" s="130"/>
      <c r="M1382" s="131"/>
      <c r="N1382" s="131"/>
      <c r="O1382" s="130"/>
      <c r="P1382" s="129"/>
      <c r="Q1382" s="135"/>
      <c r="R1382" s="129"/>
      <c r="S1382" s="136"/>
      <c r="T1382" s="122"/>
      <c r="U1382" s="3"/>
      <c r="V1382" s="3"/>
      <c r="W1382" s="3"/>
      <c r="X1382" s="52"/>
      <c r="Y1382" s="3"/>
      <c r="Z1382" s="1"/>
      <c r="AA1382" s="3"/>
      <c r="AB1382" s="3"/>
      <c r="AC1382" s="3"/>
      <c r="AD1382" s="3"/>
      <c r="AE1382" s="3"/>
      <c r="AF1382" s="11"/>
      <c r="AG1382" s="3"/>
      <c r="AH1382" s="3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  <c r="EY1382" s="2"/>
      <c r="EZ1382" s="2"/>
      <c r="FA1382" s="2"/>
      <c r="FB1382" s="2"/>
      <c r="FC1382" s="2"/>
      <c r="FD1382" s="2"/>
      <c r="FE1382" s="2"/>
      <c r="FF1382" s="2"/>
      <c r="FG1382" s="2"/>
      <c r="FH1382" s="2"/>
      <c r="FI1382" s="2"/>
      <c r="FJ1382" s="2"/>
    </row>
    <row r="1383" spans="1:166" x14ac:dyDescent="0.15">
      <c r="A1383" s="134"/>
      <c r="B1383" s="127"/>
      <c r="C1383" s="119"/>
      <c r="D1383" s="128"/>
      <c r="E1383" s="129"/>
      <c r="F1383" s="129"/>
      <c r="G1383" s="129"/>
      <c r="H1383" s="129"/>
      <c r="I1383" s="128"/>
      <c r="J1383" s="122"/>
      <c r="K1383" s="118"/>
      <c r="L1383" s="130"/>
      <c r="M1383" s="131"/>
      <c r="N1383" s="131"/>
      <c r="O1383" s="130"/>
      <c r="P1383" s="129"/>
      <c r="Q1383" s="135"/>
      <c r="R1383" s="129"/>
      <c r="S1383" s="136"/>
      <c r="T1383" s="122"/>
      <c r="U1383" s="3"/>
      <c r="V1383" s="3"/>
      <c r="W1383" s="3"/>
      <c r="X1383" s="52"/>
      <c r="Y1383" s="3"/>
      <c r="Z1383" s="1"/>
      <c r="AA1383" s="3"/>
      <c r="AB1383" s="3"/>
      <c r="AC1383" s="3"/>
      <c r="AD1383" s="3"/>
      <c r="AE1383" s="3"/>
      <c r="AF1383" s="11"/>
      <c r="AG1383" s="3"/>
      <c r="AH1383" s="3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  <c r="EY1383" s="2"/>
      <c r="EZ1383" s="2"/>
      <c r="FA1383" s="2"/>
      <c r="FB1383" s="2"/>
      <c r="FC1383" s="2"/>
      <c r="FD1383" s="2"/>
      <c r="FE1383" s="2"/>
      <c r="FF1383" s="2"/>
      <c r="FG1383" s="2"/>
      <c r="FH1383" s="2"/>
      <c r="FI1383" s="2"/>
      <c r="FJ1383" s="2"/>
    </row>
    <row r="1384" spans="1:166" x14ac:dyDescent="0.15">
      <c r="A1384" s="134"/>
      <c r="B1384" s="127"/>
      <c r="C1384" s="119"/>
      <c r="D1384" s="128"/>
      <c r="E1384" s="129"/>
      <c r="F1384" s="129"/>
      <c r="G1384" s="129"/>
      <c r="H1384" s="129"/>
      <c r="I1384" s="128"/>
      <c r="J1384" s="122"/>
      <c r="K1384" s="118"/>
      <c r="L1384" s="130"/>
      <c r="M1384" s="131"/>
      <c r="N1384" s="131"/>
      <c r="O1384" s="130"/>
      <c r="P1384" s="129"/>
      <c r="Q1384" s="135"/>
      <c r="R1384" s="129"/>
      <c r="S1384" s="136"/>
      <c r="T1384" s="122"/>
      <c r="U1384" s="3"/>
      <c r="V1384" s="3"/>
      <c r="W1384" s="3"/>
      <c r="X1384" s="52"/>
      <c r="Y1384" s="3"/>
      <c r="Z1384" s="1"/>
      <c r="AA1384" s="3"/>
      <c r="AB1384" s="3"/>
      <c r="AC1384" s="3"/>
      <c r="AD1384" s="3"/>
      <c r="AE1384" s="3"/>
      <c r="AF1384" s="11"/>
      <c r="AG1384" s="3"/>
      <c r="AH1384" s="3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  <c r="EY1384" s="2"/>
      <c r="EZ1384" s="2"/>
      <c r="FA1384" s="2"/>
      <c r="FB1384" s="2"/>
      <c r="FC1384" s="2"/>
      <c r="FD1384" s="2"/>
      <c r="FE1384" s="2"/>
      <c r="FF1384" s="2"/>
      <c r="FG1384" s="2"/>
      <c r="FH1384" s="2"/>
      <c r="FI1384" s="2"/>
      <c r="FJ1384" s="2"/>
    </row>
    <row r="1385" spans="1:166" x14ac:dyDescent="0.15">
      <c r="A1385" s="134"/>
      <c r="B1385" s="127"/>
      <c r="C1385" s="119"/>
      <c r="D1385" s="128"/>
      <c r="E1385" s="129"/>
      <c r="F1385" s="129"/>
      <c r="G1385" s="129"/>
      <c r="H1385" s="129"/>
      <c r="I1385" s="128"/>
      <c r="J1385" s="122"/>
      <c r="K1385" s="118"/>
      <c r="L1385" s="130"/>
      <c r="M1385" s="131"/>
      <c r="N1385" s="131"/>
      <c r="O1385" s="130"/>
      <c r="P1385" s="129"/>
      <c r="Q1385" s="135"/>
      <c r="R1385" s="129"/>
      <c r="S1385" s="136"/>
      <c r="T1385" s="122"/>
      <c r="U1385" s="3"/>
      <c r="V1385" s="3"/>
      <c r="W1385" s="3"/>
      <c r="X1385" s="52"/>
      <c r="Y1385" s="3"/>
      <c r="Z1385" s="1"/>
      <c r="AA1385" s="3"/>
      <c r="AB1385" s="3"/>
      <c r="AC1385" s="3"/>
      <c r="AD1385" s="3"/>
      <c r="AE1385" s="3"/>
      <c r="AF1385" s="11"/>
      <c r="AG1385" s="3"/>
      <c r="AH1385" s="3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  <c r="EY1385" s="2"/>
      <c r="EZ1385" s="2"/>
      <c r="FA1385" s="2"/>
      <c r="FB1385" s="2"/>
      <c r="FC1385" s="2"/>
      <c r="FD1385" s="2"/>
      <c r="FE1385" s="2"/>
      <c r="FF1385" s="2"/>
      <c r="FG1385" s="2"/>
      <c r="FH1385" s="2"/>
      <c r="FI1385" s="2"/>
      <c r="FJ1385" s="2"/>
    </row>
    <row r="1386" spans="1:166" x14ac:dyDescent="0.15">
      <c r="A1386" s="134"/>
      <c r="B1386" s="127"/>
      <c r="C1386" s="119"/>
      <c r="D1386" s="128"/>
      <c r="E1386" s="129"/>
      <c r="F1386" s="129"/>
      <c r="G1386" s="129"/>
      <c r="H1386" s="129"/>
      <c r="I1386" s="128"/>
      <c r="J1386" s="122"/>
      <c r="K1386" s="118"/>
      <c r="L1386" s="130"/>
      <c r="M1386" s="131"/>
      <c r="N1386" s="131"/>
      <c r="O1386" s="130"/>
      <c r="P1386" s="129"/>
      <c r="Q1386" s="135"/>
      <c r="R1386" s="129"/>
      <c r="S1386" s="136"/>
      <c r="T1386" s="122"/>
      <c r="U1386" s="3"/>
      <c r="V1386" s="3"/>
      <c r="W1386" s="3"/>
      <c r="X1386" s="52"/>
      <c r="Y1386" s="3"/>
      <c r="Z1386" s="1"/>
      <c r="AA1386" s="3"/>
      <c r="AB1386" s="3"/>
      <c r="AC1386" s="3"/>
      <c r="AD1386" s="3"/>
      <c r="AE1386" s="3"/>
      <c r="AF1386" s="11"/>
      <c r="AG1386" s="3"/>
      <c r="AH1386" s="3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  <c r="EY1386" s="2"/>
      <c r="EZ1386" s="2"/>
      <c r="FA1386" s="2"/>
      <c r="FB1386" s="2"/>
      <c r="FC1386" s="2"/>
      <c r="FD1386" s="2"/>
      <c r="FE1386" s="2"/>
      <c r="FF1386" s="2"/>
      <c r="FG1386" s="2"/>
      <c r="FH1386" s="2"/>
      <c r="FI1386" s="2"/>
      <c r="FJ1386" s="2"/>
    </row>
    <row r="1387" spans="1:166" x14ac:dyDescent="0.15">
      <c r="A1387" s="134"/>
      <c r="B1387" s="127"/>
      <c r="C1387" s="119"/>
      <c r="D1387" s="128"/>
      <c r="E1387" s="129"/>
      <c r="F1387" s="129"/>
      <c r="G1387" s="129"/>
      <c r="H1387" s="129"/>
      <c r="I1387" s="128"/>
      <c r="J1387" s="122"/>
      <c r="K1387" s="118"/>
      <c r="L1387" s="130"/>
      <c r="M1387" s="131"/>
      <c r="N1387" s="131"/>
      <c r="O1387" s="130"/>
      <c r="P1387" s="129"/>
      <c r="Q1387" s="135"/>
      <c r="R1387" s="129"/>
      <c r="S1387" s="136"/>
      <c r="T1387" s="122"/>
      <c r="U1387" s="3"/>
      <c r="V1387" s="3"/>
      <c r="W1387" s="3"/>
      <c r="X1387" s="52"/>
      <c r="Y1387" s="3"/>
      <c r="Z1387" s="1"/>
      <c r="AA1387" s="3"/>
      <c r="AB1387" s="3"/>
      <c r="AC1387" s="3"/>
      <c r="AD1387" s="3"/>
      <c r="AE1387" s="3"/>
      <c r="AF1387" s="11"/>
      <c r="AG1387" s="3"/>
      <c r="AH1387" s="3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  <c r="EY1387" s="2"/>
      <c r="EZ1387" s="2"/>
      <c r="FA1387" s="2"/>
      <c r="FB1387" s="2"/>
      <c r="FC1387" s="2"/>
      <c r="FD1387" s="2"/>
      <c r="FE1387" s="2"/>
      <c r="FF1387" s="2"/>
      <c r="FG1387" s="2"/>
      <c r="FH1387" s="2"/>
      <c r="FI1387" s="2"/>
      <c r="FJ1387" s="2"/>
    </row>
    <row r="1388" spans="1:166" x14ac:dyDescent="0.15">
      <c r="A1388" s="134"/>
      <c r="B1388" s="127"/>
      <c r="C1388" s="119"/>
      <c r="D1388" s="128"/>
      <c r="E1388" s="129"/>
      <c r="F1388" s="129"/>
      <c r="G1388" s="129"/>
      <c r="H1388" s="129"/>
      <c r="I1388" s="128"/>
      <c r="J1388" s="122"/>
      <c r="K1388" s="118"/>
      <c r="L1388" s="130"/>
      <c r="M1388" s="131"/>
      <c r="N1388" s="131"/>
      <c r="O1388" s="130"/>
      <c r="P1388" s="129"/>
      <c r="Q1388" s="135"/>
      <c r="R1388" s="129"/>
      <c r="S1388" s="136"/>
      <c r="T1388" s="122"/>
      <c r="U1388" s="3"/>
      <c r="V1388" s="3"/>
      <c r="W1388" s="3"/>
      <c r="X1388" s="52"/>
      <c r="Y1388" s="3"/>
      <c r="Z1388" s="1"/>
      <c r="AA1388" s="3"/>
      <c r="AB1388" s="3"/>
      <c r="AC1388" s="3"/>
      <c r="AD1388" s="3"/>
      <c r="AE1388" s="3"/>
      <c r="AF1388" s="11"/>
      <c r="AG1388" s="3"/>
      <c r="AH1388" s="3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  <c r="EY1388" s="2"/>
      <c r="EZ1388" s="2"/>
      <c r="FA1388" s="2"/>
      <c r="FB1388" s="2"/>
      <c r="FC1388" s="2"/>
      <c r="FD1388" s="2"/>
      <c r="FE1388" s="2"/>
      <c r="FF1388" s="2"/>
      <c r="FG1388" s="2"/>
      <c r="FH1388" s="2"/>
      <c r="FI1388" s="2"/>
      <c r="FJ1388" s="2"/>
    </row>
    <row r="1389" spans="1:166" x14ac:dyDescent="0.15">
      <c r="A1389" s="134"/>
      <c r="B1389" s="127"/>
      <c r="C1389" s="119"/>
      <c r="D1389" s="128"/>
      <c r="E1389" s="129"/>
      <c r="F1389" s="129"/>
      <c r="G1389" s="129"/>
      <c r="H1389" s="129"/>
      <c r="I1389" s="128"/>
      <c r="J1389" s="122"/>
      <c r="K1389" s="118"/>
      <c r="L1389" s="130"/>
      <c r="M1389" s="131"/>
      <c r="N1389" s="131"/>
      <c r="O1389" s="130"/>
      <c r="P1389" s="129"/>
      <c r="Q1389" s="135"/>
      <c r="R1389" s="129"/>
      <c r="S1389" s="136"/>
      <c r="T1389" s="122"/>
      <c r="U1389" s="3"/>
      <c r="V1389" s="3"/>
      <c r="W1389" s="3"/>
      <c r="X1389" s="52"/>
      <c r="Y1389" s="3"/>
      <c r="Z1389" s="1"/>
      <c r="AA1389" s="3"/>
      <c r="AB1389" s="3"/>
      <c r="AC1389" s="3"/>
      <c r="AD1389" s="3"/>
      <c r="AE1389" s="3"/>
      <c r="AF1389" s="11"/>
      <c r="AG1389" s="3"/>
      <c r="AH1389" s="3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  <c r="EY1389" s="2"/>
      <c r="EZ1389" s="2"/>
      <c r="FA1389" s="2"/>
      <c r="FB1389" s="2"/>
      <c r="FC1389" s="2"/>
      <c r="FD1389" s="2"/>
      <c r="FE1389" s="2"/>
      <c r="FF1389" s="2"/>
      <c r="FG1389" s="2"/>
      <c r="FH1389" s="2"/>
      <c r="FI1389" s="2"/>
      <c r="FJ1389" s="2"/>
    </row>
    <row r="1390" spans="1:166" x14ac:dyDescent="0.15">
      <c r="A1390" s="134"/>
      <c r="B1390" s="127"/>
      <c r="C1390" s="119"/>
      <c r="D1390" s="128"/>
      <c r="E1390" s="129"/>
      <c r="F1390" s="129"/>
      <c r="G1390" s="129"/>
      <c r="H1390" s="129"/>
      <c r="I1390" s="128"/>
      <c r="J1390" s="122"/>
      <c r="K1390" s="118"/>
      <c r="L1390" s="130"/>
      <c r="M1390" s="131"/>
      <c r="N1390" s="131"/>
      <c r="O1390" s="130"/>
      <c r="P1390" s="129"/>
      <c r="Q1390" s="135"/>
      <c r="R1390" s="129"/>
      <c r="S1390" s="136"/>
      <c r="T1390" s="122"/>
      <c r="U1390" s="3"/>
      <c r="V1390" s="3"/>
      <c r="W1390" s="3"/>
      <c r="X1390" s="52"/>
      <c r="Y1390" s="3"/>
      <c r="Z1390" s="1"/>
      <c r="AA1390" s="3"/>
      <c r="AB1390" s="3"/>
      <c r="AC1390" s="3"/>
      <c r="AD1390" s="3"/>
      <c r="AE1390" s="3"/>
      <c r="AF1390" s="11"/>
      <c r="AG1390" s="3"/>
      <c r="AH1390" s="3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  <c r="EY1390" s="2"/>
      <c r="EZ1390" s="2"/>
      <c r="FA1390" s="2"/>
      <c r="FB1390" s="2"/>
      <c r="FC1390" s="2"/>
      <c r="FD1390" s="2"/>
      <c r="FE1390" s="2"/>
      <c r="FF1390" s="2"/>
      <c r="FG1390" s="2"/>
      <c r="FH1390" s="2"/>
      <c r="FI1390" s="2"/>
      <c r="FJ1390" s="2"/>
    </row>
    <row r="1391" spans="1:166" x14ac:dyDescent="0.15">
      <c r="A1391" s="134"/>
      <c r="B1391" s="127"/>
      <c r="C1391" s="119"/>
      <c r="D1391" s="128"/>
      <c r="E1391" s="129"/>
      <c r="F1391" s="129"/>
      <c r="G1391" s="129"/>
      <c r="H1391" s="129"/>
      <c r="I1391" s="128"/>
      <c r="J1391" s="122"/>
      <c r="K1391" s="118"/>
      <c r="L1391" s="130"/>
      <c r="M1391" s="131"/>
      <c r="N1391" s="131"/>
      <c r="O1391" s="130"/>
      <c r="P1391" s="129"/>
      <c r="Q1391" s="135"/>
      <c r="R1391" s="129"/>
      <c r="S1391" s="136"/>
      <c r="T1391" s="122"/>
      <c r="U1391" s="3"/>
      <c r="V1391" s="3"/>
      <c r="W1391" s="3"/>
      <c r="X1391" s="52"/>
      <c r="Y1391" s="3"/>
      <c r="Z1391" s="1"/>
      <c r="AA1391" s="3"/>
      <c r="AB1391" s="3"/>
      <c r="AC1391" s="3"/>
      <c r="AD1391" s="3"/>
      <c r="AE1391" s="3"/>
      <c r="AF1391" s="11"/>
      <c r="AG1391" s="3"/>
      <c r="AH1391" s="3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  <c r="EY1391" s="2"/>
      <c r="EZ1391" s="2"/>
      <c r="FA1391" s="2"/>
      <c r="FB1391" s="2"/>
      <c r="FC1391" s="2"/>
      <c r="FD1391" s="2"/>
      <c r="FE1391" s="2"/>
      <c r="FF1391" s="2"/>
      <c r="FG1391" s="2"/>
      <c r="FH1391" s="2"/>
      <c r="FI1391" s="2"/>
      <c r="FJ1391" s="2"/>
    </row>
    <row r="1392" spans="1:166" x14ac:dyDescent="0.15">
      <c r="A1392" s="134"/>
      <c r="B1392" s="127"/>
      <c r="C1392" s="119"/>
      <c r="D1392" s="128"/>
      <c r="E1392" s="129"/>
      <c r="F1392" s="129"/>
      <c r="G1392" s="129"/>
      <c r="H1392" s="129"/>
      <c r="I1392" s="128"/>
      <c r="J1392" s="122"/>
      <c r="K1392" s="118"/>
      <c r="L1392" s="130"/>
      <c r="M1392" s="131"/>
      <c r="N1392" s="131"/>
      <c r="O1392" s="130"/>
      <c r="P1392" s="129"/>
      <c r="Q1392" s="135"/>
      <c r="R1392" s="129"/>
      <c r="S1392" s="136"/>
      <c r="T1392" s="122"/>
      <c r="U1392" s="3"/>
      <c r="V1392" s="3"/>
      <c r="W1392" s="3"/>
      <c r="X1392" s="52"/>
      <c r="Y1392" s="3"/>
      <c r="Z1392" s="1"/>
      <c r="AA1392" s="3"/>
      <c r="AB1392" s="3"/>
      <c r="AC1392" s="3"/>
      <c r="AD1392" s="3"/>
      <c r="AE1392" s="3"/>
      <c r="AF1392" s="11"/>
      <c r="AG1392" s="3"/>
      <c r="AH1392" s="3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  <c r="EY1392" s="2"/>
      <c r="EZ1392" s="2"/>
      <c r="FA1392" s="2"/>
      <c r="FB1392" s="2"/>
      <c r="FC1392" s="2"/>
      <c r="FD1392" s="2"/>
      <c r="FE1392" s="2"/>
      <c r="FF1392" s="2"/>
      <c r="FG1392" s="2"/>
      <c r="FH1392" s="2"/>
      <c r="FI1392" s="2"/>
      <c r="FJ1392" s="2"/>
    </row>
    <row r="1393" spans="1:166" x14ac:dyDescent="0.15">
      <c r="A1393" s="134"/>
      <c r="B1393" s="127"/>
      <c r="C1393" s="119"/>
      <c r="D1393" s="128"/>
      <c r="E1393" s="129"/>
      <c r="F1393" s="129"/>
      <c r="G1393" s="129"/>
      <c r="H1393" s="129"/>
      <c r="I1393" s="128"/>
      <c r="J1393" s="122"/>
      <c r="K1393" s="118"/>
      <c r="L1393" s="130"/>
      <c r="M1393" s="131"/>
      <c r="N1393" s="131"/>
      <c r="O1393" s="130"/>
      <c r="P1393" s="129"/>
      <c r="Q1393" s="135"/>
      <c r="R1393" s="129"/>
      <c r="S1393" s="136"/>
      <c r="T1393" s="122"/>
      <c r="U1393" s="3"/>
      <c r="V1393" s="3"/>
      <c r="W1393" s="3"/>
      <c r="X1393" s="52"/>
      <c r="Y1393" s="3"/>
      <c r="Z1393" s="1"/>
      <c r="AA1393" s="3"/>
      <c r="AB1393" s="3"/>
      <c r="AC1393" s="3"/>
      <c r="AD1393" s="3"/>
      <c r="AE1393" s="3"/>
      <c r="AF1393" s="11"/>
      <c r="AG1393" s="3"/>
      <c r="AH1393" s="3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  <c r="EY1393" s="2"/>
      <c r="EZ1393" s="2"/>
      <c r="FA1393" s="2"/>
      <c r="FB1393" s="2"/>
      <c r="FC1393" s="2"/>
      <c r="FD1393" s="2"/>
      <c r="FE1393" s="2"/>
      <c r="FF1393" s="2"/>
      <c r="FG1393" s="2"/>
      <c r="FH1393" s="2"/>
      <c r="FI1393" s="2"/>
      <c r="FJ1393" s="2"/>
    </row>
    <row r="1394" spans="1:166" x14ac:dyDescent="0.15">
      <c r="A1394" s="134"/>
      <c r="B1394" s="127"/>
      <c r="C1394" s="119"/>
      <c r="D1394" s="128"/>
      <c r="E1394" s="129"/>
      <c r="F1394" s="129"/>
      <c r="G1394" s="129"/>
      <c r="H1394" s="129"/>
      <c r="I1394" s="128"/>
      <c r="J1394" s="122"/>
      <c r="K1394" s="118"/>
      <c r="L1394" s="130"/>
      <c r="M1394" s="131"/>
      <c r="N1394" s="131"/>
      <c r="O1394" s="130"/>
      <c r="P1394" s="129"/>
      <c r="Q1394" s="135"/>
      <c r="R1394" s="129"/>
      <c r="S1394" s="136"/>
      <c r="T1394" s="122"/>
      <c r="U1394" s="3"/>
      <c r="V1394" s="3"/>
      <c r="W1394" s="3"/>
      <c r="X1394" s="52"/>
      <c r="Y1394" s="3"/>
      <c r="Z1394" s="1"/>
      <c r="AA1394" s="3"/>
      <c r="AB1394" s="3"/>
      <c r="AC1394" s="3"/>
      <c r="AD1394" s="3"/>
      <c r="AE1394" s="3"/>
      <c r="AF1394" s="11"/>
      <c r="AG1394" s="3"/>
      <c r="AH1394" s="3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  <c r="EY1394" s="2"/>
      <c r="EZ1394" s="2"/>
      <c r="FA1394" s="2"/>
      <c r="FB1394" s="2"/>
      <c r="FC1394" s="2"/>
      <c r="FD1394" s="2"/>
      <c r="FE1394" s="2"/>
      <c r="FF1394" s="2"/>
      <c r="FG1394" s="2"/>
      <c r="FH1394" s="2"/>
      <c r="FI1394" s="2"/>
      <c r="FJ1394" s="2"/>
    </row>
    <row r="1395" spans="1:166" x14ac:dyDescent="0.15">
      <c r="A1395" s="134"/>
      <c r="B1395" s="127"/>
      <c r="C1395" s="119"/>
      <c r="D1395" s="128"/>
      <c r="E1395" s="129"/>
      <c r="F1395" s="129"/>
      <c r="G1395" s="129"/>
      <c r="H1395" s="129"/>
      <c r="I1395" s="128"/>
      <c r="J1395" s="122"/>
      <c r="K1395" s="118"/>
      <c r="L1395" s="130"/>
      <c r="M1395" s="131"/>
      <c r="N1395" s="131"/>
      <c r="O1395" s="130"/>
      <c r="P1395" s="129"/>
      <c r="Q1395" s="135"/>
      <c r="R1395" s="129"/>
      <c r="S1395" s="136"/>
      <c r="T1395" s="122"/>
      <c r="U1395" s="3"/>
      <c r="V1395" s="3"/>
      <c r="W1395" s="3"/>
      <c r="X1395" s="52"/>
      <c r="Y1395" s="3"/>
      <c r="Z1395" s="1"/>
      <c r="AA1395" s="3"/>
      <c r="AB1395" s="3"/>
      <c r="AC1395" s="3"/>
      <c r="AD1395" s="3"/>
      <c r="AE1395" s="3"/>
      <c r="AF1395" s="11"/>
      <c r="AG1395" s="3"/>
      <c r="AH1395" s="3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  <c r="EY1395" s="2"/>
      <c r="EZ1395" s="2"/>
      <c r="FA1395" s="2"/>
      <c r="FB1395" s="2"/>
      <c r="FC1395" s="2"/>
      <c r="FD1395" s="2"/>
      <c r="FE1395" s="2"/>
      <c r="FF1395" s="2"/>
      <c r="FG1395" s="2"/>
      <c r="FH1395" s="2"/>
      <c r="FI1395" s="2"/>
      <c r="FJ1395" s="2"/>
    </row>
    <row r="1396" spans="1:166" x14ac:dyDescent="0.15">
      <c r="A1396" s="134"/>
      <c r="B1396" s="127"/>
      <c r="C1396" s="119"/>
      <c r="D1396" s="128"/>
      <c r="E1396" s="129"/>
      <c r="F1396" s="129"/>
      <c r="G1396" s="129"/>
      <c r="H1396" s="129"/>
      <c r="I1396" s="128"/>
      <c r="J1396" s="122"/>
      <c r="K1396" s="118"/>
      <c r="L1396" s="130"/>
      <c r="M1396" s="131"/>
      <c r="N1396" s="131"/>
      <c r="O1396" s="130"/>
      <c r="P1396" s="129"/>
      <c r="Q1396" s="135"/>
      <c r="R1396" s="129"/>
      <c r="S1396" s="136"/>
      <c r="T1396" s="122"/>
      <c r="U1396" s="3"/>
      <c r="V1396" s="3"/>
      <c r="W1396" s="3"/>
      <c r="X1396" s="52"/>
      <c r="Y1396" s="3"/>
      <c r="Z1396" s="1"/>
      <c r="AA1396" s="3"/>
      <c r="AB1396" s="3"/>
      <c r="AC1396" s="3"/>
      <c r="AD1396" s="3"/>
      <c r="AE1396" s="3"/>
      <c r="AF1396" s="11"/>
      <c r="AG1396" s="3"/>
      <c r="AH1396" s="3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  <c r="EY1396" s="2"/>
      <c r="EZ1396" s="2"/>
      <c r="FA1396" s="2"/>
      <c r="FB1396" s="2"/>
      <c r="FC1396" s="2"/>
      <c r="FD1396" s="2"/>
      <c r="FE1396" s="2"/>
      <c r="FF1396" s="2"/>
      <c r="FG1396" s="2"/>
      <c r="FH1396" s="2"/>
      <c r="FI1396" s="2"/>
      <c r="FJ1396" s="2"/>
    </row>
    <row r="1397" spans="1:166" x14ac:dyDescent="0.15">
      <c r="A1397" s="134"/>
      <c r="B1397" s="127"/>
      <c r="C1397" s="119"/>
      <c r="D1397" s="128"/>
      <c r="E1397" s="129"/>
      <c r="F1397" s="129"/>
      <c r="G1397" s="129"/>
      <c r="H1397" s="129"/>
      <c r="I1397" s="128"/>
      <c r="J1397" s="122"/>
      <c r="K1397" s="118"/>
      <c r="L1397" s="130"/>
      <c r="M1397" s="131"/>
      <c r="N1397" s="131"/>
      <c r="O1397" s="130"/>
      <c r="P1397" s="129"/>
      <c r="Q1397" s="135"/>
      <c r="R1397" s="129"/>
      <c r="S1397" s="136"/>
      <c r="T1397" s="122"/>
      <c r="U1397" s="3"/>
      <c r="V1397" s="3"/>
      <c r="W1397" s="3"/>
      <c r="X1397" s="52"/>
      <c r="Y1397" s="3"/>
      <c r="Z1397" s="1"/>
      <c r="AA1397" s="3"/>
      <c r="AB1397" s="3"/>
      <c r="AC1397" s="3"/>
      <c r="AD1397" s="3"/>
      <c r="AE1397" s="3"/>
      <c r="AF1397" s="11"/>
      <c r="AG1397" s="3"/>
      <c r="AH1397" s="3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  <c r="EY1397" s="2"/>
      <c r="EZ1397" s="2"/>
      <c r="FA1397" s="2"/>
      <c r="FB1397" s="2"/>
      <c r="FC1397" s="2"/>
      <c r="FD1397" s="2"/>
      <c r="FE1397" s="2"/>
      <c r="FF1397" s="2"/>
      <c r="FG1397" s="2"/>
      <c r="FH1397" s="2"/>
      <c r="FI1397" s="2"/>
      <c r="FJ1397" s="2"/>
    </row>
    <row r="1398" spans="1:166" x14ac:dyDescent="0.15">
      <c r="A1398" s="134"/>
      <c r="B1398" s="127"/>
      <c r="C1398" s="119"/>
      <c r="D1398" s="128"/>
      <c r="E1398" s="129"/>
      <c r="F1398" s="129"/>
      <c r="G1398" s="129"/>
      <c r="H1398" s="129"/>
      <c r="I1398" s="128"/>
      <c r="J1398" s="122"/>
      <c r="K1398" s="118"/>
      <c r="L1398" s="130"/>
      <c r="M1398" s="131"/>
      <c r="N1398" s="131"/>
      <c r="O1398" s="130"/>
      <c r="P1398" s="129"/>
      <c r="Q1398" s="135"/>
      <c r="R1398" s="129"/>
      <c r="S1398" s="136"/>
      <c r="T1398" s="122"/>
      <c r="U1398" s="3"/>
      <c r="V1398" s="3"/>
      <c r="W1398" s="3"/>
      <c r="X1398" s="52"/>
      <c r="Y1398" s="3"/>
      <c r="Z1398" s="1"/>
      <c r="AA1398" s="3"/>
      <c r="AB1398" s="3"/>
      <c r="AC1398" s="3"/>
      <c r="AD1398" s="3"/>
      <c r="AE1398" s="3"/>
      <c r="AF1398" s="11"/>
      <c r="AG1398" s="3"/>
      <c r="AH1398" s="3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  <c r="EY1398" s="2"/>
      <c r="EZ1398" s="2"/>
      <c r="FA1398" s="2"/>
      <c r="FB1398" s="2"/>
      <c r="FC1398" s="2"/>
      <c r="FD1398" s="2"/>
      <c r="FE1398" s="2"/>
      <c r="FF1398" s="2"/>
      <c r="FG1398" s="2"/>
      <c r="FH1398" s="2"/>
      <c r="FI1398" s="2"/>
      <c r="FJ1398" s="2"/>
    </row>
    <row r="1399" spans="1:166" x14ac:dyDescent="0.15">
      <c r="A1399" s="134"/>
      <c r="B1399" s="127"/>
      <c r="C1399" s="119"/>
      <c r="D1399" s="128"/>
      <c r="E1399" s="129"/>
      <c r="F1399" s="129"/>
      <c r="G1399" s="129"/>
      <c r="H1399" s="129"/>
      <c r="I1399" s="128"/>
      <c r="J1399" s="122"/>
      <c r="K1399" s="118"/>
      <c r="L1399" s="130"/>
      <c r="M1399" s="131"/>
      <c r="N1399" s="131"/>
      <c r="O1399" s="130"/>
      <c r="P1399" s="129"/>
      <c r="Q1399" s="135"/>
      <c r="R1399" s="129"/>
      <c r="S1399" s="136"/>
      <c r="T1399" s="122"/>
      <c r="U1399" s="3"/>
      <c r="V1399" s="3"/>
      <c r="W1399" s="3"/>
      <c r="X1399" s="52"/>
      <c r="Y1399" s="3"/>
      <c r="Z1399" s="1"/>
      <c r="AA1399" s="3"/>
      <c r="AB1399" s="3"/>
      <c r="AC1399" s="3"/>
      <c r="AD1399" s="3"/>
      <c r="AE1399" s="3"/>
      <c r="AF1399" s="11"/>
      <c r="AG1399" s="3"/>
      <c r="AH1399" s="3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  <c r="EY1399" s="2"/>
      <c r="EZ1399" s="2"/>
      <c r="FA1399" s="2"/>
      <c r="FB1399" s="2"/>
      <c r="FC1399" s="2"/>
      <c r="FD1399" s="2"/>
      <c r="FE1399" s="2"/>
      <c r="FF1399" s="2"/>
      <c r="FG1399" s="2"/>
      <c r="FH1399" s="2"/>
      <c r="FI1399" s="2"/>
      <c r="FJ1399" s="2"/>
    </row>
    <row r="1400" spans="1:166" x14ac:dyDescent="0.15">
      <c r="A1400" s="134"/>
      <c r="B1400" s="127"/>
      <c r="C1400" s="119"/>
      <c r="D1400" s="128"/>
      <c r="E1400" s="129"/>
      <c r="F1400" s="129"/>
      <c r="G1400" s="129"/>
      <c r="H1400" s="129"/>
      <c r="I1400" s="128"/>
      <c r="J1400" s="122"/>
      <c r="K1400" s="118"/>
      <c r="L1400" s="130"/>
      <c r="M1400" s="131"/>
      <c r="N1400" s="131"/>
      <c r="O1400" s="130"/>
      <c r="P1400" s="129"/>
      <c r="Q1400" s="135"/>
      <c r="R1400" s="129"/>
      <c r="S1400" s="136"/>
      <c r="T1400" s="122"/>
      <c r="U1400" s="3"/>
      <c r="V1400" s="3"/>
      <c r="W1400" s="3"/>
      <c r="X1400" s="52"/>
      <c r="Y1400" s="3"/>
      <c r="Z1400" s="1"/>
      <c r="AA1400" s="3"/>
      <c r="AB1400" s="3"/>
      <c r="AC1400" s="3"/>
      <c r="AD1400" s="3"/>
      <c r="AE1400" s="3"/>
      <c r="AF1400" s="11"/>
      <c r="AG1400" s="3"/>
      <c r="AH1400" s="3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  <c r="EY1400" s="2"/>
      <c r="EZ1400" s="2"/>
      <c r="FA1400" s="2"/>
      <c r="FB1400" s="2"/>
      <c r="FC1400" s="2"/>
      <c r="FD1400" s="2"/>
      <c r="FE1400" s="2"/>
      <c r="FF1400" s="2"/>
      <c r="FG1400" s="2"/>
      <c r="FH1400" s="2"/>
      <c r="FI1400" s="2"/>
      <c r="FJ1400" s="2"/>
    </row>
    <row r="1401" spans="1:166" x14ac:dyDescent="0.15">
      <c r="A1401" s="134"/>
      <c r="B1401" s="127"/>
      <c r="C1401" s="119"/>
      <c r="D1401" s="128"/>
      <c r="E1401" s="129"/>
      <c r="F1401" s="129"/>
      <c r="G1401" s="129"/>
      <c r="H1401" s="129"/>
      <c r="I1401" s="128"/>
      <c r="J1401" s="122"/>
      <c r="K1401" s="118"/>
      <c r="L1401" s="130"/>
      <c r="M1401" s="131"/>
      <c r="N1401" s="131"/>
      <c r="O1401" s="130"/>
      <c r="P1401" s="129"/>
      <c r="Q1401" s="135"/>
      <c r="R1401" s="129"/>
      <c r="S1401" s="136"/>
      <c r="T1401" s="122"/>
      <c r="U1401" s="3"/>
      <c r="V1401" s="3"/>
      <c r="W1401" s="3"/>
      <c r="X1401" s="52"/>
      <c r="Y1401" s="3"/>
      <c r="Z1401" s="1"/>
      <c r="AA1401" s="3"/>
      <c r="AB1401" s="3"/>
      <c r="AC1401" s="3"/>
      <c r="AD1401" s="3"/>
      <c r="AE1401" s="3"/>
      <c r="AF1401" s="11"/>
      <c r="AG1401" s="3"/>
      <c r="AH1401" s="3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  <c r="EY1401" s="2"/>
      <c r="EZ1401" s="2"/>
      <c r="FA1401" s="2"/>
      <c r="FB1401" s="2"/>
      <c r="FC1401" s="2"/>
      <c r="FD1401" s="2"/>
      <c r="FE1401" s="2"/>
      <c r="FF1401" s="2"/>
      <c r="FG1401" s="2"/>
      <c r="FH1401" s="2"/>
      <c r="FI1401" s="2"/>
      <c r="FJ1401" s="2"/>
    </row>
    <row r="1402" spans="1:166" x14ac:dyDescent="0.15">
      <c r="A1402" s="134"/>
      <c r="B1402" s="127"/>
      <c r="C1402" s="119"/>
      <c r="D1402" s="128"/>
      <c r="E1402" s="129"/>
      <c r="F1402" s="129"/>
      <c r="G1402" s="129"/>
      <c r="H1402" s="129"/>
      <c r="I1402" s="128"/>
      <c r="J1402" s="122"/>
      <c r="K1402" s="118"/>
      <c r="L1402" s="130"/>
      <c r="M1402" s="131"/>
      <c r="N1402" s="131"/>
      <c r="O1402" s="130"/>
      <c r="P1402" s="129"/>
      <c r="Q1402" s="135"/>
      <c r="R1402" s="129"/>
      <c r="S1402" s="136"/>
      <c r="T1402" s="122"/>
      <c r="U1402" s="3"/>
      <c r="V1402" s="3"/>
      <c r="W1402" s="3"/>
      <c r="X1402" s="52"/>
      <c r="Y1402" s="3"/>
      <c r="Z1402" s="1"/>
      <c r="AA1402" s="3"/>
      <c r="AB1402" s="3"/>
      <c r="AC1402" s="3"/>
      <c r="AD1402" s="3"/>
      <c r="AE1402" s="3"/>
      <c r="AF1402" s="11"/>
      <c r="AG1402" s="3"/>
      <c r="AH1402" s="3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  <c r="EY1402" s="2"/>
      <c r="EZ1402" s="2"/>
      <c r="FA1402" s="2"/>
      <c r="FB1402" s="2"/>
      <c r="FC1402" s="2"/>
      <c r="FD1402" s="2"/>
      <c r="FE1402" s="2"/>
      <c r="FF1402" s="2"/>
      <c r="FG1402" s="2"/>
      <c r="FH1402" s="2"/>
      <c r="FI1402" s="2"/>
      <c r="FJ1402" s="2"/>
    </row>
    <row r="1403" spans="1:166" x14ac:dyDescent="0.15">
      <c r="A1403" s="134"/>
      <c r="B1403" s="127"/>
      <c r="C1403" s="119"/>
      <c r="D1403" s="128"/>
      <c r="E1403" s="129"/>
      <c r="F1403" s="129"/>
      <c r="G1403" s="129"/>
      <c r="H1403" s="129"/>
      <c r="I1403" s="128"/>
      <c r="J1403" s="122"/>
      <c r="K1403" s="118"/>
      <c r="L1403" s="130"/>
      <c r="M1403" s="131"/>
      <c r="N1403" s="131"/>
      <c r="O1403" s="130"/>
      <c r="P1403" s="129"/>
      <c r="Q1403" s="135"/>
      <c r="R1403" s="129"/>
      <c r="S1403" s="136"/>
      <c r="T1403" s="122"/>
      <c r="U1403" s="3"/>
      <c r="V1403" s="3"/>
      <c r="W1403" s="3"/>
      <c r="X1403" s="52"/>
      <c r="Y1403" s="3"/>
      <c r="Z1403" s="1"/>
      <c r="AA1403" s="3"/>
      <c r="AB1403" s="3"/>
      <c r="AC1403" s="3"/>
      <c r="AD1403" s="3"/>
      <c r="AE1403" s="3"/>
      <c r="AF1403" s="11"/>
      <c r="AG1403" s="3"/>
      <c r="AH1403" s="3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  <c r="EY1403" s="2"/>
      <c r="EZ1403" s="2"/>
      <c r="FA1403" s="2"/>
      <c r="FB1403" s="2"/>
      <c r="FC1403" s="2"/>
      <c r="FD1403" s="2"/>
      <c r="FE1403" s="2"/>
      <c r="FF1403" s="2"/>
      <c r="FG1403" s="2"/>
      <c r="FH1403" s="2"/>
      <c r="FI1403" s="2"/>
      <c r="FJ1403" s="2"/>
    </row>
    <row r="1404" spans="1:166" x14ac:dyDescent="0.15">
      <c r="A1404" s="134"/>
      <c r="B1404" s="127"/>
      <c r="C1404" s="119"/>
      <c r="D1404" s="128"/>
      <c r="E1404" s="129"/>
      <c r="F1404" s="129"/>
      <c r="G1404" s="129"/>
      <c r="H1404" s="129"/>
      <c r="I1404" s="128"/>
      <c r="J1404" s="122"/>
      <c r="K1404" s="118"/>
      <c r="L1404" s="130"/>
      <c r="M1404" s="131"/>
      <c r="N1404" s="131"/>
      <c r="O1404" s="130"/>
      <c r="P1404" s="129"/>
      <c r="Q1404" s="135"/>
      <c r="R1404" s="129"/>
      <c r="S1404" s="136"/>
      <c r="T1404" s="122"/>
      <c r="U1404" s="3"/>
      <c r="V1404" s="3"/>
      <c r="W1404" s="3"/>
      <c r="X1404" s="52"/>
      <c r="Y1404" s="3"/>
      <c r="Z1404" s="1"/>
      <c r="AA1404" s="3"/>
      <c r="AB1404" s="3"/>
      <c r="AC1404" s="3"/>
      <c r="AD1404" s="3"/>
      <c r="AE1404" s="3"/>
      <c r="AF1404" s="11"/>
      <c r="AG1404" s="3"/>
      <c r="AH1404" s="3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  <c r="EY1404" s="2"/>
      <c r="EZ1404" s="2"/>
      <c r="FA1404" s="2"/>
      <c r="FB1404" s="2"/>
      <c r="FC1404" s="2"/>
      <c r="FD1404" s="2"/>
      <c r="FE1404" s="2"/>
      <c r="FF1404" s="2"/>
      <c r="FG1404" s="2"/>
      <c r="FH1404" s="2"/>
      <c r="FI1404" s="2"/>
      <c r="FJ1404" s="2"/>
    </row>
    <row r="1405" spans="1:166" x14ac:dyDescent="0.15">
      <c r="A1405" s="134"/>
      <c r="B1405" s="127"/>
      <c r="C1405" s="119"/>
      <c r="D1405" s="128"/>
      <c r="E1405" s="129"/>
      <c r="F1405" s="129"/>
      <c r="G1405" s="129"/>
      <c r="H1405" s="129"/>
      <c r="I1405" s="128"/>
      <c r="J1405" s="122"/>
      <c r="K1405" s="118"/>
      <c r="L1405" s="130"/>
      <c r="M1405" s="131"/>
      <c r="N1405" s="131"/>
      <c r="O1405" s="130"/>
      <c r="P1405" s="129"/>
      <c r="Q1405" s="135"/>
      <c r="R1405" s="129"/>
      <c r="S1405" s="136"/>
      <c r="T1405" s="122"/>
      <c r="U1405" s="3"/>
      <c r="V1405" s="3"/>
      <c r="W1405" s="3"/>
      <c r="X1405" s="52"/>
      <c r="Y1405" s="3"/>
      <c r="Z1405" s="1"/>
      <c r="AA1405" s="3"/>
      <c r="AB1405" s="3"/>
      <c r="AC1405" s="3"/>
      <c r="AD1405" s="3"/>
      <c r="AE1405" s="3"/>
      <c r="AF1405" s="11"/>
      <c r="AG1405" s="3"/>
      <c r="AH1405" s="3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  <c r="EY1405" s="2"/>
      <c r="EZ1405" s="2"/>
      <c r="FA1405" s="2"/>
      <c r="FB1405" s="2"/>
      <c r="FC1405" s="2"/>
      <c r="FD1405" s="2"/>
      <c r="FE1405" s="2"/>
      <c r="FF1405" s="2"/>
      <c r="FG1405" s="2"/>
      <c r="FH1405" s="2"/>
      <c r="FI1405" s="2"/>
      <c r="FJ1405" s="2"/>
    </row>
    <row r="1406" spans="1:166" x14ac:dyDescent="0.15">
      <c r="A1406" s="134"/>
      <c r="B1406" s="127"/>
      <c r="C1406" s="119"/>
      <c r="D1406" s="128"/>
      <c r="E1406" s="129"/>
      <c r="F1406" s="129"/>
      <c r="G1406" s="129"/>
      <c r="H1406" s="129"/>
      <c r="I1406" s="128"/>
      <c r="J1406" s="122"/>
      <c r="K1406" s="118"/>
      <c r="L1406" s="130"/>
      <c r="M1406" s="131"/>
      <c r="N1406" s="131"/>
      <c r="O1406" s="130"/>
      <c r="P1406" s="129"/>
      <c r="Q1406" s="135"/>
      <c r="R1406" s="129"/>
      <c r="S1406" s="136"/>
      <c r="T1406" s="122"/>
      <c r="U1406" s="3"/>
      <c r="V1406" s="3"/>
      <c r="W1406" s="3"/>
      <c r="X1406" s="52"/>
      <c r="Y1406" s="3"/>
      <c r="Z1406" s="1"/>
      <c r="AA1406" s="3"/>
      <c r="AB1406" s="3"/>
      <c r="AC1406" s="3"/>
      <c r="AD1406" s="3"/>
      <c r="AE1406" s="3"/>
      <c r="AF1406" s="11"/>
      <c r="AG1406" s="3"/>
      <c r="AH1406" s="3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  <c r="EY1406" s="2"/>
      <c r="EZ1406" s="2"/>
      <c r="FA1406" s="2"/>
      <c r="FB1406" s="2"/>
      <c r="FC1406" s="2"/>
      <c r="FD1406" s="2"/>
      <c r="FE1406" s="2"/>
      <c r="FF1406" s="2"/>
      <c r="FG1406" s="2"/>
      <c r="FH1406" s="2"/>
      <c r="FI1406" s="2"/>
      <c r="FJ1406" s="2"/>
    </row>
    <row r="1407" spans="1:166" x14ac:dyDescent="0.15">
      <c r="A1407" s="134"/>
      <c r="B1407" s="127"/>
      <c r="C1407" s="119"/>
      <c r="D1407" s="128"/>
      <c r="E1407" s="129"/>
      <c r="F1407" s="129"/>
      <c r="G1407" s="129"/>
      <c r="H1407" s="129"/>
      <c r="I1407" s="128"/>
      <c r="J1407" s="122"/>
      <c r="K1407" s="118"/>
      <c r="L1407" s="130"/>
      <c r="M1407" s="131"/>
      <c r="N1407" s="131"/>
      <c r="O1407" s="130"/>
      <c r="P1407" s="129"/>
      <c r="Q1407" s="135"/>
      <c r="R1407" s="129"/>
      <c r="S1407" s="136"/>
      <c r="T1407" s="122"/>
      <c r="U1407" s="3"/>
      <c r="V1407" s="3"/>
      <c r="W1407" s="3"/>
      <c r="X1407" s="52"/>
      <c r="Y1407" s="3"/>
      <c r="Z1407" s="1"/>
      <c r="AA1407" s="3"/>
      <c r="AB1407" s="3"/>
      <c r="AC1407" s="3"/>
      <c r="AD1407" s="3"/>
      <c r="AE1407" s="3"/>
      <c r="AF1407" s="11"/>
      <c r="AG1407" s="3"/>
      <c r="AH1407" s="3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  <c r="EY1407" s="2"/>
      <c r="EZ1407" s="2"/>
      <c r="FA1407" s="2"/>
      <c r="FB1407" s="2"/>
      <c r="FC1407" s="2"/>
      <c r="FD1407" s="2"/>
      <c r="FE1407" s="2"/>
      <c r="FF1407" s="2"/>
      <c r="FG1407" s="2"/>
      <c r="FH1407" s="2"/>
      <c r="FI1407" s="2"/>
      <c r="FJ1407" s="2"/>
    </row>
    <row r="1408" spans="1:166" x14ac:dyDescent="0.15">
      <c r="A1408" s="134"/>
      <c r="B1408" s="127"/>
      <c r="C1408" s="119"/>
      <c r="D1408" s="128"/>
      <c r="E1408" s="129"/>
      <c r="F1408" s="129"/>
      <c r="G1408" s="129"/>
      <c r="H1408" s="129"/>
      <c r="I1408" s="128"/>
      <c r="J1408" s="122"/>
      <c r="K1408" s="118"/>
      <c r="L1408" s="130"/>
      <c r="M1408" s="131"/>
      <c r="N1408" s="131"/>
      <c r="O1408" s="130"/>
      <c r="P1408" s="129"/>
      <c r="Q1408" s="135"/>
      <c r="R1408" s="129"/>
      <c r="S1408" s="136"/>
      <c r="T1408" s="122"/>
      <c r="U1408" s="3"/>
      <c r="V1408" s="3"/>
      <c r="W1408" s="3"/>
      <c r="X1408" s="52"/>
      <c r="Y1408" s="3"/>
      <c r="Z1408" s="1"/>
      <c r="AA1408" s="3"/>
      <c r="AB1408" s="3"/>
      <c r="AC1408" s="3"/>
      <c r="AD1408" s="3"/>
      <c r="AE1408" s="3"/>
      <c r="AF1408" s="11"/>
      <c r="AG1408" s="3"/>
      <c r="AH1408" s="3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  <c r="EY1408" s="2"/>
      <c r="EZ1408" s="2"/>
      <c r="FA1408" s="2"/>
      <c r="FB1408" s="2"/>
      <c r="FC1408" s="2"/>
      <c r="FD1408" s="2"/>
      <c r="FE1408" s="2"/>
      <c r="FF1408" s="2"/>
      <c r="FG1408" s="2"/>
      <c r="FH1408" s="2"/>
      <c r="FI1408" s="2"/>
      <c r="FJ1408" s="2"/>
    </row>
    <row r="1409" spans="1:166" x14ac:dyDescent="0.15">
      <c r="A1409" s="134"/>
      <c r="B1409" s="127"/>
      <c r="C1409" s="119"/>
      <c r="D1409" s="128"/>
      <c r="E1409" s="129"/>
      <c r="F1409" s="129"/>
      <c r="G1409" s="129"/>
      <c r="H1409" s="129"/>
      <c r="I1409" s="128"/>
      <c r="J1409" s="122"/>
      <c r="K1409" s="118"/>
      <c r="L1409" s="130"/>
      <c r="M1409" s="131"/>
      <c r="N1409" s="131"/>
      <c r="O1409" s="130"/>
      <c r="P1409" s="129"/>
      <c r="Q1409" s="135"/>
      <c r="R1409" s="129"/>
      <c r="S1409" s="136"/>
      <c r="T1409" s="122"/>
      <c r="U1409" s="3"/>
      <c r="V1409" s="3"/>
      <c r="W1409" s="3"/>
      <c r="X1409" s="52"/>
      <c r="Y1409" s="3"/>
      <c r="Z1409" s="1"/>
      <c r="AA1409" s="3"/>
      <c r="AB1409" s="3"/>
      <c r="AC1409" s="3"/>
      <c r="AD1409" s="3"/>
      <c r="AE1409" s="3"/>
      <c r="AF1409" s="11"/>
      <c r="AG1409" s="3"/>
      <c r="AH1409" s="3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  <c r="EY1409" s="2"/>
      <c r="EZ1409" s="2"/>
      <c r="FA1409" s="2"/>
      <c r="FB1409" s="2"/>
      <c r="FC1409" s="2"/>
      <c r="FD1409" s="2"/>
      <c r="FE1409" s="2"/>
      <c r="FF1409" s="2"/>
      <c r="FG1409" s="2"/>
      <c r="FH1409" s="2"/>
      <c r="FI1409" s="2"/>
      <c r="FJ1409" s="2"/>
    </row>
    <row r="1410" spans="1:166" x14ac:dyDescent="0.15">
      <c r="A1410" s="134"/>
      <c r="B1410" s="127"/>
      <c r="C1410" s="119"/>
      <c r="D1410" s="128"/>
      <c r="E1410" s="129"/>
      <c r="F1410" s="129"/>
      <c r="G1410" s="129"/>
      <c r="H1410" s="129"/>
      <c r="I1410" s="128"/>
      <c r="J1410" s="122"/>
      <c r="K1410" s="118"/>
      <c r="L1410" s="130"/>
      <c r="M1410" s="131"/>
      <c r="N1410" s="131"/>
      <c r="O1410" s="130"/>
      <c r="P1410" s="129"/>
      <c r="Q1410" s="135"/>
      <c r="R1410" s="129"/>
      <c r="S1410" s="136"/>
      <c r="T1410" s="122"/>
      <c r="U1410" s="3"/>
      <c r="V1410" s="3"/>
      <c r="W1410" s="3"/>
      <c r="X1410" s="52"/>
      <c r="Y1410" s="3"/>
      <c r="Z1410" s="1"/>
      <c r="AA1410" s="3"/>
      <c r="AB1410" s="3"/>
      <c r="AC1410" s="3"/>
      <c r="AD1410" s="3"/>
      <c r="AE1410" s="3"/>
      <c r="AF1410" s="11"/>
      <c r="AG1410" s="3"/>
      <c r="AH1410" s="3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  <c r="EY1410" s="2"/>
      <c r="EZ1410" s="2"/>
      <c r="FA1410" s="2"/>
      <c r="FB1410" s="2"/>
      <c r="FC1410" s="2"/>
      <c r="FD1410" s="2"/>
      <c r="FE1410" s="2"/>
      <c r="FF1410" s="2"/>
      <c r="FG1410" s="2"/>
      <c r="FH1410" s="2"/>
      <c r="FI1410" s="2"/>
      <c r="FJ1410" s="2"/>
    </row>
    <row r="1411" spans="1:166" x14ac:dyDescent="0.15">
      <c r="A1411" s="134"/>
      <c r="B1411" s="127"/>
      <c r="C1411" s="119"/>
      <c r="D1411" s="128"/>
      <c r="E1411" s="129"/>
      <c r="F1411" s="129"/>
      <c r="G1411" s="129"/>
      <c r="H1411" s="129"/>
      <c r="I1411" s="128"/>
      <c r="J1411" s="122"/>
      <c r="K1411" s="118"/>
      <c r="L1411" s="130"/>
      <c r="M1411" s="131"/>
      <c r="N1411" s="131"/>
      <c r="O1411" s="130"/>
      <c r="P1411" s="129"/>
      <c r="Q1411" s="135"/>
      <c r="R1411" s="129"/>
      <c r="S1411" s="136"/>
      <c r="T1411" s="122"/>
      <c r="U1411" s="3"/>
      <c r="V1411" s="3"/>
      <c r="W1411" s="3"/>
      <c r="X1411" s="52"/>
      <c r="Y1411" s="3"/>
      <c r="Z1411" s="1"/>
      <c r="AA1411" s="3"/>
      <c r="AB1411" s="3"/>
      <c r="AC1411" s="3"/>
      <c r="AD1411" s="3"/>
      <c r="AE1411" s="3"/>
      <c r="AF1411" s="11"/>
      <c r="AG1411" s="3"/>
      <c r="AH1411" s="3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  <c r="EY1411" s="2"/>
      <c r="EZ1411" s="2"/>
      <c r="FA1411" s="2"/>
      <c r="FB1411" s="2"/>
      <c r="FC1411" s="2"/>
      <c r="FD1411" s="2"/>
      <c r="FE1411" s="2"/>
      <c r="FF1411" s="2"/>
      <c r="FG1411" s="2"/>
      <c r="FH1411" s="2"/>
      <c r="FI1411" s="2"/>
      <c r="FJ1411" s="2"/>
    </row>
    <row r="1412" spans="1:166" x14ac:dyDescent="0.15">
      <c r="A1412" s="134"/>
      <c r="B1412" s="127"/>
      <c r="C1412" s="119"/>
      <c r="D1412" s="128"/>
      <c r="E1412" s="129"/>
      <c r="F1412" s="129"/>
      <c r="G1412" s="129"/>
      <c r="H1412" s="129"/>
      <c r="I1412" s="128"/>
      <c r="J1412" s="122"/>
      <c r="K1412" s="118"/>
      <c r="L1412" s="130"/>
      <c r="M1412" s="131"/>
      <c r="N1412" s="131"/>
      <c r="O1412" s="130"/>
      <c r="P1412" s="129"/>
      <c r="Q1412" s="135"/>
      <c r="R1412" s="129"/>
      <c r="S1412" s="136"/>
      <c r="T1412" s="122"/>
      <c r="U1412" s="3"/>
      <c r="V1412" s="3"/>
      <c r="W1412" s="3"/>
      <c r="X1412" s="52"/>
      <c r="Y1412" s="3"/>
      <c r="Z1412" s="1"/>
      <c r="AA1412" s="3"/>
      <c r="AB1412" s="3"/>
      <c r="AC1412" s="3"/>
      <c r="AD1412" s="3"/>
      <c r="AE1412" s="3"/>
      <c r="AF1412" s="11"/>
      <c r="AG1412" s="3"/>
      <c r="AH1412" s="3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  <c r="EY1412" s="2"/>
      <c r="EZ1412" s="2"/>
      <c r="FA1412" s="2"/>
      <c r="FB1412" s="2"/>
      <c r="FC1412" s="2"/>
      <c r="FD1412" s="2"/>
      <c r="FE1412" s="2"/>
      <c r="FF1412" s="2"/>
      <c r="FG1412" s="2"/>
      <c r="FH1412" s="2"/>
      <c r="FI1412" s="2"/>
      <c r="FJ1412" s="2"/>
    </row>
    <row r="1413" spans="1:166" x14ac:dyDescent="0.15">
      <c r="A1413" s="134"/>
      <c r="B1413" s="127"/>
      <c r="C1413" s="119"/>
      <c r="D1413" s="128"/>
      <c r="E1413" s="129"/>
      <c r="F1413" s="129"/>
      <c r="G1413" s="129"/>
      <c r="H1413" s="129"/>
      <c r="I1413" s="128"/>
      <c r="J1413" s="122"/>
      <c r="K1413" s="118"/>
      <c r="L1413" s="130"/>
      <c r="M1413" s="131"/>
      <c r="N1413" s="131"/>
      <c r="O1413" s="130"/>
      <c r="P1413" s="129"/>
      <c r="Q1413" s="135"/>
      <c r="R1413" s="129"/>
      <c r="S1413" s="136"/>
      <c r="T1413" s="122"/>
      <c r="U1413" s="3"/>
      <c r="V1413" s="3"/>
      <c r="W1413" s="3"/>
      <c r="X1413" s="52"/>
      <c r="Y1413" s="3"/>
      <c r="Z1413" s="1"/>
      <c r="AA1413" s="3"/>
      <c r="AB1413" s="3"/>
      <c r="AC1413" s="3"/>
      <c r="AD1413" s="3"/>
      <c r="AE1413" s="3"/>
      <c r="AF1413" s="11"/>
      <c r="AG1413" s="3"/>
      <c r="AH1413" s="3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  <c r="EY1413" s="2"/>
      <c r="EZ1413" s="2"/>
      <c r="FA1413" s="2"/>
      <c r="FB1413" s="2"/>
      <c r="FC1413" s="2"/>
      <c r="FD1413" s="2"/>
      <c r="FE1413" s="2"/>
      <c r="FF1413" s="2"/>
      <c r="FG1413" s="2"/>
      <c r="FH1413" s="2"/>
      <c r="FI1413" s="2"/>
      <c r="FJ1413" s="2"/>
    </row>
    <row r="1414" spans="1:166" x14ac:dyDescent="0.15">
      <c r="A1414" s="134"/>
      <c r="B1414" s="127"/>
      <c r="C1414" s="119"/>
      <c r="D1414" s="128"/>
      <c r="E1414" s="129"/>
      <c r="F1414" s="129"/>
      <c r="G1414" s="129"/>
      <c r="H1414" s="129"/>
      <c r="I1414" s="128"/>
      <c r="J1414" s="122"/>
      <c r="K1414" s="118"/>
      <c r="L1414" s="130"/>
      <c r="M1414" s="131"/>
      <c r="N1414" s="131"/>
      <c r="O1414" s="130"/>
      <c r="P1414" s="129"/>
      <c r="Q1414" s="135"/>
      <c r="R1414" s="129"/>
      <c r="S1414" s="136"/>
      <c r="T1414" s="122"/>
      <c r="U1414" s="3"/>
      <c r="V1414" s="3"/>
      <c r="W1414" s="3"/>
      <c r="X1414" s="52"/>
      <c r="Y1414" s="3"/>
      <c r="Z1414" s="1"/>
      <c r="AA1414" s="3"/>
      <c r="AB1414" s="3"/>
      <c r="AC1414" s="3"/>
      <c r="AD1414" s="3"/>
      <c r="AE1414" s="3"/>
      <c r="AF1414" s="11"/>
      <c r="AG1414" s="3"/>
      <c r="AH1414" s="3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  <c r="EY1414" s="2"/>
      <c r="EZ1414" s="2"/>
      <c r="FA1414" s="2"/>
      <c r="FB1414" s="2"/>
      <c r="FC1414" s="2"/>
      <c r="FD1414" s="2"/>
      <c r="FE1414" s="2"/>
      <c r="FF1414" s="2"/>
      <c r="FG1414" s="2"/>
      <c r="FH1414" s="2"/>
      <c r="FI1414" s="2"/>
      <c r="FJ1414" s="2"/>
    </row>
    <row r="1415" spans="1:166" x14ac:dyDescent="0.15">
      <c r="A1415" s="134"/>
      <c r="B1415" s="127"/>
      <c r="C1415" s="119"/>
      <c r="D1415" s="128"/>
      <c r="E1415" s="129"/>
      <c r="F1415" s="129"/>
      <c r="G1415" s="129"/>
      <c r="H1415" s="129"/>
      <c r="I1415" s="128"/>
      <c r="J1415" s="122"/>
      <c r="K1415" s="118"/>
      <c r="L1415" s="130"/>
      <c r="M1415" s="131"/>
      <c r="N1415" s="131"/>
      <c r="O1415" s="130"/>
      <c r="P1415" s="129"/>
      <c r="Q1415" s="135"/>
      <c r="R1415" s="129"/>
      <c r="S1415" s="136"/>
      <c r="T1415" s="122"/>
      <c r="U1415" s="3"/>
      <c r="V1415" s="3"/>
      <c r="W1415" s="3"/>
      <c r="X1415" s="52"/>
      <c r="Y1415" s="3"/>
      <c r="Z1415" s="1"/>
      <c r="AA1415" s="3"/>
      <c r="AB1415" s="3"/>
      <c r="AC1415" s="3"/>
      <c r="AD1415" s="3"/>
      <c r="AE1415" s="3"/>
      <c r="AF1415" s="11"/>
      <c r="AG1415" s="3"/>
      <c r="AH1415" s="3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  <c r="EY1415" s="2"/>
      <c r="EZ1415" s="2"/>
      <c r="FA1415" s="2"/>
      <c r="FB1415" s="2"/>
      <c r="FC1415" s="2"/>
      <c r="FD1415" s="2"/>
      <c r="FE1415" s="2"/>
      <c r="FF1415" s="2"/>
      <c r="FG1415" s="2"/>
      <c r="FH1415" s="2"/>
      <c r="FI1415" s="2"/>
      <c r="FJ1415" s="2"/>
    </row>
    <row r="1416" spans="1:166" x14ac:dyDescent="0.15">
      <c r="A1416" s="134"/>
      <c r="B1416" s="127"/>
      <c r="C1416" s="119"/>
      <c r="D1416" s="128"/>
      <c r="E1416" s="129"/>
      <c r="F1416" s="129"/>
      <c r="G1416" s="129"/>
      <c r="H1416" s="129"/>
      <c r="I1416" s="128"/>
      <c r="J1416" s="122"/>
      <c r="K1416" s="118"/>
      <c r="L1416" s="130"/>
      <c r="M1416" s="131"/>
      <c r="N1416" s="131"/>
      <c r="O1416" s="130"/>
      <c r="P1416" s="129"/>
      <c r="Q1416" s="135"/>
      <c r="R1416" s="129"/>
      <c r="S1416" s="136"/>
      <c r="T1416" s="122"/>
      <c r="U1416" s="3"/>
      <c r="V1416" s="3"/>
      <c r="W1416" s="3"/>
      <c r="X1416" s="52"/>
      <c r="Y1416" s="3"/>
      <c r="Z1416" s="1"/>
      <c r="AA1416" s="3"/>
      <c r="AB1416" s="3"/>
      <c r="AC1416" s="3"/>
      <c r="AD1416" s="3"/>
      <c r="AE1416" s="3"/>
      <c r="AF1416" s="11"/>
      <c r="AG1416" s="3"/>
      <c r="AH1416" s="3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  <c r="EY1416" s="2"/>
      <c r="EZ1416" s="2"/>
      <c r="FA1416" s="2"/>
      <c r="FB1416" s="2"/>
      <c r="FC1416" s="2"/>
      <c r="FD1416" s="2"/>
      <c r="FE1416" s="2"/>
      <c r="FF1416" s="2"/>
      <c r="FG1416" s="2"/>
      <c r="FH1416" s="2"/>
      <c r="FI1416" s="2"/>
      <c r="FJ1416" s="2"/>
    </row>
    <row r="1417" spans="1:166" x14ac:dyDescent="0.15">
      <c r="A1417" s="134"/>
      <c r="B1417" s="127"/>
      <c r="C1417" s="119"/>
      <c r="D1417" s="128"/>
      <c r="E1417" s="129"/>
      <c r="F1417" s="129"/>
      <c r="G1417" s="129"/>
      <c r="H1417" s="129"/>
      <c r="I1417" s="128"/>
      <c r="J1417" s="122"/>
      <c r="K1417" s="118"/>
      <c r="L1417" s="130"/>
      <c r="M1417" s="131"/>
      <c r="N1417" s="131"/>
      <c r="O1417" s="130"/>
      <c r="P1417" s="129"/>
      <c r="Q1417" s="135"/>
      <c r="R1417" s="129"/>
      <c r="S1417" s="136"/>
      <c r="T1417" s="122"/>
      <c r="U1417" s="3"/>
      <c r="V1417" s="3"/>
      <c r="W1417" s="3"/>
      <c r="X1417" s="52"/>
      <c r="Y1417" s="3"/>
      <c r="Z1417" s="1"/>
      <c r="AA1417" s="3"/>
      <c r="AB1417" s="3"/>
      <c r="AC1417" s="3"/>
      <c r="AD1417" s="3"/>
      <c r="AE1417" s="3"/>
      <c r="AF1417" s="11"/>
      <c r="AG1417" s="3"/>
      <c r="AH1417" s="3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  <c r="EY1417" s="2"/>
      <c r="EZ1417" s="2"/>
      <c r="FA1417" s="2"/>
      <c r="FB1417" s="2"/>
      <c r="FC1417" s="2"/>
      <c r="FD1417" s="2"/>
      <c r="FE1417" s="2"/>
      <c r="FF1417" s="2"/>
      <c r="FG1417" s="2"/>
      <c r="FH1417" s="2"/>
      <c r="FI1417" s="2"/>
      <c r="FJ1417" s="2"/>
    </row>
    <row r="1418" spans="1:166" x14ac:dyDescent="0.15">
      <c r="A1418" s="134"/>
      <c r="B1418" s="127"/>
      <c r="C1418" s="119"/>
      <c r="D1418" s="128"/>
      <c r="E1418" s="129"/>
      <c r="F1418" s="129"/>
      <c r="G1418" s="129"/>
      <c r="H1418" s="129"/>
      <c r="I1418" s="128"/>
      <c r="J1418" s="122"/>
      <c r="K1418" s="118"/>
      <c r="L1418" s="130"/>
      <c r="M1418" s="131"/>
      <c r="N1418" s="131"/>
      <c r="O1418" s="130"/>
      <c r="P1418" s="129"/>
      <c r="Q1418" s="135"/>
      <c r="R1418" s="129"/>
      <c r="S1418" s="136"/>
      <c r="T1418" s="122"/>
      <c r="U1418" s="3"/>
      <c r="V1418" s="3"/>
      <c r="W1418" s="3"/>
      <c r="X1418" s="52"/>
      <c r="Y1418" s="3"/>
      <c r="Z1418" s="1"/>
      <c r="AA1418" s="3"/>
      <c r="AB1418" s="3"/>
      <c r="AC1418" s="3"/>
      <c r="AD1418" s="3"/>
      <c r="AE1418" s="3"/>
      <c r="AF1418" s="11"/>
      <c r="AG1418" s="3"/>
      <c r="AH1418" s="3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  <c r="EY1418" s="2"/>
      <c r="EZ1418" s="2"/>
      <c r="FA1418" s="2"/>
      <c r="FB1418" s="2"/>
      <c r="FC1418" s="2"/>
      <c r="FD1418" s="2"/>
      <c r="FE1418" s="2"/>
      <c r="FF1418" s="2"/>
      <c r="FG1418" s="2"/>
      <c r="FH1418" s="2"/>
      <c r="FI1418" s="2"/>
      <c r="FJ1418" s="2"/>
    </row>
    <row r="1419" spans="1:166" x14ac:dyDescent="0.15">
      <c r="A1419" s="134"/>
      <c r="B1419" s="127"/>
      <c r="C1419" s="119"/>
      <c r="D1419" s="128"/>
      <c r="E1419" s="129"/>
      <c r="F1419" s="129"/>
      <c r="G1419" s="129"/>
      <c r="H1419" s="129"/>
      <c r="I1419" s="128"/>
      <c r="J1419" s="122"/>
      <c r="K1419" s="118"/>
      <c r="L1419" s="130"/>
      <c r="M1419" s="131"/>
      <c r="N1419" s="131"/>
      <c r="O1419" s="130"/>
      <c r="P1419" s="129"/>
      <c r="Q1419" s="135"/>
      <c r="R1419" s="129"/>
      <c r="S1419" s="136"/>
      <c r="T1419" s="122"/>
      <c r="U1419" s="3"/>
      <c r="V1419" s="3"/>
      <c r="W1419" s="3"/>
      <c r="X1419" s="52"/>
      <c r="Y1419" s="3"/>
      <c r="Z1419" s="1"/>
      <c r="AA1419" s="3"/>
      <c r="AB1419" s="3"/>
      <c r="AC1419" s="3"/>
      <c r="AD1419" s="3"/>
      <c r="AE1419" s="3"/>
      <c r="AF1419" s="11"/>
      <c r="AG1419" s="3"/>
      <c r="AH1419" s="3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  <c r="EY1419" s="2"/>
      <c r="EZ1419" s="2"/>
      <c r="FA1419" s="2"/>
      <c r="FB1419" s="2"/>
      <c r="FC1419" s="2"/>
      <c r="FD1419" s="2"/>
      <c r="FE1419" s="2"/>
      <c r="FF1419" s="2"/>
      <c r="FG1419" s="2"/>
      <c r="FH1419" s="2"/>
      <c r="FI1419" s="2"/>
      <c r="FJ1419" s="2"/>
    </row>
    <row r="1420" spans="1:166" x14ac:dyDescent="0.15">
      <c r="A1420" s="134"/>
      <c r="B1420" s="127"/>
      <c r="C1420" s="119"/>
      <c r="D1420" s="128"/>
      <c r="E1420" s="129"/>
      <c r="F1420" s="129"/>
      <c r="G1420" s="129"/>
      <c r="H1420" s="129"/>
      <c r="I1420" s="128"/>
      <c r="J1420" s="122"/>
      <c r="K1420" s="118"/>
      <c r="L1420" s="130"/>
      <c r="M1420" s="131"/>
      <c r="N1420" s="131"/>
      <c r="O1420" s="130"/>
      <c r="P1420" s="129"/>
      <c r="Q1420" s="135"/>
      <c r="R1420" s="129"/>
      <c r="S1420" s="136"/>
      <c r="T1420" s="122"/>
      <c r="U1420" s="3"/>
      <c r="V1420" s="3"/>
      <c r="W1420" s="3"/>
      <c r="X1420" s="52"/>
      <c r="Y1420" s="3"/>
      <c r="Z1420" s="1"/>
      <c r="AA1420" s="3"/>
      <c r="AB1420" s="3"/>
      <c r="AC1420" s="3"/>
      <c r="AD1420" s="3"/>
      <c r="AE1420" s="3"/>
      <c r="AF1420" s="11"/>
      <c r="AG1420" s="3"/>
      <c r="AH1420" s="3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  <c r="EY1420" s="2"/>
      <c r="EZ1420" s="2"/>
      <c r="FA1420" s="2"/>
      <c r="FB1420" s="2"/>
      <c r="FC1420" s="2"/>
      <c r="FD1420" s="2"/>
      <c r="FE1420" s="2"/>
      <c r="FF1420" s="2"/>
      <c r="FG1420" s="2"/>
      <c r="FH1420" s="2"/>
      <c r="FI1420" s="2"/>
      <c r="FJ1420" s="2"/>
    </row>
    <row r="1421" spans="1:166" x14ac:dyDescent="0.15">
      <c r="A1421" s="134"/>
      <c r="B1421" s="127"/>
      <c r="C1421" s="119"/>
      <c r="D1421" s="128"/>
      <c r="E1421" s="129"/>
      <c r="F1421" s="129"/>
      <c r="G1421" s="129"/>
      <c r="H1421" s="129"/>
      <c r="I1421" s="128"/>
      <c r="J1421" s="122"/>
      <c r="K1421" s="118"/>
      <c r="L1421" s="130"/>
      <c r="M1421" s="131"/>
      <c r="N1421" s="131"/>
      <c r="O1421" s="130"/>
      <c r="P1421" s="129"/>
      <c r="Q1421" s="135"/>
      <c r="R1421" s="129"/>
      <c r="S1421" s="136"/>
      <c r="T1421" s="122"/>
      <c r="U1421" s="3"/>
      <c r="V1421" s="3"/>
      <c r="W1421" s="3"/>
      <c r="X1421" s="52"/>
      <c r="Y1421" s="3"/>
      <c r="Z1421" s="1"/>
      <c r="AA1421" s="3"/>
      <c r="AB1421" s="3"/>
      <c r="AC1421" s="3"/>
      <c r="AD1421" s="3"/>
      <c r="AE1421" s="3"/>
      <c r="AF1421" s="11"/>
      <c r="AG1421" s="3"/>
      <c r="AH1421" s="3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  <c r="EY1421" s="2"/>
      <c r="EZ1421" s="2"/>
      <c r="FA1421" s="2"/>
      <c r="FB1421" s="2"/>
      <c r="FC1421" s="2"/>
      <c r="FD1421" s="2"/>
      <c r="FE1421" s="2"/>
      <c r="FF1421" s="2"/>
      <c r="FG1421" s="2"/>
      <c r="FH1421" s="2"/>
      <c r="FI1421" s="2"/>
      <c r="FJ1421" s="2"/>
    </row>
    <row r="1422" spans="1:166" x14ac:dyDescent="0.15">
      <c r="A1422" s="134"/>
      <c r="B1422" s="127"/>
      <c r="C1422" s="119"/>
      <c r="D1422" s="128"/>
      <c r="E1422" s="129"/>
      <c r="F1422" s="129"/>
      <c r="G1422" s="129"/>
      <c r="H1422" s="129"/>
      <c r="I1422" s="128"/>
      <c r="J1422" s="122"/>
      <c r="K1422" s="118"/>
      <c r="L1422" s="130"/>
      <c r="M1422" s="131"/>
      <c r="N1422" s="131"/>
      <c r="O1422" s="130"/>
      <c r="P1422" s="129"/>
      <c r="Q1422" s="135"/>
      <c r="R1422" s="129"/>
      <c r="S1422" s="136"/>
      <c r="T1422" s="122"/>
      <c r="U1422" s="3"/>
      <c r="V1422" s="3"/>
      <c r="W1422" s="3"/>
      <c r="X1422" s="52"/>
      <c r="Y1422" s="3"/>
      <c r="Z1422" s="1"/>
      <c r="AA1422" s="3"/>
      <c r="AB1422" s="3"/>
      <c r="AC1422" s="3"/>
      <c r="AD1422" s="3"/>
      <c r="AE1422" s="3"/>
      <c r="AF1422" s="11"/>
      <c r="AG1422" s="3"/>
      <c r="AH1422" s="3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  <c r="EY1422" s="2"/>
      <c r="EZ1422" s="2"/>
      <c r="FA1422" s="2"/>
      <c r="FB1422" s="2"/>
      <c r="FC1422" s="2"/>
      <c r="FD1422" s="2"/>
      <c r="FE1422" s="2"/>
      <c r="FF1422" s="2"/>
      <c r="FG1422" s="2"/>
      <c r="FH1422" s="2"/>
      <c r="FI1422" s="2"/>
      <c r="FJ1422" s="2"/>
    </row>
    <row r="1423" spans="1:166" x14ac:dyDescent="0.15">
      <c r="A1423" s="134"/>
      <c r="B1423" s="127"/>
      <c r="C1423" s="119"/>
      <c r="D1423" s="128"/>
      <c r="E1423" s="129"/>
      <c r="F1423" s="129"/>
      <c r="G1423" s="129"/>
      <c r="H1423" s="129"/>
      <c r="I1423" s="128"/>
      <c r="J1423" s="122"/>
      <c r="K1423" s="118"/>
      <c r="L1423" s="130"/>
      <c r="M1423" s="131"/>
      <c r="N1423" s="131"/>
      <c r="O1423" s="130"/>
      <c r="P1423" s="129"/>
      <c r="Q1423" s="135"/>
      <c r="R1423" s="129"/>
      <c r="S1423" s="136"/>
      <c r="T1423" s="122"/>
      <c r="U1423" s="3"/>
      <c r="V1423" s="3"/>
      <c r="W1423" s="3"/>
      <c r="X1423" s="52"/>
      <c r="Y1423" s="3"/>
      <c r="Z1423" s="1"/>
      <c r="AA1423" s="3"/>
      <c r="AB1423" s="3"/>
      <c r="AC1423" s="3"/>
      <c r="AD1423" s="3"/>
      <c r="AE1423" s="3"/>
      <c r="AF1423" s="11"/>
      <c r="AG1423" s="3"/>
      <c r="AH1423" s="3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  <c r="EY1423" s="2"/>
      <c r="EZ1423" s="2"/>
      <c r="FA1423" s="2"/>
      <c r="FB1423" s="2"/>
      <c r="FC1423" s="2"/>
      <c r="FD1423" s="2"/>
      <c r="FE1423" s="2"/>
      <c r="FF1423" s="2"/>
      <c r="FG1423" s="2"/>
      <c r="FH1423" s="2"/>
      <c r="FI1423" s="2"/>
      <c r="FJ1423" s="2"/>
    </row>
    <row r="1424" spans="1:166" x14ac:dyDescent="0.15">
      <c r="A1424" s="134"/>
      <c r="B1424" s="127"/>
      <c r="C1424" s="119"/>
      <c r="D1424" s="128"/>
      <c r="E1424" s="129"/>
      <c r="F1424" s="129"/>
      <c r="G1424" s="129"/>
      <c r="H1424" s="129"/>
      <c r="I1424" s="128"/>
      <c r="J1424" s="122"/>
      <c r="K1424" s="118"/>
      <c r="L1424" s="130"/>
      <c r="M1424" s="131"/>
      <c r="N1424" s="131"/>
      <c r="O1424" s="130"/>
      <c r="P1424" s="129"/>
      <c r="Q1424" s="135"/>
      <c r="R1424" s="129"/>
      <c r="S1424" s="136"/>
      <c r="T1424" s="122"/>
      <c r="U1424" s="3"/>
      <c r="V1424" s="3"/>
      <c r="W1424" s="3"/>
      <c r="X1424" s="52"/>
      <c r="Y1424" s="3"/>
      <c r="Z1424" s="1"/>
      <c r="AA1424" s="3"/>
      <c r="AB1424" s="3"/>
      <c r="AC1424" s="3"/>
      <c r="AD1424" s="3"/>
      <c r="AE1424" s="3"/>
      <c r="AF1424" s="11"/>
      <c r="AG1424" s="3"/>
      <c r="AH1424" s="3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  <c r="EY1424" s="2"/>
      <c r="EZ1424" s="2"/>
      <c r="FA1424" s="2"/>
      <c r="FB1424" s="2"/>
      <c r="FC1424" s="2"/>
      <c r="FD1424" s="2"/>
      <c r="FE1424" s="2"/>
      <c r="FF1424" s="2"/>
      <c r="FG1424" s="2"/>
      <c r="FH1424" s="2"/>
      <c r="FI1424" s="2"/>
      <c r="FJ1424" s="2"/>
    </row>
    <row r="1425" spans="1:166" x14ac:dyDescent="0.15">
      <c r="A1425" s="134"/>
      <c r="B1425" s="127"/>
      <c r="C1425" s="119"/>
      <c r="D1425" s="128"/>
      <c r="E1425" s="129"/>
      <c r="F1425" s="129"/>
      <c r="G1425" s="129"/>
      <c r="H1425" s="129"/>
      <c r="I1425" s="128"/>
      <c r="J1425" s="122"/>
      <c r="K1425" s="118"/>
      <c r="L1425" s="130"/>
      <c r="M1425" s="131"/>
      <c r="N1425" s="131"/>
      <c r="O1425" s="130"/>
      <c r="P1425" s="129"/>
      <c r="Q1425" s="135"/>
      <c r="R1425" s="129"/>
      <c r="S1425" s="136"/>
      <c r="T1425" s="122"/>
      <c r="U1425" s="3"/>
      <c r="V1425" s="3"/>
      <c r="W1425" s="3"/>
      <c r="X1425" s="52"/>
      <c r="Y1425" s="3"/>
      <c r="Z1425" s="1"/>
      <c r="AA1425" s="3"/>
      <c r="AB1425" s="3"/>
      <c r="AC1425" s="3"/>
      <c r="AD1425" s="3"/>
      <c r="AE1425" s="3"/>
      <c r="AF1425" s="11"/>
      <c r="AG1425" s="3"/>
      <c r="AH1425" s="3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  <c r="EY1425" s="2"/>
      <c r="EZ1425" s="2"/>
      <c r="FA1425" s="2"/>
      <c r="FB1425" s="2"/>
      <c r="FC1425" s="2"/>
      <c r="FD1425" s="2"/>
      <c r="FE1425" s="2"/>
      <c r="FF1425" s="2"/>
      <c r="FG1425" s="2"/>
      <c r="FH1425" s="2"/>
      <c r="FI1425" s="2"/>
      <c r="FJ1425" s="2"/>
    </row>
    <row r="1426" spans="1:166" x14ac:dyDescent="0.15">
      <c r="A1426" s="134"/>
      <c r="B1426" s="127"/>
      <c r="C1426" s="119"/>
      <c r="D1426" s="128"/>
      <c r="E1426" s="129"/>
      <c r="F1426" s="129"/>
      <c r="G1426" s="129"/>
      <c r="H1426" s="129"/>
      <c r="I1426" s="128"/>
      <c r="J1426" s="122"/>
      <c r="K1426" s="118"/>
      <c r="L1426" s="130"/>
      <c r="M1426" s="131"/>
      <c r="N1426" s="131"/>
      <c r="O1426" s="130"/>
      <c r="P1426" s="129"/>
      <c r="Q1426" s="135"/>
      <c r="R1426" s="129"/>
      <c r="S1426" s="136"/>
      <c r="T1426" s="122"/>
      <c r="U1426" s="3"/>
      <c r="V1426" s="3"/>
      <c r="W1426" s="3"/>
      <c r="X1426" s="52"/>
      <c r="Y1426" s="3"/>
      <c r="Z1426" s="1"/>
      <c r="AA1426" s="3"/>
      <c r="AB1426" s="3"/>
      <c r="AC1426" s="3"/>
      <c r="AD1426" s="3"/>
      <c r="AE1426" s="3"/>
      <c r="AF1426" s="11"/>
      <c r="AG1426" s="3"/>
      <c r="AH1426" s="3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  <c r="EY1426" s="2"/>
      <c r="EZ1426" s="2"/>
      <c r="FA1426" s="2"/>
      <c r="FB1426" s="2"/>
      <c r="FC1426" s="2"/>
      <c r="FD1426" s="2"/>
      <c r="FE1426" s="2"/>
      <c r="FF1426" s="2"/>
      <c r="FG1426" s="2"/>
      <c r="FH1426" s="2"/>
      <c r="FI1426" s="2"/>
      <c r="FJ1426" s="2"/>
    </row>
    <row r="1427" spans="1:166" x14ac:dyDescent="0.15">
      <c r="A1427" s="134"/>
      <c r="B1427" s="127"/>
      <c r="C1427" s="119"/>
      <c r="D1427" s="128"/>
      <c r="E1427" s="129"/>
      <c r="F1427" s="129"/>
      <c r="G1427" s="129"/>
      <c r="H1427" s="129"/>
      <c r="I1427" s="128"/>
      <c r="J1427" s="122"/>
      <c r="K1427" s="118"/>
      <c r="L1427" s="130"/>
      <c r="M1427" s="131"/>
      <c r="N1427" s="131"/>
      <c r="O1427" s="130"/>
      <c r="P1427" s="129"/>
      <c r="Q1427" s="135"/>
      <c r="R1427" s="129"/>
      <c r="S1427" s="136"/>
      <c r="T1427" s="122"/>
      <c r="U1427" s="3"/>
      <c r="V1427" s="3"/>
      <c r="W1427" s="3"/>
      <c r="X1427" s="52"/>
      <c r="Y1427" s="3"/>
      <c r="Z1427" s="1"/>
      <c r="AA1427" s="3"/>
      <c r="AB1427" s="3"/>
      <c r="AC1427" s="3"/>
      <c r="AD1427" s="3"/>
      <c r="AE1427" s="3"/>
      <c r="AF1427" s="11"/>
      <c r="AG1427" s="3"/>
      <c r="AH1427" s="3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  <c r="EY1427" s="2"/>
      <c r="EZ1427" s="2"/>
      <c r="FA1427" s="2"/>
      <c r="FB1427" s="2"/>
      <c r="FC1427" s="2"/>
      <c r="FD1427" s="2"/>
      <c r="FE1427" s="2"/>
      <c r="FF1427" s="2"/>
      <c r="FG1427" s="2"/>
      <c r="FH1427" s="2"/>
      <c r="FI1427" s="2"/>
      <c r="FJ1427" s="2"/>
    </row>
    <row r="1428" spans="1:166" x14ac:dyDescent="0.15">
      <c r="A1428" s="134"/>
      <c r="B1428" s="127"/>
      <c r="C1428" s="119"/>
      <c r="D1428" s="128"/>
      <c r="E1428" s="129"/>
      <c r="F1428" s="129"/>
      <c r="G1428" s="129"/>
      <c r="H1428" s="129"/>
      <c r="I1428" s="128"/>
      <c r="J1428" s="122"/>
      <c r="K1428" s="118"/>
      <c r="L1428" s="130"/>
      <c r="M1428" s="131"/>
      <c r="N1428" s="131"/>
      <c r="O1428" s="130"/>
      <c r="P1428" s="129"/>
      <c r="Q1428" s="135"/>
      <c r="R1428" s="129"/>
      <c r="S1428" s="136"/>
      <c r="T1428" s="122"/>
      <c r="U1428" s="3"/>
      <c r="V1428" s="3"/>
      <c r="W1428" s="3"/>
      <c r="X1428" s="52"/>
      <c r="Y1428" s="3"/>
      <c r="Z1428" s="1"/>
      <c r="AA1428" s="3"/>
      <c r="AB1428" s="3"/>
      <c r="AC1428" s="3"/>
      <c r="AD1428" s="3"/>
      <c r="AE1428" s="3"/>
      <c r="AF1428" s="11"/>
      <c r="AG1428" s="3"/>
      <c r="AH1428" s="3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  <c r="EY1428" s="2"/>
      <c r="EZ1428" s="2"/>
      <c r="FA1428" s="2"/>
      <c r="FB1428" s="2"/>
      <c r="FC1428" s="2"/>
      <c r="FD1428" s="2"/>
      <c r="FE1428" s="2"/>
      <c r="FF1428" s="2"/>
      <c r="FG1428" s="2"/>
      <c r="FH1428" s="2"/>
      <c r="FI1428" s="2"/>
      <c r="FJ1428" s="2"/>
    </row>
    <row r="1429" spans="1:166" x14ac:dyDescent="0.15">
      <c r="A1429" s="134"/>
      <c r="B1429" s="127"/>
      <c r="C1429" s="119"/>
      <c r="D1429" s="128"/>
      <c r="E1429" s="129"/>
      <c r="F1429" s="129"/>
      <c r="G1429" s="129"/>
      <c r="H1429" s="129"/>
      <c r="I1429" s="128"/>
      <c r="J1429" s="122"/>
      <c r="K1429" s="118"/>
      <c r="L1429" s="130"/>
      <c r="M1429" s="131"/>
      <c r="N1429" s="131"/>
      <c r="O1429" s="130"/>
      <c r="P1429" s="129"/>
      <c r="Q1429" s="135"/>
      <c r="R1429" s="129"/>
      <c r="S1429" s="136"/>
      <c r="T1429" s="122"/>
      <c r="U1429" s="3"/>
      <c r="V1429" s="3"/>
      <c r="W1429" s="3"/>
      <c r="X1429" s="52"/>
      <c r="Y1429" s="3"/>
      <c r="Z1429" s="1"/>
      <c r="AA1429" s="3"/>
      <c r="AB1429" s="3"/>
      <c r="AC1429" s="3"/>
      <c r="AD1429" s="3"/>
      <c r="AE1429" s="3"/>
      <c r="AF1429" s="11"/>
      <c r="AG1429" s="3"/>
      <c r="AH1429" s="3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  <c r="EY1429" s="2"/>
      <c r="EZ1429" s="2"/>
      <c r="FA1429" s="2"/>
      <c r="FB1429" s="2"/>
      <c r="FC1429" s="2"/>
      <c r="FD1429" s="2"/>
      <c r="FE1429" s="2"/>
      <c r="FF1429" s="2"/>
      <c r="FG1429" s="2"/>
      <c r="FH1429" s="2"/>
      <c r="FI1429" s="2"/>
      <c r="FJ1429" s="2"/>
    </row>
    <row r="1430" spans="1:166" x14ac:dyDescent="0.15">
      <c r="A1430" s="134"/>
      <c r="B1430" s="127"/>
      <c r="C1430" s="119"/>
      <c r="D1430" s="128"/>
      <c r="E1430" s="129"/>
      <c r="F1430" s="129"/>
      <c r="G1430" s="129"/>
      <c r="H1430" s="129"/>
      <c r="I1430" s="128"/>
      <c r="J1430" s="122"/>
      <c r="K1430" s="118"/>
      <c r="L1430" s="130"/>
      <c r="M1430" s="131"/>
      <c r="N1430" s="131"/>
      <c r="O1430" s="130"/>
      <c r="P1430" s="129"/>
      <c r="Q1430" s="135"/>
      <c r="R1430" s="129"/>
      <c r="S1430" s="136"/>
      <c r="T1430" s="122"/>
      <c r="U1430" s="3"/>
      <c r="V1430" s="3"/>
      <c r="W1430" s="3"/>
      <c r="X1430" s="52"/>
      <c r="Y1430" s="3"/>
      <c r="Z1430" s="1"/>
      <c r="AA1430" s="3"/>
      <c r="AB1430" s="3"/>
      <c r="AC1430" s="3"/>
      <c r="AD1430" s="3"/>
      <c r="AE1430" s="3"/>
      <c r="AF1430" s="11"/>
      <c r="AG1430" s="3"/>
      <c r="AH1430" s="3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  <c r="EY1430" s="2"/>
      <c r="EZ1430" s="2"/>
      <c r="FA1430" s="2"/>
      <c r="FB1430" s="2"/>
      <c r="FC1430" s="2"/>
      <c r="FD1430" s="2"/>
      <c r="FE1430" s="2"/>
      <c r="FF1430" s="2"/>
      <c r="FG1430" s="2"/>
      <c r="FH1430" s="2"/>
      <c r="FI1430" s="2"/>
      <c r="FJ1430" s="2"/>
    </row>
    <row r="1431" spans="1:166" x14ac:dyDescent="0.15">
      <c r="A1431" s="134"/>
      <c r="B1431" s="127"/>
      <c r="C1431" s="119"/>
      <c r="D1431" s="128"/>
      <c r="E1431" s="129"/>
      <c r="F1431" s="129"/>
      <c r="G1431" s="129"/>
      <c r="H1431" s="129"/>
      <c r="I1431" s="128"/>
      <c r="J1431" s="122"/>
      <c r="K1431" s="118"/>
      <c r="L1431" s="130"/>
      <c r="M1431" s="131"/>
      <c r="N1431" s="131"/>
      <c r="O1431" s="130"/>
      <c r="P1431" s="129"/>
      <c r="Q1431" s="135"/>
      <c r="R1431" s="129"/>
      <c r="S1431" s="136"/>
      <c r="T1431" s="122"/>
      <c r="U1431" s="3"/>
      <c r="V1431" s="3"/>
      <c r="W1431" s="3"/>
      <c r="X1431" s="52"/>
      <c r="Y1431" s="3"/>
      <c r="Z1431" s="1"/>
      <c r="AA1431" s="3"/>
      <c r="AB1431" s="3"/>
      <c r="AC1431" s="3"/>
      <c r="AD1431" s="3"/>
      <c r="AE1431" s="3"/>
      <c r="AF1431" s="11"/>
      <c r="AG1431" s="3"/>
      <c r="AH1431" s="3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  <c r="EY1431" s="2"/>
      <c r="EZ1431" s="2"/>
      <c r="FA1431" s="2"/>
      <c r="FB1431" s="2"/>
      <c r="FC1431" s="2"/>
      <c r="FD1431" s="2"/>
      <c r="FE1431" s="2"/>
      <c r="FF1431" s="2"/>
      <c r="FG1431" s="2"/>
      <c r="FH1431" s="2"/>
      <c r="FI1431" s="2"/>
      <c r="FJ1431" s="2"/>
    </row>
    <row r="1432" spans="1:166" x14ac:dyDescent="0.15">
      <c r="A1432" s="134"/>
      <c r="B1432" s="127"/>
      <c r="C1432" s="119"/>
      <c r="D1432" s="128"/>
      <c r="E1432" s="129"/>
      <c r="F1432" s="129"/>
      <c r="G1432" s="129"/>
      <c r="H1432" s="129"/>
      <c r="I1432" s="128"/>
      <c r="J1432" s="122"/>
      <c r="K1432" s="118"/>
      <c r="L1432" s="130"/>
      <c r="M1432" s="131"/>
      <c r="N1432" s="131"/>
      <c r="O1432" s="130"/>
      <c r="P1432" s="129"/>
      <c r="Q1432" s="135"/>
      <c r="R1432" s="129"/>
      <c r="S1432" s="136"/>
      <c r="T1432" s="122"/>
      <c r="U1432" s="3"/>
      <c r="V1432" s="3"/>
      <c r="W1432" s="3"/>
      <c r="X1432" s="52"/>
      <c r="Y1432" s="3"/>
      <c r="Z1432" s="1"/>
      <c r="AA1432" s="3"/>
      <c r="AB1432" s="3"/>
      <c r="AC1432" s="3"/>
      <c r="AD1432" s="3"/>
      <c r="AE1432" s="3"/>
      <c r="AF1432" s="11"/>
      <c r="AG1432" s="3"/>
      <c r="AH1432" s="3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  <c r="EY1432" s="2"/>
      <c r="EZ1432" s="2"/>
      <c r="FA1432" s="2"/>
      <c r="FB1432" s="2"/>
      <c r="FC1432" s="2"/>
      <c r="FD1432" s="2"/>
      <c r="FE1432" s="2"/>
      <c r="FF1432" s="2"/>
      <c r="FG1432" s="2"/>
      <c r="FH1432" s="2"/>
      <c r="FI1432" s="2"/>
      <c r="FJ1432" s="2"/>
    </row>
    <row r="1433" spans="1:166" x14ac:dyDescent="0.15">
      <c r="A1433" s="134"/>
      <c r="B1433" s="127"/>
      <c r="C1433" s="119"/>
      <c r="D1433" s="128"/>
      <c r="E1433" s="129"/>
      <c r="F1433" s="129"/>
      <c r="G1433" s="129"/>
      <c r="H1433" s="129"/>
      <c r="I1433" s="128"/>
      <c r="J1433" s="122"/>
      <c r="K1433" s="118"/>
      <c r="L1433" s="130"/>
      <c r="M1433" s="131"/>
      <c r="N1433" s="131"/>
      <c r="O1433" s="130"/>
      <c r="P1433" s="129"/>
      <c r="Q1433" s="135"/>
      <c r="R1433" s="129"/>
      <c r="S1433" s="136"/>
      <c r="T1433" s="122"/>
      <c r="U1433" s="3"/>
      <c r="V1433" s="3"/>
      <c r="W1433" s="3"/>
      <c r="X1433" s="52"/>
      <c r="Y1433" s="3"/>
      <c r="Z1433" s="1"/>
      <c r="AA1433" s="3"/>
      <c r="AB1433" s="3"/>
      <c r="AC1433" s="3"/>
      <c r="AD1433" s="3"/>
      <c r="AE1433" s="3"/>
      <c r="AF1433" s="11"/>
      <c r="AG1433" s="3"/>
      <c r="AH1433" s="3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  <c r="EY1433" s="2"/>
      <c r="EZ1433" s="2"/>
      <c r="FA1433" s="2"/>
      <c r="FB1433" s="2"/>
      <c r="FC1433" s="2"/>
      <c r="FD1433" s="2"/>
      <c r="FE1433" s="2"/>
      <c r="FF1433" s="2"/>
      <c r="FG1433" s="2"/>
      <c r="FH1433" s="2"/>
      <c r="FI1433" s="2"/>
      <c r="FJ1433" s="2"/>
    </row>
    <row r="1434" spans="1:166" x14ac:dyDescent="0.15">
      <c r="A1434" s="134"/>
      <c r="B1434" s="127"/>
      <c r="C1434" s="119"/>
      <c r="D1434" s="128"/>
      <c r="E1434" s="129"/>
      <c r="F1434" s="129"/>
      <c r="G1434" s="129"/>
      <c r="H1434" s="129"/>
      <c r="I1434" s="128"/>
      <c r="J1434" s="122"/>
      <c r="K1434" s="118"/>
      <c r="L1434" s="130"/>
      <c r="M1434" s="131"/>
      <c r="N1434" s="131"/>
      <c r="O1434" s="130"/>
      <c r="P1434" s="129"/>
      <c r="Q1434" s="135"/>
      <c r="R1434" s="129"/>
      <c r="S1434" s="136"/>
      <c r="T1434" s="122"/>
      <c r="U1434" s="3"/>
      <c r="V1434" s="3"/>
      <c r="W1434" s="3"/>
      <c r="X1434" s="52"/>
      <c r="Y1434" s="3"/>
      <c r="Z1434" s="1"/>
      <c r="AA1434" s="3"/>
      <c r="AB1434" s="3"/>
      <c r="AC1434" s="3"/>
      <c r="AD1434" s="3"/>
      <c r="AE1434" s="3"/>
      <c r="AF1434" s="11"/>
      <c r="AG1434" s="3"/>
      <c r="AH1434" s="3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  <c r="EY1434" s="2"/>
      <c r="EZ1434" s="2"/>
      <c r="FA1434" s="2"/>
      <c r="FB1434" s="2"/>
      <c r="FC1434" s="2"/>
      <c r="FD1434" s="2"/>
      <c r="FE1434" s="2"/>
      <c r="FF1434" s="2"/>
      <c r="FG1434" s="2"/>
      <c r="FH1434" s="2"/>
      <c r="FI1434" s="2"/>
      <c r="FJ1434" s="2"/>
    </row>
    <row r="1435" spans="1:166" x14ac:dyDescent="0.15">
      <c r="A1435" s="134"/>
      <c r="B1435" s="127"/>
      <c r="C1435" s="119"/>
      <c r="D1435" s="128"/>
      <c r="E1435" s="129"/>
      <c r="F1435" s="129"/>
      <c r="G1435" s="129"/>
      <c r="H1435" s="129"/>
      <c r="I1435" s="128"/>
      <c r="J1435" s="122"/>
      <c r="K1435" s="118"/>
      <c r="L1435" s="130"/>
      <c r="M1435" s="131"/>
      <c r="N1435" s="131"/>
      <c r="O1435" s="130"/>
      <c r="P1435" s="129"/>
      <c r="Q1435" s="135"/>
      <c r="R1435" s="129"/>
      <c r="S1435" s="136"/>
      <c r="T1435" s="122"/>
      <c r="U1435" s="3"/>
      <c r="V1435" s="3"/>
      <c r="W1435" s="3"/>
      <c r="X1435" s="52"/>
      <c r="Y1435" s="3"/>
      <c r="Z1435" s="1"/>
      <c r="AA1435" s="3"/>
      <c r="AB1435" s="3"/>
      <c r="AC1435" s="3"/>
      <c r="AD1435" s="3"/>
      <c r="AE1435" s="3"/>
      <c r="AF1435" s="11"/>
      <c r="AG1435" s="3"/>
      <c r="AH1435" s="3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  <c r="EY1435" s="2"/>
      <c r="EZ1435" s="2"/>
      <c r="FA1435" s="2"/>
      <c r="FB1435" s="2"/>
      <c r="FC1435" s="2"/>
      <c r="FD1435" s="2"/>
      <c r="FE1435" s="2"/>
      <c r="FF1435" s="2"/>
      <c r="FG1435" s="2"/>
      <c r="FH1435" s="2"/>
      <c r="FI1435" s="2"/>
      <c r="FJ1435" s="2"/>
    </row>
    <row r="1436" spans="1:166" x14ac:dyDescent="0.15">
      <c r="A1436" s="134"/>
      <c r="B1436" s="127"/>
      <c r="C1436" s="119"/>
      <c r="D1436" s="128"/>
      <c r="E1436" s="129"/>
      <c r="F1436" s="129"/>
      <c r="G1436" s="129"/>
      <c r="H1436" s="129"/>
      <c r="I1436" s="128"/>
      <c r="J1436" s="122"/>
      <c r="K1436" s="118"/>
      <c r="L1436" s="130"/>
      <c r="M1436" s="131"/>
      <c r="N1436" s="131"/>
      <c r="O1436" s="130"/>
      <c r="P1436" s="129"/>
      <c r="Q1436" s="135"/>
      <c r="R1436" s="129"/>
      <c r="S1436" s="136"/>
      <c r="T1436" s="122"/>
      <c r="U1436" s="3"/>
      <c r="V1436" s="3"/>
      <c r="W1436" s="3"/>
      <c r="X1436" s="52"/>
      <c r="Y1436" s="3"/>
      <c r="Z1436" s="1"/>
      <c r="AA1436" s="3"/>
      <c r="AB1436" s="3"/>
      <c r="AC1436" s="3"/>
      <c r="AD1436" s="3"/>
      <c r="AE1436" s="3"/>
      <c r="AF1436" s="11"/>
      <c r="AG1436" s="3"/>
      <c r="AH1436" s="3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  <c r="EY1436" s="2"/>
      <c r="EZ1436" s="2"/>
      <c r="FA1436" s="2"/>
      <c r="FB1436" s="2"/>
      <c r="FC1436" s="2"/>
      <c r="FD1436" s="2"/>
      <c r="FE1436" s="2"/>
      <c r="FF1436" s="2"/>
      <c r="FG1436" s="2"/>
      <c r="FH1436" s="2"/>
      <c r="FI1436" s="2"/>
      <c r="FJ1436" s="2"/>
    </row>
    <row r="1437" spans="1:166" x14ac:dyDescent="0.15">
      <c r="A1437" s="134"/>
      <c r="B1437" s="127"/>
      <c r="C1437" s="119"/>
      <c r="D1437" s="128"/>
      <c r="E1437" s="129"/>
      <c r="F1437" s="129"/>
      <c r="G1437" s="129"/>
      <c r="H1437" s="129"/>
      <c r="I1437" s="128"/>
      <c r="J1437" s="122"/>
      <c r="K1437" s="118"/>
      <c r="L1437" s="130"/>
      <c r="M1437" s="131"/>
      <c r="N1437" s="131"/>
      <c r="O1437" s="130"/>
      <c r="P1437" s="129"/>
      <c r="Q1437" s="135"/>
      <c r="R1437" s="129"/>
      <c r="S1437" s="136"/>
      <c r="T1437" s="122"/>
      <c r="U1437" s="3"/>
      <c r="V1437" s="3"/>
      <c r="W1437" s="3"/>
      <c r="X1437" s="52"/>
      <c r="Y1437" s="3"/>
      <c r="Z1437" s="1"/>
      <c r="AA1437" s="3"/>
      <c r="AB1437" s="3"/>
      <c r="AC1437" s="3"/>
      <c r="AD1437" s="3"/>
      <c r="AE1437" s="3"/>
      <c r="AF1437" s="11"/>
      <c r="AG1437" s="3"/>
      <c r="AH1437" s="3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  <c r="EY1437" s="2"/>
      <c r="EZ1437" s="2"/>
      <c r="FA1437" s="2"/>
      <c r="FB1437" s="2"/>
      <c r="FC1437" s="2"/>
      <c r="FD1437" s="2"/>
      <c r="FE1437" s="2"/>
      <c r="FF1437" s="2"/>
      <c r="FG1437" s="2"/>
      <c r="FH1437" s="2"/>
      <c r="FI1437" s="2"/>
      <c r="FJ1437" s="2"/>
    </row>
    <row r="1438" spans="1:166" x14ac:dyDescent="0.15">
      <c r="A1438" s="134"/>
      <c r="B1438" s="127"/>
      <c r="C1438" s="119"/>
      <c r="D1438" s="128"/>
      <c r="E1438" s="129"/>
      <c r="F1438" s="129"/>
      <c r="G1438" s="129"/>
      <c r="H1438" s="129"/>
      <c r="I1438" s="128"/>
      <c r="J1438" s="122"/>
      <c r="K1438" s="118"/>
      <c r="L1438" s="130"/>
      <c r="M1438" s="131"/>
      <c r="N1438" s="131"/>
      <c r="O1438" s="130"/>
      <c r="P1438" s="129"/>
      <c r="Q1438" s="135"/>
      <c r="R1438" s="129"/>
      <c r="S1438" s="136"/>
      <c r="T1438" s="122"/>
      <c r="U1438" s="3"/>
      <c r="V1438" s="3"/>
      <c r="W1438" s="3"/>
      <c r="X1438" s="52"/>
      <c r="Y1438" s="3"/>
      <c r="Z1438" s="1"/>
      <c r="AA1438" s="3"/>
      <c r="AB1438" s="3"/>
      <c r="AC1438" s="3"/>
      <c r="AD1438" s="3"/>
      <c r="AE1438" s="3"/>
      <c r="AF1438" s="11"/>
      <c r="AG1438" s="3"/>
      <c r="AH1438" s="3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  <c r="EY1438" s="2"/>
      <c r="EZ1438" s="2"/>
      <c r="FA1438" s="2"/>
      <c r="FB1438" s="2"/>
      <c r="FC1438" s="2"/>
      <c r="FD1438" s="2"/>
      <c r="FE1438" s="2"/>
      <c r="FF1438" s="2"/>
      <c r="FG1438" s="2"/>
      <c r="FH1438" s="2"/>
      <c r="FI1438" s="2"/>
      <c r="FJ1438" s="2"/>
    </row>
    <row r="1439" spans="1:166" x14ac:dyDescent="0.15">
      <c r="A1439" s="134"/>
      <c r="B1439" s="127"/>
      <c r="C1439" s="119"/>
      <c r="D1439" s="128"/>
      <c r="E1439" s="129"/>
      <c r="F1439" s="129"/>
      <c r="G1439" s="129"/>
      <c r="H1439" s="129"/>
      <c r="I1439" s="128"/>
      <c r="J1439" s="122"/>
      <c r="K1439" s="118"/>
      <c r="L1439" s="130"/>
      <c r="M1439" s="131"/>
      <c r="N1439" s="131"/>
      <c r="O1439" s="130"/>
      <c r="P1439" s="129"/>
      <c r="Q1439" s="135"/>
      <c r="R1439" s="129"/>
      <c r="S1439" s="136"/>
      <c r="T1439" s="122"/>
      <c r="U1439" s="3"/>
      <c r="V1439" s="3"/>
      <c r="W1439" s="3"/>
      <c r="X1439" s="52"/>
      <c r="Y1439" s="3"/>
      <c r="Z1439" s="1"/>
      <c r="AA1439" s="3"/>
      <c r="AB1439" s="3"/>
      <c r="AC1439" s="3"/>
      <c r="AD1439" s="3"/>
      <c r="AE1439" s="3"/>
      <c r="AF1439" s="11"/>
      <c r="AG1439" s="3"/>
      <c r="AH1439" s="3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  <c r="EY1439" s="2"/>
      <c r="EZ1439" s="2"/>
      <c r="FA1439" s="2"/>
      <c r="FB1439" s="2"/>
      <c r="FC1439" s="2"/>
      <c r="FD1439" s="2"/>
      <c r="FE1439" s="2"/>
      <c r="FF1439" s="2"/>
      <c r="FG1439" s="2"/>
      <c r="FH1439" s="2"/>
      <c r="FI1439" s="2"/>
      <c r="FJ1439" s="2"/>
    </row>
    <row r="1440" spans="1:166" x14ac:dyDescent="0.15">
      <c r="A1440" s="134"/>
      <c r="B1440" s="127"/>
      <c r="C1440" s="119"/>
      <c r="D1440" s="128"/>
      <c r="E1440" s="129"/>
      <c r="F1440" s="129"/>
      <c r="G1440" s="129"/>
      <c r="H1440" s="129"/>
      <c r="I1440" s="128"/>
      <c r="J1440" s="122"/>
      <c r="K1440" s="118"/>
      <c r="L1440" s="130"/>
      <c r="M1440" s="131"/>
      <c r="N1440" s="131"/>
      <c r="O1440" s="130"/>
      <c r="P1440" s="129"/>
      <c r="Q1440" s="135"/>
      <c r="R1440" s="129"/>
      <c r="S1440" s="136"/>
      <c r="T1440" s="122"/>
      <c r="U1440" s="3"/>
      <c r="V1440" s="3"/>
      <c r="W1440" s="3"/>
      <c r="X1440" s="52"/>
      <c r="Y1440" s="3"/>
      <c r="Z1440" s="1"/>
      <c r="AA1440" s="3"/>
      <c r="AB1440" s="3"/>
      <c r="AC1440" s="3"/>
      <c r="AD1440" s="3"/>
      <c r="AE1440" s="3"/>
      <c r="AF1440" s="11"/>
      <c r="AG1440" s="3"/>
      <c r="AH1440" s="3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  <c r="EY1440" s="2"/>
      <c r="EZ1440" s="2"/>
      <c r="FA1440" s="2"/>
      <c r="FB1440" s="2"/>
      <c r="FC1440" s="2"/>
      <c r="FD1440" s="2"/>
      <c r="FE1440" s="2"/>
      <c r="FF1440" s="2"/>
      <c r="FG1440" s="2"/>
      <c r="FH1440" s="2"/>
      <c r="FI1440" s="2"/>
      <c r="FJ1440" s="2"/>
    </row>
    <row r="1441" spans="1:166" x14ac:dyDescent="0.15">
      <c r="A1441" s="134"/>
      <c r="B1441" s="127"/>
      <c r="C1441" s="119"/>
      <c r="D1441" s="128"/>
      <c r="E1441" s="129"/>
      <c r="F1441" s="129"/>
      <c r="G1441" s="129"/>
      <c r="H1441" s="129"/>
      <c r="I1441" s="128"/>
      <c r="J1441" s="122"/>
      <c r="K1441" s="118"/>
      <c r="L1441" s="130"/>
      <c r="M1441" s="131"/>
      <c r="N1441" s="131"/>
      <c r="O1441" s="130"/>
      <c r="P1441" s="129"/>
      <c r="Q1441" s="135"/>
      <c r="R1441" s="129"/>
      <c r="S1441" s="136"/>
      <c r="T1441" s="122"/>
      <c r="U1441" s="3"/>
      <c r="V1441" s="3"/>
      <c r="W1441" s="3"/>
      <c r="X1441" s="52"/>
      <c r="Y1441" s="3"/>
      <c r="Z1441" s="1"/>
      <c r="AA1441" s="3"/>
      <c r="AB1441" s="3"/>
      <c r="AC1441" s="3"/>
      <c r="AD1441" s="3"/>
      <c r="AE1441" s="3"/>
      <c r="AF1441" s="11"/>
      <c r="AG1441" s="3"/>
      <c r="AH1441" s="3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  <c r="EY1441" s="2"/>
      <c r="EZ1441" s="2"/>
      <c r="FA1441" s="2"/>
      <c r="FB1441" s="2"/>
      <c r="FC1441" s="2"/>
      <c r="FD1441" s="2"/>
      <c r="FE1441" s="2"/>
      <c r="FF1441" s="2"/>
      <c r="FG1441" s="2"/>
      <c r="FH1441" s="2"/>
      <c r="FI1441" s="2"/>
      <c r="FJ1441" s="2"/>
    </row>
    <row r="1442" spans="1:166" x14ac:dyDescent="0.15">
      <c r="A1442" s="134"/>
      <c r="B1442" s="127"/>
      <c r="C1442" s="119"/>
      <c r="D1442" s="128"/>
      <c r="E1442" s="129"/>
      <c r="F1442" s="129"/>
      <c r="G1442" s="129"/>
      <c r="H1442" s="129"/>
      <c r="I1442" s="128"/>
      <c r="J1442" s="122"/>
      <c r="K1442" s="118"/>
      <c r="L1442" s="130"/>
      <c r="M1442" s="131"/>
      <c r="N1442" s="131"/>
      <c r="O1442" s="130"/>
      <c r="P1442" s="129"/>
      <c r="Q1442" s="135"/>
      <c r="R1442" s="129"/>
      <c r="S1442" s="136"/>
      <c r="T1442" s="122"/>
      <c r="U1442" s="3"/>
      <c r="V1442" s="3"/>
      <c r="W1442" s="3"/>
      <c r="X1442" s="52"/>
      <c r="Y1442" s="3"/>
      <c r="Z1442" s="1"/>
      <c r="AA1442" s="3"/>
      <c r="AB1442" s="3"/>
      <c r="AC1442" s="3"/>
      <c r="AD1442" s="3"/>
      <c r="AE1442" s="3"/>
      <c r="AF1442" s="11"/>
      <c r="AG1442" s="3"/>
      <c r="AH1442" s="3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  <c r="EY1442" s="2"/>
      <c r="EZ1442" s="2"/>
      <c r="FA1442" s="2"/>
      <c r="FB1442" s="2"/>
      <c r="FC1442" s="2"/>
      <c r="FD1442" s="2"/>
      <c r="FE1442" s="2"/>
      <c r="FF1442" s="2"/>
      <c r="FG1442" s="2"/>
      <c r="FH1442" s="2"/>
      <c r="FI1442" s="2"/>
      <c r="FJ1442" s="2"/>
    </row>
    <row r="1443" spans="1:166" x14ac:dyDescent="0.15">
      <c r="A1443" s="134"/>
      <c r="B1443" s="127"/>
      <c r="C1443" s="119"/>
      <c r="D1443" s="128"/>
      <c r="E1443" s="129"/>
      <c r="F1443" s="129"/>
      <c r="G1443" s="129"/>
      <c r="H1443" s="129"/>
      <c r="I1443" s="128"/>
      <c r="J1443" s="122"/>
      <c r="K1443" s="118"/>
      <c r="L1443" s="130"/>
      <c r="M1443" s="131"/>
      <c r="N1443" s="131"/>
      <c r="O1443" s="130"/>
      <c r="P1443" s="129"/>
      <c r="Q1443" s="135"/>
      <c r="R1443" s="129"/>
      <c r="S1443" s="136"/>
      <c r="T1443" s="122"/>
      <c r="U1443" s="3"/>
      <c r="V1443" s="3"/>
      <c r="W1443" s="3"/>
      <c r="X1443" s="52"/>
      <c r="Y1443" s="3"/>
      <c r="Z1443" s="1"/>
      <c r="AA1443" s="3"/>
      <c r="AB1443" s="3"/>
      <c r="AC1443" s="3"/>
      <c r="AD1443" s="3"/>
      <c r="AE1443" s="3"/>
      <c r="AF1443" s="11"/>
      <c r="AG1443" s="3"/>
      <c r="AH1443" s="3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  <c r="EY1443" s="2"/>
      <c r="EZ1443" s="2"/>
      <c r="FA1443" s="2"/>
      <c r="FB1443" s="2"/>
      <c r="FC1443" s="2"/>
      <c r="FD1443" s="2"/>
      <c r="FE1443" s="2"/>
      <c r="FF1443" s="2"/>
      <c r="FG1443" s="2"/>
      <c r="FH1443" s="2"/>
      <c r="FI1443" s="2"/>
      <c r="FJ1443" s="2"/>
    </row>
    <row r="1444" spans="1:166" x14ac:dyDescent="0.15">
      <c r="A1444" s="134"/>
      <c r="B1444" s="127"/>
      <c r="C1444" s="119"/>
      <c r="D1444" s="128"/>
      <c r="E1444" s="129"/>
      <c r="F1444" s="129"/>
      <c r="G1444" s="129"/>
      <c r="H1444" s="129"/>
      <c r="I1444" s="128"/>
      <c r="J1444" s="122"/>
      <c r="K1444" s="118"/>
      <c r="L1444" s="130"/>
      <c r="M1444" s="131"/>
      <c r="N1444" s="131"/>
      <c r="O1444" s="130"/>
      <c r="P1444" s="129"/>
      <c r="Q1444" s="135"/>
      <c r="R1444" s="129"/>
      <c r="S1444" s="136"/>
      <c r="T1444" s="122"/>
      <c r="U1444" s="3"/>
      <c r="V1444" s="3"/>
      <c r="W1444" s="3"/>
      <c r="X1444" s="52"/>
      <c r="Y1444" s="3"/>
      <c r="Z1444" s="1"/>
      <c r="AA1444" s="3"/>
      <c r="AB1444" s="3"/>
      <c r="AC1444" s="3"/>
      <c r="AD1444" s="3"/>
      <c r="AE1444" s="3"/>
      <c r="AF1444" s="11"/>
      <c r="AG1444" s="3"/>
      <c r="AH1444" s="3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  <c r="EY1444" s="2"/>
      <c r="EZ1444" s="2"/>
      <c r="FA1444" s="2"/>
      <c r="FB1444" s="2"/>
      <c r="FC1444" s="2"/>
      <c r="FD1444" s="2"/>
      <c r="FE1444" s="2"/>
      <c r="FF1444" s="2"/>
      <c r="FG1444" s="2"/>
      <c r="FH1444" s="2"/>
      <c r="FI1444" s="2"/>
      <c r="FJ1444" s="2"/>
    </row>
    <row r="1445" spans="1:166" x14ac:dyDescent="0.15">
      <c r="A1445" s="134"/>
      <c r="B1445" s="127"/>
      <c r="C1445" s="119"/>
      <c r="D1445" s="128"/>
      <c r="E1445" s="129"/>
      <c r="F1445" s="129"/>
      <c r="G1445" s="129"/>
      <c r="H1445" s="129"/>
      <c r="I1445" s="128"/>
      <c r="J1445" s="122"/>
      <c r="K1445" s="118"/>
      <c r="L1445" s="130"/>
      <c r="M1445" s="131"/>
      <c r="N1445" s="131"/>
      <c r="O1445" s="130"/>
      <c r="P1445" s="129"/>
      <c r="Q1445" s="135"/>
      <c r="R1445" s="129"/>
      <c r="S1445" s="136"/>
      <c r="T1445" s="122"/>
      <c r="U1445" s="3"/>
      <c r="V1445" s="3"/>
      <c r="W1445" s="3"/>
      <c r="X1445" s="52"/>
      <c r="Y1445" s="3"/>
      <c r="Z1445" s="1"/>
      <c r="AA1445" s="3"/>
      <c r="AB1445" s="3"/>
      <c r="AC1445" s="3"/>
      <c r="AD1445" s="3"/>
      <c r="AE1445" s="3"/>
      <c r="AF1445" s="11"/>
      <c r="AG1445" s="3"/>
      <c r="AH1445" s="3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  <c r="EY1445" s="2"/>
      <c r="EZ1445" s="2"/>
      <c r="FA1445" s="2"/>
      <c r="FB1445" s="2"/>
      <c r="FC1445" s="2"/>
      <c r="FD1445" s="2"/>
      <c r="FE1445" s="2"/>
      <c r="FF1445" s="2"/>
      <c r="FG1445" s="2"/>
      <c r="FH1445" s="2"/>
      <c r="FI1445" s="2"/>
      <c r="FJ1445" s="2"/>
    </row>
    <row r="1446" spans="1:166" x14ac:dyDescent="0.15">
      <c r="A1446" s="134"/>
      <c r="B1446" s="127"/>
      <c r="C1446" s="119"/>
      <c r="D1446" s="128"/>
      <c r="E1446" s="129"/>
      <c r="F1446" s="129"/>
      <c r="G1446" s="129"/>
      <c r="H1446" s="129"/>
      <c r="I1446" s="128"/>
      <c r="J1446" s="122"/>
      <c r="K1446" s="118"/>
      <c r="L1446" s="130"/>
      <c r="M1446" s="131"/>
      <c r="N1446" s="131"/>
      <c r="O1446" s="130"/>
      <c r="P1446" s="129"/>
      <c r="Q1446" s="135"/>
      <c r="R1446" s="129"/>
      <c r="S1446" s="136"/>
      <c r="T1446" s="122"/>
      <c r="U1446" s="3"/>
      <c r="V1446" s="3"/>
      <c r="W1446" s="3"/>
      <c r="X1446" s="52"/>
      <c r="Y1446" s="3"/>
      <c r="Z1446" s="1"/>
      <c r="AA1446" s="3"/>
      <c r="AB1446" s="3"/>
      <c r="AC1446" s="3"/>
      <c r="AD1446" s="3"/>
      <c r="AE1446" s="3"/>
      <c r="AF1446" s="11"/>
      <c r="AG1446" s="3"/>
      <c r="AH1446" s="3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  <c r="EY1446" s="2"/>
      <c r="EZ1446" s="2"/>
      <c r="FA1446" s="2"/>
      <c r="FB1446" s="2"/>
      <c r="FC1446" s="2"/>
      <c r="FD1446" s="2"/>
      <c r="FE1446" s="2"/>
      <c r="FF1446" s="2"/>
      <c r="FG1446" s="2"/>
      <c r="FH1446" s="2"/>
      <c r="FI1446" s="2"/>
      <c r="FJ1446" s="2"/>
    </row>
    <row r="1447" spans="1:166" x14ac:dyDescent="0.15">
      <c r="A1447" s="134"/>
      <c r="B1447" s="127"/>
      <c r="C1447" s="119"/>
      <c r="D1447" s="128"/>
      <c r="E1447" s="129"/>
      <c r="F1447" s="129"/>
      <c r="G1447" s="129"/>
      <c r="H1447" s="129"/>
      <c r="I1447" s="128"/>
      <c r="J1447" s="122"/>
      <c r="K1447" s="118"/>
      <c r="L1447" s="130"/>
      <c r="M1447" s="131"/>
      <c r="N1447" s="131"/>
      <c r="O1447" s="130"/>
      <c r="P1447" s="129"/>
      <c r="Q1447" s="135"/>
      <c r="R1447" s="129"/>
      <c r="S1447" s="136"/>
      <c r="T1447" s="122"/>
      <c r="U1447" s="3"/>
      <c r="V1447" s="3"/>
      <c r="W1447" s="3"/>
      <c r="X1447" s="52"/>
      <c r="Y1447" s="3"/>
      <c r="Z1447" s="1"/>
      <c r="AA1447" s="3"/>
      <c r="AB1447" s="3"/>
      <c r="AC1447" s="3"/>
      <c r="AD1447" s="3"/>
      <c r="AE1447" s="3"/>
      <c r="AF1447" s="11"/>
      <c r="AG1447" s="3"/>
      <c r="AH1447" s="3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  <c r="EY1447" s="2"/>
      <c r="EZ1447" s="2"/>
      <c r="FA1447" s="2"/>
      <c r="FB1447" s="2"/>
      <c r="FC1447" s="2"/>
      <c r="FD1447" s="2"/>
      <c r="FE1447" s="2"/>
      <c r="FF1447" s="2"/>
      <c r="FG1447" s="2"/>
      <c r="FH1447" s="2"/>
      <c r="FI1447" s="2"/>
      <c r="FJ1447" s="2"/>
    </row>
    <row r="1448" spans="1:166" x14ac:dyDescent="0.15">
      <c r="A1448" s="134"/>
      <c r="B1448" s="127"/>
      <c r="C1448" s="119"/>
      <c r="D1448" s="128"/>
      <c r="E1448" s="129"/>
      <c r="F1448" s="129"/>
      <c r="G1448" s="129"/>
      <c r="H1448" s="129"/>
      <c r="I1448" s="128"/>
      <c r="J1448" s="122"/>
      <c r="K1448" s="118"/>
      <c r="L1448" s="130"/>
      <c r="M1448" s="131"/>
      <c r="N1448" s="131"/>
      <c r="O1448" s="130"/>
      <c r="P1448" s="129"/>
      <c r="Q1448" s="135"/>
      <c r="R1448" s="129"/>
      <c r="S1448" s="136"/>
      <c r="T1448" s="122"/>
      <c r="U1448" s="3"/>
      <c r="V1448" s="3"/>
      <c r="W1448" s="3"/>
      <c r="X1448" s="52"/>
      <c r="Y1448" s="3"/>
      <c r="Z1448" s="1"/>
      <c r="AA1448" s="3"/>
      <c r="AB1448" s="3"/>
      <c r="AC1448" s="3"/>
      <c r="AD1448" s="3"/>
      <c r="AE1448" s="3"/>
      <c r="AF1448" s="11"/>
      <c r="AG1448" s="3"/>
      <c r="AH1448" s="3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  <c r="EY1448" s="2"/>
      <c r="EZ1448" s="2"/>
      <c r="FA1448" s="2"/>
      <c r="FB1448" s="2"/>
      <c r="FC1448" s="2"/>
      <c r="FD1448" s="2"/>
      <c r="FE1448" s="2"/>
      <c r="FF1448" s="2"/>
      <c r="FG1448" s="2"/>
      <c r="FH1448" s="2"/>
      <c r="FI1448" s="2"/>
      <c r="FJ1448" s="2"/>
    </row>
    <row r="1449" spans="1:166" x14ac:dyDescent="0.15">
      <c r="A1449" s="134"/>
      <c r="B1449" s="127"/>
      <c r="C1449" s="119"/>
      <c r="D1449" s="128"/>
      <c r="E1449" s="129"/>
      <c r="F1449" s="129"/>
      <c r="G1449" s="129"/>
      <c r="H1449" s="129"/>
      <c r="I1449" s="128"/>
      <c r="J1449" s="122"/>
      <c r="K1449" s="118"/>
      <c r="L1449" s="130"/>
      <c r="M1449" s="131"/>
      <c r="N1449" s="131"/>
      <c r="O1449" s="130"/>
      <c r="P1449" s="129"/>
      <c r="Q1449" s="135"/>
      <c r="R1449" s="129"/>
      <c r="S1449" s="136"/>
      <c r="T1449" s="122"/>
      <c r="U1449" s="3"/>
      <c r="V1449" s="3"/>
      <c r="W1449" s="3"/>
      <c r="X1449" s="52"/>
      <c r="Y1449" s="3"/>
      <c r="Z1449" s="1"/>
      <c r="AA1449" s="3"/>
      <c r="AB1449" s="3"/>
      <c r="AC1449" s="3"/>
      <c r="AD1449" s="3"/>
      <c r="AE1449" s="3"/>
      <c r="AF1449" s="11"/>
      <c r="AG1449" s="3"/>
      <c r="AH1449" s="3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  <c r="EY1449" s="2"/>
      <c r="EZ1449" s="2"/>
      <c r="FA1449" s="2"/>
      <c r="FB1449" s="2"/>
      <c r="FC1449" s="2"/>
      <c r="FD1449" s="2"/>
      <c r="FE1449" s="2"/>
      <c r="FF1449" s="2"/>
      <c r="FG1449" s="2"/>
      <c r="FH1449" s="2"/>
      <c r="FI1449" s="2"/>
      <c r="FJ1449" s="2"/>
    </row>
    <row r="1450" spans="1:166" x14ac:dyDescent="0.15">
      <c r="A1450" s="134"/>
      <c r="B1450" s="127"/>
      <c r="C1450" s="119"/>
      <c r="D1450" s="128"/>
      <c r="E1450" s="129"/>
      <c r="F1450" s="129"/>
      <c r="G1450" s="129"/>
      <c r="H1450" s="129"/>
      <c r="I1450" s="128"/>
      <c r="J1450" s="122"/>
      <c r="K1450" s="118"/>
      <c r="L1450" s="130"/>
      <c r="M1450" s="131"/>
      <c r="N1450" s="131"/>
      <c r="O1450" s="130"/>
      <c r="P1450" s="129"/>
      <c r="Q1450" s="135"/>
      <c r="R1450" s="129"/>
      <c r="S1450" s="136"/>
      <c r="T1450" s="122"/>
      <c r="U1450" s="3"/>
      <c r="V1450" s="3"/>
      <c r="W1450" s="3"/>
      <c r="X1450" s="52"/>
      <c r="Y1450" s="3"/>
      <c r="Z1450" s="1"/>
      <c r="AA1450" s="3"/>
      <c r="AB1450" s="3"/>
      <c r="AC1450" s="3"/>
      <c r="AD1450" s="3"/>
      <c r="AE1450" s="3"/>
      <c r="AF1450" s="11"/>
      <c r="AG1450" s="3"/>
      <c r="AH1450" s="3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  <c r="EY1450" s="2"/>
      <c r="EZ1450" s="2"/>
      <c r="FA1450" s="2"/>
      <c r="FB1450" s="2"/>
      <c r="FC1450" s="2"/>
      <c r="FD1450" s="2"/>
      <c r="FE1450" s="2"/>
      <c r="FF1450" s="2"/>
      <c r="FG1450" s="2"/>
      <c r="FH1450" s="2"/>
      <c r="FI1450" s="2"/>
      <c r="FJ1450" s="2"/>
    </row>
    <row r="1451" spans="1:166" x14ac:dyDescent="0.15">
      <c r="A1451" s="134"/>
      <c r="B1451" s="127"/>
      <c r="C1451" s="119"/>
      <c r="D1451" s="128"/>
      <c r="E1451" s="129"/>
      <c r="F1451" s="129"/>
      <c r="G1451" s="129"/>
      <c r="H1451" s="129"/>
      <c r="I1451" s="128"/>
      <c r="J1451" s="122"/>
      <c r="K1451" s="118"/>
      <c r="L1451" s="130"/>
      <c r="M1451" s="131"/>
      <c r="N1451" s="131"/>
      <c r="O1451" s="130"/>
      <c r="P1451" s="129"/>
      <c r="Q1451" s="135"/>
      <c r="R1451" s="129"/>
      <c r="S1451" s="136"/>
      <c r="T1451" s="122"/>
      <c r="U1451" s="3"/>
      <c r="V1451" s="3"/>
      <c r="W1451" s="3"/>
      <c r="X1451" s="52"/>
      <c r="Y1451" s="3"/>
      <c r="Z1451" s="1"/>
      <c r="AA1451" s="3"/>
      <c r="AB1451" s="3"/>
      <c r="AC1451" s="3"/>
      <c r="AD1451" s="3"/>
      <c r="AE1451" s="3"/>
      <c r="AF1451" s="11"/>
      <c r="AG1451" s="3"/>
      <c r="AH1451" s="3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  <c r="EY1451" s="2"/>
      <c r="EZ1451" s="2"/>
      <c r="FA1451" s="2"/>
      <c r="FB1451" s="2"/>
      <c r="FC1451" s="2"/>
      <c r="FD1451" s="2"/>
      <c r="FE1451" s="2"/>
      <c r="FF1451" s="2"/>
      <c r="FG1451" s="2"/>
      <c r="FH1451" s="2"/>
      <c r="FI1451" s="2"/>
      <c r="FJ1451" s="2"/>
    </row>
    <row r="1452" spans="1:166" x14ac:dyDescent="0.15">
      <c r="A1452" s="134"/>
      <c r="B1452" s="127"/>
      <c r="C1452" s="119"/>
      <c r="D1452" s="128"/>
      <c r="E1452" s="129"/>
      <c r="F1452" s="129"/>
      <c r="G1452" s="129"/>
      <c r="H1452" s="129"/>
      <c r="I1452" s="128"/>
      <c r="J1452" s="122"/>
      <c r="K1452" s="118"/>
      <c r="L1452" s="130"/>
      <c r="M1452" s="131"/>
      <c r="N1452" s="131"/>
      <c r="O1452" s="130"/>
      <c r="P1452" s="129"/>
      <c r="Q1452" s="135"/>
      <c r="R1452" s="129"/>
      <c r="S1452" s="136"/>
      <c r="T1452" s="122"/>
      <c r="U1452" s="3"/>
      <c r="V1452" s="3"/>
      <c r="W1452" s="3"/>
      <c r="X1452" s="52"/>
      <c r="Y1452" s="3"/>
      <c r="Z1452" s="1"/>
      <c r="AA1452" s="3"/>
      <c r="AB1452" s="3"/>
      <c r="AC1452" s="3"/>
      <c r="AD1452" s="3"/>
      <c r="AE1452" s="3"/>
      <c r="AF1452" s="11"/>
      <c r="AG1452" s="3"/>
      <c r="AH1452" s="3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  <c r="EY1452" s="2"/>
      <c r="EZ1452" s="2"/>
      <c r="FA1452" s="2"/>
      <c r="FB1452" s="2"/>
      <c r="FC1452" s="2"/>
      <c r="FD1452" s="2"/>
      <c r="FE1452" s="2"/>
      <c r="FF1452" s="2"/>
      <c r="FG1452" s="2"/>
      <c r="FH1452" s="2"/>
      <c r="FI1452" s="2"/>
      <c r="FJ1452" s="2"/>
    </row>
    <row r="1453" spans="1:166" x14ac:dyDescent="0.15">
      <c r="A1453" s="134"/>
      <c r="B1453" s="127"/>
      <c r="C1453" s="119"/>
      <c r="D1453" s="128"/>
      <c r="E1453" s="129"/>
      <c r="F1453" s="129"/>
      <c r="G1453" s="129"/>
      <c r="H1453" s="129"/>
      <c r="I1453" s="128"/>
      <c r="J1453" s="122"/>
      <c r="K1453" s="118"/>
      <c r="L1453" s="130"/>
      <c r="M1453" s="131"/>
      <c r="N1453" s="131"/>
      <c r="O1453" s="130"/>
      <c r="P1453" s="129"/>
      <c r="Q1453" s="135"/>
      <c r="R1453" s="129"/>
      <c r="S1453" s="136"/>
      <c r="T1453" s="122"/>
      <c r="U1453" s="3"/>
      <c r="V1453" s="3"/>
      <c r="W1453" s="3"/>
      <c r="X1453" s="52"/>
      <c r="Y1453" s="3"/>
      <c r="Z1453" s="1"/>
      <c r="AA1453" s="3"/>
      <c r="AB1453" s="3"/>
      <c r="AC1453" s="3"/>
      <c r="AD1453" s="3"/>
      <c r="AE1453" s="3"/>
      <c r="AF1453" s="11"/>
      <c r="AG1453" s="3"/>
      <c r="AH1453" s="3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  <c r="EY1453" s="2"/>
      <c r="EZ1453" s="2"/>
      <c r="FA1453" s="2"/>
      <c r="FB1453" s="2"/>
      <c r="FC1453" s="2"/>
      <c r="FD1453" s="2"/>
      <c r="FE1453" s="2"/>
      <c r="FF1453" s="2"/>
      <c r="FG1453" s="2"/>
      <c r="FH1453" s="2"/>
      <c r="FI1453" s="2"/>
      <c r="FJ1453" s="2"/>
    </row>
    <row r="1454" spans="1:166" x14ac:dyDescent="0.15">
      <c r="A1454" s="134"/>
      <c r="B1454" s="127"/>
      <c r="C1454" s="119"/>
      <c r="D1454" s="128"/>
      <c r="E1454" s="129"/>
      <c r="F1454" s="129"/>
      <c r="G1454" s="129"/>
      <c r="H1454" s="129"/>
      <c r="I1454" s="128"/>
      <c r="J1454" s="122"/>
      <c r="K1454" s="118"/>
      <c r="L1454" s="130"/>
      <c r="M1454" s="131"/>
      <c r="N1454" s="131"/>
      <c r="O1454" s="130"/>
      <c r="P1454" s="129"/>
      <c r="Q1454" s="135"/>
      <c r="R1454" s="129"/>
      <c r="S1454" s="136"/>
      <c r="T1454" s="122"/>
      <c r="U1454" s="3"/>
      <c r="V1454" s="3"/>
      <c r="W1454" s="3"/>
      <c r="X1454" s="52"/>
      <c r="Y1454" s="3"/>
      <c r="Z1454" s="1"/>
      <c r="AA1454" s="3"/>
      <c r="AB1454" s="3"/>
      <c r="AC1454" s="3"/>
      <c r="AD1454" s="3"/>
      <c r="AE1454" s="3"/>
      <c r="AF1454" s="11"/>
      <c r="AG1454" s="3"/>
      <c r="AH1454" s="3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  <c r="EY1454" s="2"/>
      <c r="EZ1454" s="2"/>
      <c r="FA1454" s="2"/>
      <c r="FB1454" s="2"/>
      <c r="FC1454" s="2"/>
      <c r="FD1454" s="2"/>
      <c r="FE1454" s="2"/>
      <c r="FF1454" s="2"/>
      <c r="FG1454" s="2"/>
      <c r="FH1454" s="2"/>
      <c r="FI1454" s="2"/>
      <c r="FJ1454" s="2"/>
    </row>
    <row r="1455" spans="1:166" x14ac:dyDescent="0.15">
      <c r="A1455" s="134"/>
      <c r="B1455" s="127"/>
      <c r="C1455" s="119"/>
      <c r="D1455" s="128"/>
      <c r="E1455" s="129"/>
      <c r="F1455" s="129"/>
      <c r="G1455" s="129"/>
      <c r="H1455" s="129"/>
      <c r="I1455" s="128"/>
      <c r="J1455" s="122"/>
      <c r="K1455" s="118"/>
      <c r="L1455" s="130"/>
      <c r="M1455" s="131"/>
      <c r="N1455" s="131"/>
      <c r="O1455" s="130"/>
      <c r="P1455" s="129"/>
      <c r="Q1455" s="135"/>
      <c r="R1455" s="129"/>
      <c r="S1455" s="136"/>
      <c r="T1455" s="122"/>
      <c r="U1455" s="3"/>
      <c r="V1455" s="3"/>
      <c r="W1455" s="3"/>
      <c r="X1455" s="52"/>
      <c r="Y1455" s="3"/>
      <c r="Z1455" s="1"/>
      <c r="AA1455" s="3"/>
      <c r="AB1455" s="3"/>
      <c r="AC1455" s="3"/>
      <c r="AD1455" s="3"/>
      <c r="AE1455" s="3"/>
      <c r="AF1455" s="11"/>
      <c r="AG1455" s="3"/>
      <c r="AH1455" s="3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  <c r="EY1455" s="2"/>
      <c r="EZ1455" s="2"/>
      <c r="FA1455" s="2"/>
      <c r="FB1455" s="2"/>
      <c r="FC1455" s="2"/>
      <c r="FD1455" s="2"/>
      <c r="FE1455" s="2"/>
      <c r="FF1455" s="2"/>
      <c r="FG1455" s="2"/>
      <c r="FH1455" s="2"/>
      <c r="FI1455" s="2"/>
      <c r="FJ1455" s="2"/>
    </row>
    <row r="1456" spans="1:166" x14ac:dyDescent="0.15">
      <c r="A1456" s="134"/>
      <c r="B1456" s="127"/>
      <c r="C1456" s="119"/>
      <c r="D1456" s="128"/>
      <c r="E1456" s="129"/>
      <c r="F1456" s="129"/>
      <c r="G1456" s="129"/>
      <c r="H1456" s="129"/>
      <c r="I1456" s="128"/>
      <c r="J1456" s="122"/>
      <c r="K1456" s="118"/>
      <c r="L1456" s="130"/>
      <c r="M1456" s="131"/>
      <c r="N1456" s="131"/>
      <c r="O1456" s="130"/>
      <c r="P1456" s="129"/>
      <c r="Q1456" s="135"/>
      <c r="R1456" s="129"/>
      <c r="S1456" s="136"/>
      <c r="T1456" s="122"/>
      <c r="U1456" s="3"/>
      <c r="V1456" s="3"/>
      <c r="W1456" s="3"/>
      <c r="X1456" s="52"/>
      <c r="Y1456" s="3"/>
      <c r="Z1456" s="1"/>
      <c r="AA1456" s="3"/>
      <c r="AB1456" s="3"/>
      <c r="AC1456" s="3"/>
      <c r="AD1456" s="3"/>
      <c r="AE1456" s="3"/>
      <c r="AF1456" s="11"/>
      <c r="AG1456" s="3"/>
      <c r="AH1456" s="3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  <c r="EY1456" s="2"/>
      <c r="EZ1456" s="2"/>
      <c r="FA1456" s="2"/>
      <c r="FB1456" s="2"/>
      <c r="FC1456" s="2"/>
      <c r="FD1456" s="2"/>
      <c r="FE1456" s="2"/>
      <c r="FF1456" s="2"/>
      <c r="FG1456" s="2"/>
      <c r="FH1456" s="2"/>
      <c r="FI1456" s="2"/>
      <c r="FJ1456" s="2"/>
    </row>
    <row r="1457" spans="1:166" x14ac:dyDescent="0.15">
      <c r="A1457" s="134"/>
      <c r="B1457" s="127"/>
      <c r="C1457" s="119"/>
      <c r="D1457" s="128"/>
      <c r="E1457" s="129"/>
      <c r="F1457" s="129"/>
      <c r="G1457" s="129"/>
      <c r="H1457" s="129"/>
      <c r="I1457" s="128"/>
      <c r="J1457" s="122"/>
      <c r="K1457" s="118"/>
      <c r="L1457" s="130"/>
      <c r="M1457" s="131"/>
      <c r="N1457" s="131"/>
      <c r="O1457" s="130"/>
      <c r="P1457" s="129"/>
      <c r="Q1457" s="135"/>
      <c r="R1457" s="129"/>
      <c r="S1457" s="136"/>
      <c r="T1457" s="122"/>
      <c r="U1457" s="3"/>
      <c r="V1457" s="3"/>
      <c r="W1457" s="3"/>
      <c r="X1457" s="52"/>
      <c r="Y1457" s="3"/>
      <c r="Z1457" s="1"/>
      <c r="AA1457" s="3"/>
      <c r="AB1457" s="3"/>
      <c r="AC1457" s="3"/>
      <c r="AD1457" s="3"/>
      <c r="AE1457" s="3"/>
      <c r="AF1457" s="11"/>
      <c r="AG1457" s="3"/>
      <c r="AH1457" s="3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  <c r="EY1457" s="2"/>
      <c r="EZ1457" s="2"/>
      <c r="FA1457" s="2"/>
      <c r="FB1457" s="2"/>
      <c r="FC1457" s="2"/>
      <c r="FD1457" s="2"/>
      <c r="FE1457" s="2"/>
      <c r="FF1457" s="2"/>
      <c r="FG1457" s="2"/>
      <c r="FH1457" s="2"/>
      <c r="FI1457" s="2"/>
      <c r="FJ1457" s="2"/>
    </row>
    <row r="1458" spans="1:166" x14ac:dyDescent="0.15">
      <c r="A1458" s="134"/>
      <c r="B1458" s="127"/>
      <c r="C1458" s="119"/>
      <c r="D1458" s="128"/>
      <c r="E1458" s="129"/>
      <c r="F1458" s="129"/>
      <c r="G1458" s="129"/>
      <c r="H1458" s="129"/>
      <c r="I1458" s="128"/>
      <c r="J1458" s="122"/>
      <c r="K1458" s="118"/>
      <c r="L1458" s="130"/>
      <c r="M1458" s="131"/>
      <c r="N1458" s="131"/>
      <c r="O1458" s="130"/>
      <c r="P1458" s="129"/>
      <c r="Q1458" s="135"/>
      <c r="R1458" s="129"/>
      <c r="S1458" s="136"/>
      <c r="T1458" s="122"/>
      <c r="U1458" s="3"/>
      <c r="V1458" s="3"/>
      <c r="W1458" s="3"/>
      <c r="X1458" s="52"/>
      <c r="Y1458" s="3"/>
      <c r="Z1458" s="1"/>
      <c r="AA1458" s="3"/>
      <c r="AB1458" s="3"/>
      <c r="AC1458" s="3"/>
      <c r="AD1458" s="3"/>
      <c r="AE1458" s="3"/>
      <c r="AF1458" s="11"/>
      <c r="AG1458" s="3"/>
      <c r="AH1458" s="3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  <c r="EY1458" s="2"/>
      <c r="EZ1458" s="2"/>
      <c r="FA1458" s="2"/>
      <c r="FB1458" s="2"/>
      <c r="FC1458" s="2"/>
      <c r="FD1458" s="2"/>
      <c r="FE1458" s="2"/>
      <c r="FF1458" s="2"/>
      <c r="FG1458" s="2"/>
      <c r="FH1458" s="2"/>
      <c r="FI1458" s="2"/>
      <c r="FJ1458" s="2"/>
    </row>
    <row r="1459" spans="1:166" x14ac:dyDescent="0.15">
      <c r="A1459" s="134"/>
      <c r="B1459" s="127"/>
      <c r="C1459" s="119"/>
      <c r="D1459" s="128"/>
      <c r="E1459" s="129"/>
      <c r="F1459" s="129"/>
      <c r="G1459" s="129"/>
      <c r="H1459" s="129"/>
      <c r="I1459" s="128"/>
      <c r="J1459" s="122"/>
      <c r="K1459" s="118"/>
      <c r="L1459" s="130"/>
      <c r="M1459" s="131"/>
      <c r="N1459" s="131"/>
      <c r="O1459" s="130"/>
      <c r="P1459" s="129"/>
      <c r="Q1459" s="135"/>
      <c r="R1459" s="129"/>
      <c r="S1459" s="136"/>
      <c r="T1459" s="122"/>
      <c r="U1459" s="3"/>
      <c r="V1459" s="3"/>
      <c r="W1459" s="3"/>
      <c r="X1459" s="52"/>
      <c r="Y1459" s="3"/>
      <c r="Z1459" s="1"/>
      <c r="AA1459" s="3"/>
      <c r="AB1459" s="3"/>
      <c r="AC1459" s="3"/>
      <c r="AD1459" s="3"/>
      <c r="AE1459" s="3"/>
      <c r="AF1459" s="11"/>
      <c r="AG1459" s="3"/>
      <c r="AH1459" s="3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  <c r="EY1459" s="2"/>
      <c r="EZ1459" s="2"/>
      <c r="FA1459" s="2"/>
      <c r="FB1459" s="2"/>
      <c r="FC1459" s="2"/>
      <c r="FD1459" s="2"/>
      <c r="FE1459" s="2"/>
      <c r="FF1459" s="2"/>
      <c r="FG1459" s="2"/>
      <c r="FH1459" s="2"/>
      <c r="FI1459" s="2"/>
      <c r="FJ1459" s="2"/>
    </row>
    <row r="1460" spans="1:166" x14ac:dyDescent="0.15">
      <c r="A1460" s="134"/>
      <c r="B1460" s="127"/>
      <c r="C1460" s="119"/>
      <c r="D1460" s="128"/>
      <c r="E1460" s="129"/>
      <c r="F1460" s="129"/>
      <c r="G1460" s="129"/>
      <c r="H1460" s="129"/>
      <c r="I1460" s="128"/>
      <c r="J1460" s="122"/>
      <c r="K1460" s="118"/>
      <c r="L1460" s="130"/>
      <c r="M1460" s="131"/>
      <c r="N1460" s="131"/>
      <c r="O1460" s="130"/>
      <c r="P1460" s="129"/>
      <c r="Q1460" s="135"/>
      <c r="R1460" s="129"/>
      <c r="S1460" s="136"/>
      <c r="T1460" s="122"/>
      <c r="U1460" s="3"/>
      <c r="V1460" s="3"/>
      <c r="W1460" s="3"/>
      <c r="X1460" s="52"/>
      <c r="Y1460" s="3"/>
      <c r="Z1460" s="1"/>
      <c r="AA1460" s="3"/>
      <c r="AB1460" s="3"/>
      <c r="AC1460" s="3"/>
      <c r="AD1460" s="3"/>
      <c r="AE1460" s="3"/>
      <c r="AF1460" s="11"/>
      <c r="AG1460" s="3"/>
      <c r="AH1460" s="3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  <c r="EY1460" s="2"/>
      <c r="EZ1460" s="2"/>
      <c r="FA1460" s="2"/>
      <c r="FB1460" s="2"/>
      <c r="FC1460" s="2"/>
      <c r="FD1460" s="2"/>
      <c r="FE1460" s="2"/>
      <c r="FF1460" s="2"/>
      <c r="FG1460" s="2"/>
      <c r="FH1460" s="2"/>
      <c r="FI1460" s="2"/>
      <c r="FJ1460" s="2"/>
    </row>
    <row r="1461" spans="1:166" x14ac:dyDescent="0.15">
      <c r="A1461" s="134"/>
      <c r="B1461" s="127"/>
      <c r="C1461" s="119"/>
      <c r="D1461" s="128"/>
      <c r="E1461" s="129"/>
      <c r="F1461" s="129"/>
      <c r="G1461" s="129"/>
      <c r="H1461" s="129"/>
      <c r="I1461" s="128"/>
      <c r="J1461" s="122"/>
      <c r="K1461" s="118"/>
      <c r="L1461" s="130"/>
      <c r="M1461" s="131"/>
      <c r="N1461" s="131"/>
      <c r="O1461" s="130"/>
      <c r="P1461" s="129"/>
      <c r="Q1461" s="135"/>
      <c r="R1461" s="129"/>
      <c r="S1461" s="136"/>
      <c r="T1461" s="122"/>
      <c r="U1461" s="3"/>
      <c r="V1461" s="3"/>
      <c r="W1461" s="3"/>
      <c r="X1461" s="52"/>
      <c r="Y1461" s="3"/>
      <c r="Z1461" s="1"/>
      <c r="AA1461" s="3"/>
      <c r="AB1461" s="3"/>
      <c r="AC1461" s="3"/>
      <c r="AD1461" s="3"/>
      <c r="AE1461" s="3"/>
      <c r="AF1461" s="11"/>
      <c r="AG1461" s="3"/>
      <c r="AH1461" s="3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  <c r="EY1461" s="2"/>
      <c r="EZ1461" s="2"/>
      <c r="FA1461" s="2"/>
      <c r="FB1461" s="2"/>
      <c r="FC1461" s="2"/>
      <c r="FD1461" s="2"/>
      <c r="FE1461" s="2"/>
      <c r="FF1461" s="2"/>
      <c r="FG1461" s="2"/>
      <c r="FH1461" s="2"/>
      <c r="FI1461" s="2"/>
      <c r="FJ1461" s="2"/>
    </row>
    <row r="1462" spans="1:166" x14ac:dyDescent="0.15">
      <c r="A1462" s="134"/>
      <c r="B1462" s="127"/>
      <c r="C1462" s="119"/>
      <c r="D1462" s="128"/>
      <c r="E1462" s="129"/>
      <c r="F1462" s="129"/>
      <c r="G1462" s="129"/>
      <c r="H1462" s="129"/>
      <c r="I1462" s="128"/>
      <c r="J1462" s="122"/>
      <c r="K1462" s="118"/>
      <c r="L1462" s="130"/>
      <c r="M1462" s="131"/>
      <c r="N1462" s="131"/>
      <c r="O1462" s="130"/>
      <c r="P1462" s="129"/>
      <c r="Q1462" s="135"/>
      <c r="R1462" s="129"/>
      <c r="S1462" s="136"/>
      <c r="T1462" s="122"/>
      <c r="U1462" s="3"/>
      <c r="V1462" s="3"/>
      <c r="W1462" s="3"/>
      <c r="X1462" s="52"/>
      <c r="Y1462" s="3"/>
      <c r="Z1462" s="1"/>
      <c r="AA1462" s="3"/>
      <c r="AB1462" s="3"/>
      <c r="AC1462" s="3"/>
      <c r="AD1462" s="3"/>
      <c r="AE1462" s="3"/>
      <c r="AF1462" s="11"/>
      <c r="AG1462" s="3"/>
      <c r="AH1462" s="3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  <c r="EY1462" s="2"/>
      <c r="EZ1462" s="2"/>
      <c r="FA1462" s="2"/>
      <c r="FB1462" s="2"/>
      <c r="FC1462" s="2"/>
      <c r="FD1462" s="2"/>
      <c r="FE1462" s="2"/>
      <c r="FF1462" s="2"/>
      <c r="FG1462" s="2"/>
      <c r="FH1462" s="2"/>
      <c r="FI1462" s="2"/>
      <c r="FJ1462" s="2"/>
    </row>
    <row r="1463" spans="1:166" x14ac:dyDescent="0.15">
      <c r="A1463" s="134"/>
      <c r="B1463" s="127"/>
      <c r="C1463" s="119"/>
      <c r="D1463" s="128"/>
      <c r="E1463" s="129"/>
      <c r="F1463" s="129"/>
      <c r="G1463" s="129"/>
      <c r="H1463" s="129"/>
      <c r="I1463" s="128"/>
      <c r="J1463" s="122"/>
      <c r="K1463" s="118"/>
      <c r="L1463" s="130"/>
      <c r="M1463" s="131"/>
      <c r="N1463" s="131"/>
      <c r="O1463" s="130"/>
      <c r="P1463" s="129"/>
      <c r="Q1463" s="135"/>
      <c r="R1463" s="129"/>
      <c r="S1463" s="136"/>
      <c r="T1463" s="122"/>
      <c r="U1463" s="3"/>
      <c r="V1463" s="3"/>
      <c r="W1463" s="3"/>
      <c r="X1463" s="52"/>
      <c r="Y1463" s="3"/>
      <c r="Z1463" s="1"/>
      <c r="AA1463" s="3"/>
      <c r="AB1463" s="3"/>
      <c r="AC1463" s="3"/>
      <c r="AD1463" s="3"/>
      <c r="AE1463" s="3"/>
      <c r="AF1463" s="11"/>
      <c r="AG1463" s="3"/>
      <c r="AH1463" s="3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  <c r="EY1463" s="2"/>
      <c r="EZ1463" s="2"/>
      <c r="FA1463" s="2"/>
      <c r="FB1463" s="2"/>
      <c r="FC1463" s="2"/>
      <c r="FD1463" s="2"/>
      <c r="FE1463" s="2"/>
      <c r="FF1463" s="2"/>
      <c r="FG1463" s="2"/>
      <c r="FH1463" s="2"/>
      <c r="FI1463" s="2"/>
      <c r="FJ1463" s="2"/>
    </row>
    <row r="1464" spans="1:166" x14ac:dyDescent="0.15">
      <c r="A1464" s="134"/>
      <c r="B1464" s="127"/>
      <c r="C1464" s="119"/>
      <c r="D1464" s="128"/>
      <c r="E1464" s="129"/>
      <c r="F1464" s="129"/>
      <c r="G1464" s="129"/>
      <c r="H1464" s="129"/>
      <c r="I1464" s="128"/>
      <c r="J1464" s="122"/>
      <c r="K1464" s="118"/>
      <c r="L1464" s="130"/>
      <c r="M1464" s="131"/>
      <c r="N1464" s="131"/>
      <c r="O1464" s="130"/>
      <c r="P1464" s="129"/>
      <c r="Q1464" s="135"/>
      <c r="R1464" s="129"/>
      <c r="S1464" s="136"/>
      <c r="T1464" s="122"/>
      <c r="U1464" s="3"/>
      <c r="V1464" s="3"/>
      <c r="W1464" s="3"/>
      <c r="X1464" s="52"/>
      <c r="Y1464" s="3"/>
      <c r="Z1464" s="1"/>
      <c r="AA1464" s="3"/>
      <c r="AB1464" s="3"/>
      <c r="AC1464" s="3"/>
      <c r="AD1464" s="3"/>
      <c r="AE1464" s="3"/>
      <c r="AF1464" s="11"/>
      <c r="AG1464" s="3"/>
      <c r="AH1464" s="3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  <c r="EY1464" s="2"/>
      <c r="EZ1464" s="2"/>
      <c r="FA1464" s="2"/>
      <c r="FB1464" s="2"/>
      <c r="FC1464" s="2"/>
      <c r="FD1464" s="2"/>
      <c r="FE1464" s="2"/>
      <c r="FF1464" s="2"/>
      <c r="FG1464" s="2"/>
      <c r="FH1464" s="2"/>
      <c r="FI1464" s="2"/>
      <c r="FJ1464" s="2"/>
    </row>
    <row r="1465" spans="1:166" x14ac:dyDescent="0.15">
      <c r="A1465" s="134"/>
      <c r="B1465" s="127"/>
      <c r="C1465" s="119"/>
      <c r="D1465" s="128"/>
      <c r="E1465" s="129"/>
      <c r="F1465" s="129"/>
      <c r="G1465" s="129"/>
      <c r="H1465" s="129"/>
      <c r="I1465" s="128"/>
      <c r="J1465" s="122"/>
      <c r="K1465" s="118"/>
      <c r="L1465" s="130"/>
      <c r="M1465" s="131"/>
      <c r="N1465" s="131"/>
      <c r="O1465" s="130"/>
      <c r="P1465" s="129"/>
      <c r="Q1465" s="135"/>
      <c r="R1465" s="129"/>
      <c r="S1465" s="136"/>
      <c r="T1465" s="122"/>
      <c r="U1465" s="3"/>
      <c r="V1465" s="3"/>
      <c r="W1465" s="3"/>
      <c r="X1465" s="52"/>
      <c r="Y1465" s="3"/>
      <c r="Z1465" s="1"/>
      <c r="AA1465" s="3"/>
      <c r="AB1465" s="3"/>
      <c r="AC1465" s="3"/>
      <c r="AD1465" s="3"/>
      <c r="AE1465" s="3"/>
      <c r="AF1465" s="11"/>
      <c r="AG1465" s="3"/>
      <c r="AH1465" s="3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  <c r="EY1465" s="2"/>
      <c r="EZ1465" s="2"/>
      <c r="FA1465" s="2"/>
      <c r="FB1465" s="2"/>
      <c r="FC1465" s="2"/>
      <c r="FD1465" s="2"/>
      <c r="FE1465" s="2"/>
      <c r="FF1465" s="2"/>
      <c r="FG1465" s="2"/>
      <c r="FH1465" s="2"/>
      <c r="FI1465" s="2"/>
      <c r="FJ1465" s="2"/>
    </row>
    <row r="1466" spans="1:166" x14ac:dyDescent="0.15">
      <c r="A1466" s="134"/>
      <c r="B1466" s="127"/>
      <c r="C1466" s="119"/>
      <c r="D1466" s="128"/>
      <c r="E1466" s="129"/>
      <c r="F1466" s="129"/>
      <c r="G1466" s="129"/>
      <c r="H1466" s="129"/>
      <c r="I1466" s="128"/>
      <c r="J1466" s="122"/>
      <c r="K1466" s="118"/>
      <c r="L1466" s="130"/>
      <c r="M1466" s="131"/>
      <c r="N1466" s="131"/>
      <c r="O1466" s="130"/>
      <c r="P1466" s="129"/>
      <c r="Q1466" s="135"/>
      <c r="R1466" s="129"/>
      <c r="S1466" s="136"/>
      <c r="T1466" s="122"/>
      <c r="U1466" s="3"/>
      <c r="V1466" s="3"/>
      <c r="W1466" s="3"/>
      <c r="X1466" s="52"/>
      <c r="Y1466" s="3"/>
      <c r="Z1466" s="1"/>
      <c r="AA1466" s="3"/>
      <c r="AB1466" s="3"/>
      <c r="AC1466" s="3"/>
      <c r="AD1466" s="3"/>
      <c r="AE1466" s="3"/>
      <c r="AF1466" s="11"/>
      <c r="AG1466" s="3"/>
      <c r="AH1466" s="3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  <c r="EY1466" s="2"/>
      <c r="EZ1466" s="2"/>
      <c r="FA1466" s="2"/>
      <c r="FB1466" s="2"/>
      <c r="FC1466" s="2"/>
      <c r="FD1466" s="2"/>
      <c r="FE1466" s="2"/>
      <c r="FF1466" s="2"/>
      <c r="FG1466" s="2"/>
      <c r="FH1466" s="2"/>
      <c r="FI1466" s="2"/>
      <c r="FJ1466" s="2"/>
    </row>
    <row r="1467" spans="1:166" x14ac:dyDescent="0.15">
      <c r="A1467" s="134"/>
      <c r="B1467" s="127"/>
      <c r="C1467" s="119"/>
      <c r="D1467" s="128"/>
      <c r="E1467" s="129"/>
      <c r="F1467" s="129"/>
      <c r="G1467" s="129"/>
      <c r="H1467" s="129"/>
      <c r="I1467" s="128"/>
      <c r="J1467" s="122"/>
      <c r="K1467" s="118"/>
      <c r="L1467" s="130"/>
      <c r="M1467" s="131"/>
      <c r="N1467" s="131"/>
      <c r="O1467" s="130"/>
      <c r="P1467" s="129"/>
      <c r="Q1467" s="135"/>
      <c r="R1467" s="129"/>
      <c r="S1467" s="136"/>
      <c r="T1467" s="122"/>
      <c r="U1467" s="3"/>
      <c r="V1467" s="3"/>
      <c r="W1467" s="3"/>
      <c r="X1467" s="52"/>
      <c r="Y1467" s="3"/>
      <c r="Z1467" s="1"/>
      <c r="AA1467" s="3"/>
      <c r="AB1467" s="3"/>
      <c r="AC1467" s="3"/>
      <c r="AD1467" s="3"/>
      <c r="AE1467" s="3"/>
      <c r="AF1467" s="11"/>
      <c r="AG1467" s="3"/>
      <c r="AH1467" s="3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  <c r="EY1467" s="2"/>
      <c r="EZ1467" s="2"/>
      <c r="FA1467" s="2"/>
      <c r="FB1467" s="2"/>
      <c r="FC1467" s="2"/>
      <c r="FD1467" s="2"/>
      <c r="FE1467" s="2"/>
      <c r="FF1467" s="2"/>
      <c r="FG1467" s="2"/>
      <c r="FH1467" s="2"/>
      <c r="FI1467" s="2"/>
      <c r="FJ1467" s="2"/>
    </row>
    <row r="1468" spans="1:166" x14ac:dyDescent="0.15">
      <c r="A1468" s="134"/>
      <c r="B1468" s="127"/>
      <c r="C1468" s="119"/>
      <c r="D1468" s="128"/>
      <c r="E1468" s="129"/>
      <c r="F1468" s="129"/>
      <c r="G1468" s="129"/>
      <c r="H1468" s="129"/>
      <c r="I1468" s="128"/>
      <c r="J1468" s="122"/>
      <c r="K1468" s="118"/>
      <c r="L1468" s="130"/>
      <c r="M1468" s="131"/>
      <c r="N1468" s="131"/>
      <c r="O1468" s="130"/>
      <c r="P1468" s="129"/>
      <c r="Q1468" s="135"/>
      <c r="R1468" s="129"/>
      <c r="S1468" s="136"/>
      <c r="T1468" s="122"/>
      <c r="U1468" s="3"/>
      <c r="V1468" s="3"/>
      <c r="W1468" s="3"/>
      <c r="X1468" s="52"/>
      <c r="Y1468" s="3"/>
      <c r="Z1468" s="1"/>
      <c r="AA1468" s="3"/>
      <c r="AB1468" s="3"/>
      <c r="AC1468" s="3"/>
      <c r="AD1468" s="3"/>
      <c r="AE1468" s="3"/>
      <c r="AF1468" s="11"/>
      <c r="AG1468" s="3"/>
      <c r="AH1468" s="3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  <c r="EY1468" s="2"/>
      <c r="EZ1468" s="2"/>
      <c r="FA1468" s="2"/>
      <c r="FB1468" s="2"/>
      <c r="FC1468" s="2"/>
      <c r="FD1468" s="2"/>
      <c r="FE1468" s="2"/>
      <c r="FF1468" s="2"/>
      <c r="FG1468" s="2"/>
      <c r="FH1468" s="2"/>
      <c r="FI1468" s="2"/>
      <c r="FJ1468" s="2"/>
    </row>
    <row r="1469" spans="1:166" x14ac:dyDescent="0.15">
      <c r="A1469" s="134"/>
      <c r="B1469" s="127"/>
      <c r="C1469" s="119"/>
      <c r="D1469" s="128"/>
      <c r="E1469" s="129"/>
      <c r="F1469" s="129"/>
      <c r="G1469" s="129"/>
      <c r="H1469" s="129"/>
      <c r="I1469" s="128"/>
      <c r="J1469" s="122"/>
      <c r="K1469" s="118"/>
      <c r="L1469" s="130"/>
      <c r="M1469" s="131"/>
      <c r="N1469" s="131"/>
      <c r="O1469" s="130"/>
      <c r="P1469" s="129"/>
      <c r="Q1469" s="135"/>
      <c r="R1469" s="129"/>
      <c r="S1469" s="136"/>
      <c r="T1469" s="122"/>
      <c r="U1469" s="3"/>
      <c r="V1469" s="3"/>
      <c r="W1469" s="3"/>
      <c r="X1469" s="52"/>
      <c r="Y1469" s="3"/>
      <c r="Z1469" s="1"/>
      <c r="AA1469" s="3"/>
      <c r="AB1469" s="3"/>
      <c r="AC1469" s="3"/>
      <c r="AD1469" s="3"/>
      <c r="AE1469" s="3"/>
      <c r="AF1469" s="11"/>
      <c r="AG1469" s="3"/>
      <c r="AH1469" s="3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  <c r="EY1469" s="2"/>
      <c r="EZ1469" s="2"/>
      <c r="FA1469" s="2"/>
      <c r="FB1469" s="2"/>
      <c r="FC1469" s="2"/>
      <c r="FD1469" s="2"/>
      <c r="FE1469" s="2"/>
      <c r="FF1469" s="2"/>
      <c r="FG1469" s="2"/>
      <c r="FH1469" s="2"/>
      <c r="FI1469" s="2"/>
      <c r="FJ1469" s="2"/>
    </row>
    <row r="1470" spans="1:166" x14ac:dyDescent="0.15">
      <c r="A1470" s="134"/>
      <c r="B1470" s="127"/>
      <c r="C1470" s="119"/>
      <c r="D1470" s="128"/>
      <c r="E1470" s="129"/>
      <c r="F1470" s="129"/>
      <c r="G1470" s="129"/>
      <c r="H1470" s="129"/>
      <c r="I1470" s="128"/>
      <c r="J1470" s="122"/>
      <c r="K1470" s="118"/>
      <c r="L1470" s="130"/>
      <c r="M1470" s="131"/>
      <c r="N1470" s="131"/>
      <c r="O1470" s="130"/>
      <c r="P1470" s="129"/>
      <c r="Q1470" s="135"/>
      <c r="R1470" s="129"/>
      <c r="S1470" s="136"/>
      <c r="T1470" s="122"/>
      <c r="U1470" s="3"/>
      <c r="V1470" s="3"/>
      <c r="W1470" s="3"/>
      <c r="X1470" s="52"/>
      <c r="Y1470" s="3"/>
      <c r="Z1470" s="1"/>
      <c r="AA1470" s="3"/>
      <c r="AB1470" s="3"/>
      <c r="AC1470" s="3"/>
      <c r="AD1470" s="3"/>
      <c r="AE1470" s="3"/>
      <c r="AF1470" s="11"/>
      <c r="AG1470" s="3"/>
      <c r="AH1470" s="3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  <c r="EY1470" s="2"/>
      <c r="EZ1470" s="2"/>
      <c r="FA1470" s="2"/>
      <c r="FB1470" s="2"/>
      <c r="FC1470" s="2"/>
      <c r="FD1470" s="2"/>
      <c r="FE1470" s="2"/>
      <c r="FF1470" s="2"/>
      <c r="FG1470" s="2"/>
      <c r="FH1470" s="2"/>
      <c r="FI1470" s="2"/>
      <c r="FJ1470" s="2"/>
    </row>
    <row r="1471" spans="1:166" x14ac:dyDescent="0.15">
      <c r="A1471" s="134"/>
      <c r="B1471" s="127"/>
      <c r="C1471" s="119"/>
      <c r="D1471" s="128"/>
      <c r="E1471" s="129"/>
      <c r="F1471" s="129"/>
      <c r="G1471" s="129"/>
      <c r="H1471" s="129"/>
      <c r="I1471" s="128"/>
      <c r="J1471" s="122"/>
      <c r="K1471" s="118"/>
      <c r="L1471" s="130"/>
      <c r="M1471" s="131"/>
      <c r="N1471" s="131"/>
      <c r="O1471" s="130"/>
      <c r="P1471" s="129"/>
      <c r="Q1471" s="135"/>
      <c r="R1471" s="129"/>
      <c r="S1471" s="136"/>
      <c r="T1471" s="122"/>
      <c r="U1471" s="3"/>
      <c r="V1471" s="3"/>
      <c r="W1471" s="3"/>
      <c r="X1471" s="52"/>
      <c r="Y1471" s="3"/>
      <c r="Z1471" s="1"/>
      <c r="AA1471" s="3"/>
      <c r="AB1471" s="3"/>
      <c r="AC1471" s="3"/>
      <c r="AD1471" s="3"/>
      <c r="AE1471" s="3"/>
      <c r="AF1471" s="11"/>
      <c r="AG1471" s="3"/>
      <c r="AH1471" s="3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  <c r="EY1471" s="2"/>
      <c r="EZ1471" s="2"/>
      <c r="FA1471" s="2"/>
      <c r="FB1471" s="2"/>
      <c r="FC1471" s="2"/>
      <c r="FD1471" s="2"/>
      <c r="FE1471" s="2"/>
      <c r="FF1471" s="2"/>
      <c r="FG1471" s="2"/>
      <c r="FH1471" s="2"/>
      <c r="FI1471" s="2"/>
      <c r="FJ1471" s="2"/>
    </row>
    <row r="1472" spans="1:166" x14ac:dyDescent="0.15">
      <c r="A1472" s="134"/>
      <c r="B1472" s="127"/>
      <c r="C1472" s="119"/>
      <c r="D1472" s="128"/>
      <c r="E1472" s="129"/>
      <c r="F1472" s="129"/>
      <c r="G1472" s="129"/>
      <c r="H1472" s="129"/>
      <c r="I1472" s="128"/>
      <c r="J1472" s="122"/>
      <c r="K1472" s="118"/>
      <c r="L1472" s="130"/>
      <c r="M1472" s="131"/>
      <c r="N1472" s="131"/>
      <c r="O1472" s="130"/>
      <c r="P1472" s="129"/>
      <c r="Q1472" s="135"/>
      <c r="R1472" s="129"/>
      <c r="S1472" s="136"/>
      <c r="T1472" s="122"/>
      <c r="U1472" s="3"/>
      <c r="V1472" s="3"/>
      <c r="W1472" s="3"/>
      <c r="X1472" s="52"/>
      <c r="Y1472" s="3"/>
      <c r="Z1472" s="1"/>
      <c r="AA1472" s="3"/>
      <c r="AB1472" s="3"/>
      <c r="AC1472" s="3"/>
      <c r="AD1472" s="3"/>
      <c r="AE1472" s="3"/>
      <c r="AF1472" s="11"/>
      <c r="AG1472" s="3"/>
      <c r="AH1472" s="3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  <c r="EY1472" s="2"/>
      <c r="EZ1472" s="2"/>
      <c r="FA1472" s="2"/>
      <c r="FB1472" s="2"/>
      <c r="FC1472" s="2"/>
      <c r="FD1472" s="2"/>
      <c r="FE1472" s="2"/>
      <c r="FF1472" s="2"/>
      <c r="FG1472" s="2"/>
      <c r="FH1472" s="2"/>
      <c r="FI1472" s="2"/>
      <c r="FJ1472" s="2"/>
    </row>
    <row r="1473" spans="1:166" x14ac:dyDescent="0.15">
      <c r="A1473" s="134"/>
      <c r="B1473" s="127"/>
      <c r="C1473" s="119"/>
      <c r="D1473" s="128"/>
      <c r="E1473" s="129"/>
      <c r="F1473" s="129"/>
      <c r="G1473" s="129"/>
      <c r="H1473" s="129"/>
      <c r="I1473" s="128"/>
      <c r="J1473" s="122"/>
      <c r="K1473" s="118"/>
      <c r="L1473" s="130"/>
      <c r="M1473" s="131"/>
      <c r="N1473" s="131"/>
      <c r="O1473" s="130"/>
      <c r="P1473" s="129"/>
      <c r="Q1473" s="135"/>
      <c r="R1473" s="129"/>
      <c r="S1473" s="136"/>
      <c r="T1473" s="122"/>
      <c r="U1473" s="34"/>
      <c r="V1473" s="34"/>
      <c r="W1473" s="34"/>
      <c r="X1473" s="51"/>
      <c r="Y1473" s="34"/>
      <c r="Z1473" s="39"/>
      <c r="AA1473" s="34"/>
      <c r="AB1473" s="34"/>
      <c r="AC1473" s="34"/>
      <c r="AD1473" s="34"/>
      <c r="AE1473" s="34"/>
      <c r="AF1473" s="35"/>
      <c r="AG1473" s="34"/>
      <c r="AH1473" s="34"/>
      <c r="AI1473" s="37"/>
      <c r="AJ1473" s="37"/>
      <c r="AK1473" s="37"/>
      <c r="AL1473" s="37"/>
      <c r="AM1473" s="37"/>
      <c r="AN1473" s="37"/>
      <c r="AO1473" s="37"/>
      <c r="AP1473" s="37"/>
      <c r="AQ1473" s="37"/>
      <c r="AR1473" s="37"/>
      <c r="AS1473" s="37"/>
      <c r="AT1473" s="37"/>
      <c r="AU1473" s="37"/>
      <c r="AV1473" s="37"/>
      <c r="AW1473" s="37"/>
      <c r="AX1473" s="37"/>
      <c r="AY1473" s="37"/>
      <c r="AZ1473" s="37"/>
      <c r="BA1473" s="37"/>
      <c r="BB1473" s="37"/>
      <c r="BC1473" s="37"/>
      <c r="BD1473" s="37"/>
      <c r="BE1473" s="37"/>
      <c r="BF1473" s="37"/>
      <c r="BG1473" s="37"/>
      <c r="BH1473" s="37"/>
      <c r="BI1473" s="37"/>
      <c r="BJ1473" s="37"/>
      <c r="BK1473" s="37"/>
      <c r="BL1473" s="37"/>
      <c r="BM1473" s="37"/>
      <c r="BN1473" s="37"/>
      <c r="BO1473" s="37"/>
      <c r="BP1473" s="37"/>
      <c r="BQ1473" s="37"/>
      <c r="BR1473" s="37"/>
      <c r="BS1473" s="37"/>
      <c r="BT1473" s="37"/>
      <c r="BU1473" s="37"/>
      <c r="BV1473" s="37"/>
      <c r="BW1473" s="37"/>
      <c r="BX1473" s="37"/>
      <c r="BY1473" s="37"/>
      <c r="BZ1473" s="37"/>
      <c r="CA1473" s="37"/>
      <c r="CB1473" s="37"/>
      <c r="CC1473" s="37"/>
      <c r="CD1473" s="37"/>
      <c r="CE1473" s="37"/>
      <c r="CF1473" s="37"/>
      <c r="CG1473" s="37"/>
      <c r="CH1473" s="37"/>
      <c r="CI1473" s="37"/>
      <c r="CJ1473" s="37"/>
      <c r="CK1473" s="37"/>
      <c r="CL1473" s="37"/>
      <c r="CM1473" s="37"/>
      <c r="CN1473" s="37"/>
      <c r="CO1473" s="37"/>
      <c r="CP1473" s="37"/>
      <c r="CQ1473" s="37"/>
      <c r="CR1473" s="37"/>
      <c r="CS1473" s="37"/>
      <c r="CT1473" s="37"/>
      <c r="CU1473" s="37"/>
      <c r="CV1473" s="37"/>
      <c r="CW1473" s="37"/>
      <c r="CX1473" s="37"/>
      <c r="CY1473" s="37"/>
      <c r="CZ1473" s="37"/>
      <c r="DA1473" s="37"/>
      <c r="DB1473" s="37"/>
      <c r="DC1473" s="37"/>
      <c r="DD1473" s="37"/>
      <c r="DE1473" s="37"/>
      <c r="DF1473" s="37"/>
      <c r="DG1473" s="37"/>
      <c r="DH1473" s="37"/>
      <c r="DI1473" s="37"/>
      <c r="DJ1473" s="37"/>
      <c r="DK1473" s="37"/>
      <c r="DL1473" s="37"/>
      <c r="DM1473" s="37"/>
      <c r="DN1473" s="37"/>
      <c r="DO1473" s="37"/>
      <c r="DP1473" s="37"/>
      <c r="DQ1473" s="37"/>
      <c r="DR1473" s="37"/>
      <c r="DS1473" s="37"/>
      <c r="DT1473" s="37"/>
      <c r="DU1473" s="37"/>
      <c r="DV1473" s="37"/>
      <c r="DW1473" s="37"/>
      <c r="DX1473" s="37"/>
      <c r="DY1473" s="37"/>
      <c r="DZ1473" s="37"/>
      <c r="EA1473" s="37"/>
      <c r="EB1473" s="37"/>
      <c r="EC1473" s="37"/>
      <c r="ED1473" s="37"/>
      <c r="EE1473" s="37"/>
      <c r="EF1473" s="37"/>
      <c r="EG1473" s="37"/>
      <c r="EH1473" s="37"/>
      <c r="EI1473" s="37"/>
      <c r="EJ1473" s="37"/>
      <c r="EK1473" s="37"/>
      <c r="EL1473" s="37"/>
      <c r="EM1473" s="37"/>
      <c r="EN1473" s="37"/>
      <c r="EO1473" s="37"/>
      <c r="EP1473" s="37"/>
      <c r="EQ1473" s="37"/>
      <c r="ER1473" s="37"/>
      <c r="ES1473" s="37"/>
      <c r="ET1473" s="37"/>
      <c r="EU1473" s="37"/>
      <c r="EV1473" s="37"/>
      <c r="EW1473" s="37"/>
      <c r="EX1473" s="37"/>
      <c r="EY1473" s="37"/>
      <c r="EZ1473" s="37"/>
      <c r="FA1473" s="37"/>
      <c r="FB1473" s="37"/>
      <c r="FC1473" s="37"/>
      <c r="FD1473" s="37"/>
      <c r="FE1473" s="37"/>
      <c r="FF1473" s="37"/>
      <c r="FG1473" s="37"/>
      <c r="FH1473" s="37"/>
      <c r="FI1473" s="37"/>
      <c r="FJ1473" s="37"/>
    </row>
    <row r="1474" spans="1:166" x14ac:dyDescent="0.15">
      <c r="A1474" s="134"/>
      <c r="B1474" s="127"/>
      <c r="C1474" s="119"/>
      <c r="D1474" s="128"/>
      <c r="E1474" s="129"/>
      <c r="F1474" s="129"/>
      <c r="G1474" s="129"/>
      <c r="H1474" s="129"/>
      <c r="I1474" s="128"/>
      <c r="J1474" s="122"/>
      <c r="K1474" s="118"/>
      <c r="L1474" s="130"/>
      <c r="M1474" s="131"/>
      <c r="N1474" s="131"/>
      <c r="O1474" s="130"/>
      <c r="P1474" s="129"/>
      <c r="Q1474" s="135"/>
      <c r="R1474" s="129"/>
      <c r="S1474" s="136"/>
      <c r="T1474" s="122"/>
      <c r="U1474" s="3"/>
      <c r="V1474" s="3"/>
      <c r="W1474" s="3"/>
      <c r="X1474" s="52"/>
      <c r="Y1474" s="3"/>
      <c r="Z1474" s="1"/>
      <c r="AA1474" s="3"/>
      <c r="AB1474" s="3"/>
      <c r="AC1474" s="3"/>
      <c r="AD1474" s="3"/>
      <c r="AE1474" s="3"/>
      <c r="AF1474" s="11"/>
      <c r="AG1474" s="3"/>
      <c r="AH1474" s="3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  <c r="EY1474" s="2"/>
      <c r="EZ1474" s="2"/>
      <c r="FA1474" s="2"/>
      <c r="FB1474" s="2"/>
      <c r="FC1474" s="2"/>
      <c r="FD1474" s="2"/>
      <c r="FE1474" s="2"/>
      <c r="FF1474" s="2"/>
      <c r="FG1474" s="2"/>
      <c r="FH1474" s="2"/>
      <c r="FI1474" s="2"/>
      <c r="FJ1474" s="2"/>
    </row>
    <row r="1475" spans="1:166" x14ac:dyDescent="0.15">
      <c r="A1475" s="134"/>
      <c r="B1475" s="127"/>
      <c r="C1475" s="119"/>
      <c r="D1475" s="128"/>
      <c r="E1475" s="129"/>
      <c r="F1475" s="129"/>
      <c r="G1475" s="129"/>
      <c r="H1475" s="129"/>
      <c r="I1475" s="128"/>
      <c r="J1475" s="122"/>
      <c r="K1475" s="118"/>
      <c r="L1475" s="130"/>
      <c r="M1475" s="131"/>
      <c r="N1475" s="131"/>
      <c r="O1475" s="130"/>
      <c r="P1475" s="129"/>
      <c r="Q1475" s="135"/>
      <c r="R1475" s="129"/>
      <c r="S1475" s="136"/>
      <c r="T1475" s="122"/>
      <c r="U1475" s="34"/>
      <c r="V1475" s="34"/>
      <c r="W1475" s="34"/>
      <c r="X1475" s="51"/>
      <c r="Y1475" s="34"/>
      <c r="Z1475" s="39"/>
      <c r="AA1475" s="34"/>
      <c r="AB1475" s="34"/>
      <c r="AC1475" s="34"/>
      <c r="AD1475" s="34"/>
      <c r="AE1475" s="34"/>
      <c r="AF1475" s="35"/>
      <c r="AG1475" s="34"/>
      <c r="AH1475" s="34"/>
      <c r="AI1475" s="37"/>
      <c r="AJ1475" s="37"/>
      <c r="AK1475" s="37"/>
      <c r="AL1475" s="37"/>
      <c r="AM1475" s="37"/>
      <c r="AN1475" s="37"/>
      <c r="AO1475" s="37"/>
      <c r="AP1475" s="37"/>
      <c r="AQ1475" s="37"/>
      <c r="AR1475" s="37"/>
      <c r="AS1475" s="37"/>
      <c r="AT1475" s="37"/>
      <c r="AU1475" s="37"/>
      <c r="AV1475" s="37"/>
      <c r="AW1475" s="37"/>
      <c r="AX1475" s="37"/>
      <c r="AY1475" s="37"/>
      <c r="AZ1475" s="37"/>
      <c r="BA1475" s="37"/>
      <c r="BB1475" s="37"/>
      <c r="BC1475" s="37"/>
      <c r="BD1475" s="37"/>
      <c r="BE1475" s="37"/>
      <c r="BF1475" s="37"/>
      <c r="BG1475" s="37"/>
      <c r="BH1475" s="37"/>
      <c r="BI1475" s="37"/>
      <c r="BJ1475" s="37"/>
      <c r="BK1475" s="37"/>
      <c r="BL1475" s="37"/>
      <c r="BM1475" s="37"/>
      <c r="BN1475" s="37"/>
      <c r="BO1475" s="37"/>
      <c r="BP1475" s="37"/>
      <c r="BQ1475" s="37"/>
      <c r="BR1475" s="37"/>
      <c r="BS1475" s="37"/>
      <c r="BT1475" s="37"/>
      <c r="BU1475" s="37"/>
      <c r="BV1475" s="37"/>
      <c r="BW1475" s="37"/>
      <c r="BX1475" s="37"/>
      <c r="BY1475" s="37"/>
      <c r="BZ1475" s="37"/>
      <c r="CA1475" s="37"/>
      <c r="CB1475" s="37"/>
      <c r="CC1475" s="37"/>
      <c r="CD1475" s="37"/>
      <c r="CE1475" s="37"/>
      <c r="CF1475" s="37"/>
      <c r="CG1475" s="37"/>
      <c r="CH1475" s="37"/>
      <c r="CI1475" s="37"/>
      <c r="CJ1475" s="37"/>
      <c r="CK1475" s="37"/>
      <c r="CL1475" s="37"/>
      <c r="CM1475" s="37"/>
      <c r="CN1475" s="37"/>
      <c r="CO1475" s="37"/>
      <c r="CP1475" s="37"/>
      <c r="CQ1475" s="37"/>
      <c r="CR1475" s="37"/>
      <c r="CS1475" s="37"/>
      <c r="CT1475" s="37"/>
      <c r="CU1475" s="37"/>
      <c r="CV1475" s="37"/>
      <c r="CW1475" s="37"/>
      <c r="CX1475" s="37"/>
      <c r="CY1475" s="37"/>
      <c r="CZ1475" s="37"/>
      <c r="DA1475" s="37"/>
      <c r="DB1475" s="37"/>
      <c r="DC1475" s="37"/>
      <c r="DD1475" s="37"/>
      <c r="DE1475" s="37"/>
      <c r="DF1475" s="37"/>
      <c r="DG1475" s="37"/>
      <c r="DH1475" s="37"/>
      <c r="DI1475" s="37"/>
      <c r="DJ1475" s="37"/>
      <c r="DK1475" s="37"/>
      <c r="DL1475" s="37"/>
      <c r="DM1475" s="37"/>
      <c r="DN1475" s="37"/>
      <c r="DO1475" s="37"/>
      <c r="DP1475" s="37"/>
      <c r="DQ1475" s="37"/>
      <c r="DR1475" s="37"/>
      <c r="DS1475" s="37"/>
      <c r="DT1475" s="37"/>
      <c r="DU1475" s="37"/>
      <c r="DV1475" s="37"/>
      <c r="DW1475" s="37"/>
      <c r="DX1475" s="37"/>
      <c r="DY1475" s="37"/>
      <c r="DZ1475" s="37"/>
      <c r="EA1475" s="37"/>
      <c r="EB1475" s="37"/>
      <c r="EC1475" s="37"/>
      <c r="ED1475" s="37"/>
      <c r="EE1475" s="37"/>
      <c r="EF1475" s="37"/>
      <c r="EG1475" s="37"/>
      <c r="EH1475" s="37"/>
      <c r="EI1475" s="37"/>
      <c r="EJ1475" s="37"/>
      <c r="EK1475" s="37"/>
      <c r="EL1475" s="37"/>
      <c r="EM1475" s="37"/>
      <c r="EN1475" s="37"/>
      <c r="EO1475" s="37"/>
      <c r="EP1475" s="37"/>
      <c r="EQ1475" s="37"/>
      <c r="ER1475" s="37"/>
      <c r="ES1475" s="37"/>
      <c r="ET1475" s="37"/>
      <c r="EU1475" s="37"/>
      <c r="EV1475" s="37"/>
      <c r="EW1475" s="37"/>
      <c r="EX1475" s="37"/>
      <c r="EY1475" s="37"/>
      <c r="EZ1475" s="37"/>
      <c r="FA1475" s="37"/>
      <c r="FB1475" s="37"/>
      <c r="FC1475" s="37"/>
      <c r="FD1475" s="37"/>
      <c r="FE1475" s="37"/>
      <c r="FF1475" s="37"/>
      <c r="FG1475" s="37"/>
      <c r="FH1475" s="37"/>
      <c r="FI1475" s="37"/>
      <c r="FJ1475" s="37"/>
    </row>
    <row r="1476" spans="1:166" x14ac:dyDescent="0.15">
      <c r="A1476" s="134"/>
      <c r="B1476" s="127"/>
      <c r="C1476" s="119"/>
      <c r="D1476" s="128"/>
      <c r="E1476" s="129"/>
      <c r="F1476" s="129"/>
      <c r="G1476" s="129"/>
      <c r="H1476" s="129"/>
      <c r="I1476" s="128"/>
      <c r="J1476" s="122"/>
      <c r="K1476" s="118"/>
      <c r="L1476" s="130"/>
      <c r="M1476" s="131"/>
      <c r="N1476" s="131"/>
      <c r="O1476" s="130"/>
      <c r="P1476" s="129"/>
      <c r="Q1476" s="135"/>
      <c r="R1476" s="129"/>
      <c r="S1476" s="136"/>
      <c r="T1476" s="122"/>
      <c r="U1476" s="3"/>
      <c r="V1476" s="3"/>
      <c r="W1476" s="3"/>
      <c r="X1476" s="52"/>
      <c r="Y1476" s="3"/>
      <c r="Z1476" s="1"/>
      <c r="AA1476" s="3"/>
      <c r="AB1476" s="3"/>
      <c r="AC1476" s="3"/>
      <c r="AD1476" s="3"/>
      <c r="AE1476" s="3"/>
      <c r="AF1476" s="11"/>
      <c r="AG1476" s="3"/>
      <c r="AH1476" s="3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  <c r="EY1476" s="2"/>
      <c r="EZ1476" s="2"/>
      <c r="FA1476" s="2"/>
      <c r="FB1476" s="2"/>
      <c r="FC1476" s="2"/>
      <c r="FD1476" s="2"/>
      <c r="FE1476" s="2"/>
      <c r="FF1476" s="2"/>
      <c r="FG1476" s="2"/>
      <c r="FH1476" s="2"/>
      <c r="FI1476" s="2"/>
      <c r="FJ1476" s="2"/>
    </row>
    <row r="1477" spans="1:166" x14ac:dyDescent="0.15">
      <c r="A1477" s="134"/>
      <c r="B1477" s="127"/>
      <c r="C1477" s="119"/>
      <c r="D1477" s="128"/>
      <c r="E1477" s="129"/>
      <c r="F1477" s="129"/>
      <c r="G1477" s="129"/>
      <c r="H1477" s="129"/>
      <c r="I1477" s="128"/>
      <c r="J1477" s="122"/>
      <c r="K1477" s="118"/>
      <c r="L1477" s="130"/>
      <c r="M1477" s="131"/>
      <c r="N1477" s="131"/>
      <c r="O1477" s="130"/>
      <c r="P1477" s="129"/>
      <c r="Q1477" s="135"/>
      <c r="R1477" s="129"/>
      <c r="S1477" s="136"/>
      <c r="T1477" s="122"/>
      <c r="U1477" s="3"/>
      <c r="V1477" s="3"/>
      <c r="W1477" s="3"/>
      <c r="X1477" s="52"/>
      <c r="Y1477" s="3"/>
      <c r="Z1477" s="1"/>
      <c r="AA1477" s="3"/>
      <c r="AB1477" s="3"/>
      <c r="AC1477" s="3"/>
      <c r="AD1477" s="3"/>
      <c r="AE1477" s="3"/>
      <c r="AF1477" s="11"/>
      <c r="AG1477" s="3"/>
      <c r="AH1477" s="3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  <c r="EY1477" s="2"/>
      <c r="EZ1477" s="2"/>
      <c r="FA1477" s="2"/>
      <c r="FB1477" s="2"/>
      <c r="FC1477" s="2"/>
      <c r="FD1477" s="2"/>
      <c r="FE1477" s="2"/>
      <c r="FF1477" s="2"/>
      <c r="FG1477" s="2"/>
      <c r="FH1477" s="2"/>
      <c r="FI1477" s="2"/>
      <c r="FJ1477" s="2"/>
    </row>
    <row r="1478" spans="1:166" x14ac:dyDescent="0.15">
      <c r="A1478" s="134"/>
      <c r="B1478" s="127"/>
      <c r="C1478" s="119"/>
      <c r="D1478" s="128"/>
      <c r="E1478" s="129"/>
      <c r="F1478" s="129"/>
      <c r="G1478" s="129"/>
      <c r="H1478" s="129"/>
      <c r="I1478" s="128"/>
      <c r="J1478" s="122"/>
      <c r="K1478" s="118"/>
      <c r="L1478" s="130"/>
      <c r="M1478" s="131"/>
      <c r="N1478" s="131"/>
      <c r="O1478" s="130"/>
      <c r="P1478" s="129"/>
      <c r="Q1478" s="135"/>
      <c r="R1478" s="129"/>
      <c r="S1478" s="136"/>
      <c r="T1478" s="122"/>
      <c r="U1478" s="3"/>
      <c r="V1478" s="3"/>
      <c r="W1478" s="3"/>
      <c r="X1478" s="52"/>
      <c r="Y1478" s="3"/>
      <c r="Z1478" s="1"/>
      <c r="AA1478" s="3"/>
      <c r="AB1478" s="3"/>
      <c r="AC1478" s="3"/>
      <c r="AD1478" s="3"/>
      <c r="AE1478" s="3"/>
      <c r="AF1478" s="11"/>
      <c r="AG1478" s="3"/>
      <c r="AH1478" s="3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  <c r="EY1478" s="2"/>
      <c r="EZ1478" s="2"/>
      <c r="FA1478" s="2"/>
      <c r="FB1478" s="2"/>
      <c r="FC1478" s="2"/>
      <c r="FD1478" s="2"/>
      <c r="FE1478" s="2"/>
      <c r="FF1478" s="2"/>
      <c r="FG1478" s="2"/>
      <c r="FH1478" s="2"/>
      <c r="FI1478" s="2"/>
      <c r="FJ1478" s="2"/>
    </row>
    <row r="1479" spans="1:166" x14ac:dyDescent="0.15">
      <c r="A1479" s="134"/>
      <c r="B1479" s="127"/>
      <c r="C1479" s="119"/>
      <c r="D1479" s="128"/>
      <c r="E1479" s="129"/>
      <c r="F1479" s="129"/>
      <c r="G1479" s="129"/>
      <c r="H1479" s="129"/>
      <c r="I1479" s="128"/>
      <c r="J1479" s="122"/>
      <c r="K1479" s="118"/>
      <c r="L1479" s="130"/>
      <c r="M1479" s="131"/>
      <c r="N1479" s="131"/>
      <c r="O1479" s="130"/>
      <c r="P1479" s="129"/>
      <c r="Q1479" s="135"/>
      <c r="R1479" s="129"/>
      <c r="S1479" s="136"/>
      <c r="T1479" s="122"/>
      <c r="U1479" s="3"/>
      <c r="V1479" s="3"/>
      <c r="W1479" s="3"/>
      <c r="X1479" s="52"/>
      <c r="Y1479" s="3"/>
      <c r="Z1479" s="1"/>
      <c r="AA1479" s="3"/>
      <c r="AB1479" s="3"/>
      <c r="AC1479" s="3"/>
      <c r="AD1479" s="3"/>
      <c r="AE1479" s="3"/>
      <c r="AF1479" s="11"/>
      <c r="AG1479" s="3"/>
      <c r="AH1479" s="3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  <c r="EY1479" s="2"/>
      <c r="EZ1479" s="2"/>
      <c r="FA1479" s="2"/>
      <c r="FB1479" s="2"/>
      <c r="FC1479" s="2"/>
      <c r="FD1479" s="2"/>
      <c r="FE1479" s="2"/>
      <c r="FF1479" s="2"/>
      <c r="FG1479" s="2"/>
      <c r="FH1479" s="2"/>
      <c r="FI1479" s="2"/>
      <c r="FJ1479" s="2"/>
    </row>
    <row r="1480" spans="1:166" x14ac:dyDescent="0.15">
      <c r="A1480" s="134"/>
      <c r="B1480" s="127"/>
      <c r="C1480" s="119"/>
      <c r="D1480" s="128"/>
      <c r="E1480" s="129"/>
      <c r="F1480" s="129"/>
      <c r="G1480" s="129"/>
      <c r="H1480" s="129"/>
      <c r="I1480" s="128"/>
      <c r="J1480" s="122"/>
      <c r="K1480" s="118"/>
      <c r="L1480" s="130"/>
      <c r="M1480" s="131"/>
      <c r="N1480" s="131"/>
      <c r="O1480" s="130"/>
      <c r="P1480" s="129"/>
      <c r="Q1480" s="135"/>
      <c r="R1480" s="129"/>
      <c r="S1480" s="136"/>
      <c r="T1480" s="122"/>
      <c r="U1480" s="10"/>
      <c r="V1480" s="10"/>
      <c r="W1480" s="10"/>
      <c r="X1480" s="50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0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  <c r="EY1480" s="1"/>
      <c r="EZ1480" s="1"/>
      <c r="FA1480" s="1"/>
      <c r="FB1480" s="1"/>
      <c r="FC1480" s="1"/>
      <c r="FD1480" s="1"/>
      <c r="FE1480" s="1"/>
      <c r="FF1480" s="1"/>
      <c r="FG1480" s="1"/>
      <c r="FH1480" s="1"/>
      <c r="FI1480" s="1"/>
      <c r="FJ1480" s="1"/>
    </row>
    <row r="1481" spans="1:166" x14ac:dyDescent="0.15">
      <c r="A1481" s="134"/>
      <c r="B1481" s="127"/>
      <c r="C1481" s="119"/>
      <c r="D1481" s="128"/>
      <c r="E1481" s="129"/>
      <c r="F1481" s="129"/>
      <c r="G1481" s="129"/>
      <c r="H1481" s="129"/>
      <c r="I1481" s="128"/>
      <c r="J1481" s="122"/>
      <c r="K1481" s="118"/>
      <c r="L1481" s="130"/>
      <c r="M1481" s="131"/>
      <c r="N1481" s="131"/>
      <c r="O1481" s="130"/>
      <c r="P1481" s="129"/>
      <c r="Q1481" s="135"/>
      <c r="R1481" s="129"/>
      <c r="S1481" s="136"/>
      <c r="T1481" s="122"/>
      <c r="U1481" s="10"/>
      <c r="V1481" s="10"/>
      <c r="W1481" s="10"/>
      <c r="X1481" s="50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0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  <c r="EY1481" s="1"/>
      <c r="EZ1481" s="1"/>
      <c r="FA1481" s="1"/>
      <c r="FB1481" s="1"/>
      <c r="FC1481" s="1"/>
      <c r="FD1481" s="1"/>
      <c r="FE1481" s="1"/>
      <c r="FF1481" s="1"/>
      <c r="FG1481" s="1"/>
      <c r="FH1481" s="1"/>
      <c r="FI1481" s="1"/>
      <c r="FJ1481" s="1"/>
    </row>
    <row r="1482" spans="1:166" x14ac:dyDescent="0.15">
      <c r="A1482" s="134"/>
      <c r="B1482" s="127"/>
      <c r="C1482" s="119"/>
      <c r="D1482" s="128"/>
      <c r="E1482" s="129"/>
      <c r="F1482" s="129"/>
      <c r="G1482" s="129"/>
      <c r="H1482" s="129"/>
      <c r="I1482" s="128"/>
      <c r="J1482" s="122"/>
      <c r="K1482" s="118"/>
      <c r="L1482" s="130"/>
      <c r="M1482" s="131"/>
      <c r="N1482" s="131"/>
      <c r="O1482" s="130"/>
      <c r="P1482" s="129"/>
      <c r="Q1482" s="135"/>
      <c r="R1482" s="129"/>
      <c r="S1482" s="136"/>
      <c r="T1482" s="122"/>
      <c r="U1482" s="10"/>
      <c r="V1482" s="10"/>
      <c r="W1482" s="10"/>
      <c r="X1482" s="50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0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  <c r="EZ1482" s="1"/>
      <c r="FA1482" s="1"/>
      <c r="FB1482" s="1"/>
      <c r="FC1482" s="1"/>
      <c r="FD1482" s="1"/>
      <c r="FE1482" s="1"/>
      <c r="FF1482" s="1"/>
      <c r="FG1482" s="1"/>
      <c r="FH1482" s="1"/>
      <c r="FI1482" s="1"/>
      <c r="FJ1482" s="1"/>
    </row>
    <row r="1483" spans="1:166" x14ac:dyDescent="0.15">
      <c r="A1483" s="134"/>
      <c r="B1483" s="127"/>
      <c r="C1483" s="119"/>
      <c r="D1483" s="128"/>
      <c r="E1483" s="129"/>
      <c r="F1483" s="129"/>
      <c r="G1483" s="129"/>
      <c r="H1483" s="129"/>
      <c r="I1483" s="128"/>
      <c r="J1483" s="122"/>
      <c r="K1483" s="118"/>
      <c r="L1483" s="130"/>
      <c r="M1483" s="131"/>
      <c r="N1483" s="131"/>
      <c r="O1483" s="130"/>
      <c r="P1483" s="129"/>
      <c r="Q1483" s="135"/>
      <c r="R1483" s="129"/>
      <c r="S1483" s="136"/>
      <c r="T1483" s="122"/>
      <c r="U1483" s="10"/>
      <c r="V1483" s="10"/>
      <c r="W1483" s="10"/>
      <c r="X1483" s="50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0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  <c r="EY1483" s="1"/>
      <c r="EZ1483" s="1"/>
      <c r="FA1483" s="1"/>
      <c r="FB1483" s="1"/>
      <c r="FC1483" s="1"/>
      <c r="FD1483" s="1"/>
      <c r="FE1483" s="1"/>
      <c r="FF1483" s="1"/>
      <c r="FG1483" s="1"/>
      <c r="FH1483" s="1"/>
      <c r="FI1483" s="1"/>
      <c r="FJ1483" s="1"/>
    </row>
    <row r="1484" spans="1:166" x14ac:dyDescent="0.15">
      <c r="A1484" s="134"/>
      <c r="B1484" s="127"/>
      <c r="C1484" s="119"/>
      <c r="D1484" s="128"/>
      <c r="E1484" s="129"/>
      <c r="F1484" s="129"/>
      <c r="G1484" s="129"/>
      <c r="H1484" s="129"/>
      <c r="I1484" s="128"/>
      <c r="J1484" s="122"/>
      <c r="K1484" s="118"/>
      <c r="L1484" s="130"/>
      <c r="M1484" s="131"/>
      <c r="N1484" s="131"/>
      <c r="O1484" s="130"/>
      <c r="P1484" s="129"/>
      <c r="Q1484" s="135"/>
      <c r="R1484" s="129"/>
      <c r="S1484" s="136"/>
      <c r="T1484" s="122"/>
      <c r="U1484" s="10"/>
      <c r="V1484" s="10"/>
      <c r="W1484" s="10"/>
      <c r="X1484" s="50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0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  <c r="EZ1484" s="1"/>
      <c r="FA1484" s="1"/>
      <c r="FB1484" s="1"/>
      <c r="FC1484" s="1"/>
      <c r="FD1484" s="1"/>
      <c r="FE1484" s="1"/>
      <c r="FF1484" s="1"/>
      <c r="FG1484" s="1"/>
      <c r="FH1484" s="1"/>
      <c r="FI1484" s="1"/>
      <c r="FJ1484" s="1"/>
    </row>
    <row r="1485" spans="1:166" x14ac:dyDescent="0.15">
      <c r="A1485" s="134"/>
      <c r="B1485" s="127"/>
      <c r="C1485" s="119"/>
      <c r="D1485" s="128"/>
      <c r="E1485" s="129"/>
      <c r="F1485" s="129"/>
      <c r="G1485" s="129"/>
      <c r="H1485" s="129"/>
      <c r="I1485" s="128"/>
      <c r="J1485" s="122"/>
      <c r="K1485" s="118"/>
      <c r="L1485" s="130"/>
      <c r="M1485" s="131"/>
      <c r="N1485" s="131"/>
      <c r="O1485" s="130"/>
      <c r="P1485" s="129"/>
      <c r="Q1485" s="135"/>
      <c r="R1485" s="129"/>
      <c r="S1485" s="136"/>
      <c r="T1485" s="122"/>
      <c r="U1485" s="10"/>
      <c r="V1485" s="10"/>
      <c r="W1485" s="10"/>
      <c r="X1485" s="50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0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  <c r="EZ1485" s="1"/>
      <c r="FA1485" s="1"/>
      <c r="FB1485" s="1"/>
      <c r="FC1485" s="1"/>
      <c r="FD1485" s="1"/>
      <c r="FE1485" s="1"/>
      <c r="FF1485" s="1"/>
      <c r="FG1485" s="1"/>
      <c r="FH1485" s="1"/>
      <c r="FI1485" s="1"/>
      <c r="FJ1485" s="1"/>
    </row>
    <row r="1486" spans="1:166" x14ac:dyDescent="0.15">
      <c r="A1486" s="134"/>
      <c r="B1486" s="127"/>
      <c r="C1486" s="119"/>
      <c r="D1486" s="128"/>
      <c r="E1486" s="129"/>
      <c r="F1486" s="129"/>
      <c r="G1486" s="129"/>
      <c r="H1486" s="129"/>
      <c r="I1486" s="128"/>
      <c r="J1486" s="122"/>
      <c r="K1486" s="118"/>
      <c r="L1486" s="130"/>
      <c r="M1486" s="131"/>
      <c r="N1486" s="131"/>
      <c r="O1486" s="130"/>
      <c r="P1486" s="129"/>
      <c r="Q1486" s="135"/>
      <c r="R1486" s="129"/>
      <c r="S1486" s="136"/>
      <c r="T1486" s="122"/>
      <c r="U1486" s="10"/>
      <c r="V1486" s="10"/>
      <c r="W1486" s="10"/>
      <c r="X1486" s="50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0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  <c r="EZ1486" s="1"/>
      <c r="FA1486" s="1"/>
      <c r="FB1486" s="1"/>
      <c r="FC1486" s="1"/>
      <c r="FD1486" s="1"/>
      <c r="FE1486" s="1"/>
      <c r="FF1486" s="1"/>
      <c r="FG1486" s="1"/>
      <c r="FH1486" s="1"/>
      <c r="FI1486" s="1"/>
      <c r="FJ1486" s="1"/>
    </row>
    <row r="1487" spans="1:166" x14ac:dyDescent="0.15">
      <c r="A1487" s="134"/>
      <c r="B1487" s="127"/>
      <c r="C1487" s="119"/>
      <c r="D1487" s="128"/>
      <c r="E1487" s="129"/>
      <c r="F1487" s="129"/>
      <c r="G1487" s="129"/>
      <c r="H1487" s="129"/>
      <c r="I1487" s="128"/>
      <c r="J1487" s="122"/>
      <c r="K1487" s="118"/>
      <c r="L1487" s="130"/>
      <c r="M1487" s="131"/>
      <c r="N1487" s="131"/>
      <c r="O1487" s="130"/>
      <c r="P1487" s="129"/>
      <c r="Q1487" s="135"/>
      <c r="R1487" s="129"/>
      <c r="S1487" s="136"/>
      <c r="T1487" s="122"/>
      <c r="U1487" s="10"/>
      <c r="V1487" s="10"/>
      <c r="W1487" s="10"/>
      <c r="X1487" s="50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0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  <c r="EZ1487" s="1"/>
      <c r="FA1487" s="1"/>
      <c r="FB1487" s="1"/>
      <c r="FC1487" s="1"/>
      <c r="FD1487" s="1"/>
      <c r="FE1487" s="1"/>
      <c r="FF1487" s="1"/>
      <c r="FG1487" s="1"/>
      <c r="FH1487" s="1"/>
      <c r="FI1487" s="1"/>
      <c r="FJ1487" s="1"/>
    </row>
    <row r="1488" spans="1:166" x14ac:dyDescent="0.15">
      <c r="A1488" s="134"/>
      <c r="B1488" s="127"/>
      <c r="C1488" s="119"/>
      <c r="D1488" s="128"/>
      <c r="E1488" s="129"/>
      <c r="F1488" s="129"/>
      <c r="G1488" s="129"/>
      <c r="H1488" s="129"/>
      <c r="I1488" s="128"/>
      <c r="J1488" s="122"/>
      <c r="K1488" s="118"/>
      <c r="L1488" s="130"/>
      <c r="M1488" s="131"/>
      <c r="N1488" s="131"/>
      <c r="O1488" s="130"/>
      <c r="P1488" s="129"/>
      <c r="Q1488" s="135"/>
      <c r="R1488" s="129"/>
      <c r="S1488" s="136"/>
      <c r="T1488" s="122"/>
      <c r="U1488" s="10"/>
      <c r="V1488" s="10"/>
      <c r="W1488" s="10"/>
      <c r="X1488" s="50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0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  <c r="EY1488" s="1"/>
      <c r="EZ1488" s="1"/>
      <c r="FA1488" s="1"/>
      <c r="FB1488" s="1"/>
      <c r="FC1488" s="1"/>
      <c r="FD1488" s="1"/>
      <c r="FE1488" s="1"/>
      <c r="FF1488" s="1"/>
      <c r="FG1488" s="1"/>
      <c r="FH1488" s="1"/>
      <c r="FI1488" s="1"/>
      <c r="FJ1488" s="1"/>
    </row>
    <row r="1489" spans="1:166" x14ac:dyDescent="0.15">
      <c r="A1489" s="134"/>
      <c r="B1489" s="127"/>
      <c r="C1489" s="119"/>
      <c r="D1489" s="128"/>
      <c r="E1489" s="129"/>
      <c r="F1489" s="129"/>
      <c r="G1489" s="129"/>
      <c r="H1489" s="129"/>
      <c r="I1489" s="128"/>
      <c r="J1489" s="122"/>
      <c r="K1489" s="118"/>
      <c r="L1489" s="130"/>
      <c r="M1489" s="131"/>
      <c r="N1489" s="131"/>
      <c r="O1489" s="130"/>
      <c r="P1489" s="129"/>
      <c r="Q1489" s="135"/>
      <c r="R1489" s="129"/>
      <c r="S1489" s="136"/>
      <c r="T1489" s="122"/>
      <c r="U1489" s="10"/>
      <c r="V1489" s="10"/>
      <c r="W1489" s="10"/>
      <c r="X1489" s="50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0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  <c r="EZ1489" s="1"/>
      <c r="FA1489" s="1"/>
      <c r="FB1489" s="1"/>
      <c r="FC1489" s="1"/>
      <c r="FD1489" s="1"/>
      <c r="FE1489" s="1"/>
      <c r="FF1489" s="1"/>
      <c r="FG1489" s="1"/>
      <c r="FH1489" s="1"/>
      <c r="FI1489" s="1"/>
      <c r="FJ1489" s="1"/>
    </row>
    <row r="1490" spans="1:166" x14ac:dyDescent="0.15">
      <c r="A1490" s="134"/>
      <c r="B1490" s="127"/>
      <c r="C1490" s="119"/>
      <c r="D1490" s="128"/>
      <c r="E1490" s="129"/>
      <c r="F1490" s="129"/>
      <c r="G1490" s="129"/>
      <c r="H1490" s="129"/>
      <c r="I1490" s="128"/>
      <c r="J1490" s="122"/>
      <c r="K1490" s="118"/>
      <c r="L1490" s="130"/>
      <c r="M1490" s="131"/>
      <c r="N1490" s="131"/>
      <c r="O1490" s="130"/>
      <c r="P1490" s="129"/>
      <c r="Q1490" s="135"/>
      <c r="R1490" s="129"/>
      <c r="S1490" s="136"/>
      <c r="T1490" s="122"/>
      <c r="U1490" s="10"/>
      <c r="V1490" s="10"/>
      <c r="W1490" s="10"/>
      <c r="X1490" s="50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0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  <c r="EY1490" s="1"/>
      <c r="EZ1490" s="1"/>
      <c r="FA1490" s="1"/>
      <c r="FB1490" s="1"/>
      <c r="FC1490" s="1"/>
      <c r="FD1490" s="1"/>
      <c r="FE1490" s="1"/>
      <c r="FF1490" s="1"/>
      <c r="FG1490" s="1"/>
      <c r="FH1490" s="1"/>
      <c r="FI1490" s="1"/>
      <c r="FJ1490" s="1"/>
    </row>
    <row r="1491" spans="1:166" x14ac:dyDescent="0.15">
      <c r="A1491" s="134"/>
      <c r="B1491" s="127"/>
      <c r="C1491" s="119"/>
      <c r="D1491" s="128"/>
      <c r="E1491" s="129"/>
      <c r="F1491" s="129"/>
      <c r="G1491" s="129"/>
      <c r="H1491" s="129"/>
      <c r="I1491" s="128"/>
      <c r="J1491" s="122"/>
      <c r="K1491" s="118"/>
      <c r="L1491" s="130"/>
      <c r="M1491" s="131"/>
      <c r="N1491" s="131"/>
      <c r="O1491" s="130"/>
      <c r="P1491" s="129"/>
      <c r="Q1491" s="135"/>
      <c r="R1491" s="129"/>
      <c r="S1491" s="136"/>
      <c r="T1491" s="122"/>
      <c r="U1491" s="10"/>
      <c r="V1491" s="10"/>
      <c r="W1491" s="10"/>
      <c r="X1491" s="50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0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  <c r="EZ1491" s="1"/>
      <c r="FA1491" s="1"/>
      <c r="FB1491" s="1"/>
      <c r="FC1491" s="1"/>
      <c r="FD1491" s="1"/>
      <c r="FE1491" s="1"/>
      <c r="FF1491" s="1"/>
      <c r="FG1491" s="1"/>
      <c r="FH1491" s="1"/>
      <c r="FI1491" s="1"/>
      <c r="FJ1491" s="1"/>
    </row>
    <row r="1492" spans="1:166" x14ac:dyDescent="0.15">
      <c r="A1492" s="134"/>
      <c r="B1492" s="127"/>
      <c r="C1492" s="119"/>
      <c r="D1492" s="128"/>
      <c r="E1492" s="129"/>
      <c r="F1492" s="129"/>
      <c r="G1492" s="129"/>
      <c r="H1492" s="129"/>
      <c r="I1492" s="128"/>
      <c r="J1492" s="122"/>
      <c r="K1492" s="118"/>
      <c r="L1492" s="130"/>
      <c r="M1492" s="131"/>
      <c r="N1492" s="131"/>
      <c r="O1492" s="130"/>
      <c r="P1492" s="129"/>
      <c r="Q1492" s="135"/>
      <c r="R1492" s="129"/>
      <c r="S1492" s="136"/>
      <c r="T1492" s="122"/>
      <c r="U1492" s="10"/>
      <c r="V1492" s="10"/>
      <c r="W1492" s="10"/>
      <c r="X1492" s="50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0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  <c r="EY1492" s="1"/>
      <c r="EZ1492" s="1"/>
      <c r="FA1492" s="1"/>
      <c r="FB1492" s="1"/>
      <c r="FC1492" s="1"/>
      <c r="FD1492" s="1"/>
      <c r="FE1492" s="1"/>
      <c r="FF1492" s="1"/>
      <c r="FG1492" s="1"/>
      <c r="FH1492" s="1"/>
      <c r="FI1492" s="1"/>
      <c r="FJ1492" s="1"/>
    </row>
    <row r="1493" spans="1:166" x14ac:dyDescent="0.15">
      <c r="A1493" s="134"/>
      <c r="B1493" s="127"/>
      <c r="C1493" s="119"/>
      <c r="D1493" s="128"/>
      <c r="E1493" s="129"/>
      <c r="F1493" s="129"/>
      <c r="G1493" s="129"/>
      <c r="H1493" s="129"/>
      <c r="I1493" s="128"/>
      <c r="J1493" s="122"/>
      <c r="K1493" s="118"/>
      <c r="L1493" s="130"/>
      <c r="M1493" s="131"/>
      <c r="N1493" s="131"/>
      <c r="O1493" s="130"/>
      <c r="P1493" s="129"/>
      <c r="Q1493" s="135"/>
      <c r="R1493" s="129"/>
      <c r="S1493" s="136"/>
      <c r="T1493" s="122"/>
      <c r="U1493" s="10"/>
      <c r="V1493" s="10"/>
      <c r="W1493" s="10"/>
      <c r="X1493" s="50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0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  <c r="EZ1493" s="1"/>
      <c r="FA1493" s="1"/>
      <c r="FB1493" s="1"/>
      <c r="FC1493" s="1"/>
      <c r="FD1493" s="1"/>
      <c r="FE1493" s="1"/>
      <c r="FF1493" s="1"/>
      <c r="FG1493" s="1"/>
      <c r="FH1493" s="1"/>
      <c r="FI1493" s="1"/>
      <c r="FJ1493" s="1"/>
    </row>
    <row r="1494" spans="1:166" x14ac:dyDescent="0.15">
      <c r="A1494" s="134"/>
      <c r="B1494" s="127"/>
      <c r="C1494" s="119"/>
      <c r="D1494" s="128"/>
      <c r="E1494" s="129"/>
      <c r="F1494" s="129"/>
      <c r="G1494" s="129"/>
      <c r="H1494" s="129"/>
      <c r="I1494" s="128"/>
      <c r="J1494" s="122"/>
      <c r="K1494" s="118"/>
      <c r="L1494" s="130"/>
      <c r="M1494" s="131"/>
      <c r="N1494" s="131"/>
      <c r="O1494" s="130"/>
      <c r="P1494" s="129"/>
      <c r="Q1494" s="135"/>
      <c r="R1494" s="129"/>
      <c r="S1494" s="136"/>
      <c r="T1494" s="122"/>
      <c r="U1494" s="10"/>
      <c r="V1494" s="10"/>
      <c r="W1494" s="10"/>
      <c r="X1494" s="50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0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  <c r="EY1494" s="1"/>
      <c r="EZ1494" s="1"/>
      <c r="FA1494" s="1"/>
      <c r="FB1494" s="1"/>
      <c r="FC1494" s="1"/>
      <c r="FD1494" s="1"/>
      <c r="FE1494" s="1"/>
      <c r="FF1494" s="1"/>
      <c r="FG1494" s="1"/>
      <c r="FH1494" s="1"/>
      <c r="FI1494" s="1"/>
      <c r="FJ1494" s="1"/>
    </row>
    <row r="1495" spans="1:166" x14ac:dyDescent="0.15">
      <c r="A1495" s="134"/>
      <c r="B1495" s="127"/>
      <c r="C1495" s="119"/>
      <c r="D1495" s="128"/>
      <c r="E1495" s="129"/>
      <c r="F1495" s="129"/>
      <c r="G1495" s="129"/>
      <c r="H1495" s="129"/>
      <c r="I1495" s="128"/>
      <c r="J1495" s="122"/>
      <c r="K1495" s="118"/>
      <c r="L1495" s="130"/>
      <c r="M1495" s="131"/>
      <c r="N1495" s="131"/>
      <c r="O1495" s="130"/>
      <c r="P1495" s="129"/>
      <c r="Q1495" s="135"/>
      <c r="R1495" s="129"/>
      <c r="S1495" s="136"/>
      <c r="T1495" s="122"/>
      <c r="U1495" s="10"/>
      <c r="V1495" s="10"/>
      <c r="W1495" s="10"/>
      <c r="X1495" s="50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0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  <c r="EY1495" s="1"/>
      <c r="EZ1495" s="1"/>
      <c r="FA1495" s="1"/>
      <c r="FB1495" s="1"/>
      <c r="FC1495" s="1"/>
      <c r="FD1495" s="1"/>
      <c r="FE1495" s="1"/>
      <c r="FF1495" s="1"/>
      <c r="FG1495" s="1"/>
      <c r="FH1495" s="1"/>
      <c r="FI1495" s="1"/>
      <c r="FJ1495" s="1"/>
    </row>
    <row r="1496" spans="1:166" x14ac:dyDescent="0.15">
      <c r="A1496" s="134"/>
      <c r="B1496" s="127"/>
      <c r="C1496" s="119"/>
      <c r="D1496" s="128"/>
      <c r="E1496" s="129"/>
      <c r="F1496" s="129"/>
      <c r="G1496" s="129"/>
      <c r="H1496" s="129"/>
      <c r="I1496" s="128"/>
      <c r="J1496" s="122"/>
      <c r="K1496" s="118"/>
      <c r="L1496" s="130"/>
      <c r="M1496" s="131"/>
      <c r="N1496" s="131"/>
      <c r="O1496" s="130"/>
      <c r="P1496" s="129"/>
      <c r="Q1496" s="135"/>
      <c r="R1496" s="129"/>
      <c r="S1496" s="136"/>
      <c r="T1496" s="122"/>
      <c r="U1496" s="10"/>
      <c r="V1496" s="10"/>
      <c r="W1496" s="10"/>
      <c r="X1496" s="50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0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  <c r="EY1496" s="1"/>
      <c r="EZ1496" s="1"/>
      <c r="FA1496" s="1"/>
      <c r="FB1496" s="1"/>
      <c r="FC1496" s="1"/>
      <c r="FD1496" s="1"/>
      <c r="FE1496" s="1"/>
      <c r="FF1496" s="1"/>
      <c r="FG1496" s="1"/>
      <c r="FH1496" s="1"/>
      <c r="FI1496" s="1"/>
      <c r="FJ1496" s="1"/>
    </row>
    <row r="1497" spans="1:166" x14ac:dyDescent="0.15">
      <c r="A1497" s="134"/>
      <c r="B1497" s="127"/>
      <c r="C1497" s="119"/>
      <c r="D1497" s="128"/>
      <c r="E1497" s="129"/>
      <c r="F1497" s="129"/>
      <c r="G1497" s="129"/>
      <c r="H1497" s="129"/>
      <c r="I1497" s="128"/>
      <c r="J1497" s="122"/>
      <c r="K1497" s="118"/>
      <c r="L1497" s="130"/>
      <c r="M1497" s="131"/>
      <c r="N1497" s="131"/>
      <c r="O1497" s="130"/>
      <c r="P1497" s="129"/>
      <c r="Q1497" s="135"/>
      <c r="R1497" s="129"/>
      <c r="S1497" s="136"/>
      <c r="T1497" s="122"/>
      <c r="U1497" s="10"/>
      <c r="V1497" s="10"/>
      <c r="W1497" s="10"/>
      <c r="X1497" s="50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0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  <c r="EZ1497" s="1"/>
      <c r="FA1497" s="1"/>
      <c r="FB1497" s="1"/>
      <c r="FC1497" s="1"/>
      <c r="FD1497" s="1"/>
      <c r="FE1497" s="1"/>
      <c r="FF1497" s="1"/>
      <c r="FG1497" s="1"/>
      <c r="FH1497" s="1"/>
      <c r="FI1497" s="1"/>
      <c r="FJ1497" s="1"/>
    </row>
    <row r="1498" spans="1:166" x14ac:dyDescent="0.15">
      <c r="A1498" s="134"/>
      <c r="B1498" s="127"/>
      <c r="C1498" s="119"/>
      <c r="D1498" s="128"/>
      <c r="E1498" s="129"/>
      <c r="F1498" s="129"/>
      <c r="G1498" s="129"/>
      <c r="H1498" s="129"/>
      <c r="I1498" s="128"/>
      <c r="J1498" s="122"/>
      <c r="K1498" s="118"/>
      <c r="L1498" s="130"/>
      <c r="M1498" s="131"/>
      <c r="N1498" s="131"/>
      <c r="O1498" s="130"/>
      <c r="P1498" s="129"/>
      <c r="Q1498" s="135"/>
      <c r="R1498" s="129"/>
      <c r="S1498" s="136"/>
      <c r="T1498" s="122"/>
      <c r="U1498" s="10"/>
      <c r="V1498" s="10"/>
      <c r="W1498" s="10"/>
      <c r="X1498" s="50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0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  <c r="EY1498" s="1"/>
      <c r="EZ1498" s="1"/>
      <c r="FA1498" s="1"/>
      <c r="FB1498" s="1"/>
      <c r="FC1498" s="1"/>
      <c r="FD1498" s="1"/>
      <c r="FE1498" s="1"/>
      <c r="FF1498" s="1"/>
      <c r="FG1498" s="1"/>
      <c r="FH1498" s="1"/>
      <c r="FI1498" s="1"/>
      <c r="FJ1498" s="1"/>
    </row>
    <row r="1499" spans="1:166" x14ac:dyDescent="0.15">
      <c r="A1499" s="134"/>
      <c r="B1499" s="127"/>
      <c r="C1499" s="119"/>
      <c r="D1499" s="128"/>
      <c r="E1499" s="129"/>
      <c r="F1499" s="129"/>
      <c r="G1499" s="129"/>
      <c r="H1499" s="129"/>
      <c r="I1499" s="128"/>
      <c r="J1499" s="122"/>
      <c r="K1499" s="118"/>
      <c r="L1499" s="130"/>
      <c r="M1499" s="131"/>
      <c r="N1499" s="131"/>
      <c r="O1499" s="130"/>
      <c r="P1499" s="129"/>
      <c r="Q1499" s="135"/>
      <c r="R1499" s="129"/>
      <c r="S1499" s="136"/>
      <c r="T1499" s="122"/>
      <c r="U1499" s="10"/>
      <c r="V1499" s="10"/>
      <c r="W1499" s="10"/>
      <c r="X1499" s="50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0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  <c r="EY1499" s="1"/>
      <c r="EZ1499" s="1"/>
      <c r="FA1499" s="1"/>
      <c r="FB1499" s="1"/>
      <c r="FC1499" s="1"/>
      <c r="FD1499" s="1"/>
      <c r="FE1499" s="1"/>
      <c r="FF1499" s="1"/>
      <c r="FG1499" s="1"/>
      <c r="FH1499" s="1"/>
      <c r="FI1499" s="1"/>
      <c r="FJ1499" s="1"/>
    </row>
    <row r="1500" spans="1:166" x14ac:dyDescent="0.15">
      <c r="A1500" s="134"/>
      <c r="B1500" s="127"/>
      <c r="C1500" s="119"/>
      <c r="D1500" s="128"/>
      <c r="E1500" s="129"/>
      <c r="F1500" s="129"/>
      <c r="G1500" s="129"/>
      <c r="H1500" s="129"/>
      <c r="I1500" s="128"/>
      <c r="J1500" s="122"/>
      <c r="K1500" s="118"/>
      <c r="L1500" s="130"/>
      <c r="M1500" s="131"/>
      <c r="N1500" s="131"/>
      <c r="O1500" s="130"/>
      <c r="P1500" s="129"/>
      <c r="Q1500" s="135"/>
      <c r="R1500" s="129"/>
      <c r="S1500" s="136"/>
      <c r="T1500" s="122"/>
      <c r="U1500" s="10"/>
      <c r="V1500" s="10"/>
      <c r="W1500" s="10"/>
      <c r="X1500" s="50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0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  <c r="EZ1500" s="1"/>
      <c r="FA1500" s="1"/>
      <c r="FB1500" s="1"/>
      <c r="FC1500" s="1"/>
      <c r="FD1500" s="1"/>
      <c r="FE1500" s="1"/>
      <c r="FF1500" s="1"/>
      <c r="FG1500" s="1"/>
      <c r="FH1500" s="1"/>
      <c r="FI1500" s="1"/>
      <c r="FJ1500" s="1"/>
    </row>
    <row r="1501" spans="1:166" x14ac:dyDescent="0.15">
      <c r="A1501" s="134"/>
      <c r="B1501" s="127"/>
      <c r="C1501" s="119"/>
      <c r="D1501" s="128"/>
      <c r="E1501" s="129"/>
      <c r="F1501" s="129"/>
      <c r="G1501" s="129"/>
      <c r="H1501" s="129"/>
      <c r="I1501" s="128"/>
      <c r="J1501" s="122"/>
      <c r="K1501" s="118"/>
      <c r="L1501" s="130"/>
      <c r="M1501" s="131"/>
      <c r="N1501" s="131"/>
      <c r="O1501" s="130"/>
      <c r="P1501" s="129"/>
      <c r="Q1501" s="135"/>
      <c r="R1501" s="129"/>
      <c r="S1501" s="136"/>
      <c r="T1501" s="122"/>
      <c r="U1501" s="10"/>
      <c r="V1501" s="10"/>
      <c r="W1501" s="10"/>
      <c r="X1501" s="50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0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  <c r="EY1501" s="1"/>
      <c r="EZ1501" s="1"/>
      <c r="FA1501" s="1"/>
      <c r="FB1501" s="1"/>
      <c r="FC1501" s="1"/>
      <c r="FD1501" s="1"/>
      <c r="FE1501" s="1"/>
      <c r="FF1501" s="1"/>
      <c r="FG1501" s="1"/>
      <c r="FH1501" s="1"/>
      <c r="FI1501" s="1"/>
      <c r="FJ1501" s="1"/>
    </row>
    <row r="1502" spans="1:166" x14ac:dyDescent="0.15">
      <c r="A1502" s="134"/>
      <c r="B1502" s="127"/>
      <c r="C1502" s="119"/>
      <c r="D1502" s="128"/>
      <c r="E1502" s="129"/>
      <c r="F1502" s="129"/>
      <c r="G1502" s="129"/>
      <c r="H1502" s="129"/>
      <c r="I1502" s="128"/>
      <c r="J1502" s="122"/>
      <c r="K1502" s="118"/>
      <c r="L1502" s="130"/>
      <c r="M1502" s="131"/>
      <c r="N1502" s="131"/>
      <c r="O1502" s="130"/>
      <c r="P1502" s="129"/>
      <c r="Q1502" s="135"/>
      <c r="R1502" s="129"/>
      <c r="S1502" s="136"/>
      <c r="T1502" s="122"/>
      <c r="U1502" s="10"/>
      <c r="V1502" s="10"/>
      <c r="W1502" s="10"/>
      <c r="X1502" s="50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0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  <c r="EY1502" s="1"/>
      <c r="EZ1502" s="1"/>
      <c r="FA1502" s="1"/>
      <c r="FB1502" s="1"/>
      <c r="FC1502" s="1"/>
      <c r="FD1502" s="1"/>
      <c r="FE1502" s="1"/>
      <c r="FF1502" s="1"/>
      <c r="FG1502" s="1"/>
      <c r="FH1502" s="1"/>
      <c r="FI1502" s="1"/>
      <c r="FJ1502" s="1"/>
    </row>
    <row r="1503" spans="1:166" x14ac:dyDescent="0.15">
      <c r="A1503" s="134"/>
      <c r="B1503" s="127"/>
      <c r="C1503" s="119"/>
      <c r="D1503" s="128"/>
      <c r="E1503" s="129"/>
      <c r="F1503" s="129"/>
      <c r="G1503" s="129"/>
      <c r="H1503" s="129"/>
      <c r="I1503" s="128"/>
      <c r="J1503" s="122"/>
      <c r="K1503" s="118"/>
      <c r="L1503" s="130"/>
      <c r="M1503" s="131"/>
      <c r="N1503" s="131"/>
      <c r="O1503" s="130"/>
      <c r="P1503" s="129"/>
      <c r="Q1503" s="135"/>
      <c r="R1503" s="129"/>
      <c r="S1503" s="136"/>
      <c r="T1503" s="122"/>
      <c r="U1503" s="10"/>
      <c r="V1503" s="10"/>
      <c r="W1503" s="10"/>
      <c r="X1503" s="50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0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  <c r="EZ1503" s="1"/>
      <c r="FA1503" s="1"/>
      <c r="FB1503" s="1"/>
      <c r="FC1503" s="1"/>
      <c r="FD1503" s="1"/>
      <c r="FE1503" s="1"/>
      <c r="FF1503" s="1"/>
      <c r="FG1503" s="1"/>
      <c r="FH1503" s="1"/>
      <c r="FI1503" s="1"/>
      <c r="FJ1503" s="1"/>
    </row>
    <row r="1504" spans="1:166" x14ac:dyDescent="0.15">
      <c r="A1504" s="134"/>
      <c r="B1504" s="127"/>
      <c r="C1504" s="119"/>
      <c r="D1504" s="128"/>
      <c r="E1504" s="129"/>
      <c r="F1504" s="129"/>
      <c r="G1504" s="129"/>
      <c r="H1504" s="129"/>
      <c r="I1504" s="128"/>
      <c r="J1504" s="122"/>
      <c r="K1504" s="118"/>
      <c r="L1504" s="130"/>
      <c r="M1504" s="131"/>
      <c r="N1504" s="131"/>
      <c r="O1504" s="130"/>
      <c r="P1504" s="129"/>
      <c r="Q1504" s="135"/>
      <c r="R1504" s="129"/>
      <c r="S1504" s="136"/>
      <c r="T1504" s="122"/>
      <c r="U1504" s="10"/>
      <c r="V1504" s="10"/>
      <c r="W1504" s="10"/>
      <c r="X1504" s="50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0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  <c r="EZ1504" s="1"/>
      <c r="FA1504" s="1"/>
      <c r="FB1504" s="1"/>
      <c r="FC1504" s="1"/>
      <c r="FD1504" s="1"/>
      <c r="FE1504" s="1"/>
      <c r="FF1504" s="1"/>
      <c r="FG1504" s="1"/>
      <c r="FH1504" s="1"/>
      <c r="FI1504" s="1"/>
      <c r="FJ1504" s="1"/>
    </row>
    <row r="1505" spans="1:166" x14ac:dyDescent="0.15">
      <c r="A1505" s="134"/>
      <c r="B1505" s="127"/>
      <c r="C1505" s="119"/>
      <c r="D1505" s="128"/>
      <c r="E1505" s="129"/>
      <c r="F1505" s="129"/>
      <c r="G1505" s="129"/>
      <c r="H1505" s="129"/>
      <c r="I1505" s="128"/>
      <c r="J1505" s="122"/>
      <c r="K1505" s="118"/>
      <c r="L1505" s="130"/>
      <c r="M1505" s="131"/>
      <c r="N1505" s="131"/>
      <c r="O1505" s="130"/>
      <c r="P1505" s="129"/>
      <c r="Q1505" s="135"/>
      <c r="R1505" s="129"/>
      <c r="S1505" s="136"/>
      <c r="T1505" s="122"/>
      <c r="U1505" s="10"/>
      <c r="V1505" s="10"/>
      <c r="W1505" s="10"/>
      <c r="X1505" s="50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0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  <c r="EZ1505" s="1"/>
      <c r="FA1505" s="1"/>
      <c r="FB1505" s="1"/>
      <c r="FC1505" s="1"/>
      <c r="FD1505" s="1"/>
      <c r="FE1505" s="1"/>
      <c r="FF1505" s="1"/>
      <c r="FG1505" s="1"/>
      <c r="FH1505" s="1"/>
      <c r="FI1505" s="1"/>
      <c r="FJ1505" s="1"/>
    </row>
    <row r="1506" spans="1:166" x14ac:dyDescent="0.15">
      <c r="A1506" s="134"/>
      <c r="B1506" s="127"/>
      <c r="C1506" s="119"/>
      <c r="D1506" s="128"/>
      <c r="E1506" s="129"/>
      <c r="F1506" s="129"/>
      <c r="G1506" s="129"/>
      <c r="H1506" s="129"/>
      <c r="I1506" s="128"/>
      <c r="J1506" s="122"/>
      <c r="K1506" s="118"/>
      <c r="L1506" s="130"/>
      <c r="M1506" s="131"/>
      <c r="N1506" s="131"/>
      <c r="O1506" s="130"/>
      <c r="P1506" s="129"/>
      <c r="Q1506" s="135"/>
      <c r="R1506" s="129"/>
      <c r="S1506" s="136"/>
      <c r="T1506" s="122"/>
      <c r="U1506" s="10"/>
      <c r="V1506" s="10"/>
      <c r="W1506" s="10"/>
      <c r="X1506" s="50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0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  <c r="EZ1506" s="1"/>
      <c r="FA1506" s="1"/>
      <c r="FB1506" s="1"/>
      <c r="FC1506" s="1"/>
      <c r="FD1506" s="1"/>
      <c r="FE1506" s="1"/>
      <c r="FF1506" s="1"/>
      <c r="FG1506" s="1"/>
      <c r="FH1506" s="1"/>
      <c r="FI1506" s="1"/>
      <c r="FJ1506" s="1"/>
    </row>
    <row r="1507" spans="1:166" x14ac:dyDescent="0.15">
      <c r="A1507" s="134"/>
      <c r="B1507" s="127"/>
      <c r="C1507" s="119"/>
      <c r="D1507" s="128"/>
      <c r="E1507" s="129"/>
      <c r="F1507" s="129"/>
      <c r="G1507" s="129"/>
      <c r="H1507" s="129"/>
      <c r="I1507" s="128"/>
      <c r="J1507" s="122"/>
      <c r="K1507" s="118"/>
      <c r="L1507" s="130"/>
      <c r="M1507" s="131"/>
      <c r="N1507" s="131"/>
      <c r="O1507" s="130"/>
      <c r="P1507" s="129"/>
      <c r="Q1507" s="135"/>
      <c r="R1507" s="129"/>
      <c r="S1507" s="136"/>
      <c r="T1507" s="122"/>
      <c r="U1507" s="10"/>
      <c r="V1507" s="10"/>
      <c r="W1507" s="10"/>
      <c r="X1507" s="50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0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  <c r="EZ1507" s="1"/>
      <c r="FA1507" s="1"/>
      <c r="FB1507" s="1"/>
      <c r="FC1507" s="1"/>
      <c r="FD1507" s="1"/>
      <c r="FE1507" s="1"/>
      <c r="FF1507" s="1"/>
      <c r="FG1507" s="1"/>
      <c r="FH1507" s="1"/>
      <c r="FI1507" s="1"/>
      <c r="FJ1507" s="1"/>
    </row>
    <row r="1508" spans="1:166" x14ac:dyDescent="0.15">
      <c r="A1508" s="134"/>
      <c r="B1508" s="127"/>
      <c r="C1508" s="119"/>
      <c r="D1508" s="128"/>
      <c r="E1508" s="129"/>
      <c r="F1508" s="129"/>
      <c r="G1508" s="129"/>
      <c r="H1508" s="129"/>
      <c r="I1508" s="128"/>
      <c r="J1508" s="122"/>
      <c r="K1508" s="118"/>
      <c r="L1508" s="130"/>
      <c r="M1508" s="131"/>
      <c r="N1508" s="131"/>
      <c r="O1508" s="130"/>
      <c r="P1508" s="129"/>
      <c r="Q1508" s="135"/>
      <c r="R1508" s="129"/>
      <c r="S1508" s="136"/>
      <c r="T1508" s="122"/>
      <c r="U1508" s="10"/>
      <c r="V1508" s="10"/>
      <c r="W1508" s="10"/>
      <c r="X1508" s="50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0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  <c r="EZ1508" s="1"/>
      <c r="FA1508" s="1"/>
      <c r="FB1508" s="1"/>
      <c r="FC1508" s="1"/>
      <c r="FD1508" s="1"/>
      <c r="FE1508" s="1"/>
      <c r="FF1508" s="1"/>
      <c r="FG1508" s="1"/>
      <c r="FH1508" s="1"/>
      <c r="FI1508" s="1"/>
      <c r="FJ1508" s="1"/>
    </row>
    <row r="1509" spans="1:166" x14ac:dyDescent="0.15">
      <c r="A1509" s="134"/>
      <c r="B1509" s="127"/>
      <c r="C1509" s="119"/>
      <c r="D1509" s="128"/>
      <c r="E1509" s="129"/>
      <c r="F1509" s="129"/>
      <c r="G1509" s="129"/>
      <c r="H1509" s="129"/>
      <c r="I1509" s="128"/>
      <c r="J1509" s="122"/>
      <c r="K1509" s="118"/>
      <c r="L1509" s="130"/>
      <c r="M1509" s="131"/>
      <c r="N1509" s="131"/>
      <c r="O1509" s="130"/>
      <c r="P1509" s="129"/>
      <c r="Q1509" s="135"/>
      <c r="R1509" s="129"/>
      <c r="S1509" s="136"/>
      <c r="T1509" s="122"/>
      <c r="U1509" s="10"/>
      <c r="V1509" s="10"/>
      <c r="W1509" s="10"/>
      <c r="X1509" s="50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0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  <c r="EZ1509" s="1"/>
      <c r="FA1509" s="1"/>
      <c r="FB1509" s="1"/>
      <c r="FC1509" s="1"/>
      <c r="FD1509" s="1"/>
      <c r="FE1509" s="1"/>
      <c r="FF1509" s="1"/>
      <c r="FG1509" s="1"/>
      <c r="FH1509" s="1"/>
      <c r="FI1509" s="1"/>
      <c r="FJ1509" s="1"/>
    </row>
    <row r="1510" spans="1:166" x14ac:dyDescent="0.15">
      <c r="A1510" s="134"/>
      <c r="B1510" s="127"/>
      <c r="C1510" s="119"/>
      <c r="D1510" s="128"/>
      <c r="E1510" s="129"/>
      <c r="F1510" s="129"/>
      <c r="G1510" s="129"/>
      <c r="H1510" s="129"/>
      <c r="I1510" s="128"/>
      <c r="J1510" s="122"/>
      <c r="K1510" s="118"/>
      <c r="L1510" s="130"/>
      <c r="M1510" s="131"/>
      <c r="N1510" s="131"/>
      <c r="O1510" s="130"/>
      <c r="P1510" s="129"/>
      <c r="Q1510" s="135"/>
      <c r="R1510" s="129"/>
      <c r="S1510" s="136"/>
      <c r="T1510" s="122"/>
      <c r="U1510" s="10"/>
      <c r="V1510" s="10"/>
      <c r="W1510" s="10"/>
      <c r="X1510" s="50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0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  <c r="EZ1510" s="1"/>
      <c r="FA1510" s="1"/>
      <c r="FB1510" s="1"/>
      <c r="FC1510" s="1"/>
      <c r="FD1510" s="1"/>
      <c r="FE1510" s="1"/>
      <c r="FF1510" s="1"/>
      <c r="FG1510" s="1"/>
      <c r="FH1510" s="1"/>
      <c r="FI1510" s="1"/>
      <c r="FJ1510" s="1"/>
    </row>
    <row r="1511" spans="1:166" x14ac:dyDescent="0.15">
      <c r="A1511" s="134"/>
      <c r="B1511" s="127"/>
      <c r="C1511" s="119"/>
      <c r="D1511" s="128"/>
      <c r="E1511" s="129"/>
      <c r="F1511" s="129"/>
      <c r="G1511" s="129"/>
      <c r="H1511" s="129"/>
      <c r="I1511" s="128"/>
      <c r="J1511" s="122"/>
      <c r="K1511" s="118"/>
      <c r="L1511" s="130"/>
      <c r="M1511" s="131"/>
      <c r="N1511" s="131"/>
      <c r="O1511" s="130"/>
      <c r="P1511" s="129"/>
      <c r="Q1511" s="135"/>
      <c r="R1511" s="129"/>
      <c r="S1511" s="136"/>
      <c r="T1511" s="122"/>
      <c r="U1511" s="10"/>
      <c r="V1511" s="10"/>
      <c r="W1511" s="10"/>
      <c r="X1511" s="50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0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  <c r="EZ1511" s="1"/>
      <c r="FA1511" s="1"/>
      <c r="FB1511" s="1"/>
      <c r="FC1511" s="1"/>
      <c r="FD1511" s="1"/>
      <c r="FE1511" s="1"/>
      <c r="FF1511" s="1"/>
      <c r="FG1511" s="1"/>
      <c r="FH1511" s="1"/>
      <c r="FI1511" s="1"/>
      <c r="FJ1511" s="1"/>
    </row>
    <row r="1512" spans="1:166" x14ac:dyDescent="0.15">
      <c r="A1512" s="134"/>
      <c r="B1512" s="127"/>
      <c r="C1512" s="119"/>
      <c r="D1512" s="128"/>
      <c r="E1512" s="129"/>
      <c r="F1512" s="129"/>
      <c r="G1512" s="129"/>
      <c r="H1512" s="129"/>
      <c r="I1512" s="128"/>
      <c r="J1512" s="122"/>
      <c r="K1512" s="118"/>
      <c r="L1512" s="130"/>
      <c r="M1512" s="131"/>
      <c r="N1512" s="131"/>
      <c r="O1512" s="130"/>
      <c r="P1512" s="129"/>
      <c r="Q1512" s="135"/>
      <c r="R1512" s="129"/>
      <c r="S1512" s="136"/>
      <c r="T1512" s="122"/>
      <c r="U1512" s="10"/>
      <c r="V1512" s="10"/>
      <c r="W1512" s="10"/>
      <c r="X1512" s="50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0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  <c r="EZ1512" s="1"/>
      <c r="FA1512" s="1"/>
      <c r="FB1512" s="1"/>
      <c r="FC1512" s="1"/>
      <c r="FD1512" s="1"/>
      <c r="FE1512" s="1"/>
      <c r="FF1512" s="1"/>
      <c r="FG1512" s="1"/>
      <c r="FH1512" s="1"/>
      <c r="FI1512" s="1"/>
      <c r="FJ1512" s="1"/>
    </row>
    <row r="1513" spans="1:166" x14ac:dyDescent="0.15">
      <c r="A1513" s="134"/>
      <c r="B1513" s="127"/>
      <c r="C1513" s="119"/>
      <c r="D1513" s="128"/>
      <c r="E1513" s="129"/>
      <c r="F1513" s="129"/>
      <c r="G1513" s="129"/>
      <c r="H1513" s="129"/>
      <c r="I1513" s="128"/>
      <c r="J1513" s="122"/>
      <c r="K1513" s="118"/>
      <c r="L1513" s="130"/>
      <c r="M1513" s="131"/>
      <c r="N1513" s="131"/>
      <c r="O1513" s="130"/>
      <c r="P1513" s="129"/>
      <c r="Q1513" s="135"/>
      <c r="R1513" s="129"/>
      <c r="S1513" s="136"/>
      <c r="T1513" s="122"/>
      <c r="U1513" s="10"/>
      <c r="V1513" s="10"/>
      <c r="W1513" s="10"/>
      <c r="X1513" s="50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0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  <c r="EZ1513" s="1"/>
      <c r="FA1513" s="1"/>
      <c r="FB1513" s="1"/>
      <c r="FC1513" s="1"/>
      <c r="FD1513" s="1"/>
      <c r="FE1513" s="1"/>
      <c r="FF1513" s="1"/>
      <c r="FG1513" s="1"/>
      <c r="FH1513" s="1"/>
      <c r="FI1513" s="1"/>
      <c r="FJ1513" s="1"/>
    </row>
    <row r="1514" spans="1:166" x14ac:dyDescent="0.15">
      <c r="A1514" s="134"/>
      <c r="B1514" s="127"/>
      <c r="C1514" s="119"/>
      <c r="D1514" s="128"/>
      <c r="E1514" s="129"/>
      <c r="F1514" s="129"/>
      <c r="G1514" s="129"/>
      <c r="H1514" s="129"/>
      <c r="I1514" s="128"/>
      <c r="J1514" s="122"/>
      <c r="K1514" s="118"/>
      <c r="L1514" s="130"/>
      <c r="M1514" s="131"/>
      <c r="N1514" s="131"/>
      <c r="O1514" s="130"/>
      <c r="P1514" s="129"/>
      <c r="Q1514" s="135"/>
      <c r="R1514" s="129"/>
      <c r="S1514" s="136"/>
      <c r="T1514" s="122"/>
      <c r="U1514" s="10"/>
      <c r="V1514" s="10"/>
      <c r="W1514" s="10"/>
      <c r="X1514" s="50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0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  <c r="EZ1514" s="1"/>
      <c r="FA1514" s="1"/>
      <c r="FB1514" s="1"/>
      <c r="FC1514" s="1"/>
      <c r="FD1514" s="1"/>
      <c r="FE1514" s="1"/>
      <c r="FF1514" s="1"/>
      <c r="FG1514" s="1"/>
      <c r="FH1514" s="1"/>
      <c r="FI1514" s="1"/>
      <c r="FJ1514" s="1"/>
    </row>
    <row r="1515" spans="1:166" x14ac:dyDescent="0.15">
      <c r="A1515" s="134"/>
      <c r="B1515" s="127"/>
      <c r="C1515" s="119"/>
      <c r="D1515" s="128"/>
      <c r="E1515" s="129"/>
      <c r="F1515" s="129"/>
      <c r="G1515" s="129"/>
      <c r="H1515" s="129"/>
      <c r="I1515" s="128"/>
      <c r="J1515" s="122"/>
      <c r="K1515" s="118"/>
      <c r="L1515" s="130"/>
      <c r="M1515" s="131"/>
      <c r="N1515" s="131"/>
      <c r="O1515" s="130"/>
      <c r="P1515" s="129"/>
      <c r="Q1515" s="135"/>
      <c r="R1515" s="129"/>
      <c r="S1515" s="136"/>
      <c r="T1515" s="122"/>
      <c r="U1515" s="10"/>
      <c r="V1515" s="10"/>
      <c r="W1515" s="10"/>
      <c r="X1515" s="50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0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  <c r="EZ1515" s="1"/>
      <c r="FA1515" s="1"/>
      <c r="FB1515" s="1"/>
      <c r="FC1515" s="1"/>
      <c r="FD1515" s="1"/>
      <c r="FE1515" s="1"/>
      <c r="FF1515" s="1"/>
      <c r="FG1515" s="1"/>
      <c r="FH1515" s="1"/>
      <c r="FI1515" s="1"/>
      <c r="FJ1515" s="1"/>
    </row>
    <row r="1516" spans="1:166" x14ac:dyDescent="0.15">
      <c r="A1516" s="134"/>
      <c r="B1516" s="127"/>
      <c r="C1516" s="119"/>
      <c r="D1516" s="128"/>
      <c r="E1516" s="129"/>
      <c r="F1516" s="129"/>
      <c r="G1516" s="129"/>
      <c r="H1516" s="129"/>
      <c r="I1516" s="128"/>
      <c r="J1516" s="122"/>
      <c r="K1516" s="118"/>
      <c r="L1516" s="130"/>
      <c r="M1516" s="131"/>
      <c r="N1516" s="131"/>
      <c r="O1516" s="130"/>
      <c r="P1516" s="129"/>
      <c r="Q1516" s="135"/>
      <c r="R1516" s="129"/>
      <c r="S1516" s="136"/>
      <c r="T1516" s="122"/>
      <c r="U1516" s="10"/>
      <c r="V1516" s="10"/>
      <c r="W1516" s="10"/>
      <c r="X1516" s="50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0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  <c r="EZ1516" s="1"/>
      <c r="FA1516" s="1"/>
      <c r="FB1516" s="1"/>
      <c r="FC1516" s="1"/>
      <c r="FD1516" s="1"/>
      <c r="FE1516" s="1"/>
      <c r="FF1516" s="1"/>
      <c r="FG1516" s="1"/>
      <c r="FH1516" s="1"/>
      <c r="FI1516" s="1"/>
      <c r="FJ1516" s="1"/>
    </row>
    <row r="1517" spans="1:166" x14ac:dyDescent="0.15">
      <c r="A1517" s="134"/>
      <c r="B1517" s="127"/>
      <c r="C1517" s="119"/>
      <c r="D1517" s="128"/>
      <c r="E1517" s="129"/>
      <c r="F1517" s="129"/>
      <c r="G1517" s="129"/>
      <c r="H1517" s="129"/>
      <c r="I1517" s="128"/>
      <c r="J1517" s="122"/>
      <c r="K1517" s="118"/>
      <c r="L1517" s="130"/>
      <c r="M1517" s="131"/>
      <c r="N1517" s="131"/>
      <c r="O1517" s="130"/>
      <c r="P1517" s="129"/>
      <c r="Q1517" s="135"/>
      <c r="R1517" s="129"/>
      <c r="S1517" s="136"/>
      <c r="T1517" s="122"/>
      <c r="U1517" s="10"/>
      <c r="V1517" s="10"/>
      <c r="W1517" s="10"/>
      <c r="X1517" s="50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0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  <c r="EZ1517" s="1"/>
      <c r="FA1517" s="1"/>
      <c r="FB1517" s="1"/>
      <c r="FC1517" s="1"/>
      <c r="FD1517" s="1"/>
      <c r="FE1517" s="1"/>
      <c r="FF1517" s="1"/>
      <c r="FG1517" s="1"/>
      <c r="FH1517" s="1"/>
      <c r="FI1517" s="1"/>
      <c r="FJ1517" s="1"/>
    </row>
    <row r="1518" spans="1:166" x14ac:dyDescent="0.15">
      <c r="A1518" s="134"/>
      <c r="B1518" s="127"/>
      <c r="C1518" s="119"/>
      <c r="D1518" s="128"/>
      <c r="E1518" s="129"/>
      <c r="F1518" s="129"/>
      <c r="G1518" s="129"/>
      <c r="H1518" s="129"/>
      <c r="I1518" s="128"/>
      <c r="J1518" s="122"/>
      <c r="K1518" s="118"/>
      <c r="L1518" s="130"/>
      <c r="M1518" s="131"/>
      <c r="N1518" s="131"/>
      <c r="O1518" s="130"/>
      <c r="P1518" s="129"/>
      <c r="Q1518" s="135"/>
      <c r="R1518" s="129"/>
      <c r="S1518" s="136"/>
      <c r="T1518" s="122"/>
      <c r="U1518" s="10"/>
      <c r="V1518" s="10"/>
      <c r="W1518" s="10"/>
      <c r="X1518" s="50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0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  <c r="EZ1518" s="1"/>
      <c r="FA1518" s="1"/>
      <c r="FB1518" s="1"/>
      <c r="FC1518" s="1"/>
      <c r="FD1518" s="1"/>
      <c r="FE1518" s="1"/>
      <c r="FF1518" s="1"/>
      <c r="FG1518" s="1"/>
      <c r="FH1518" s="1"/>
      <c r="FI1518" s="1"/>
      <c r="FJ1518" s="1"/>
    </row>
    <row r="1519" spans="1:166" x14ac:dyDescent="0.15">
      <c r="A1519" s="134"/>
      <c r="B1519" s="127"/>
      <c r="C1519" s="119"/>
      <c r="D1519" s="128"/>
      <c r="E1519" s="129"/>
      <c r="F1519" s="129"/>
      <c r="G1519" s="129"/>
      <c r="H1519" s="129"/>
      <c r="I1519" s="128"/>
      <c r="J1519" s="122"/>
      <c r="K1519" s="118"/>
      <c r="L1519" s="130"/>
      <c r="M1519" s="131"/>
      <c r="N1519" s="131"/>
      <c r="O1519" s="130"/>
      <c r="P1519" s="129"/>
      <c r="Q1519" s="135"/>
      <c r="R1519" s="129"/>
      <c r="S1519" s="136"/>
      <c r="T1519" s="122"/>
      <c r="U1519" s="10"/>
      <c r="V1519" s="10"/>
      <c r="W1519" s="10"/>
      <c r="X1519" s="50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0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  <c r="EZ1519" s="1"/>
      <c r="FA1519" s="1"/>
      <c r="FB1519" s="1"/>
      <c r="FC1519" s="1"/>
      <c r="FD1519" s="1"/>
      <c r="FE1519" s="1"/>
      <c r="FF1519" s="1"/>
      <c r="FG1519" s="1"/>
      <c r="FH1519" s="1"/>
      <c r="FI1519" s="1"/>
      <c r="FJ1519" s="1"/>
    </row>
    <row r="1520" spans="1:166" x14ac:dyDescent="0.15">
      <c r="A1520" s="134"/>
      <c r="B1520" s="127"/>
      <c r="C1520" s="119"/>
      <c r="D1520" s="128"/>
      <c r="E1520" s="129"/>
      <c r="F1520" s="129"/>
      <c r="G1520" s="129"/>
      <c r="H1520" s="129"/>
      <c r="I1520" s="128"/>
      <c r="J1520" s="122"/>
      <c r="K1520" s="118"/>
      <c r="L1520" s="130"/>
      <c r="M1520" s="131"/>
      <c r="N1520" s="131"/>
      <c r="O1520" s="130"/>
      <c r="P1520" s="129"/>
      <c r="Q1520" s="135"/>
      <c r="R1520" s="129"/>
      <c r="S1520" s="136"/>
      <c r="T1520" s="122"/>
      <c r="U1520" s="10"/>
      <c r="V1520" s="10"/>
      <c r="W1520" s="10"/>
      <c r="X1520" s="50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0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  <c r="EZ1520" s="1"/>
      <c r="FA1520" s="1"/>
      <c r="FB1520" s="1"/>
      <c r="FC1520" s="1"/>
      <c r="FD1520" s="1"/>
      <c r="FE1520" s="1"/>
      <c r="FF1520" s="1"/>
      <c r="FG1520" s="1"/>
      <c r="FH1520" s="1"/>
      <c r="FI1520" s="1"/>
      <c r="FJ1520" s="1"/>
    </row>
    <row r="1521" spans="1:166" x14ac:dyDescent="0.15">
      <c r="A1521" s="134"/>
      <c r="B1521" s="127"/>
      <c r="C1521" s="119"/>
      <c r="D1521" s="128"/>
      <c r="E1521" s="129"/>
      <c r="F1521" s="129"/>
      <c r="G1521" s="129"/>
      <c r="H1521" s="129"/>
      <c r="I1521" s="128"/>
      <c r="J1521" s="122"/>
      <c r="K1521" s="118"/>
      <c r="L1521" s="130"/>
      <c r="M1521" s="131"/>
      <c r="N1521" s="131"/>
      <c r="O1521" s="130"/>
      <c r="P1521" s="129"/>
      <c r="Q1521" s="135"/>
      <c r="R1521" s="129"/>
      <c r="S1521" s="136"/>
      <c r="T1521" s="122"/>
      <c r="U1521" s="10"/>
      <c r="V1521" s="10"/>
      <c r="W1521" s="10"/>
      <c r="X1521" s="50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0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  <c r="EZ1521" s="1"/>
      <c r="FA1521" s="1"/>
      <c r="FB1521" s="1"/>
      <c r="FC1521" s="1"/>
      <c r="FD1521" s="1"/>
      <c r="FE1521" s="1"/>
      <c r="FF1521" s="1"/>
      <c r="FG1521" s="1"/>
      <c r="FH1521" s="1"/>
      <c r="FI1521" s="1"/>
      <c r="FJ1521" s="1"/>
    </row>
    <row r="1522" spans="1:166" x14ac:dyDescent="0.15">
      <c r="A1522" s="134"/>
      <c r="B1522" s="127"/>
      <c r="C1522" s="119"/>
      <c r="D1522" s="128"/>
      <c r="E1522" s="129"/>
      <c r="F1522" s="129"/>
      <c r="G1522" s="129"/>
      <c r="H1522" s="129"/>
      <c r="I1522" s="128"/>
      <c r="J1522" s="122"/>
      <c r="K1522" s="118"/>
      <c r="L1522" s="130"/>
      <c r="M1522" s="131"/>
      <c r="N1522" s="131"/>
      <c r="O1522" s="130"/>
      <c r="P1522" s="129"/>
      <c r="Q1522" s="135"/>
      <c r="R1522" s="129"/>
      <c r="S1522" s="136"/>
      <c r="T1522" s="122"/>
      <c r="U1522" s="10"/>
      <c r="V1522" s="10"/>
      <c r="W1522" s="10"/>
      <c r="X1522" s="50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0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  <c r="EZ1522" s="1"/>
      <c r="FA1522" s="1"/>
      <c r="FB1522" s="1"/>
      <c r="FC1522" s="1"/>
      <c r="FD1522" s="1"/>
      <c r="FE1522" s="1"/>
      <c r="FF1522" s="1"/>
      <c r="FG1522" s="1"/>
      <c r="FH1522" s="1"/>
      <c r="FI1522" s="1"/>
      <c r="FJ1522" s="1"/>
    </row>
    <row r="1523" spans="1:166" x14ac:dyDescent="0.15">
      <c r="A1523" s="134"/>
      <c r="B1523" s="127"/>
      <c r="C1523" s="119"/>
      <c r="D1523" s="128"/>
      <c r="E1523" s="129"/>
      <c r="F1523" s="129"/>
      <c r="G1523" s="129"/>
      <c r="H1523" s="129"/>
      <c r="I1523" s="128"/>
      <c r="J1523" s="122"/>
      <c r="K1523" s="118"/>
      <c r="L1523" s="130"/>
      <c r="M1523" s="131"/>
      <c r="N1523" s="131"/>
      <c r="O1523" s="130"/>
      <c r="P1523" s="129"/>
      <c r="Q1523" s="135"/>
      <c r="R1523" s="129"/>
      <c r="S1523" s="136"/>
      <c r="T1523" s="122"/>
      <c r="U1523" s="10"/>
      <c r="V1523" s="10"/>
      <c r="W1523" s="10"/>
      <c r="X1523" s="50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0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  <c r="EZ1523" s="1"/>
      <c r="FA1523" s="1"/>
      <c r="FB1523" s="1"/>
      <c r="FC1523" s="1"/>
      <c r="FD1523" s="1"/>
      <c r="FE1523" s="1"/>
      <c r="FF1523" s="1"/>
      <c r="FG1523" s="1"/>
      <c r="FH1523" s="1"/>
      <c r="FI1523" s="1"/>
      <c r="FJ1523" s="1"/>
    </row>
    <row r="1524" spans="1:166" x14ac:dyDescent="0.15">
      <c r="A1524" s="134"/>
      <c r="B1524" s="127"/>
      <c r="C1524" s="119"/>
      <c r="D1524" s="128"/>
      <c r="E1524" s="129"/>
      <c r="F1524" s="129"/>
      <c r="G1524" s="129"/>
      <c r="H1524" s="129"/>
      <c r="I1524" s="128"/>
      <c r="J1524" s="122"/>
      <c r="K1524" s="118"/>
      <c r="L1524" s="130"/>
      <c r="M1524" s="131"/>
      <c r="N1524" s="131"/>
      <c r="O1524" s="130"/>
      <c r="P1524" s="129"/>
      <c r="Q1524" s="135"/>
      <c r="R1524" s="129"/>
      <c r="S1524" s="136"/>
      <c r="T1524" s="122"/>
      <c r="U1524" s="10"/>
      <c r="V1524" s="10"/>
      <c r="W1524" s="10"/>
      <c r="X1524" s="50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0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  <c r="EZ1524" s="1"/>
      <c r="FA1524" s="1"/>
      <c r="FB1524" s="1"/>
      <c r="FC1524" s="1"/>
      <c r="FD1524" s="1"/>
      <c r="FE1524" s="1"/>
      <c r="FF1524" s="1"/>
      <c r="FG1524" s="1"/>
      <c r="FH1524" s="1"/>
      <c r="FI1524" s="1"/>
      <c r="FJ1524" s="1"/>
    </row>
    <row r="1525" spans="1:166" x14ac:dyDescent="0.15">
      <c r="A1525" s="134"/>
      <c r="B1525" s="127"/>
      <c r="C1525" s="119"/>
      <c r="D1525" s="128"/>
      <c r="E1525" s="129"/>
      <c r="F1525" s="129"/>
      <c r="G1525" s="129"/>
      <c r="H1525" s="129"/>
      <c r="I1525" s="128"/>
      <c r="J1525" s="122"/>
      <c r="K1525" s="118"/>
      <c r="L1525" s="130"/>
      <c r="M1525" s="131"/>
      <c r="N1525" s="131"/>
      <c r="O1525" s="130"/>
      <c r="P1525" s="129"/>
      <c r="Q1525" s="135"/>
      <c r="R1525" s="129"/>
      <c r="S1525" s="136"/>
      <c r="T1525" s="122"/>
      <c r="U1525" s="10"/>
      <c r="V1525" s="10"/>
      <c r="W1525" s="10"/>
      <c r="X1525" s="50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0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  <c r="EZ1525" s="1"/>
      <c r="FA1525" s="1"/>
      <c r="FB1525" s="1"/>
      <c r="FC1525" s="1"/>
      <c r="FD1525" s="1"/>
      <c r="FE1525" s="1"/>
      <c r="FF1525" s="1"/>
      <c r="FG1525" s="1"/>
      <c r="FH1525" s="1"/>
      <c r="FI1525" s="1"/>
      <c r="FJ1525" s="1"/>
    </row>
    <row r="1526" spans="1:166" x14ac:dyDescent="0.15">
      <c r="A1526" s="134"/>
      <c r="B1526" s="127"/>
      <c r="C1526" s="119"/>
      <c r="D1526" s="128"/>
      <c r="E1526" s="129"/>
      <c r="F1526" s="129"/>
      <c r="G1526" s="129"/>
      <c r="H1526" s="129"/>
      <c r="I1526" s="128"/>
      <c r="J1526" s="122"/>
      <c r="K1526" s="118"/>
      <c r="L1526" s="130"/>
      <c r="M1526" s="131"/>
      <c r="N1526" s="131"/>
      <c r="O1526" s="130"/>
      <c r="P1526" s="129"/>
      <c r="Q1526" s="135"/>
      <c r="R1526" s="129"/>
      <c r="S1526" s="136"/>
      <c r="T1526" s="122"/>
      <c r="U1526" s="10"/>
      <c r="V1526" s="10"/>
      <c r="W1526" s="10"/>
      <c r="X1526" s="50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0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  <c r="EZ1526" s="1"/>
      <c r="FA1526" s="1"/>
      <c r="FB1526" s="1"/>
      <c r="FC1526" s="1"/>
      <c r="FD1526" s="1"/>
      <c r="FE1526" s="1"/>
      <c r="FF1526" s="1"/>
      <c r="FG1526" s="1"/>
      <c r="FH1526" s="1"/>
      <c r="FI1526" s="1"/>
      <c r="FJ1526" s="1"/>
    </row>
    <row r="1527" spans="1:166" x14ac:dyDescent="0.15">
      <c r="A1527" s="134"/>
      <c r="B1527" s="127"/>
      <c r="C1527" s="119"/>
      <c r="D1527" s="128"/>
      <c r="E1527" s="129"/>
      <c r="F1527" s="129"/>
      <c r="G1527" s="129"/>
      <c r="H1527" s="129"/>
      <c r="I1527" s="128"/>
      <c r="J1527" s="122"/>
      <c r="K1527" s="118"/>
      <c r="L1527" s="130"/>
      <c r="M1527" s="131"/>
      <c r="N1527" s="131"/>
      <c r="O1527" s="130"/>
      <c r="P1527" s="129"/>
      <c r="Q1527" s="135"/>
      <c r="R1527" s="129"/>
      <c r="S1527" s="136"/>
      <c r="T1527" s="122"/>
      <c r="U1527" s="10"/>
      <c r="V1527" s="10"/>
      <c r="W1527" s="10"/>
      <c r="X1527" s="50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0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  <c r="EZ1527" s="1"/>
      <c r="FA1527" s="1"/>
      <c r="FB1527" s="1"/>
      <c r="FC1527" s="1"/>
      <c r="FD1527" s="1"/>
      <c r="FE1527" s="1"/>
      <c r="FF1527" s="1"/>
      <c r="FG1527" s="1"/>
      <c r="FH1527" s="1"/>
      <c r="FI1527" s="1"/>
      <c r="FJ1527" s="1"/>
    </row>
    <row r="1528" spans="1:166" x14ac:dyDescent="0.15">
      <c r="A1528" s="134"/>
      <c r="B1528" s="127"/>
      <c r="C1528" s="119"/>
      <c r="D1528" s="128"/>
      <c r="E1528" s="129"/>
      <c r="F1528" s="129"/>
      <c r="G1528" s="129"/>
      <c r="H1528" s="129"/>
      <c r="I1528" s="128"/>
      <c r="J1528" s="122"/>
      <c r="K1528" s="118"/>
      <c r="L1528" s="130"/>
      <c r="M1528" s="131"/>
      <c r="N1528" s="131"/>
      <c r="O1528" s="130"/>
      <c r="P1528" s="129"/>
      <c r="Q1528" s="135"/>
      <c r="R1528" s="129"/>
      <c r="S1528" s="136"/>
      <c r="T1528" s="122"/>
      <c r="U1528" s="10"/>
      <c r="V1528" s="10"/>
      <c r="W1528" s="10"/>
      <c r="X1528" s="50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0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  <c r="EZ1528" s="1"/>
      <c r="FA1528" s="1"/>
      <c r="FB1528" s="1"/>
      <c r="FC1528" s="1"/>
      <c r="FD1528" s="1"/>
      <c r="FE1528" s="1"/>
      <c r="FF1528" s="1"/>
      <c r="FG1528" s="1"/>
      <c r="FH1528" s="1"/>
      <c r="FI1528" s="1"/>
      <c r="FJ1528" s="1"/>
    </row>
    <row r="1529" spans="1:166" x14ac:dyDescent="0.15">
      <c r="A1529" s="134"/>
      <c r="B1529" s="127"/>
      <c r="C1529" s="119"/>
      <c r="D1529" s="128"/>
      <c r="E1529" s="129"/>
      <c r="F1529" s="129"/>
      <c r="G1529" s="129"/>
      <c r="H1529" s="129"/>
      <c r="I1529" s="128"/>
      <c r="J1529" s="122"/>
      <c r="K1529" s="118"/>
      <c r="L1529" s="130"/>
      <c r="M1529" s="131"/>
      <c r="N1529" s="131"/>
      <c r="O1529" s="130"/>
      <c r="P1529" s="129"/>
      <c r="Q1529" s="135"/>
      <c r="R1529" s="129"/>
      <c r="S1529" s="136"/>
      <c r="T1529" s="122"/>
      <c r="U1529" s="10"/>
      <c r="V1529" s="10"/>
      <c r="W1529" s="10"/>
      <c r="X1529" s="50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0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  <c r="EZ1529" s="1"/>
      <c r="FA1529" s="1"/>
      <c r="FB1529" s="1"/>
      <c r="FC1529" s="1"/>
      <c r="FD1529" s="1"/>
      <c r="FE1529" s="1"/>
      <c r="FF1529" s="1"/>
      <c r="FG1529" s="1"/>
      <c r="FH1529" s="1"/>
      <c r="FI1529" s="1"/>
      <c r="FJ1529" s="1"/>
    </row>
    <row r="1530" spans="1:166" x14ac:dyDescent="0.15">
      <c r="A1530" s="134"/>
      <c r="B1530" s="127"/>
      <c r="C1530" s="119"/>
      <c r="D1530" s="128"/>
      <c r="E1530" s="129"/>
      <c r="F1530" s="129"/>
      <c r="G1530" s="129"/>
      <c r="H1530" s="129"/>
      <c r="I1530" s="128"/>
      <c r="J1530" s="122"/>
      <c r="K1530" s="118"/>
      <c r="L1530" s="130"/>
      <c r="M1530" s="131"/>
      <c r="N1530" s="131"/>
      <c r="O1530" s="130"/>
      <c r="P1530" s="129"/>
      <c r="Q1530" s="135"/>
      <c r="R1530" s="129"/>
      <c r="S1530" s="136"/>
      <c r="T1530" s="122"/>
      <c r="U1530" s="10"/>
      <c r="V1530" s="10"/>
      <c r="W1530" s="10"/>
      <c r="X1530" s="50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0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  <c r="EZ1530" s="1"/>
      <c r="FA1530" s="1"/>
      <c r="FB1530" s="1"/>
      <c r="FC1530" s="1"/>
      <c r="FD1530" s="1"/>
      <c r="FE1530" s="1"/>
      <c r="FF1530" s="1"/>
      <c r="FG1530" s="1"/>
      <c r="FH1530" s="1"/>
      <c r="FI1530" s="1"/>
      <c r="FJ1530" s="1"/>
    </row>
    <row r="1531" spans="1:166" x14ac:dyDescent="0.15">
      <c r="A1531" s="134"/>
      <c r="B1531" s="127"/>
      <c r="C1531" s="119"/>
      <c r="D1531" s="128"/>
      <c r="E1531" s="129"/>
      <c r="F1531" s="129"/>
      <c r="G1531" s="129"/>
      <c r="H1531" s="129"/>
      <c r="I1531" s="128"/>
      <c r="J1531" s="122"/>
      <c r="K1531" s="118"/>
      <c r="L1531" s="130"/>
      <c r="M1531" s="131"/>
      <c r="N1531" s="131"/>
      <c r="O1531" s="130"/>
      <c r="P1531" s="129"/>
      <c r="Q1531" s="135"/>
      <c r="R1531" s="129"/>
      <c r="S1531" s="136"/>
      <c r="T1531" s="122"/>
      <c r="U1531" s="10"/>
      <c r="V1531" s="10"/>
      <c r="W1531" s="10"/>
      <c r="X1531" s="50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0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  <c r="EZ1531" s="1"/>
      <c r="FA1531" s="1"/>
      <c r="FB1531" s="1"/>
      <c r="FC1531" s="1"/>
      <c r="FD1531" s="1"/>
      <c r="FE1531" s="1"/>
      <c r="FF1531" s="1"/>
      <c r="FG1531" s="1"/>
      <c r="FH1531" s="1"/>
      <c r="FI1531" s="1"/>
      <c r="FJ1531" s="1"/>
    </row>
    <row r="1532" spans="1:166" x14ac:dyDescent="0.15">
      <c r="A1532" s="134"/>
      <c r="B1532" s="127"/>
      <c r="C1532" s="119"/>
      <c r="D1532" s="128"/>
      <c r="E1532" s="129"/>
      <c r="F1532" s="129"/>
      <c r="G1532" s="129"/>
      <c r="H1532" s="129"/>
      <c r="I1532" s="128"/>
      <c r="J1532" s="122"/>
      <c r="K1532" s="118"/>
      <c r="L1532" s="130"/>
      <c r="M1532" s="131"/>
      <c r="N1532" s="131"/>
      <c r="O1532" s="130"/>
      <c r="P1532" s="129"/>
      <c r="Q1532" s="135"/>
      <c r="R1532" s="129"/>
      <c r="S1532" s="136"/>
      <c r="T1532" s="122"/>
      <c r="U1532" s="10"/>
      <c r="V1532" s="10"/>
      <c r="W1532" s="10"/>
      <c r="X1532" s="50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0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  <c r="EZ1532" s="1"/>
      <c r="FA1532" s="1"/>
      <c r="FB1532" s="1"/>
      <c r="FC1532" s="1"/>
      <c r="FD1532" s="1"/>
      <c r="FE1532" s="1"/>
      <c r="FF1532" s="1"/>
      <c r="FG1532" s="1"/>
      <c r="FH1532" s="1"/>
      <c r="FI1532" s="1"/>
      <c r="FJ1532" s="1"/>
    </row>
    <row r="1533" spans="1:166" x14ac:dyDescent="0.15">
      <c r="A1533" s="134"/>
      <c r="B1533" s="127"/>
      <c r="C1533" s="119"/>
      <c r="D1533" s="128"/>
      <c r="E1533" s="129"/>
      <c r="F1533" s="129"/>
      <c r="G1533" s="129"/>
      <c r="H1533" s="129"/>
      <c r="I1533" s="128"/>
      <c r="J1533" s="122"/>
      <c r="K1533" s="118"/>
      <c r="L1533" s="130"/>
      <c r="M1533" s="131"/>
      <c r="N1533" s="131"/>
      <c r="O1533" s="130"/>
      <c r="P1533" s="129"/>
      <c r="Q1533" s="135"/>
      <c r="R1533" s="129"/>
      <c r="S1533" s="136"/>
      <c r="T1533" s="122"/>
      <c r="U1533" s="10"/>
      <c r="V1533" s="10"/>
      <c r="W1533" s="10"/>
      <c r="X1533" s="50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0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  <c r="EZ1533" s="1"/>
      <c r="FA1533" s="1"/>
      <c r="FB1533" s="1"/>
      <c r="FC1533" s="1"/>
      <c r="FD1533" s="1"/>
      <c r="FE1533" s="1"/>
      <c r="FF1533" s="1"/>
      <c r="FG1533" s="1"/>
      <c r="FH1533" s="1"/>
      <c r="FI1533" s="1"/>
      <c r="FJ1533" s="1"/>
    </row>
    <row r="1534" spans="1:166" x14ac:dyDescent="0.15">
      <c r="A1534" s="134"/>
      <c r="B1534" s="127"/>
      <c r="C1534" s="119"/>
      <c r="D1534" s="128"/>
      <c r="E1534" s="129"/>
      <c r="F1534" s="129"/>
      <c r="G1534" s="129"/>
      <c r="H1534" s="129"/>
      <c r="I1534" s="128"/>
      <c r="J1534" s="122"/>
      <c r="K1534" s="118"/>
      <c r="L1534" s="130"/>
      <c r="M1534" s="131"/>
      <c r="N1534" s="131"/>
      <c r="O1534" s="130"/>
      <c r="P1534" s="129"/>
      <c r="Q1534" s="135"/>
      <c r="R1534" s="129"/>
      <c r="S1534" s="136"/>
      <c r="T1534" s="122"/>
      <c r="U1534" s="10"/>
      <c r="V1534" s="10"/>
      <c r="W1534" s="10"/>
      <c r="X1534" s="50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0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  <c r="EZ1534" s="1"/>
      <c r="FA1534" s="1"/>
      <c r="FB1534" s="1"/>
      <c r="FC1534" s="1"/>
      <c r="FD1534" s="1"/>
      <c r="FE1534" s="1"/>
      <c r="FF1534" s="1"/>
      <c r="FG1534" s="1"/>
      <c r="FH1534" s="1"/>
      <c r="FI1534" s="1"/>
      <c r="FJ1534" s="1"/>
    </row>
    <row r="1535" spans="1:166" x14ac:dyDescent="0.15">
      <c r="A1535" s="134"/>
      <c r="B1535" s="127"/>
      <c r="C1535" s="119"/>
      <c r="D1535" s="128"/>
      <c r="E1535" s="129"/>
      <c r="F1535" s="129"/>
      <c r="G1535" s="129"/>
      <c r="H1535" s="129"/>
      <c r="I1535" s="128"/>
      <c r="J1535" s="122"/>
      <c r="K1535" s="118"/>
      <c r="L1535" s="130"/>
      <c r="M1535" s="131"/>
      <c r="N1535" s="131"/>
      <c r="O1535" s="130"/>
      <c r="P1535" s="129"/>
      <c r="Q1535" s="135"/>
      <c r="R1535" s="129"/>
      <c r="S1535" s="136"/>
      <c r="T1535" s="122"/>
      <c r="U1535" s="10"/>
      <c r="V1535" s="10"/>
      <c r="W1535" s="10"/>
      <c r="X1535" s="50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0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  <c r="EZ1535" s="1"/>
      <c r="FA1535" s="1"/>
      <c r="FB1535" s="1"/>
      <c r="FC1535" s="1"/>
      <c r="FD1535" s="1"/>
      <c r="FE1535" s="1"/>
      <c r="FF1535" s="1"/>
      <c r="FG1535" s="1"/>
      <c r="FH1535" s="1"/>
      <c r="FI1535" s="1"/>
      <c r="FJ1535" s="1"/>
    </row>
    <row r="1536" spans="1:166" x14ac:dyDescent="0.15">
      <c r="A1536" s="134"/>
      <c r="B1536" s="127"/>
      <c r="C1536" s="119"/>
      <c r="D1536" s="128"/>
      <c r="E1536" s="129"/>
      <c r="F1536" s="129"/>
      <c r="G1536" s="129"/>
      <c r="H1536" s="129"/>
      <c r="I1536" s="128"/>
      <c r="J1536" s="122"/>
      <c r="K1536" s="118"/>
      <c r="L1536" s="130"/>
      <c r="M1536" s="131"/>
      <c r="N1536" s="131"/>
      <c r="O1536" s="130"/>
      <c r="P1536" s="129"/>
      <c r="Q1536" s="135"/>
      <c r="R1536" s="129"/>
      <c r="S1536" s="136"/>
      <c r="T1536" s="122"/>
      <c r="U1536" s="10"/>
      <c r="V1536" s="10"/>
      <c r="W1536" s="10"/>
      <c r="X1536" s="50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0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  <c r="EZ1536" s="1"/>
      <c r="FA1536" s="1"/>
      <c r="FB1536" s="1"/>
      <c r="FC1536" s="1"/>
      <c r="FD1536" s="1"/>
      <c r="FE1536" s="1"/>
      <c r="FF1536" s="1"/>
      <c r="FG1536" s="1"/>
      <c r="FH1536" s="1"/>
      <c r="FI1536" s="1"/>
      <c r="FJ1536" s="1"/>
    </row>
    <row r="1537" spans="1:166" x14ac:dyDescent="0.15">
      <c r="A1537" s="134"/>
      <c r="B1537" s="127"/>
      <c r="C1537" s="119"/>
      <c r="D1537" s="128"/>
      <c r="E1537" s="129"/>
      <c r="F1537" s="129"/>
      <c r="G1537" s="129"/>
      <c r="H1537" s="129"/>
      <c r="I1537" s="128"/>
      <c r="J1537" s="122"/>
      <c r="K1537" s="118"/>
      <c r="L1537" s="130"/>
      <c r="M1537" s="131"/>
      <c r="N1537" s="131"/>
      <c r="O1537" s="130"/>
      <c r="P1537" s="129"/>
      <c r="Q1537" s="135"/>
      <c r="R1537" s="129"/>
      <c r="S1537" s="136"/>
      <c r="T1537" s="122"/>
      <c r="U1537" s="10"/>
      <c r="V1537" s="10"/>
      <c r="W1537" s="10"/>
      <c r="X1537" s="50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0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  <c r="EZ1537" s="1"/>
      <c r="FA1537" s="1"/>
      <c r="FB1537" s="1"/>
      <c r="FC1537" s="1"/>
      <c r="FD1537" s="1"/>
      <c r="FE1537" s="1"/>
      <c r="FF1537" s="1"/>
      <c r="FG1537" s="1"/>
      <c r="FH1537" s="1"/>
      <c r="FI1537" s="1"/>
      <c r="FJ1537" s="1"/>
    </row>
    <row r="1538" spans="1:166" x14ac:dyDescent="0.15">
      <c r="A1538" s="134"/>
      <c r="B1538" s="127"/>
      <c r="C1538" s="119"/>
      <c r="D1538" s="128"/>
      <c r="E1538" s="129"/>
      <c r="F1538" s="129"/>
      <c r="G1538" s="129"/>
      <c r="H1538" s="129"/>
      <c r="I1538" s="128"/>
      <c r="J1538" s="122"/>
      <c r="K1538" s="118"/>
      <c r="L1538" s="130"/>
      <c r="M1538" s="131"/>
      <c r="N1538" s="131"/>
      <c r="O1538" s="130"/>
      <c r="P1538" s="129"/>
      <c r="Q1538" s="135"/>
      <c r="R1538" s="129"/>
      <c r="S1538" s="136"/>
      <c r="T1538" s="122"/>
      <c r="U1538" s="10"/>
      <c r="V1538" s="10"/>
      <c r="W1538" s="10"/>
      <c r="X1538" s="50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0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  <c r="EZ1538" s="1"/>
      <c r="FA1538" s="1"/>
      <c r="FB1538" s="1"/>
      <c r="FC1538" s="1"/>
      <c r="FD1538" s="1"/>
      <c r="FE1538" s="1"/>
      <c r="FF1538" s="1"/>
      <c r="FG1538" s="1"/>
      <c r="FH1538" s="1"/>
      <c r="FI1538" s="1"/>
      <c r="FJ1538" s="1"/>
    </row>
    <row r="1539" spans="1:166" x14ac:dyDescent="0.15">
      <c r="A1539" s="134"/>
      <c r="B1539" s="127"/>
      <c r="C1539" s="119"/>
      <c r="D1539" s="128"/>
      <c r="E1539" s="129"/>
      <c r="F1539" s="129"/>
      <c r="G1539" s="129"/>
      <c r="H1539" s="129"/>
      <c r="I1539" s="128"/>
      <c r="J1539" s="122"/>
      <c r="K1539" s="118"/>
      <c r="L1539" s="130"/>
      <c r="M1539" s="131"/>
      <c r="N1539" s="131"/>
      <c r="O1539" s="130"/>
      <c r="P1539" s="129"/>
      <c r="Q1539" s="135"/>
      <c r="R1539" s="129"/>
      <c r="S1539" s="136"/>
      <c r="T1539" s="122"/>
      <c r="U1539" s="10"/>
      <c r="V1539" s="10"/>
      <c r="W1539" s="10"/>
      <c r="X1539" s="50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0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  <c r="EZ1539" s="1"/>
      <c r="FA1539" s="1"/>
      <c r="FB1539" s="1"/>
      <c r="FC1539" s="1"/>
      <c r="FD1539" s="1"/>
      <c r="FE1539" s="1"/>
      <c r="FF1539" s="1"/>
      <c r="FG1539" s="1"/>
      <c r="FH1539" s="1"/>
      <c r="FI1539" s="1"/>
      <c r="FJ1539" s="1"/>
    </row>
    <row r="1540" spans="1:166" x14ac:dyDescent="0.15">
      <c r="A1540" s="134"/>
      <c r="B1540" s="127"/>
      <c r="C1540" s="119"/>
      <c r="D1540" s="128"/>
      <c r="E1540" s="129"/>
      <c r="F1540" s="129"/>
      <c r="G1540" s="129"/>
      <c r="H1540" s="129"/>
      <c r="I1540" s="128"/>
      <c r="J1540" s="122"/>
      <c r="K1540" s="118"/>
      <c r="L1540" s="130"/>
      <c r="M1540" s="131"/>
      <c r="N1540" s="131"/>
      <c r="O1540" s="130"/>
      <c r="P1540" s="129"/>
      <c r="Q1540" s="135"/>
      <c r="R1540" s="129"/>
      <c r="S1540" s="136"/>
      <c r="T1540" s="122"/>
      <c r="U1540" s="10"/>
      <c r="V1540" s="10"/>
      <c r="W1540" s="10"/>
      <c r="X1540" s="50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0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  <c r="EZ1540" s="1"/>
      <c r="FA1540" s="1"/>
      <c r="FB1540" s="1"/>
      <c r="FC1540" s="1"/>
      <c r="FD1540" s="1"/>
      <c r="FE1540" s="1"/>
      <c r="FF1540" s="1"/>
      <c r="FG1540" s="1"/>
      <c r="FH1540" s="1"/>
      <c r="FI1540" s="1"/>
      <c r="FJ1540" s="1"/>
    </row>
    <row r="1541" spans="1:166" x14ac:dyDescent="0.15">
      <c r="A1541" s="134"/>
      <c r="B1541" s="127"/>
      <c r="C1541" s="119"/>
      <c r="D1541" s="128"/>
      <c r="E1541" s="129"/>
      <c r="F1541" s="129"/>
      <c r="G1541" s="129"/>
      <c r="H1541" s="129"/>
      <c r="I1541" s="128"/>
      <c r="J1541" s="122"/>
      <c r="K1541" s="118"/>
      <c r="L1541" s="130"/>
      <c r="M1541" s="131"/>
      <c r="N1541" s="131"/>
      <c r="O1541" s="130"/>
      <c r="P1541" s="129"/>
      <c r="Q1541" s="135"/>
      <c r="R1541" s="129"/>
      <c r="S1541" s="136"/>
      <c r="T1541" s="122"/>
      <c r="U1541" s="10"/>
      <c r="V1541" s="10"/>
      <c r="W1541" s="10"/>
      <c r="X1541" s="50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0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  <c r="EZ1541" s="1"/>
      <c r="FA1541" s="1"/>
      <c r="FB1541" s="1"/>
      <c r="FC1541" s="1"/>
      <c r="FD1541" s="1"/>
      <c r="FE1541" s="1"/>
      <c r="FF1541" s="1"/>
      <c r="FG1541" s="1"/>
      <c r="FH1541" s="1"/>
      <c r="FI1541" s="1"/>
      <c r="FJ1541" s="1"/>
    </row>
    <row r="1542" spans="1:166" x14ac:dyDescent="0.15">
      <c r="A1542" s="134"/>
      <c r="B1542" s="127"/>
      <c r="C1542" s="119"/>
      <c r="D1542" s="128"/>
      <c r="E1542" s="129"/>
      <c r="F1542" s="129"/>
      <c r="G1542" s="129"/>
      <c r="H1542" s="129"/>
      <c r="I1542" s="128"/>
      <c r="J1542" s="122"/>
      <c r="K1542" s="118"/>
      <c r="L1542" s="130"/>
      <c r="M1542" s="131"/>
      <c r="N1542" s="131"/>
      <c r="O1542" s="130"/>
      <c r="P1542" s="129"/>
      <c r="Q1542" s="135"/>
      <c r="R1542" s="129"/>
      <c r="S1542" s="136"/>
      <c r="T1542" s="122"/>
      <c r="U1542" s="10"/>
      <c r="V1542" s="10"/>
      <c r="W1542" s="10"/>
      <c r="X1542" s="50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0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  <c r="EZ1542" s="1"/>
      <c r="FA1542" s="1"/>
      <c r="FB1542" s="1"/>
      <c r="FC1542" s="1"/>
      <c r="FD1542" s="1"/>
      <c r="FE1542" s="1"/>
      <c r="FF1542" s="1"/>
      <c r="FG1542" s="1"/>
      <c r="FH1542" s="1"/>
      <c r="FI1542" s="1"/>
      <c r="FJ1542" s="1"/>
    </row>
    <row r="1543" spans="1:166" x14ac:dyDescent="0.15">
      <c r="A1543" s="134"/>
      <c r="B1543" s="127"/>
      <c r="C1543" s="119"/>
      <c r="D1543" s="128"/>
      <c r="E1543" s="129"/>
      <c r="F1543" s="129"/>
      <c r="G1543" s="129"/>
      <c r="H1543" s="129"/>
      <c r="I1543" s="128"/>
      <c r="J1543" s="122"/>
      <c r="K1543" s="118"/>
      <c r="L1543" s="130"/>
      <c r="M1543" s="131"/>
      <c r="N1543" s="131"/>
      <c r="O1543" s="130"/>
      <c r="P1543" s="129"/>
      <c r="Q1543" s="135"/>
      <c r="R1543" s="129"/>
      <c r="S1543" s="136"/>
      <c r="T1543" s="122"/>
      <c r="U1543" s="10"/>
      <c r="V1543" s="10"/>
      <c r="W1543" s="10"/>
      <c r="X1543" s="50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0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  <c r="EZ1543" s="1"/>
      <c r="FA1543" s="1"/>
      <c r="FB1543" s="1"/>
      <c r="FC1543" s="1"/>
      <c r="FD1543" s="1"/>
      <c r="FE1543" s="1"/>
      <c r="FF1543" s="1"/>
      <c r="FG1543" s="1"/>
      <c r="FH1543" s="1"/>
      <c r="FI1543" s="1"/>
      <c r="FJ1543" s="1"/>
    </row>
    <row r="1544" spans="1:166" x14ac:dyDescent="0.15">
      <c r="A1544" s="134"/>
      <c r="B1544" s="127"/>
      <c r="C1544" s="119"/>
      <c r="D1544" s="128"/>
      <c r="E1544" s="129"/>
      <c r="F1544" s="129"/>
      <c r="G1544" s="129"/>
      <c r="H1544" s="129"/>
      <c r="I1544" s="128"/>
      <c r="J1544" s="122"/>
      <c r="K1544" s="118"/>
      <c r="L1544" s="130"/>
      <c r="M1544" s="131"/>
      <c r="N1544" s="131"/>
      <c r="O1544" s="130"/>
      <c r="P1544" s="129"/>
      <c r="Q1544" s="135"/>
      <c r="R1544" s="129"/>
      <c r="S1544" s="136"/>
      <c r="T1544" s="122"/>
      <c r="U1544" s="10"/>
      <c r="V1544" s="10"/>
      <c r="W1544" s="10"/>
      <c r="X1544" s="50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0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  <c r="EZ1544" s="1"/>
      <c r="FA1544" s="1"/>
      <c r="FB1544" s="1"/>
      <c r="FC1544" s="1"/>
      <c r="FD1544" s="1"/>
      <c r="FE1544" s="1"/>
      <c r="FF1544" s="1"/>
      <c r="FG1544" s="1"/>
      <c r="FH1544" s="1"/>
      <c r="FI1544" s="1"/>
      <c r="FJ1544" s="1"/>
    </row>
    <row r="1545" spans="1:166" x14ac:dyDescent="0.15">
      <c r="A1545" s="134"/>
      <c r="B1545" s="127"/>
      <c r="C1545" s="119"/>
      <c r="D1545" s="128"/>
      <c r="E1545" s="129"/>
      <c r="F1545" s="129"/>
      <c r="G1545" s="129"/>
      <c r="H1545" s="129"/>
      <c r="I1545" s="128"/>
      <c r="J1545" s="122"/>
      <c r="K1545" s="118"/>
      <c r="L1545" s="130"/>
      <c r="M1545" s="131"/>
      <c r="N1545" s="131"/>
      <c r="O1545" s="130"/>
      <c r="P1545" s="129"/>
      <c r="Q1545" s="135"/>
      <c r="R1545" s="129"/>
      <c r="S1545" s="136"/>
      <c r="T1545" s="122"/>
      <c r="U1545" s="10"/>
      <c r="V1545" s="10"/>
      <c r="W1545" s="10"/>
      <c r="X1545" s="50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0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  <c r="EZ1545" s="1"/>
      <c r="FA1545" s="1"/>
      <c r="FB1545" s="1"/>
      <c r="FC1545" s="1"/>
      <c r="FD1545" s="1"/>
      <c r="FE1545" s="1"/>
      <c r="FF1545" s="1"/>
      <c r="FG1545" s="1"/>
      <c r="FH1545" s="1"/>
      <c r="FI1545" s="1"/>
      <c r="FJ1545" s="1"/>
    </row>
    <row r="1546" spans="1:166" x14ac:dyDescent="0.15">
      <c r="A1546" s="134"/>
      <c r="B1546" s="127"/>
      <c r="C1546" s="119"/>
      <c r="D1546" s="128"/>
      <c r="E1546" s="129"/>
      <c r="F1546" s="129"/>
      <c r="G1546" s="129"/>
      <c r="H1546" s="129"/>
      <c r="I1546" s="128"/>
      <c r="J1546" s="122"/>
      <c r="K1546" s="118"/>
      <c r="L1546" s="130"/>
      <c r="M1546" s="131"/>
      <c r="N1546" s="131"/>
      <c r="O1546" s="130"/>
      <c r="P1546" s="129"/>
      <c r="Q1546" s="135"/>
      <c r="R1546" s="129"/>
      <c r="S1546" s="136"/>
      <c r="T1546" s="122"/>
      <c r="U1546" s="10"/>
      <c r="V1546" s="10"/>
      <c r="W1546" s="10"/>
      <c r="X1546" s="50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0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  <c r="EZ1546" s="1"/>
      <c r="FA1546" s="1"/>
      <c r="FB1546" s="1"/>
      <c r="FC1546" s="1"/>
      <c r="FD1546" s="1"/>
      <c r="FE1546" s="1"/>
      <c r="FF1546" s="1"/>
      <c r="FG1546" s="1"/>
      <c r="FH1546" s="1"/>
      <c r="FI1546" s="1"/>
      <c r="FJ1546" s="1"/>
    </row>
    <row r="1547" spans="1:166" x14ac:dyDescent="0.15">
      <c r="A1547" s="134"/>
      <c r="B1547" s="127"/>
      <c r="C1547" s="119"/>
      <c r="D1547" s="128"/>
      <c r="E1547" s="129"/>
      <c r="F1547" s="129"/>
      <c r="G1547" s="129"/>
      <c r="H1547" s="129"/>
      <c r="I1547" s="128"/>
      <c r="J1547" s="122"/>
      <c r="K1547" s="118"/>
      <c r="L1547" s="130"/>
      <c r="M1547" s="131"/>
      <c r="N1547" s="131"/>
      <c r="O1547" s="130"/>
      <c r="P1547" s="129"/>
      <c r="Q1547" s="135"/>
      <c r="R1547" s="129"/>
      <c r="S1547" s="136"/>
      <c r="T1547" s="122"/>
      <c r="U1547" s="10"/>
      <c r="V1547" s="10"/>
      <c r="W1547" s="10"/>
      <c r="X1547" s="50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0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  <c r="EZ1547" s="1"/>
      <c r="FA1547" s="1"/>
      <c r="FB1547" s="1"/>
      <c r="FC1547" s="1"/>
      <c r="FD1547" s="1"/>
      <c r="FE1547" s="1"/>
      <c r="FF1547" s="1"/>
      <c r="FG1547" s="1"/>
      <c r="FH1547" s="1"/>
      <c r="FI1547" s="1"/>
      <c r="FJ1547" s="1"/>
    </row>
    <row r="1548" spans="1:166" x14ac:dyDescent="0.15">
      <c r="A1548" s="134"/>
      <c r="B1548" s="127"/>
      <c r="C1548" s="119"/>
      <c r="D1548" s="128"/>
      <c r="E1548" s="129"/>
      <c r="F1548" s="129"/>
      <c r="G1548" s="129"/>
      <c r="H1548" s="129"/>
      <c r="I1548" s="128"/>
      <c r="J1548" s="122"/>
      <c r="K1548" s="118"/>
      <c r="L1548" s="130"/>
      <c r="M1548" s="131"/>
      <c r="N1548" s="131"/>
      <c r="O1548" s="130"/>
      <c r="P1548" s="129"/>
      <c r="Q1548" s="135"/>
      <c r="R1548" s="129"/>
      <c r="S1548" s="136"/>
      <c r="T1548" s="122"/>
      <c r="U1548" s="10"/>
      <c r="V1548" s="10"/>
      <c r="W1548" s="10"/>
      <c r="X1548" s="50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0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  <c r="EZ1548" s="1"/>
      <c r="FA1548" s="1"/>
      <c r="FB1548" s="1"/>
      <c r="FC1548" s="1"/>
      <c r="FD1548" s="1"/>
      <c r="FE1548" s="1"/>
      <c r="FF1548" s="1"/>
      <c r="FG1548" s="1"/>
      <c r="FH1548" s="1"/>
      <c r="FI1548" s="1"/>
      <c r="FJ1548" s="1"/>
    </row>
    <row r="1549" spans="1:166" x14ac:dyDescent="0.15">
      <c r="A1549" s="134"/>
      <c r="B1549" s="127"/>
      <c r="C1549" s="119"/>
      <c r="D1549" s="128"/>
      <c r="E1549" s="129"/>
      <c r="F1549" s="129"/>
      <c r="G1549" s="129"/>
      <c r="H1549" s="129"/>
      <c r="I1549" s="128"/>
      <c r="J1549" s="122"/>
      <c r="K1549" s="118"/>
      <c r="L1549" s="130"/>
      <c r="M1549" s="131"/>
      <c r="N1549" s="131"/>
      <c r="O1549" s="130"/>
      <c r="P1549" s="129"/>
      <c r="Q1549" s="135"/>
      <c r="R1549" s="129"/>
      <c r="S1549" s="136"/>
      <c r="T1549" s="122"/>
      <c r="U1549" s="10"/>
      <c r="V1549" s="10"/>
      <c r="W1549" s="10"/>
      <c r="X1549" s="50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0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  <c r="EZ1549" s="1"/>
      <c r="FA1549" s="1"/>
      <c r="FB1549" s="1"/>
      <c r="FC1549" s="1"/>
      <c r="FD1549" s="1"/>
      <c r="FE1549" s="1"/>
      <c r="FF1549" s="1"/>
      <c r="FG1549" s="1"/>
      <c r="FH1549" s="1"/>
      <c r="FI1549" s="1"/>
      <c r="FJ1549" s="1"/>
    </row>
    <row r="1550" spans="1:166" x14ac:dyDescent="0.15">
      <c r="A1550" s="134"/>
      <c r="B1550" s="127"/>
      <c r="C1550" s="119"/>
      <c r="D1550" s="128"/>
      <c r="E1550" s="129"/>
      <c r="F1550" s="129"/>
      <c r="G1550" s="129"/>
      <c r="H1550" s="129"/>
      <c r="I1550" s="128"/>
      <c r="J1550" s="122"/>
      <c r="K1550" s="118"/>
      <c r="L1550" s="130"/>
      <c r="M1550" s="131"/>
      <c r="N1550" s="131"/>
      <c r="O1550" s="130"/>
      <c r="P1550" s="129"/>
      <c r="Q1550" s="135"/>
      <c r="R1550" s="129"/>
      <c r="S1550" s="136"/>
      <c r="T1550" s="122"/>
      <c r="U1550" s="10"/>
      <c r="V1550" s="10"/>
      <c r="W1550" s="10"/>
      <c r="X1550" s="50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0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  <c r="EZ1550" s="1"/>
      <c r="FA1550" s="1"/>
      <c r="FB1550" s="1"/>
      <c r="FC1550" s="1"/>
      <c r="FD1550" s="1"/>
      <c r="FE1550" s="1"/>
      <c r="FF1550" s="1"/>
      <c r="FG1550" s="1"/>
      <c r="FH1550" s="1"/>
      <c r="FI1550" s="1"/>
      <c r="FJ1550" s="1"/>
    </row>
    <row r="1551" spans="1:166" x14ac:dyDescent="0.15">
      <c r="A1551" s="134"/>
      <c r="B1551" s="127"/>
      <c r="C1551" s="119"/>
      <c r="D1551" s="128"/>
      <c r="E1551" s="129"/>
      <c r="F1551" s="129"/>
      <c r="G1551" s="129"/>
      <c r="H1551" s="129"/>
      <c r="I1551" s="128"/>
      <c r="J1551" s="122"/>
      <c r="K1551" s="118"/>
      <c r="L1551" s="130"/>
      <c r="M1551" s="131"/>
      <c r="N1551" s="131"/>
      <c r="O1551" s="130"/>
      <c r="P1551" s="129"/>
      <c r="Q1551" s="135"/>
      <c r="R1551" s="129"/>
      <c r="S1551" s="136"/>
      <c r="T1551" s="122"/>
      <c r="U1551" s="10"/>
      <c r="V1551" s="10"/>
      <c r="W1551" s="10"/>
      <c r="X1551" s="50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0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  <c r="EZ1551" s="1"/>
      <c r="FA1551" s="1"/>
      <c r="FB1551" s="1"/>
      <c r="FC1551" s="1"/>
      <c r="FD1551" s="1"/>
      <c r="FE1551" s="1"/>
      <c r="FF1551" s="1"/>
      <c r="FG1551" s="1"/>
      <c r="FH1551" s="1"/>
      <c r="FI1551" s="1"/>
      <c r="FJ1551" s="1"/>
    </row>
    <row r="1552" spans="1:166" x14ac:dyDescent="0.15">
      <c r="A1552" s="134"/>
      <c r="B1552" s="127"/>
      <c r="C1552" s="119"/>
      <c r="D1552" s="128"/>
      <c r="E1552" s="129"/>
      <c r="F1552" s="129"/>
      <c r="G1552" s="129"/>
      <c r="H1552" s="129"/>
      <c r="I1552" s="128"/>
      <c r="J1552" s="122"/>
      <c r="K1552" s="118"/>
      <c r="L1552" s="130"/>
      <c r="M1552" s="131"/>
      <c r="N1552" s="131"/>
      <c r="O1552" s="130"/>
      <c r="P1552" s="129"/>
      <c r="Q1552" s="135"/>
      <c r="R1552" s="129"/>
      <c r="S1552" s="136"/>
      <c r="T1552" s="122"/>
      <c r="U1552" s="10"/>
      <c r="V1552" s="10"/>
      <c r="W1552" s="10"/>
      <c r="X1552" s="50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0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  <c r="EZ1552" s="1"/>
      <c r="FA1552" s="1"/>
      <c r="FB1552" s="1"/>
      <c r="FC1552" s="1"/>
      <c r="FD1552" s="1"/>
      <c r="FE1552" s="1"/>
      <c r="FF1552" s="1"/>
      <c r="FG1552" s="1"/>
      <c r="FH1552" s="1"/>
      <c r="FI1552" s="1"/>
      <c r="FJ1552" s="1"/>
    </row>
    <row r="1553" spans="1:166" x14ac:dyDescent="0.15">
      <c r="A1553" s="134"/>
      <c r="B1553" s="127"/>
      <c r="C1553" s="119"/>
      <c r="D1553" s="128"/>
      <c r="E1553" s="129"/>
      <c r="F1553" s="129"/>
      <c r="G1553" s="129"/>
      <c r="H1553" s="129"/>
      <c r="I1553" s="128"/>
      <c r="J1553" s="122"/>
      <c r="K1553" s="118"/>
      <c r="L1553" s="130"/>
      <c r="M1553" s="131"/>
      <c r="N1553" s="131"/>
      <c r="O1553" s="130"/>
      <c r="P1553" s="129"/>
      <c r="Q1553" s="135"/>
      <c r="R1553" s="129"/>
      <c r="S1553" s="136"/>
      <c r="T1553" s="122"/>
      <c r="U1553" s="10"/>
      <c r="V1553" s="10"/>
      <c r="W1553" s="10"/>
      <c r="X1553" s="50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0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  <c r="EZ1553" s="1"/>
      <c r="FA1553" s="1"/>
      <c r="FB1553" s="1"/>
      <c r="FC1553" s="1"/>
      <c r="FD1553" s="1"/>
      <c r="FE1553" s="1"/>
      <c r="FF1553" s="1"/>
      <c r="FG1553" s="1"/>
      <c r="FH1553" s="1"/>
      <c r="FI1553" s="1"/>
      <c r="FJ1553" s="1"/>
    </row>
    <row r="1554" spans="1:166" x14ac:dyDescent="0.15">
      <c r="A1554" s="134"/>
      <c r="B1554" s="127"/>
      <c r="C1554" s="119"/>
      <c r="D1554" s="128"/>
      <c r="E1554" s="129"/>
      <c r="F1554" s="129"/>
      <c r="G1554" s="129"/>
      <c r="H1554" s="129"/>
      <c r="I1554" s="128"/>
      <c r="J1554" s="122"/>
      <c r="K1554" s="118"/>
      <c r="L1554" s="130"/>
      <c r="M1554" s="131"/>
      <c r="N1554" s="131"/>
      <c r="O1554" s="130"/>
      <c r="P1554" s="129"/>
      <c r="Q1554" s="135"/>
      <c r="R1554" s="129"/>
      <c r="S1554" s="136"/>
      <c r="T1554" s="122"/>
      <c r="U1554" s="10"/>
      <c r="V1554" s="10"/>
      <c r="W1554" s="10"/>
      <c r="X1554" s="50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0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  <c r="EZ1554" s="1"/>
      <c r="FA1554" s="1"/>
      <c r="FB1554" s="1"/>
      <c r="FC1554" s="1"/>
      <c r="FD1554" s="1"/>
      <c r="FE1554" s="1"/>
      <c r="FF1554" s="1"/>
      <c r="FG1554" s="1"/>
      <c r="FH1554" s="1"/>
      <c r="FI1554" s="1"/>
      <c r="FJ1554" s="1"/>
    </row>
    <row r="1555" spans="1:166" x14ac:dyDescent="0.15">
      <c r="A1555" s="134"/>
      <c r="B1555" s="127"/>
      <c r="C1555" s="119"/>
      <c r="D1555" s="128"/>
      <c r="E1555" s="129"/>
      <c r="F1555" s="129"/>
      <c r="G1555" s="129"/>
      <c r="H1555" s="129"/>
      <c r="I1555" s="128"/>
      <c r="J1555" s="122"/>
      <c r="K1555" s="118"/>
      <c r="L1555" s="130"/>
      <c r="M1555" s="131"/>
      <c r="N1555" s="131"/>
      <c r="O1555" s="130"/>
      <c r="P1555" s="129"/>
      <c r="Q1555" s="135"/>
      <c r="R1555" s="129"/>
      <c r="S1555" s="136"/>
      <c r="T1555" s="122"/>
      <c r="U1555" s="10"/>
      <c r="V1555" s="10"/>
      <c r="W1555" s="10"/>
      <c r="X1555" s="50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0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  <c r="EZ1555" s="1"/>
      <c r="FA1555" s="1"/>
      <c r="FB1555" s="1"/>
      <c r="FC1555" s="1"/>
      <c r="FD1555" s="1"/>
      <c r="FE1555" s="1"/>
      <c r="FF1555" s="1"/>
      <c r="FG1555" s="1"/>
      <c r="FH1555" s="1"/>
      <c r="FI1555" s="1"/>
      <c r="FJ1555" s="1"/>
    </row>
    <row r="1556" spans="1:166" x14ac:dyDescent="0.15">
      <c r="A1556" s="134"/>
      <c r="B1556" s="127"/>
      <c r="C1556" s="119"/>
      <c r="D1556" s="128"/>
      <c r="E1556" s="129"/>
      <c r="F1556" s="129"/>
      <c r="G1556" s="129"/>
      <c r="H1556" s="129"/>
      <c r="I1556" s="128"/>
      <c r="J1556" s="122"/>
      <c r="K1556" s="118"/>
      <c r="L1556" s="130"/>
      <c r="M1556" s="131"/>
      <c r="N1556" s="131"/>
      <c r="O1556" s="130"/>
      <c r="P1556" s="129"/>
      <c r="Q1556" s="135"/>
      <c r="R1556" s="129"/>
      <c r="S1556" s="136"/>
      <c r="T1556" s="122"/>
      <c r="U1556" s="10"/>
      <c r="V1556" s="10"/>
      <c r="W1556" s="10"/>
      <c r="X1556" s="50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0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  <c r="EZ1556" s="1"/>
      <c r="FA1556" s="1"/>
      <c r="FB1556" s="1"/>
      <c r="FC1556" s="1"/>
      <c r="FD1556" s="1"/>
      <c r="FE1556" s="1"/>
      <c r="FF1556" s="1"/>
      <c r="FG1556" s="1"/>
      <c r="FH1556" s="1"/>
      <c r="FI1556" s="1"/>
      <c r="FJ1556" s="1"/>
    </row>
    <row r="1557" spans="1:166" x14ac:dyDescent="0.15">
      <c r="A1557" s="134"/>
      <c r="B1557" s="127"/>
      <c r="C1557" s="119"/>
      <c r="D1557" s="128"/>
      <c r="E1557" s="129"/>
      <c r="F1557" s="129"/>
      <c r="G1557" s="129"/>
      <c r="H1557" s="129"/>
      <c r="I1557" s="128"/>
      <c r="J1557" s="122"/>
      <c r="K1557" s="118"/>
      <c r="L1557" s="130"/>
      <c r="M1557" s="131"/>
      <c r="N1557" s="131"/>
      <c r="O1557" s="130"/>
      <c r="P1557" s="129"/>
      <c r="Q1557" s="135"/>
      <c r="R1557" s="129"/>
      <c r="S1557" s="136"/>
      <c r="T1557" s="122"/>
      <c r="U1557" s="10"/>
      <c r="V1557" s="10"/>
      <c r="W1557" s="10"/>
      <c r="X1557" s="50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0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  <c r="EZ1557" s="1"/>
      <c r="FA1557" s="1"/>
      <c r="FB1557" s="1"/>
      <c r="FC1557" s="1"/>
      <c r="FD1557" s="1"/>
      <c r="FE1557" s="1"/>
      <c r="FF1557" s="1"/>
      <c r="FG1557" s="1"/>
      <c r="FH1557" s="1"/>
      <c r="FI1557" s="1"/>
      <c r="FJ1557" s="1"/>
    </row>
    <row r="1558" spans="1:166" x14ac:dyDescent="0.15">
      <c r="A1558" s="134"/>
      <c r="B1558" s="127"/>
      <c r="C1558" s="119"/>
      <c r="D1558" s="128"/>
      <c r="E1558" s="129"/>
      <c r="F1558" s="129"/>
      <c r="G1558" s="129"/>
      <c r="H1558" s="129"/>
      <c r="I1558" s="128"/>
      <c r="J1558" s="122"/>
      <c r="K1558" s="118"/>
      <c r="L1558" s="130"/>
      <c r="M1558" s="131"/>
      <c r="N1558" s="131"/>
      <c r="O1558" s="130"/>
      <c r="P1558" s="129"/>
      <c r="Q1558" s="135"/>
      <c r="R1558" s="129"/>
      <c r="S1558" s="136"/>
      <c r="T1558" s="122"/>
      <c r="U1558" s="10"/>
      <c r="V1558" s="10"/>
      <c r="W1558" s="10"/>
      <c r="X1558" s="50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0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  <c r="EZ1558" s="1"/>
      <c r="FA1558" s="1"/>
      <c r="FB1558" s="1"/>
      <c r="FC1558" s="1"/>
      <c r="FD1558" s="1"/>
      <c r="FE1558" s="1"/>
      <c r="FF1558" s="1"/>
      <c r="FG1558" s="1"/>
      <c r="FH1558" s="1"/>
      <c r="FI1558" s="1"/>
      <c r="FJ1558" s="1"/>
    </row>
    <row r="1559" spans="1:166" x14ac:dyDescent="0.15">
      <c r="A1559" s="134"/>
      <c r="B1559" s="127"/>
      <c r="C1559" s="119"/>
      <c r="D1559" s="128"/>
      <c r="E1559" s="129"/>
      <c r="F1559" s="129"/>
      <c r="G1559" s="129"/>
      <c r="H1559" s="129"/>
      <c r="I1559" s="128"/>
      <c r="J1559" s="122"/>
      <c r="K1559" s="118"/>
      <c r="L1559" s="130"/>
      <c r="M1559" s="131"/>
      <c r="N1559" s="131"/>
      <c r="O1559" s="130"/>
      <c r="P1559" s="129"/>
      <c r="Q1559" s="135"/>
      <c r="R1559" s="129"/>
      <c r="S1559" s="136"/>
      <c r="T1559" s="122"/>
      <c r="U1559" s="10"/>
      <c r="V1559" s="10"/>
      <c r="W1559" s="10"/>
      <c r="X1559" s="50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0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  <c r="EZ1559" s="1"/>
      <c r="FA1559" s="1"/>
      <c r="FB1559" s="1"/>
      <c r="FC1559" s="1"/>
      <c r="FD1559" s="1"/>
      <c r="FE1559" s="1"/>
      <c r="FF1559" s="1"/>
      <c r="FG1559" s="1"/>
      <c r="FH1559" s="1"/>
      <c r="FI1559" s="1"/>
      <c r="FJ1559" s="1"/>
    </row>
    <row r="1560" spans="1:166" x14ac:dyDescent="0.15">
      <c r="A1560" s="134"/>
      <c r="B1560" s="127"/>
      <c r="C1560" s="119"/>
      <c r="D1560" s="128"/>
      <c r="E1560" s="129"/>
      <c r="F1560" s="129"/>
      <c r="G1560" s="129"/>
      <c r="H1560" s="129"/>
      <c r="I1560" s="128"/>
      <c r="J1560" s="122"/>
      <c r="K1560" s="118"/>
      <c r="L1560" s="130"/>
      <c r="M1560" s="131"/>
      <c r="N1560" s="131"/>
      <c r="O1560" s="130"/>
      <c r="P1560" s="129"/>
      <c r="Q1560" s="135"/>
      <c r="R1560" s="129"/>
      <c r="S1560" s="136"/>
      <c r="T1560" s="122"/>
      <c r="U1560" s="10"/>
      <c r="V1560" s="10"/>
      <c r="W1560" s="10"/>
      <c r="X1560" s="50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0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  <c r="EZ1560" s="1"/>
      <c r="FA1560" s="1"/>
      <c r="FB1560" s="1"/>
      <c r="FC1560" s="1"/>
      <c r="FD1560" s="1"/>
      <c r="FE1560" s="1"/>
      <c r="FF1560" s="1"/>
      <c r="FG1560" s="1"/>
      <c r="FH1560" s="1"/>
      <c r="FI1560" s="1"/>
      <c r="FJ1560" s="1"/>
    </row>
    <row r="1561" spans="1:166" x14ac:dyDescent="0.15">
      <c r="A1561" s="134"/>
      <c r="B1561" s="127"/>
      <c r="C1561" s="119"/>
      <c r="D1561" s="128"/>
      <c r="E1561" s="129"/>
      <c r="F1561" s="129"/>
      <c r="G1561" s="129"/>
      <c r="H1561" s="129"/>
      <c r="I1561" s="128"/>
      <c r="J1561" s="122"/>
      <c r="K1561" s="118"/>
      <c r="L1561" s="130"/>
      <c r="M1561" s="131"/>
      <c r="N1561" s="131"/>
      <c r="O1561" s="130"/>
      <c r="P1561" s="129"/>
      <c r="Q1561" s="135"/>
      <c r="R1561" s="129"/>
      <c r="S1561" s="136"/>
      <c r="T1561" s="122"/>
      <c r="U1561" s="10"/>
      <c r="V1561" s="10"/>
      <c r="W1561" s="10"/>
      <c r="X1561" s="50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0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  <c r="EZ1561" s="1"/>
      <c r="FA1561" s="1"/>
      <c r="FB1561" s="1"/>
      <c r="FC1561" s="1"/>
      <c r="FD1561" s="1"/>
      <c r="FE1561" s="1"/>
      <c r="FF1561" s="1"/>
      <c r="FG1561" s="1"/>
      <c r="FH1561" s="1"/>
      <c r="FI1561" s="1"/>
      <c r="FJ1561" s="1"/>
    </row>
    <row r="1562" spans="1:166" x14ac:dyDescent="0.15">
      <c r="A1562" s="134"/>
      <c r="B1562" s="127"/>
      <c r="C1562" s="119"/>
      <c r="D1562" s="128"/>
      <c r="E1562" s="129"/>
      <c r="F1562" s="129"/>
      <c r="G1562" s="129"/>
      <c r="H1562" s="129"/>
      <c r="I1562" s="128"/>
      <c r="J1562" s="122"/>
      <c r="K1562" s="118"/>
      <c r="L1562" s="130"/>
      <c r="M1562" s="131"/>
      <c r="N1562" s="131"/>
      <c r="O1562" s="130"/>
      <c r="P1562" s="129"/>
      <c r="Q1562" s="135"/>
      <c r="R1562" s="129"/>
      <c r="S1562" s="136"/>
      <c r="T1562" s="122"/>
      <c r="U1562" s="10"/>
      <c r="V1562" s="10"/>
      <c r="W1562" s="10"/>
      <c r="X1562" s="50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0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  <c r="EZ1562" s="1"/>
      <c r="FA1562" s="1"/>
      <c r="FB1562" s="1"/>
      <c r="FC1562" s="1"/>
      <c r="FD1562" s="1"/>
      <c r="FE1562" s="1"/>
      <c r="FF1562" s="1"/>
      <c r="FG1562" s="1"/>
      <c r="FH1562" s="1"/>
      <c r="FI1562" s="1"/>
      <c r="FJ1562" s="1"/>
    </row>
    <row r="1563" spans="1:166" x14ac:dyDescent="0.15">
      <c r="A1563" s="134"/>
      <c r="B1563" s="127"/>
      <c r="C1563" s="119"/>
      <c r="D1563" s="128"/>
      <c r="E1563" s="129"/>
      <c r="F1563" s="129"/>
      <c r="G1563" s="129"/>
      <c r="H1563" s="129"/>
      <c r="I1563" s="128"/>
      <c r="J1563" s="122"/>
      <c r="K1563" s="118"/>
      <c r="L1563" s="130"/>
      <c r="M1563" s="131"/>
      <c r="N1563" s="131"/>
      <c r="O1563" s="130"/>
      <c r="P1563" s="129"/>
      <c r="Q1563" s="135"/>
      <c r="R1563" s="129"/>
      <c r="S1563" s="136"/>
      <c r="T1563" s="122"/>
      <c r="U1563" s="10"/>
      <c r="V1563" s="10"/>
      <c r="W1563" s="10"/>
      <c r="X1563" s="50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0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  <c r="EZ1563" s="1"/>
      <c r="FA1563" s="1"/>
      <c r="FB1563" s="1"/>
      <c r="FC1563" s="1"/>
      <c r="FD1563" s="1"/>
      <c r="FE1563" s="1"/>
      <c r="FF1563" s="1"/>
      <c r="FG1563" s="1"/>
      <c r="FH1563" s="1"/>
      <c r="FI1563" s="1"/>
      <c r="FJ1563" s="1"/>
    </row>
    <row r="1564" spans="1:166" x14ac:dyDescent="0.15">
      <c r="A1564" s="134"/>
      <c r="B1564" s="127"/>
      <c r="C1564" s="119"/>
      <c r="D1564" s="128"/>
      <c r="E1564" s="129"/>
      <c r="F1564" s="129"/>
      <c r="G1564" s="129"/>
      <c r="H1564" s="129"/>
      <c r="I1564" s="128"/>
      <c r="J1564" s="122"/>
      <c r="K1564" s="118"/>
      <c r="L1564" s="130"/>
      <c r="M1564" s="131"/>
      <c r="N1564" s="131"/>
      <c r="O1564" s="130"/>
      <c r="P1564" s="129"/>
      <c r="Q1564" s="135"/>
      <c r="R1564" s="129"/>
      <c r="S1564" s="136"/>
      <c r="T1564" s="122"/>
      <c r="U1564" s="10"/>
      <c r="V1564" s="10"/>
      <c r="W1564" s="10"/>
      <c r="X1564" s="50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0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  <c r="EZ1564" s="1"/>
      <c r="FA1564" s="1"/>
      <c r="FB1564" s="1"/>
      <c r="FC1564" s="1"/>
      <c r="FD1564" s="1"/>
      <c r="FE1564" s="1"/>
      <c r="FF1564" s="1"/>
      <c r="FG1564" s="1"/>
      <c r="FH1564" s="1"/>
      <c r="FI1564" s="1"/>
      <c r="FJ1564" s="1"/>
    </row>
    <row r="1565" spans="1:166" x14ac:dyDescent="0.15">
      <c r="A1565" s="134"/>
      <c r="B1565" s="127"/>
      <c r="C1565" s="119"/>
      <c r="D1565" s="128"/>
      <c r="E1565" s="129"/>
      <c r="F1565" s="129"/>
      <c r="G1565" s="129"/>
      <c r="H1565" s="129"/>
      <c r="I1565" s="128"/>
      <c r="J1565" s="122"/>
      <c r="K1565" s="118"/>
      <c r="L1565" s="130"/>
      <c r="M1565" s="131"/>
      <c r="N1565" s="131"/>
      <c r="O1565" s="130"/>
      <c r="P1565" s="129"/>
      <c r="Q1565" s="135"/>
      <c r="R1565" s="129"/>
      <c r="S1565" s="136"/>
      <c r="T1565" s="122"/>
      <c r="U1565" s="10"/>
      <c r="V1565" s="10"/>
      <c r="W1565" s="10"/>
      <c r="X1565" s="50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0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  <c r="EZ1565" s="1"/>
      <c r="FA1565" s="1"/>
      <c r="FB1565" s="1"/>
      <c r="FC1565" s="1"/>
      <c r="FD1565" s="1"/>
      <c r="FE1565" s="1"/>
      <c r="FF1565" s="1"/>
      <c r="FG1565" s="1"/>
      <c r="FH1565" s="1"/>
      <c r="FI1565" s="1"/>
      <c r="FJ1565" s="1"/>
    </row>
    <row r="1566" spans="1:166" x14ac:dyDescent="0.15">
      <c r="A1566" s="134"/>
      <c r="B1566" s="127"/>
      <c r="C1566" s="119"/>
      <c r="D1566" s="128"/>
      <c r="E1566" s="129"/>
      <c r="F1566" s="129"/>
      <c r="G1566" s="129"/>
      <c r="H1566" s="129"/>
      <c r="I1566" s="128"/>
      <c r="J1566" s="122"/>
      <c r="K1566" s="118"/>
      <c r="L1566" s="130"/>
      <c r="M1566" s="131"/>
      <c r="N1566" s="131"/>
      <c r="O1566" s="130"/>
      <c r="P1566" s="129"/>
      <c r="Q1566" s="135"/>
      <c r="R1566" s="129"/>
      <c r="S1566" s="136"/>
      <c r="T1566" s="122"/>
      <c r="U1566" s="10"/>
      <c r="V1566" s="10"/>
      <c r="W1566" s="10"/>
      <c r="X1566" s="50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0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  <c r="EZ1566" s="1"/>
      <c r="FA1566" s="1"/>
      <c r="FB1566" s="1"/>
      <c r="FC1566" s="1"/>
      <c r="FD1566" s="1"/>
      <c r="FE1566" s="1"/>
      <c r="FF1566" s="1"/>
      <c r="FG1566" s="1"/>
      <c r="FH1566" s="1"/>
      <c r="FI1566" s="1"/>
      <c r="FJ1566" s="1"/>
    </row>
    <row r="1567" spans="1:166" x14ac:dyDescent="0.15">
      <c r="A1567" s="134"/>
      <c r="B1567" s="127"/>
      <c r="C1567" s="119"/>
      <c r="D1567" s="128"/>
      <c r="E1567" s="129"/>
      <c r="F1567" s="129"/>
      <c r="G1567" s="129"/>
      <c r="H1567" s="129"/>
      <c r="I1567" s="128"/>
      <c r="J1567" s="122"/>
      <c r="K1567" s="118"/>
      <c r="L1567" s="130"/>
      <c r="M1567" s="131"/>
      <c r="N1567" s="131"/>
      <c r="O1567" s="130"/>
      <c r="P1567" s="129"/>
      <c r="Q1567" s="135"/>
      <c r="R1567" s="129"/>
      <c r="S1567" s="136"/>
      <c r="T1567" s="122"/>
      <c r="U1567" s="10"/>
      <c r="V1567" s="10"/>
      <c r="W1567" s="10"/>
      <c r="X1567" s="50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0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  <c r="EZ1567" s="1"/>
      <c r="FA1567" s="1"/>
      <c r="FB1567" s="1"/>
      <c r="FC1567" s="1"/>
      <c r="FD1567" s="1"/>
      <c r="FE1567" s="1"/>
      <c r="FF1567" s="1"/>
      <c r="FG1567" s="1"/>
      <c r="FH1567" s="1"/>
      <c r="FI1567" s="1"/>
      <c r="FJ1567" s="1"/>
    </row>
    <row r="1568" spans="1:166" x14ac:dyDescent="0.15">
      <c r="A1568" s="134"/>
      <c r="B1568" s="127"/>
      <c r="C1568" s="119"/>
      <c r="D1568" s="128"/>
      <c r="E1568" s="129"/>
      <c r="F1568" s="129"/>
      <c r="G1568" s="129"/>
      <c r="H1568" s="129"/>
      <c r="I1568" s="128"/>
      <c r="J1568" s="122"/>
      <c r="K1568" s="118"/>
      <c r="L1568" s="130"/>
      <c r="M1568" s="131"/>
      <c r="N1568" s="131"/>
      <c r="O1568" s="130"/>
      <c r="P1568" s="129"/>
      <c r="Q1568" s="135"/>
      <c r="R1568" s="129"/>
      <c r="S1568" s="136"/>
      <c r="T1568" s="122"/>
      <c r="U1568" s="10"/>
      <c r="V1568" s="10"/>
      <c r="W1568" s="10"/>
      <c r="X1568" s="50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0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  <c r="EZ1568" s="1"/>
      <c r="FA1568" s="1"/>
      <c r="FB1568" s="1"/>
      <c r="FC1568" s="1"/>
      <c r="FD1568" s="1"/>
      <c r="FE1568" s="1"/>
      <c r="FF1568" s="1"/>
      <c r="FG1568" s="1"/>
      <c r="FH1568" s="1"/>
      <c r="FI1568" s="1"/>
      <c r="FJ1568" s="1"/>
    </row>
    <row r="1569" spans="1:166" x14ac:dyDescent="0.15">
      <c r="A1569" s="134"/>
      <c r="B1569" s="127"/>
      <c r="C1569" s="119"/>
      <c r="D1569" s="128"/>
      <c r="E1569" s="129"/>
      <c r="F1569" s="129"/>
      <c r="G1569" s="129"/>
      <c r="H1569" s="129"/>
      <c r="I1569" s="128"/>
      <c r="J1569" s="122"/>
      <c r="K1569" s="118"/>
      <c r="L1569" s="130"/>
      <c r="M1569" s="131"/>
      <c r="N1569" s="131"/>
      <c r="O1569" s="130"/>
      <c r="P1569" s="129"/>
      <c r="Q1569" s="135"/>
      <c r="R1569" s="129"/>
      <c r="S1569" s="136"/>
      <c r="T1569" s="122"/>
      <c r="U1569" s="10"/>
      <c r="V1569" s="10"/>
      <c r="W1569" s="10"/>
      <c r="X1569" s="50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0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  <c r="EZ1569" s="1"/>
      <c r="FA1569" s="1"/>
      <c r="FB1569" s="1"/>
      <c r="FC1569" s="1"/>
      <c r="FD1569" s="1"/>
      <c r="FE1569" s="1"/>
      <c r="FF1569" s="1"/>
      <c r="FG1569" s="1"/>
      <c r="FH1569" s="1"/>
      <c r="FI1569" s="1"/>
      <c r="FJ1569" s="1"/>
    </row>
    <row r="1570" spans="1:166" x14ac:dyDescent="0.15">
      <c r="A1570" s="134"/>
      <c r="B1570" s="127"/>
      <c r="C1570" s="119"/>
      <c r="D1570" s="128"/>
      <c r="E1570" s="129"/>
      <c r="F1570" s="129"/>
      <c r="G1570" s="129"/>
      <c r="H1570" s="129"/>
      <c r="I1570" s="128"/>
      <c r="J1570" s="122"/>
      <c r="K1570" s="118"/>
      <c r="L1570" s="130"/>
      <c r="M1570" s="131"/>
      <c r="N1570" s="131"/>
      <c r="O1570" s="130"/>
      <c r="P1570" s="129"/>
      <c r="Q1570" s="135"/>
      <c r="R1570" s="129"/>
      <c r="S1570" s="136"/>
      <c r="T1570" s="122"/>
      <c r="U1570" s="10"/>
      <c r="V1570" s="10"/>
      <c r="W1570" s="10"/>
      <c r="X1570" s="50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0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  <c r="EZ1570" s="1"/>
      <c r="FA1570" s="1"/>
      <c r="FB1570" s="1"/>
      <c r="FC1570" s="1"/>
      <c r="FD1570" s="1"/>
      <c r="FE1570" s="1"/>
      <c r="FF1570" s="1"/>
      <c r="FG1570" s="1"/>
      <c r="FH1570" s="1"/>
      <c r="FI1570" s="1"/>
      <c r="FJ1570" s="1"/>
    </row>
    <row r="1571" spans="1:166" x14ac:dyDescent="0.15">
      <c r="A1571" s="134"/>
      <c r="B1571" s="127"/>
      <c r="C1571" s="119"/>
      <c r="D1571" s="128"/>
      <c r="E1571" s="129"/>
      <c r="F1571" s="129"/>
      <c r="G1571" s="129"/>
      <c r="H1571" s="129"/>
      <c r="I1571" s="128"/>
      <c r="J1571" s="122"/>
      <c r="K1571" s="118"/>
      <c r="L1571" s="130"/>
      <c r="M1571" s="131"/>
      <c r="N1571" s="131"/>
      <c r="O1571" s="130"/>
      <c r="P1571" s="129"/>
      <c r="Q1571" s="135"/>
      <c r="R1571" s="129"/>
      <c r="S1571" s="136"/>
      <c r="T1571" s="122"/>
      <c r="U1571" s="10"/>
      <c r="V1571" s="10"/>
      <c r="W1571" s="10"/>
      <c r="X1571" s="50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0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  <c r="EZ1571" s="1"/>
      <c r="FA1571" s="1"/>
      <c r="FB1571" s="1"/>
      <c r="FC1571" s="1"/>
      <c r="FD1571" s="1"/>
      <c r="FE1571" s="1"/>
      <c r="FF1571" s="1"/>
      <c r="FG1571" s="1"/>
      <c r="FH1571" s="1"/>
      <c r="FI1571" s="1"/>
      <c r="FJ1571" s="1"/>
    </row>
    <row r="1572" spans="1:166" x14ac:dyDescent="0.15">
      <c r="A1572" s="134"/>
      <c r="B1572" s="127"/>
      <c r="C1572" s="119"/>
      <c r="D1572" s="128"/>
      <c r="E1572" s="129"/>
      <c r="F1572" s="129"/>
      <c r="G1572" s="129"/>
      <c r="H1572" s="129"/>
      <c r="I1572" s="128"/>
      <c r="J1572" s="122"/>
      <c r="K1572" s="118"/>
      <c r="L1572" s="130"/>
      <c r="M1572" s="131"/>
      <c r="N1572" s="131"/>
      <c r="O1572" s="130"/>
      <c r="P1572" s="129"/>
      <c r="Q1572" s="135"/>
      <c r="R1572" s="129"/>
      <c r="S1572" s="136"/>
      <c r="T1572" s="122"/>
      <c r="U1572" s="10"/>
      <c r="V1572" s="10"/>
      <c r="W1572" s="10"/>
      <c r="X1572" s="50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0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  <c r="EZ1572" s="1"/>
      <c r="FA1572" s="1"/>
      <c r="FB1572" s="1"/>
      <c r="FC1572" s="1"/>
      <c r="FD1572" s="1"/>
      <c r="FE1572" s="1"/>
      <c r="FF1572" s="1"/>
      <c r="FG1572" s="1"/>
      <c r="FH1572" s="1"/>
      <c r="FI1572" s="1"/>
      <c r="FJ1572" s="1"/>
    </row>
    <row r="1573" spans="1:166" x14ac:dyDescent="0.15">
      <c r="A1573" s="134"/>
      <c r="B1573" s="127"/>
      <c r="C1573" s="119"/>
      <c r="D1573" s="128"/>
      <c r="E1573" s="129"/>
      <c r="F1573" s="129"/>
      <c r="G1573" s="129"/>
      <c r="H1573" s="129"/>
      <c r="I1573" s="128"/>
      <c r="J1573" s="122"/>
      <c r="K1573" s="118"/>
      <c r="L1573" s="130"/>
      <c r="M1573" s="131"/>
      <c r="N1573" s="131"/>
      <c r="O1573" s="130"/>
      <c r="P1573" s="129"/>
      <c r="Q1573" s="135"/>
      <c r="R1573" s="129"/>
      <c r="S1573" s="136"/>
      <c r="T1573" s="122"/>
      <c r="U1573" s="10"/>
      <c r="V1573" s="10"/>
      <c r="W1573" s="10"/>
      <c r="X1573" s="50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0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  <c r="EZ1573" s="1"/>
      <c r="FA1573" s="1"/>
      <c r="FB1573" s="1"/>
      <c r="FC1573" s="1"/>
      <c r="FD1573" s="1"/>
      <c r="FE1573" s="1"/>
      <c r="FF1573" s="1"/>
      <c r="FG1573" s="1"/>
      <c r="FH1573" s="1"/>
      <c r="FI1573" s="1"/>
      <c r="FJ1573" s="1"/>
    </row>
    <row r="1574" spans="1:166" x14ac:dyDescent="0.15">
      <c r="A1574" s="134"/>
      <c r="B1574" s="127"/>
      <c r="C1574" s="119"/>
      <c r="D1574" s="128"/>
      <c r="E1574" s="129"/>
      <c r="F1574" s="129"/>
      <c r="G1574" s="129"/>
      <c r="H1574" s="129"/>
      <c r="I1574" s="128"/>
      <c r="J1574" s="122"/>
      <c r="K1574" s="118"/>
      <c r="L1574" s="130"/>
      <c r="M1574" s="131"/>
      <c r="N1574" s="131"/>
      <c r="O1574" s="130"/>
      <c r="P1574" s="129"/>
      <c r="Q1574" s="135"/>
      <c r="R1574" s="129"/>
      <c r="S1574" s="136"/>
      <c r="T1574" s="122"/>
      <c r="U1574" s="10"/>
      <c r="V1574" s="10"/>
      <c r="W1574" s="10"/>
      <c r="X1574" s="50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0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  <c r="EZ1574" s="1"/>
      <c r="FA1574" s="1"/>
      <c r="FB1574" s="1"/>
      <c r="FC1574" s="1"/>
      <c r="FD1574" s="1"/>
      <c r="FE1574" s="1"/>
      <c r="FF1574" s="1"/>
      <c r="FG1574" s="1"/>
      <c r="FH1574" s="1"/>
      <c r="FI1574" s="1"/>
      <c r="FJ1574" s="1"/>
    </row>
    <row r="1575" spans="1:166" x14ac:dyDescent="0.15">
      <c r="A1575" s="134"/>
      <c r="B1575" s="127"/>
      <c r="C1575" s="119"/>
      <c r="D1575" s="128"/>
      <c r="E1575" s="129"/>
      <c r="F1575" s="129"/>
      <c r="G1575" s="129"/>
      <c r="H1575" s="129"/>
      <c r="I1575" s="128"/>
      <c r="J1575" s="122"/>
      <c r="K1575" s="118"/>
      <c r="L1575" s="130"/>
      <c r="M1575" s="131"/>
      <c r="N1575" s="131"/>
      <c r="O1575" s="130"/>
      <c r="P1575" s="129"/>
      <c r="Q1575" s="135"/>
      <c r="R1575" s="129"/>
      <c r="S1575" s="136"/>
      <c r="T1575" s="122"/>
      <c r="U1575" s="10"/>
      <c r="V1575" s="10"/>
      <c r="W1575" s="10"/>
      <c r="X1575" s="50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0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  <c r="EZ1575" s="1"/>
      <c r="FA1575" s="1"/>
      <c r="FB1575" s="1"/>
      <c r="FC1575" s="1"/>
      <c r="FD1575" s="1"/>
      <c r="FE1575" s="1"/>
      <c r="FF1575" s="1"/>
      <c r="FG1575" s="1"/>
      <c r="FH1575" s="1"/>
      <c r="FI1575" s="1"/>
      <c r="FJ1575" s="1"/>
    </row>
    <row r="1576" spans="1:166" x14ac:dyDescent="0.15">
      <c r="A1576" s="134"/>
      <c r="B1576" s="127"/>
      <c r="C1576" s="119"/>
      <c r="D1576" s="128"/>
      <c r="E1576" s="129"/>
      <c r="F1576" s="129"/>
      <c r="G1576" s="129"/>
      <c r="H1576" s="129"/>
      <c r="I1576" s="128"/>
      <c r="J1576" s="122"/>
      <c r="K1576" s="118"/>
      <c r="L1576" s="130"/>
      <c r="M1576" s="131"/>
      <c r="N1576" s="131"/>
      <c r="O1576" s="130"/>
      <c r="P1576" s="129"/>
      <c r="Q1576" s="135"/>
      <c r="R1576" s="129"/>
      <c r="S1576" s="136"/>
      <c r="T1576" s="122"/>
      <c r="U1576" s="10"/>
      <c r="V1576" s="10"/>
      <c r="W1576" s="10"/>
      <c r="X1576" s="50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0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  <c r="EZ1576" s="1"/>
      <c r="FA1576" s="1"/>
      <c r="FB1576" s="1"/>
      <c r="FC1576" s="1"/>
      <c r="FD1576" s="1"/>
      <c r="FE1576" s="1"/>
      <c r="FF1576" s="1"/>
      <c r="FG1576" s="1"/>
      <c r="FH1576" s="1"/>
      <c r="FI1576" s="1"/>
      <c r="FJ1576" s="1"/>
    </row>
    <row r="1577" spans="1:166" x14ac:dyDescent="0.15">
      <c r="A1577" s="134"/>
      <c r="B1577" s="127"/>
      <c r="C1577" s="119"/>
      <c r="D1577" s="128"/>
      <c r="E1577" s="129"/>
      <c r="F1577" s="129"/>
      <c r="G1577" s="129"/>
      <c r="H1577" s="129"/>
      <c r="I1577" s="128"/>
      <c r="J1577" s="122"/>
      <c r="K1577" s="118"/>
      <c r="L1577" s="130"/>
      <c r="M1577" s="131"/>
      <c r="N1577" s="131"/>
      <c r="O1577" s="130"/>
      <c r="P1577" s="129"/>
      <c r="Q1577" s="135"/>
      <c r="R1577" s="129"/>
      <c r="S1577" s="136"/>
      <c r="T1577" s="122"/>
      <c r="U1577" s="10"/>
      <c r="V1577" s="10"/>
      <c r="W1577" s="10"/>
      <c r="X1577" s="50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0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  <c r="EZ1577" s="1"/>
      <c r="FA1577" s="1"/>
      <c r="FB1577" s="1"/>
      <c r="FC1577" s="1"/>
      <c r="FD1577" s="1"/>
      <c r="FE1577" s="1"/>
      <c r="FF1577" s="1"/>
      <c r="FG1577" s="1"/>
      <c r="FH1577" s="1"/>
      <c r="FI1577" s="1"/>
      <c r="FJ1577" s="1"/>
    </row>
    <row r="1578" spans="1:166" x14ac:dyDescent="0.15">
      <c r="A1578" s="134"/>
      <c r="B1578" s="127"/>
      <c r="C1578" s="119"/>
      <c r="D1578" s="128"/>
      <c r="E1578" s="129"/>
      <c r="F1578" s="129"/>
      <c r="G1578" s="129"/>
      <c r="H1578" s="129"/>
      <c r="I1578" s="128"/>
      <c r="J1578" s="122"/>
      <c r="K1578" s="118"/>
      <c r="L1578" s="130"/>
      <c r="M1578" s="131"/>
      <c r="N1578" s="131"/>
      <c r="O1578" s="130"/>
      <c r="P1578" s="129"/>
      <c r="Q1578" s="135"/>
      <c r="R1578" s="129"/>
      <c r="S1578" s="136"/>
      <c r="T1578" s="122"/>
      <c r="U1578" s="10"/>
      <c r="V1578" s="10"/>
      <c r="W1578" s="10"/>
      <c r="X1578" s="50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0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  <c r="EZ1578" s="1"/>
      <c r="FA1578" s="1"/>
      <c r="FB1578" s="1"/>
      <c r="FC1578" s="1"/>
      <c r="FD1578" s="1"/>
      <c r="FE1578" s="1"/>
      <c r="FF1578" s="1"/>
      <c r="FG1578" s="1"/>
      <c r="FH1578" s="1"/>
      <c r="FI1578" s="1"/>
      <c r="FJ1578" s="1"/>
    </row>
    <row r="1579" spans="1:166" x14ac:dyDescent="0.15">
      <c r="A1579" s="134"/>
      <c r="B1579" s="127"/>
      <c r="C1579" s="119"/>
      <c r="D1579" s="128"/>
      <c r="E1579" s="129"/>
      <c r="F1579" s="129"/>
      <c r="G1579" s="129"/>
      <c r="H1579" s="129"/>
      <c r="I1579" s="128"/>
      <c r="J1579" s="122"/>
      <c r="K1579" s="118"/>
      <c r="L1579" s="130"/>
      <c r="M1579" s="131"/>
      <c r="N1579" s="131"/>
      <c r="O1579" s="130"/>
      <c r="P1579" s="129"/>
      <c r="Q1579" s="135"/>
      <c r="R1579" s="129"/>
      <c r="S1579" s="136"/>
      <c r="T1579" s="122"/>
      <c r="U1579" s="10"/>
      <c r="V1579" s="10"/>
      <c r="W1579" s="10"/>
      <c r="X1579" s="50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0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  <c r="EZ1579" s="1"/>
      <c r="FA1579" s="1"/>
      <c r="FB1579" s="1"/>
      <c r="FC1579" s="1"/>
      <c r="FD1579" s="1"/>
      <c r="FE1579" s="1"/>
      <c r="FF1579" s="1"/>
      <c r="FG1579" s="1"/>
      <c r="FH1579" s="1"/>
      <c r="FI1579" s="1"/>
      <c r="FJ1579" s="1"/>
    </row>
    <row r="1580" spans="1:166" x14ac:dyDescent="0.15">
      <c r="A1580" s="134"/>
      <c r="B1580" s="127"/>
      <c r="C1580" s="119"/>
      <c r="D1580" s="128"/>
      <c r="E1580" s="129"/>
      <c r="F1580" s="129"/>
      <c r="G1580" s="129"/>
      <c r="H1580" s="129"/>
      <c r="I1580" s="128"/>
      <c r="J1580" s="122"/>
      <c r="K1580" s="118"/>
      <c r="L1580" s="130"/>
      <c r="M1580" s="131"/>
      <c r="N1580" s="131"/>
      <c r="O1580" s="130"/>
      <c r="P1580" s="129"/>
      <c r="Q1580" s="135"/>
      <c r="R1580" s="129"/>
      <c r="S1580" s="136"/>
      <c r="T1580" s="122"/>
      <c r="U1580" s="10"/>
      <c r="V1580" s="10"/>
      <c r="W1580" s="10"/>
      <c r="X1580" s="50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0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  <c r="EZ1580" s="1"/>
      <c r="FA1580" s="1"/>
      <c r="FB1580" s="1"/>
      <c r="FC1580" s="1"/>
      <c r="FD1580" s="1"/>
      <c r="FE1580" s="1"/>
      <c r="FF1580" s="1"/>
      <c r="FG1580" s="1"/>
      <c r="FH1580" s="1"/>
      <c r="FI1580" s="1"/>
      <c r="FJ1580" s="1"/>
    </row>
    <row r="1581" spans="1:166" x14ac:dyDescent="0.15">
      <c r="A1581" s="134"/>
      <c r="B1581" s="127"/>
      <c r="C1581" s="119"/>
      <c r="D1581" s="128"/>
      <c r="E1581" s="129"/>
      <c r="F1581" s="129"/>
      <c r="G1581" s="129"/>
      <c r="H1581" s="129"/>
      <c r="I1581" s="128"/>
      <c r="J1581" s="122"/>
      <c r="K1581" s="118"/>
      <c r="L1581" s="130"/>
      <c r="M1581" s="131"/>
      <c r="N1581" s="131"/>
      <c r="O1581" s="130"/>
      <c r="P1581" s="129"/>
      <c r="Q1581" s="135"/>
      <c r="R1581" s="129"/>
      <c r="S1581" s="136"/>
      <c r="T1581" s="122"/>
      <c r="U1581" s="10"/>
      <c r="V1581" s="10"/>
      <c r="W1581" s="10"/>
      <c r="X1581" s="50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0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  <c r="EZ1581" s="1"/>
      <c r="FA1581" s="1"/>
      <c r="FB1581" s="1"/>
      <c r="FC1581" s="1"/>
      <c r="FD1581" s="1"/>
      <c r="FE1581" s="1"/>
      <c r="FF1581" s="1"/>
      <c r="FG1581" s="1"/>
      <c r="FH1581" s="1"/>
      <c r="FI1581" s="1"/>
      <c r="FJ1581" s="1"/>
    </row>
    <row r="1582" spans="1:166" x14ac:dyDescent="0.15">
      <c r="A1582" s="134"/>
      <c r="B1582" s="127"/>
      <c r="C1582" s="119"/>
      <c r="D1582" s="128"/>
      <c r="E1582" s="129"/>
      <c r="F1582" s="129"/>
      <c r="G1582" s="129"/>
      <c r="H1582" s="129"/>
      <c r="I1582" s="128"/>
      <c r="J1582" s="122"/>
      <c r="K1582" s="118"/>
      <c r="L1582" s="130"/>
      <c r="M1582" s="131"/>
      <c r="N1582" s="131"/>
      <c r="O1582" s="130"/>
      <c r="P1582" s="129"/>
      <c r="Q1582" s="135"/>
      <c r="R1582" s="129"/>
      <c r="S1582" s="136"/>
      <c r="T1582" s="122"/>
      <c r="U1582" s="10"/>
      <c r="V1582" s="10"/>
      <c r="W1582" s="10"/>
      <c r="X1582" s="50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0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  <c r="EZ1582" s="1"/>
      <c r="FA1582" s="1"/>
      <c r="FB1582" s="1"/>
      <c r="FC1582" s="1"/>
      <c r="FD1582" s="1"/>
      <c r="FE1582" s="1"/>
      <c r="FF1582" s="1"/>
      <c r="FG1582" s="1"/>
      <c r="FH1582" s="1"/>
      <c r="FI1582" s="1"/>
      <c r="FJ1582" s="1"/>
    </row>
    <row r="1583" spans="1:166" x14ac:dyDescent="0.15">
      <c r="A1583" s="134"/>
      <c r="B1583" s="127"/>
      <c r="C1583" s="119"/>
      <c r="D1583" s="128"/>
      <c r="E1583" s="129"/>
      <c r="F1583" s="129"/>
      <c r="G1583" s="129"/>
      <c r="H1583" s="129"/>
      <c r="I1583" s="128"/>
      <c r="J1583" s="122"/>
      <c r="K1583" s="118"/>
      <c r="L1583" s="130"/>
      <c r="M1583" s="131"/>
      <c r="N1583" s="131"/>
      <c r="O1583" s="130"/>
      <c r="P1583" s="129"/>
      <c r="Q1583" s="135"/>
      <c r="R1583" s="129"/>
      <c r="S1583" s="136"/>
      <c r="T1583" s="122"/>
      <c r="U1583" s="10"/>
      <c r="V1583" s="10"/>
      <c r="W1583" s="10"/>
      <c r="X1583" s="50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0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  <c r="EY1583" s="1"/>
      <c r="EZ1583" s="1"/>
      <c r="FA1583" s="1"/>
      <c r="FB1583" s="1"/>
      <c r="FC1583" s="1"/>
      <c r="FD1583" s="1"/>
      <c r="FE1583" s="1"/>
      <c r="FF1583" s="1"/>
      <c r="FG1583" s="1"/>
      <c r="FH1583" s="1"/>
      <c r="FI1583" s="1"/>
      <c r="FJ1583" s="1"/>
    </row>
    <row r="1584" spans="1:166" x14ac:dyDescent="0.15">
      <c r="A1584" s="134"/>
      <c r="B1584" s="127"/>
      <c r="C1584" s="119"/>
      <c r="D1584" s="128"/>
      <c r="E1584" s="129"/>
      <c r="F1584" s="129"/>
      <c r="G1584" s="129"/>
      <c r="H1584" s="129"/>
      <c r="I1584" s="128"/>
      <c r="J1584" s="122"/>
      <c r="K1584" s="118"/>
      <c r="L1584" s="130"/>
      <c r="M1584" s="131"/>
      <c r="N1584" s="131"/>
      <c r="O1584" s="130"/>
      <c r="P1584" s="129"/>
      <c r="Q1584" s="135"/>
      <c r="R1584" s="129"/>
      <c r="S1584" s="136"/>
      <c r="T1584" s="122"/>
      <c r="U1584" s="10"/>
      <c r="V1584" s="10"/>
      <c r="W1584" s="10"/>
      <c r="X1584" s="50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0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  <c r="EY1584" s="1"/>
      <c r="EZ1584" s="1"/>
      <c r="FA1584" s="1"/>
      <c r="FB1584" s="1"/>
      <c r="FC1584" s="1"/>
      <c r="FD1584" s="1"/>
      <c r="FE1584" s="1"/>
      <c r="FF1584" s="1"/>
      <c r="FG1584" s="1"/>
      <c r="FH1584" s="1"/>
      <c r="FI1584" s="1"/>
      <c r="FJ1584" s="1"/>
    </row>
    <row r="1585" spans="1:166" x14ac:dyDescent="0.15">
      <c r="A1585" s="134"/>
      <c r="B1585" s="127"/>
      <c r="C1585" s="119"/>
      <c r="D1585" s="128"/>
      <c r="E1585" s="129"/>
      <c r="F1585" s="129"/>
      <c r="G1585" s="129"/>
      <c r="H1585" s="129"/>
      <c r="I1585" s="128"/>
      <c r="J1585" s="122"/>
      <c r="K1585" s="118"/>
      <c r="L1585" s="130"/>
      <c r="M1585" s="131"/>
      <c r="N1585" s="131"/>
      <c r="O1585" s="130"/>
      <c r="P1585" s="129"/>
      <c r="Q1585" s="135"/>
      <c r="R1585" s="129"/>
      <c r="S1585" s="136"/>
      <c r="T1585" s="122"/>
      <c r="U1585" s="10"/>
      <c r="V1585" s="10"/>
      <c r="W1585" s="10"/>
      <c r="X1585" s="50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0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  <c r="EY1585" s="1"/>
      <c r="EZ1585" s="1"/>
      <c r="FA1585" s="1"/>
      <c r="FB1585" s="1"/>
      <c r="FC1585" s="1"/>
      <c r="FD1585" s="1"/>
      <c r="FE1585" s="1"/>
      <c r="FF1585" s="1"/>
      <c r="FG1585" s="1"/>
      <c r="FH1585" s="1"/>
      <c r="FI1585" s="1"/>
      <c r="FJ1585" s="1"/>
    </row>
    <row r="1586" spans="1:166" x14ac:dyDescent="0.15">
      <c r="A1586" s="134"/>
      <c r="B1586" s="127"/>
      <c r="C1586" s="119"/>
      <c r="D1586" s="128"/>
      <c r="E1586" s="129"/>
      <c r="F1586" s="129"/>
      <c r="G1586" s="129"/>
      <c r="H1586" s="129"/>
      <c r="I1586" s="128"/>
      <c r="J1586" s="122"/>
      <c r="K1586" s="118"/>
      <c r="L1586" s="130"/>
      <c r="M1586" s="131"/>
      <c r="N1586" s="131"/>
      <c r="O1586" s="130"/>
      <c r="P1586" s="129"/>
      <c r="Q1586" s="135"/>
      <c r="R1586" s="129"/>
      <c r="S1586" s="136"/>
      <c r="T1586" s="122"/>
      <c r="U1586" s="10"/>
      <c r="V1586" s="10"/>
      <c r="W1586" s="10"/>
      <c r="X1586" s="50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0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  <c r="EZ1586" s="1"/>
      <c r="FA1586" s="1"/>
      <c r="FB1586" s="1"/>
      <c r="FC1586" s="1"/>
      <c r="FD1586" s="1"/>
      <c r="FE1586" s="1"/>
      <c r="FF1586" s="1"/>
      <c r="FG1586" s="1"/>
      <c r="FH1586" s="1"/>
      <c r="FI1586" s="1"/>
      <c r="FJ1586" s="1"/>
    </row>
    <row r="1587" spans="1:166" x14ac:dyDescent="0.15">
      <c r="A1587" s="134"/>
      <c r="B1587" s="127"/>
      <c r="C1587" s="119"/>
      <c r="D1587" s="128"/>
      <c r="E1587" s="129"/>
      <c r="F1587" s="129"/>
      <c r="G1587" s="129"/>
      <c r="H1587" s="129"/>
      <c r="I1587" s="128"/>
      <c r="J1587" s="122"/>
      <c r="K1587" s="118"/>
      <c r="L1587" s="130"/>
      <c r="M1587" s="131"/>
      <c r="N1587" s="131"/>
      <c r="O1587" s="130"/>
      <c r="P1587" s="129"/>
      <c r="Q1587" s="135"/>
      <c r="R1587" s="129"/>
      <c r="S1587" s="136"/>
      <c r="T1587" s="122"/>
      <c r="U1587" s="10"/>
      <c r="V1587" s="10"/>
      <c r="W1587" s="10"/>
      <c r="X1587" s="50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0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  <c r="EZ1587" s="1"/>
      <c r="FA1587" s="1"/>
      <c r="FB1587" s="1"/>
      <c r="FC1587" s="1"/>
      <c r="FD1587" s="1"/>
      <c r="FE1587" s="1"/>
      <c r="FF1587" s="1"/>
      <c r="FG1587" s="1"/>
      <c r="FH1587" s="1"/>
      <c r="FI1587" s="1"/>
      <c r="FJ1587" s="1"/>
    </row>
    <row r="1588" spans="1:166" x14ac:dyDescent="0.15">
      <c r="A1588" s="134"/>
      <c r="B1588" s="127"/>
      <c r="C1588" s="119"/>
      <c r="D1588" s="128"/>
      <c r="E1588" s="129"/>
      <c r="F1588" s="129"/>
      <c r="G1588" s="129"/>
      <c r="H1588" s="129"/>
      <c r="I1588" s="128"/>
      <c r="J1588" s="122"/>
      <c r="K1588" s="118"/>
      <c r="L1588" s="130"/>
      <c r="M1588" s="131"/>
      <c r="N1588" s="131"/>
      <c r="O1588" s="130"/>
      <c r="P1588" s="129"/>
      <c r="Q1588" s="135"/>
      <c r="R1588" s="129"/>
      <c r="S1588" s="136"/>
      <c r="T1588" s="122"/>
      <c r="U1588" s="10"/>
      <c r="V1588" s="10"/>
      <c r="W1588" s="10"/>
      <c r="X1588" s="50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0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  <c r="EY1588" s="1"/>
      <c r="EZ1588" s="1"/>
      <c r="FA1588" s="1"/>
      <c r="FB1588" s="1"/>
      <c r="FC1588" s="1"/>
      <c r="FD1588" s="1"/>
      <c r="FE1588" s="1"/>
      <c r="FF1588" s="1"/>
      <c r="FG1588" s="1"/>
      <c r="FH1588" s="1"/>
      <c r="FI1588" s="1"/>
      <c r="FJ1588" s="1"/>
    </row>
    <row r="1589" spans="1:166" x14ac:dyDescent="0.15">
      <c r="A1589" s="134"/>
      <c r="B1589" s="127"/>
      <c r="C1589" s="119"/>
      <c r="D1589" s="128"/>
      <c r="E1589" s="129"/>
      <c r="F1589" s="129"/>
      <c r="G1589" s="129"/>
      <c r="H1589" s="129"/>
      <c r="I1589" s="128"/>
      <c r="J1589" s="122"/>
      <c r="K1589" s="118"/>
      <c r="L1589" s="130"/>
      <c r="M1589" s="131"/>
      <c r="N1589" s="131"/>
      <c r="O1589" s="130"/>
      <c r="P1589" s="129"/>
      <c r="Q1589" s="135"/>
      <c r="R1589" s="129"/>
      <c r="S1589" s="136"/>
      <c r="T1589" s="122"/>
      <c r="U1589" s="10"/>
      <c r="V1589" s="10"/>
      <c r="W1589" s="10"/>
      <c r="X1589" s="50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0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  <c r="EY1589" s="1"/>
      <c r="EZ1589" s="1"/>
      <c r="FA1589" s="1"/>
      <c r="FB1589" s="1"/>
      <c r="FC1589" s="1"/>
      <c r="FD1589" s="1"/>
      <c r="FE1589" s="1"/>
      <c r="FF1589" s="1"/>
      <c r="FG1589" s="1"/>
      <c r="FH1589" s="1"/>
      <c r="FI1589" s="1"/>
      <c r="FJ1589" s="1"/>
    </row>
    <row r="1590" spans="1:166" x14ac:dyDescent="0.15">
      <c r="A1590" s="134"/>
      <c r="B1590" s="127"/>
      <c r="C1590" s="119"/>
      <c r="D1590" s="128"/>
      <c r="E1590" s="129"/>
      <c r="F1590" s="129"/>
      <c r="G1590" s="129"/>
      <c r="H1590" s="129"/>
      <c r="I1590" s="128"/>
      <c r="J1590" s="122"/>
      <c r="K1590" s="118"/>
      <c r="L1590" s="130"/>
      <c r="M1590" s="131"/>
      <c r="N1590" s="131"/>
      <c r="O1590" s="130"/>
      <c r="P1590" s="129"/>
      <c r="Q1590" s="135"/>
      <c r="R1590" s="129"/>
      <c r="S1590" s="136"/>
      <c r="T1590" s="122"/>
      <c r="U1590" s="10"/>
      <c r="V1590" s="10"/>
      <c r="W1590" s="10"/>
      <c r="X1590" s="50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0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  <c r="EZ1590" s="1"/>
      <c r="FA1590" s="1"/>
      <c r="FB1590" s="1"/>
      <c r="FC1590" s="1"/>
      <c r="FD1590" s="1"/>
      <c r="FE1590" s="1"/>
      <c r="FF1590" s="1"/>
      <c r="FG1590" s="1"/>
      <c r="FH1590" s="1"/>
      <c r="FI1590" s="1"/>
      <c r="FJ1590" s="1"/>
    </row>
    <row r="1591" spans="1:166" x14ac:dyDescent="0.15">
      <c r="A1591" s="134"/>
      <c r="B1591" s="127"/>
      <c r="C1591" s="119"/>
      <c r="D1591" s="128"/>
      <c r="E1591" s="129"/>
      <c r="F1591" s="129"/>
      <c r="G1591" s="129"/>
      <c r="H1591" s="129"/>
      <c r="I1591" s="128"/>
      <c r="J1591" s="122"/>
      <c r="K1591" s="118"/>
      <c r="L1591" s="130"/>
      <c r="M1591" s="131"/>
      <c r="N1591" s="131"/>
      <c r="O1591" s="130"/>
      <c r="P1591" s="129"/>
      <c r="Q1591" s="135"/>
      <c r="R1591" s="129"/>
      <c r="S1591" s="136"/>
      <c r="T1591" s="122"/>
      <c r="U1591" s="10"/>
      <c r="V1591" s="10"/>
      <c r="W1591" s="10"/>
      <c r="X1591" s="50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0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  <c r="EY1591" s="1"/>
      <c r="EZ1591" s="1"/>
      <c r="FA1591" s="1"/>
      <c r="FB1591" s="1"/>
      <c r="FC1591" s="1"/>
      <c r="FD1591" s="1"/>
      <c r="FE1591" s="1"/>
      <c r="FF1591" s="1"/>
      <c r="FG1591" s="1"/>
      <c r="FH1591" s="1"/>
      <c r="FI1591" s="1"/>
      <c r="FJ1591" s="1"/>
    </row>
    <row r="1592" spans="1:166" x14ac:dyDescent="0.15">
      <c r="A1592" s="134"/>
      <c r="B1592" s="127"/>
      <c r="C1592" s="119"/>
      <c r="D1592" s="128"/>
      <c r="E1592" s="129"/>
      <c r="F1592" s="129"/>
      <c r="G1592" s="129"/>
      <c r="H1592" s="129"/>
      <c r="I1592" s="128"/>
      <c r="J1592" s="122"/>
      <c r="K1592" s="118"/>
      <c r="L1592" s="130"/>
      <c r="M1592" s="131"/>
      <c r="N1592" s="131"/>
      <c r="O1592" s="130"/>
      <c r="P1592" s="129"/>
      <c r="Q1592" s="135"/>
      <c r="R1592" s="129"/>
      <c r="S1592" s="136"/>
      <c r="T1592" s="122"/>
      <c r="U1592" s="10"/>
      <c r="V1592" s="10"/>
      <c r="W1592" s="10"/>
      <c r="X1592" s="50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0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  <c r="EZ1592" s="1"/>
      <c r="FA1592" s="1"/>
      <c r="FB1592" s="1"/>
      <c r="FC1592" s="1"/>
      <c r="FD1592" s="1"/>
      <c r="FE1592" s="1"/>
      <c r="FF1592" s="1"/>
      <c r="FG1592" s="1"/>
      <c r="FH1592" s="1"/>
      <c r="FI1592" s="1"/>
      <c r="FJ1592" s="1"/>
    </row>
    <row r="1593" spans="1:166" x14ac:dyDescent="0.15">
      <c r="A1593" s="134"/>
      <c r="B1593" s="127"/>
      <c r="C1593" s="119"/>
      <c r="D1593" s="128"/>
      <c r="E1593" s="129"/>
      <c r="F1593" s="129"/>
      <c r="G1593" s="129"/>
      <c r="H1593" s="129"/>
      <c r="I1593" s="128"/>
      <c r="J1593" s="122"/>
      <c r="K1593" s="118"/>
      <c r="L1593" s="130"/>
      <c r="M1593" s="131"/>
      <c r="N1593" s="131"/>
      <c r="O1593" s="130"/>
      <c r="P1593" s="129"/>
      <c r="Q1593" s="135"/>
      <c r="R1593" s="129"/>
      <c r="S1593" s="136"/>
      <c r="T1593" s="122"/>
      <c r="U1593" s="10"/>
      <c r="V1593" s="10"/>
      <c r="W1593" s="10"/>
      <c r="X1593" s="50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0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  <c r="EY1593" s="1"/>
      <c r="EZ1593" s="1"/>
      <c r="FA1593" s="1"/>
      <c r="FB1593" s="1"/>
      <c r="FC1593" s="1"/>
      <c r="FD1593" s="1"/>
      <c r="FE1593" s="1"/>
      <c r="FF1593" s="1"/>
      <c r="FG1593" s="1"/>
      <c r="FH1593" s="1"/>
      <c r="FI1593" s="1"/>
      <c r="FJ1593" s="1"/>
    </row>
    <row r="1594" spans="1:166" x14ac:dyDescent="0.15">
      <c r="A1594" s="134"/>
      <c r="B1594" s="127"/>
      <c r="C1594" s="119"/>
      <c r="D1594" s="128"/>
      <c r="E1594" s="129"/>
      <c r="F1594" s="129"/>
      <c r="G1594" s="129"/>
      <c r="H1594" s="129"/>
      <c r="I1594" s="128"/>
      <c r="J1594" s="122"/>
      <c r="K1594" s="118"/>
      <c r="L1594" s="130"/>
      <c r="M1594" s="131"/>
      <c r="N1594" s="131"/>
      <c r="O1594" s="130"/>
      <c r="P1594" s="129"/>
      <c r="Q1594" s="135"/>
      <c r="R1594" s="129"/>
      <c r="S1594" s="136"/>
      <c r="T1594" s="122"/>
      <c r="U1594" s="10"/>
      <c r="V1594" s="10"/>
      <c r="W1594" s="10"/>
      <c r="X1594" s="50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0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  <c r="EY1594" s="1"/>
      <c r="EZ1594" s="1"/>
      <c r="FA1594" s="1"/>
      <c r="FB1594" s="1"/>
      <c r="FC1594" s="1"/>
      <c r="FD1594" s="1"/>
      <c r="FE1594" s="1"/>
      <c r="FF1594" s="1"/>
      <c r="FG1594" s="1"/>
      <c r="FH1594" s="1"/>
      <c r="FI1594" s="1"/>
      <c r="FJ1594" s="1"/>
    </row>
    <row r="1595" spans="1:166" x14ac:dyDescent="0.15">
      <c r="A1595" s="134"/>
      <c r="B1595" s="127"/>
      <c r="C1595" s="119"/>
      <c r="D1595" s="128"/>
      <c r="E1595" s="129"/>
      <c r="F1595" s="129"/>
      <c r="G1595" s="129"/>
      <c r="H1595" s="129"/>
      <c r="I1595" s="128"/>
      <c r="J1595" s="122"/>
      <c r="K1595" s="118"/>
      <c r="L1595" s="130"/>
      <c r="M1595" s="131"/>
      <c r="N1595" s="131"/>
      <c r="O1595" s="130"/>
      <c r="P1595" s="129"/>
      <c r="Q1595" s="135"/>
      <c r="R1595" s="129"/>
      <c r="S1595" s="136"/>
      <c r="T1595" s="122"/>
      <c r="U1595" s="10"/>
      <c r="V1595" s="10"/>
      <c r="W1595" s="10"/>
      <c r="X1595" s="50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0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  <c r="EY1595" s="1"/>
      <c r="EZ1595" s="1"/>
      <c r="FA1595" s="1"/>
      <c r="FB1595" s="1"/>
      <c r="FC1595" s="1"/>
      <c r="FD1595" s="1"/>
      <c r="FE1595" s="1"/>
      <c r="FF1595" s="1"/>
      <c r="FG1595" s="1"/>
      <c r="FH1595" s="1"/>
      <c r="FI1595" s="1"/>
      <c r="FJ1595" s="1"/>
    </row>
    <row r="1596" spans="1:166" x14ac:dyDescent="0.15">
      <c r="A1596" s="134"/>
      <c r="B1596" s="127"/>
      <c r="C1596" s="119"/>
      <c r="D1596" s="128"/>
      <c r="E1596" s="129"/>
      <c r="F1596" s="129"/>
      <c r="G1596" s="129"/>
      <c r="H1596" s="129"/>
      <c r="I1596" s="128"/>
      <c r="J1596" s="122"/>
      <c r="K1596" s="118"/>
      <c r="L1596" s="130"/>
      <c r="M1596" s="131"/>
      <c r="N1596" s="131"/>
      <c r="O1596" s="130"/>
      <c r="P1596" s="129"/>
      <c r="Q1596" s="135"/>
      <c r="R1596" s="129"/>
      <c r="S1596" s="136"/>
      <c r="T1596" s="122"/>
      <c r="U1596" s="10"/>
      <c r="V1596" s="10"/>
      <c r="W1596" s="10"/>
      <c r="X1596" s="50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0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  <c r="EY1596" s="1"/>
      <c r="EZ1596" s="1"/>
      <c r="FA1596" s="1"/>
      <c r="FB1596" s="1"/>
      <c r="FC1596" s="1"/>
      <c r="FD1596" s="1"/>
      <c r="FE1596" s="1"/>
      <c r="FF1596" s="1"/>
      <c r="FG1596" s="1"/>
      <c r="FH1596" s="1"/>
      <c r="FI1596" s="1"/>
      <c r="FJ1596" s="1"/>
    </row>
    <row r="1597" spans="1:166" x14ac:dyDescent="0.15">
      <c r="A1597" s="134"/>
      <c r="B1597" s="127"/>
      <c r="C1597" s="119"/>
      <c r="D1597" s="128"/>
      <c r="E1597" s="129"/>
      <c r="F1597" s="129"/>
      <c r="G1597" s="129"/>
      <c r="H1597" s="129"/>
      <c r="I1597" s="128"/>
      <c r="J1597" s="122"/>
      <c r="K1597" s="118"/>
      <c r="L1597" s="130"/>
      <c r="M1597" s="131"/>
      <c r="N1597" s="131"/>
      <c r="O1597" s="130"/>
      <c r="P1597" s="129"/>
      <c r="Q1597" s="135"/>
      <c r="R1597" s="129"/>
      <c r="S1597" s="136"/>
      <c r="T1597" s="122"/>
      <c r="U1597" s="10"/>
      <c r="V1597" s="10"/>
      <c r="W1597" s="10"/>
      <c r="X1597" s="50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0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  <c r="EY1597" s="1"/>
      <c r="EZ1597" s="1"/>
      <c r="FA1597" s="1"/>
      <c r="FB1597" s="1"/>
      <c r="FC1597" s="1"/>
      <c r="FD1597" s="1"/>
      <c r="FE1597" s="1"/>
      <c r="FF1597" s="1"/>
      <c r="FG1597" s="1"/>
      <c r="FH1597" s="1"/>
      <c r="FI1597" s="1"/>
      <c r="FJ1597" s="1"/>
    </row>
    <row r="1598" spans="1:166" x14ac:dyDescent="0.15">
      <c r="A1598" s="134"/>
      <c r="B1598" s="127"/>
      <c r="C1598" s="119"/>
      <c r="D1598" s="128"/>
      <c r="E1598" s="129"/>
      <c r="F1598" s="129"/>
      <c r="G1598" s="129"/>
      <c r="H1598" s="129"/>
      <c r="I1598" s="128"/>
      <c r="J1598" s="122"/>
      <c r="K1598" s="118"/>
      <c r="L1598" s="130"/>
      <c r="M1598" s="131"/>
      <c r="N1598" s="131"/>
      <c r="O1598" s="130"/>
      <c r="P1598" s="129"/>
      <c r="Q1598" s="135"/>
      <c r="R1598" s="129"/>
      <c r="S1598" s="136"/>
      <c r="T1598" s="122"/>
      <c r="U1598" s="10"/>
      <c r="V1598" s="10"/>
      <c r="W1598" s="10"/>
      <c r="X1598" s="50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0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  <c r="EY1598" s="1"/>
      <c r="EZ1598" s="1"/>
      <c r="FA1598" s="1"/>
      <c r="FB1598" s="1"/>
      <c r="FC1598" s="1"/>
      <c r="FD1598" s="1"/>
      <c r="FE1598" s="1"/>
      <c r="FF1598" s="1"/>
      <c r="FG1598" s="1"/>
      <c r="FH1598" s="1"/>
      <c r="FI1598" s="1"/>
      <c r="FJ1598" s="1"/>
    </row>
    <row r="1599" spans="1:166" x14ac:dyDescent="0.15">
      <c r="A1599" s="134"/>
      <c r="B1599" s="127"/>
      <c r="C1599" s="119"/>
      <c r="D1599" s="128"/>
      <c r="E1599" s="129"/>
      <c r="F1599" s="129"/>
      <c r="G1599" s="129"/>
      <c r="H1599" s="129"/>
      <c r="I1599" s="128"/>
      <c r="J1599" s="122"/>
      <c r="K1599" s="118"/>
      <c r="L1599" s="130"/>
      <c r="M1599" s="131"/>
      <c r="N1599" s="131"/>
      <c r="O1599" s="130"/>
      <c r="P1599" s="129"/>
      <c r="Q1599" s="135"/>
      <c r="R1599" s="129"/>
      <c r="S1599" s="136"/>
      <c r="T1599" s="122"/>
      <c r="U1599" s="10"/>
      <c r="V1599" s="10"/>
      <c r="W1599" s="10"/>
      <c r="X1599" s="50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0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  <c r="EY1599" s="1"/>
      <c r="EZ1599" s="1"/>
      <c r="FA1599" s="1"/>
      <c r="FB1599" s="1"/>
      <c r="FC1599" s="1"/>
      <c r="FD1599" s="1"/>
      <c r="FE1599" s="1"/>
      <c r="FF1599" s="1"/>
      <c r="FG1599" s="1"/>
      <c r="FH1599" s="1"/>
      <c r="FI1599" s="1"/>
      <c r="FJ1599" s="1"/>
    </row>
    <row r="1600" spans="1:166" x14ac:dyDescent="0.15">
      <c r="A1600" s="134"/>
      <c r="B1600" s="127"/>
      <c r="C1600" s="119"/>
      <c r="D1600" s="128"/>
      <c r="E1600" s="129"/>
      <c r="F1600" s="129"/>
      <c r="G1600" s="129"/>
      <c r="H1600" s="129"/>
      <c r="I1600" s="128"/>
      <c r="J1600" s="122"/>
      <c r="K1600" s="118"/>
      <c r="L1600" s="130"/>
      <c r="M1600" s="131"/>
      <c r="N1600" s="131"/>
      <c r="O1600" s="130"/>
      <c r="P1600" s="129"/>
      <c r="Q1600" s="135"/>
      <c r="R1600" s="129"/>
      <c r="S1600" s="136"/>
      <c r="T1600" s="122"/>
      <c r="U1600" s="10"/>
      <c r="V1600" s="10"/>
      <c r="W1600" s="10"/>
      <c r="X1600" s="50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0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  <c r="EY1600" s="1"/>
      <c r="EZ1600" s="1"/>
      <c r="FA1600" s="1"/>
      <c r="FB1600" s="1"/>
      <c r="FC1600" s="1"/>
      <c r="FD1600" s="1"/>
      <c r="FE1600" s="1"/>
      <c r="FF1600" s="1"/>
      <c r="FG1600" s="1"/>
      <c r="FH1600" s="1"/>
      <c r="FI1600" s="1"/>
      <c r="FJ1600" s="1"/>
    </row>
    <row r="1601" spans="1:166" x14ac:dyDescent="0.15">
      <c r="A1601" s="134"/>
      <c r="B1601" s="127"/>
      <c r="C1601" s="119"/>
      <c r="D1601" s="128"/>
      <c r="E1601" s="129"/>
      <c r="F1601" s="129"/>
      <c r="G1601" s="129"/>
      <c r="H1601" s="129"/>
      <c r="I1601" s="128"/>
      <c r="J1601" s="122"/>
      <c r="K1601" s="118"/>
      <c r="L1601" s="130"/>
      <c r="M1601" s="131"/>
      <c r="N1601" s="131"/>
      <c r="O1601" s="130"/>
      <c r="P1601" s="129"/>
      <c r="Q1601" s="135"/>
      <c r="R1601" s="129"/>
      <c r="S1601" s="136"/>
      <c r="T1601" s="122"/>
      <c r="U1601" s="10"/>
      <c r="V1601" s="10"/>
      <c r="W1601" s="10"/>
      <c r="X1601" s="50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0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  <c r="EY1601" s="1"/>
      <c r="EZ1601" s="1"/>
      <c r="FA1601" s="1"/>
      <c r="FB1601" s="1"/>
      <c r="FC1601" s="1"/>
      <c r="FD1601" s="1"/>
      <c r="FE1601" s="1"/>
      <c r="FF1601" s="1"/>
      <c r="FG1601" s="1"/>
      <c r="FH1601" s="1"/>
      <c r="FI1601" s="1"/>
      <c r="FJ1601" s="1"/>
    </row>
    <row r="1602" spans="1:166" x14ac:dyDescent="0.15">
      <c r="A1602" s="134"/>
      <c r="B1602" s="127"/>
      <c r="C1602" s="119"/>
      <c r="D1602" s="128"/>
      <c r="E1602" s="129"/>
      <c r="F1602" s="129"/>
      <c r="G1602" s="129"/>
      <c r="H1602" s="129"/>
      <c r="I1602" s="128"/>
      <c r="J1602" s="122"/>
      <c r="K1602" s="118"/>
      <c r="L1602" s="130"/>
      <c r="M1602" s="131"/>
      <c r="N1602" s="131"/>
      <c r="O1602" s="130"/>
      <c r="P1602" s="129"/>
      <c r="Q1602" s="135"/>
      <c r="R1602" s="129"/>
      <c r="S1602" s="136"/>
      <c r="T1602" s="122"/>
      <c r="U1602" s="10"/>
      <c r="V1602" s="10"/>
      <c r="W1602" s="10"/>
      <c r="X1602" s="50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0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  <c r="EY1602" s="1"/>
      <c r="EZ1602" s="1"/>
      <c r="FA1602" s="1"/>
      <c r="FB1602" s="1"/>
      <c r="FC1602" s="1"/>
      <c r="FD1602" s="1"/>
      <c r="FE1602" s="1"/>
      <c r="FF1602" s="1"/>
      <c r="FG1602" s="1"/>
      <c r="FH1602" s="1"/>
      <c r="FI1602" s="1"/>
      <c r="FJ1602" s="1"/>
    </row>
    <row r="1603" spans="1:166" x14ac:dyDescent="0.15">
      <c r="A1603" s="134"/>
      <c r="B1603" s="127"/>
      <c r="C1603" s="119"/>
      <c r="D1603" s="128"/>
      <c r="E1603" s="129"/>
      <c r="F1603" s="129"/>
      <c r="G1603" s="129"/>
      <c r="H1603" s="129"/>
      <c r="I1603" s="128"/>
      <c r="J1603" s="122"/>
      <c r="K1603" s="118"/>
      <c r="L1603" s="130"/>
      <c r="M1603" s="131"/>
      <c r="N1603" s="131"/>
      <c r="O1603" s="130"/>
      <c r="P1603" s="129"/>
      <c r="Q1603" s="135"/>
      <c r="R1603" s="129"/>
      <c r="S1603" s="136"/>
      <c r="T1603" s="122"/>
      <c r="U1603" s="10"/>
      <c r="V1603" s="10"/>
      <c r="W1603" s="10"/>
      <c r="X1603" s="50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0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  <c r="EY1603" s="1"/>
      <c r="EZ1603" s="1"/>
      <c r="FA1603" s="1"/>
      <c r="FB1603" s="1"/>
      <c r="FC1603" s="1"/>
      <c r="FD1603" s="1"/>
      <c r="FE1603" s="1"/>
      <c r="FF1603" s="1"/>
      <c r="FG1603" s="1"/>
      <c r="FH1603" s="1"/>
      <c r="FI1603" s="1"/>
      <c r="FJ1603" s="1"/>
    </row>
    <row r="1604" spans="1:166" x14ac:dyDescent="0.15">
      <c r="A1604" s="134"/>
      <c r="B1604" s="127"/>
      <c r="C1604" s="119"/>
      <c r="D1604" s="128"/>
      <c r="E1604" s="129"/>
      <c r="F1604" s="129"/>
      <c r="G1604" s="129"/>
      <c r="H1604" s="129"/>
      <c r="I1604" s="128"/>
      <c r="J1604" s="122"/>
      <c r="K1604" s="118"/>
      <c r="L1604" s="130"/>
      <c r="M1604" s="131"/>
      <c r="N1604" s="131"/>
      <c r="O1604" s="130"/>
      <c r="P1604" s="129"/>
      <c r="Q1604" s="135"/>
      <c r="R1604" s="129"/>
      <c r="S1604" s="136"/>
      <c r="T1604" s="122"/>
      <c r="U1604" s="10"/>
      <c r="V1604" s="10"/>
      <c r="W1604" s="10"/>
      <c r="X1604" s="50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0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  <c r="EZ1604" s="1"/>
      <c r="FA1604" s="1"/>
      <c r="FB1604" s="1"/>
      <c r="FC1604" s="1"/>
      <c r="FD1604" s="1"/>
      <c r="FE1604" s="1"/>
      <c r="FF1604" s="1"/>
      <c r="FG1604" s="1"/>
      <c r="FH1604" s="1"/>
      <c r="FI1604" s="1"/>
      <c r="FJ1604" s="1"/>
    </row>
    <row r="1605" spans="1:166" x14ac:dyDescent="0.15">
      <c r="A1605" s="134"/>
      <c r="B1605" s="127"/>
      <c r="C1605" s="119"/>
      <c r="D1605" s="128"/>
      <c r="E1605" s="129"/>
      <c r="F1605" s="129"/>
      <c r="G1605" s="129"/>
      <c r="H1605" s="129"/>
      <c r="I1605" s="128"/>
      <c r="J1605" s="122"/>
      <c r="K1605" s="118"/>
      <c r="L1605" s="130"/>
      <c r="M1605" s="131"/>
      <c r="N1605" s="131"/>
      <c r="O1605" s="130"/>
      <c r="P1605" s="129"/>
      <c r="Q1605" s="135"/>
      <c r="R1605" s="129"/>
      <c r="S1605" s="136"/>
      <c r="T1605" s="122"/>
      <c r="U1605" s="10"/>
      <c r="V1605" s="10"/>
      <c r="W1605" s="10"/>
      <c r="X1605" s="50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0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  <c r="EY1605" s="1"/>
      <c r="EZ1605" s="1"/>
      <c r="FA1605" s="1"/>
      <c r="FB1605" s="1"/>
      <c r="FC1605" s="1"/>
      <c r="FD1605" s="1"/>
      <c r="FE1605" s="1"/>
      <c r="FF1605" s="1"/>
      <c r="FG1605" s="1"/>
      <c r="FH1605" s="1"/>
      <c r="FI1605" s="1"/>
      <c r="FJ1605" s="1"/>
    </row>
    <row r="1606" spans="1:166" x14ac:dyDescent="0.15">
      <c r="A1606" s="134"/>
      <c r="B1606" s="127"/>
      <c r="C1606" s="119"/>
      <c r="D1606" s="128"/>
      <c r="E1606" s="129"/>
      <c r="F1606" s="129"/>
      <c r="G1606" s="129"/>
      <c r="H1606" s="129"/>
      <c r="I1606" s="128"/>
      <c r="J1606" s="122"/>
      <c r="K1606" s="118"/>
      <c r="L1606" s="130"/>
      <c r="M1606" s="131"/>
      <c r="N1606" s="131"/>
      <c r="O1606" s="130"/>
      <c r="P1606" s="129"/>
      <c r="Q1606" s="135"/>
      <c r="R1606" s="129"/>
      <c r="S1606" s="136"/>
      <c r="T1606" s="122"/>
      <c r="U1606" s="10"/>
      <c r="V1606" s="10"/>
      <c r="W1606" s="10"/>
      <c r="X1606" s="50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0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  <c r="EY1606" s="1"/>
      <c r="EZ1606" s="1"/>
      <c r="FA1606" s="1"/>
      <c r="FB1606" s="1"/>
      <c r="FC1606" s="1"/>
      <c r="FD1606" s="1"/>
      <c r="FE1606" s="1"/>
      <c r="FF1606" s="1"/>
      <c r="FG1606" s="1"/>
      <c r="FH1606" s="1"/>
      <c r="FI1606" s="1"/>
      <c r="FJ1606" s="1"/>
    </row>
    <row r="1607" spans="1:166" x14ac:dyDescent="0.15">
      <c r="A1607" s="134"/>
      <c r="B1607" s="127"/>
      <c r="C1607" s="119"/>
      <c r="D1607" s="128"/>
      <c r="E1607" s="129"/>
      <c r="F1607" s="129"/>
      <c r="G1607" s="129"/>
      <c r="H1607" s="129"/>
      <c r="I1607" s="128"/>
      <c r="J1607" s="122"/>
      <c r="K1607" s="118"/>
      <c r="L1607" s="130"/>
      <c r="M1607" s="131"/>
      <c r="N1607" s="131"/>
      <c r="O1607" s="130"/>
      <c r="P1607" s="129"/>
      <c r="Q1607" s="135"/>
      <c r="R1607" s="129"/>
      <c r="S1607" s="136"/>
      <c r="T1607" s="122"/>
      <c r="U1607" s="10"/>
      <c r="V1607" s="10"/>
      <c r="W1607" s="10"/>
      <c r="X1607" s="50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0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  <c r="EY1607" s="1"/>
      <c r="EZ1607" s="1"/>
      <c r="FA1607" s="1"/>
      <c r="FB1607" s="1"/>
      <c r="FC1607" s="1"/>
      <c r="FD1607" s="1"/>
      <c r="FE1607" s="1"/>
      <c r="FF1607" s="1"/>
      <c r="FG1607" s="1"/>
      <c r="FH1607" s="1"/>
      <c r="FI1607" s="1"/>
      <c r="FJ1607" s="1"/>
    </row>
    <row r="1608" spans="1:166" x14ac:dyDescent="0.15">
      <c r="A1608" s="134"/>
      <c r="B1608" s="127"/>
      <c r="C1608" s="119"/>
      <c r="D1608" s="128"/>
      <c r="E1608" s="129"/>
      <c r="F1608" s="129"/>
      <c r="G1608" s="129"/>
      <c r="H1608" s="129"/>
      <c r="I1608" s="128"/>
      <c r="J1608" s="122"/>
      <c r="K1608" s="118"/>
      <c r="L1608" s="130"/>
      <c r="M1608" s="131"/>
      <c r="N1608" s="131"/>
      <c r="O1608" s="130"/>
      <c r="P1608" s="129"/>
      <c r="Q1608" s="135"/>
      <c r="R1608" s="129"/>
      <c r="S1608" s="136"/>
      <c r="T1608" s="122"/>
      <c r="U1608" s="10"/>
      <c r="V1608" s="10"/>
      <c r="W1608" s="10"/>
      <c r="X1608" s="50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0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  <c r="EY1608" s="1"/>
      <c r="EZ1608" s="1"/>
      <c r="FA1608" s="1"/>
      <c r="FB1608" s="1"/>
      <c r="FC1608" s="1"/>
      <c r="FD1608" s="1"/>
      <c r="FE1608" s="1"/>
      <c r="FF1608" s="1"/>
      <c r="FG1608" s="1"/>
      <c r="FH1608" s="1"/>
      <c r="FI1608" s="1"/>
      <c r="FJ1608" s="1"/>
    </row>
    <row r="1609" spans="1:166" x14ac:dyDescent="0.15">
      <c r="A1609" s="134"/>
      <c r="B1609" s="127"/>
      <c r="C1609" s="119"/>
      <c r="D1609" s="128"/>
      <c r="E1609" s="129"/>
      <c r="F1609" s="129"/>
      <c r="G1609" s="129"/>
      <c r="H1609" s="129"/>
      <c r="I1609" s="128"/>
      <c r="J1609" s="122"/>
      <c r="K1609" s="118"/>
      <c r="L1609" s="130"/>
      <c r="M1609" s="131"/>
      <c r="N1609" s="131"/>
      <c r="O1609" s="130"/>
      <c r="P1609" s="129"/>
      <c r="Q1609" s="135"/>
      <c r="R1609" s="129"/>
      <c r="S1609" s="136"/>
      <c r="T1609" s="122"/>
      <c r="U1609" s="10"/>
      <c r="V1609" s="10"/>
      <c r="W1609" s="10"/>
      <c r="X1609" s="50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0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  <c r="EY1609" s="1"/>
      <c r="EZ1609" s="1"/>
      <c r="FA1609" s="1"/>
      <c r="FB1609" s="1"/>
      <c r="FC1609" s="1"/>
      <c r="FD1609" s="1"/>
      <c r="FE1609" s="1"/>
      <c r="FF1609" s="1"/>
      <c r="FG1609" s="1"/>
      <c r="FH1609" s="1"/>
      <c r="FI1609" s="1"/>
      <c r="FJ1609" s="1"/>
    </row>
    <row r="1610" spans="1:166" x14ac:dyDescent="0.15">
      <c r="A1610" s="134"/>
      <c r="B1610" s="127"/>
      <c r="C1610" s="119"/>
      <c r="D1610" s="128"/>
      <c r="E1610" s="129"/>
      <c r="F1610" s="129"/>
      <c r="G1610" s="129"/>
      <c r="H1610" s="129"/>
      <c r="I1610" s="128"/>
      <c r="J1610" s="122"/>
      <c r="K1610" s="118"/>
      <c r="L1610" s="130"/>
      <c r="M1610" s="131"/>
      <c r="N1610" s="131"/>
      <c r="O1610" s="130"/>
      <c r="P1610" s="129"/>
      <c r="Q1610" s="135"/>
      <c r="R1610" s="129"/>
      <c r="S1610" s="136"/>
      <c r="T1610" s="122"/>
      <c r="U1610" s="10"/>
      <c r="V1610" s="10"/>
      <c r="W1610" s="10"/>
      <c r="X1610" s="50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0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  <c r="EY1610" s="1"/>
      <c r="EZ1610" s="1"/>
      <c r="FA1610" s="1"/>
      <c r="FB1610" s="1"/>
      <c r="FC1610" s="1"/>
      <c r="FD1610" s="1"/>
      <c r="FE1610" s="1"/>
      <c r="FF1610" s="1"/>
      <c r="FG1610" s="1"/>
      <c r="FH1610" s="1"/>
      <c r="FI1610" s="1"/>
      <c r="FJ1610" s="1"/>
    </row>
    <row r="1611" spans="1:166" x14ac:dyDescent="0.15">
      <c r="A1611" s="134"/>
      <c r="B1611" s="127"/>
      <c r="C1611" s="119"/>
      <c r="D1611" s="128"/>
      <c r="E1611" s="129"/>
      <c r="F1611" s="129"/>
      <c r="G1611" s="129"/>
      <c r="H1611" s="129"/>
      <c r="I1611" s="128"/>
      <c r="J1611" s="122"/>
      <c r="K1611" s="118"/>
      <c r="L1611" s="130"/>
      <c r="M1611" s="131"/>
      <c r="N1611" s="131"/>
      <c r="O1611" s="130"/>
      <c r="P1611" s="129"/>
      <c r="Q1611" s="135"/>
      <c r="R1611" s="129"/>
      <c r="S1611" s="136"/>
      <c r="T1611" s="122"/>
      <c r="U1611" s="10"/>
      <c r="V1611" s="10"/>
      <c r="W1611" s="10"/>
      <c r="X1611" s="50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0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  <c r="EY1611" s="1"/>
      <c r="EZ1611" s="1"/>
      <c r="FA1611" s="1"/>
      <c r="FB1611" s="1"/>
      <c r="FC1611" s="1"/>
      <c r="FD1611" s="1"/>
      <c r="FE1611" s="1"/>
      <c r="FF1611" s="1"/>
      <c r="FG1611" s="1"/>
      <c r="FH1611" s="1"/>
      <c r="FI1611" s="1"/>
      <c r="FJ1611" s="1"/>
    </row>
    <row r="1612" spans="1:166" x14ac:dyDescent="0.15">
      <c r="A1612" s="134"/>
      <c r="B1612" s="127"/>
      <c r="C1612" s="119"/>
      <c r="D1612" s="128"/>
      <c r="E1612" s="129"/>
      <c r="F1612" s="129"/>
      <c r="G1612" s="129"/>
      <c r="H1612" s="129"/>
      <c r="I1612" s="128"/>
      <c r="J1612" s="122"/>
      <c r="K1612" s="118"/>
      <c r="L1612" s="130"/>
      <c r="M1612" s="131"/>
      <c r="N1612" s="131"/>
      <c r="O1612" s="130"/>
      <c r="P1612" s="129"/>
      <c r="Q1612" s="135"/>
      <c r="R1612" s="129"/>
      <c r="S1612" s="136"/>
      <c r="T1612" s="122"/>
      <c r="U1612" s="10"/>
      <c r="V1612" s="10"/>
      <c r="W1612" s="10"/>
      <c r="X1612" s="50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0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  <c r="EY1612" s="1"/>
      <c r="EZ1612" s="1"/>
      <c r="FA1612" s="1"/>
      <c r="FB1612" s="1"/>
      <c r="FC1612" s="1"/>
      <c r="FD1612" s="1"/>
      <c r="FE1612" s="1"/>
      <c r="FF1612" s="1"/>
      <c r="FG1612" s="1"/>
      <c r="FH1612" s="1"/>
      <c r="FI1612" s="1"/>
      <c r="FJ1612" s="1"/>
    </row>
    <row r="1613" spans="1:166" x14ac:dyDescent="0.15">
      <c r="A1613" s="134"/>
      <c r="B1613" s="127"/>
      <c r="C1613" s="119"/>
      <c r="D1613" s="128"/>
      <c r="E1613" s="129"/>
      <c r="F1613" s="129"/>
      <c r="G1613" s="129"/>
      <c r="H1613" s="129"/>
      <c r="I1613" s="128"/>
      <c r="J1613" s="122"/>
      <c r="K1613" s="118"/>
      <c r="L1613" s="130"/>
      <c r="M1613" s="131"/>
      <c r="N1613" s="131"/>
      <c r="O1613" s="130"/>
      <c r="P1613" s="129"/>
      <c r="Q1613" s="135"/>
      <c r="R1613" s="129"/>
      <c r="S1613" s="136"/>
      <c r="T1613" s="122"/>
      <c r="U1613" s="10"/>
      <c r="V1613" s="10"/>
      <c r="W1613" s="10"/>
      <c r="X1613" s="50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0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  <c r="EY1613" s="1"/>
      <c r="EZ1613" s="1"/>
      <c r="FA1613" s="1"/>
      <c r="FB1613" s="1"/>
      <c r="FC1613" s="1"/>
      <c r="FD1613" s="1"/>
      <c r="FE1613" s="1"/>
      <c r="FF1613" s="1"/>
      <c r="FG1613" s="1"/>
      <c r="FH1613" s="1"/>
      <c r="FI1613" s="1"/>
      <c r="FJ1613" s="1"/>
    </row>
    <row r="1614" spans="1:166" x14ac:dyDescent="0.15">
      <c r="A1614" s="134"/>
      <c r="B1614" s="127"/>
      <c r="C1614" s="119"/>
      <c r="D1614" s="128"/>
      <c r="E1614" s="129"/>
      <c r="F1614" s="129"/>
      <c r="G1614" s="129"/>
      <c r="H1614" s="129"/>
      <c r="I1614" s="128"/>
      <c r="J1614" s="122"/>
      <c r="K1614" s="118"/>
      <c r="L1614" s="130"/>
      <c r="M1614" s="131"/>
      <c r="N1614" s="131"/>
      <c r="O1614" s="130"/>
      <c r="P1614" s="129"/>
      <c r="Q1614" s="135"/>
      <c r="R1614" s="129"/>
      <c r="S1614" s="136"/>
      <c r="T1614" s="122"/>
      <c r="U1614" s="10"/>
      <c r="V1614" s="10"/>
      <c r="W1614" s="10"/>
      <c r="X1614" s="50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0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  <c r="EY1614" s="1"/>
      <c r="EZ1614" s="1"/>
      <c r="FA1614" s="1"/>
      <c r="FB1614" s="1"/>
      <c r="FC1614" s="1"/>
      <c r="FD1614" s="1"/>
      <c r="FE1614" s="1"/>
      <c r="FF1614" s="1"/>
      <c r="FG1614" s="1"/>
      <c r="FH1614" s="1"/>
      <c r="FI1614" s="1"/>
      <c r="FJ1614" s="1"/>
    </row>
    <row r="1615" spans="1:166" x14ac:dyDescent="0.15">
      <c r="A1615" s="134"/>
      <c r="B1615" s="127"/>
      <c r="C1615" s="119"/>
      <c r="D1615" s="128"/>
      <c r="E1615" s="129"/>
      <c r="F1615" s="129"/>
      <c r="G1615" s="129"/>
      <c r="H1615" s="129"/>
      <c r="I1615" s="128"/>
      <c r="J1615" s="122"/>
      <c r="K1615" s="118"/>
      <c r="L1615" s="130"/>
      <c r="M1615" s="131"/>
      <c r="N1615" s="131"/>
      <c r="O1615" s="130"/>
      <c r="P1615" s="129"/>
      <c r="Q1615" s="135"/>
      <c r="R1615" s="129"/>
      <c r="S1615" s="136"/>
      <c r="T1615" s="122"/>
      <c r="U1615" s="10"/>
      <c r="V1615" s="10"/>
      <c r="W1615" s="10"/>
      <c r="X1615" s="50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0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  <c r="EZ1615" s="1"/>
      <c r="FA1615" s="1"/>
      <c r="FB1615" s="1"/>
      <c r="FC1615" s="1"/>
      <c r="FD1615" s="1"/>
      <c r="FE1615" s="1"/>
      <c r="FF1615" s="1"/>
      <c r="FG1615" s="1"/>
      <c r="FH1615" s="1"/>
      <c r="FI1615" s="1"/>
      <c r="FJ1615" s="1"/>
    </row>
    <row r="1616" spans="1:166" x14ac:dyDescent="0.15">
      <c r="A1616" s="134"/>
      <c r="B1616" s="127"/>
      <c r="C1616" s="119"/>
      <c r="D1616" s="128"/>
      <c r="E1616" s="129"/>
      <c r="F1616" s="129"/>
      <c r="G1616" s="129"/>
      <c r="H1616" s="129"/>
      <c r="I1616" s="128"/>
      <c r="J1616" s="122"/>
      <c r="K1616" s="118"/>
      <c r="L1616" s="130"/>
      <c r="M1616" s="131"/>
      <c r="N1616" s="131"/>
      <c r="O1616" s="130"/>
      <c r="P1616" s="129"/>
      <c r="Q1616" s="135"/>
      <c r="R1616" s="129"/>
      <c r="S1616" s="136"/>
      <c r="T1616" s="122"/>
      <c r="U1616" s="10"/>
      <c r="V1616" s="10"/>
      <c r="W1616" s="10"/>
      <c r="X1616" s="50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0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  <c r="EY1616" s="1"/>
      <c r="EZ1616" s="1"/>
      <c r="FA1616" s="1"/>
      <c r="FB1616" s="1"/>
      <c r="FC1616" s="1"/>
      <c r="FD1616" s="1"/>
      <c r="FE1616" s="1"/>
      <c r="FF1616" s="1"/>
      <c r="FG1616" s="1"/>
      <c r="FH1616" s="1"/>
      <c r="FI1616" s="1"/>
      <c r="FJ1616" s="1"/>
    </row>
    <row r="1617" spans="1:166" x14ac:dyDescent="0.15">
      <c r="A1617" s="134"/>
      <c r="B1617" s="127"/>
      <c r="C1617" s="119"/>
      <c r="D1617" s="128"/>
      <c r="E1617" s="129"/>
      <c r="F1617" s="129"/>
      <c r="G1617" s="129"/>
      <c r="H1617" s="129"/>
      <c r="I1617" s="128"/>
      <c r="J1617" s="122"/>
      <c r="K1617" s="118"/>
      <c r="L1617" s="130"/>
      <c r="M1617" s="131"/>
      <c r="N1617" s="131"/>
      <c r="O1617" s="130"/>
      <c r="P1617" s="129"/>
      <c r="Q1617" s="135"/>
      <c r="R1617" s="129"/>
      <c r="S1617" s="136"/>
      <c r="T1617" s="122"/>
      <c r="U1617" s="10"/>
      <c r="V1617" s="10"/>
      <c r="W1617" s="10"/>
      <c r="X1617" s="50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0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  <c r="EY1617" s="1"/>
      <c r="EZ1617" s="1"/>
      <c r="FA1617" s="1"/>
      <c r="FB1617" s="1"/>
      <c r="FC1617" s="1"/>
      <c r="FD1617" s="1"/>
      <c r="FE1617" s="1"/>
      <c r="FF1617" s="1"/>
      <c r="FG1617" s="1"/>
      <c r="FH1617" s="1"/>
      <c r="FI1617" s="1"/>
      <c r="FJ1617" s="1"/>
    </row>
    <row r="1618" spans="1:166" x14ac:dyDescent="0.15">
      <c r="A1618" s="134"/>
      <c r="B1618" s="127"/>
      <c r="C1618" s="119"/>
      <c r="D1618" s="128"/>
      <c r="E1618" s="129"/>
      <c r="F1618" s="129"/>
      <c r="G1618" s="129"/>
      <c r="H1618" s="129"/>
      <c r="I1618" s="128"/>
      <c r="J1618" s="122"/>
      <c r="K1618" s="118"/>
      <c r="L1618" s="130"/>
      <c r="M1618" s="131"/>
      <c r="N1618" s="131"/>
      <c r="O1618" s="130"/>
      <c r="P1618" s="129"/>
      <c r="Q1618" s="135"/>
      <c r="R1618" s="129"/>
      <c r="S1618" s="136"/>
      <c r="T1618" s="122"/>
      <c r="U1618" s="10"/>
      <c r="V1618" s="10"/>
      <c r="W1618" s="10"/>
      <c r="X1618" s="50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0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  <c r="EY1618" s="1"/>
      <c r="EZ1618" s="1"/>
      <c r="FA1618" s="1"/>
      <c r="FB1618" s="1"/>
      <c r="FC1618" s="1"/>
      <c r="FD1618" s="1"/>
      <c r="FE1618" s="1"/>
      <c r="FF1618" s="1"/>
      <c r="FG1618" s="1"/>
      <c r="FH1618" s="1"/>
      <c r="FI1618" s="1"/>
      <c r="FJ1618" s="1"/>
    </row>
    <row r="1619" spans="1:166" x14ac:dyDescent="0.15">
      <c r="A1619" s="134"/>
      <c r="B1619" s="127"/>
      <c r="C1619" s="119"/>
      <c r="D1619" s="128"/>
      <c r="E1619" s="129"/>
      <c r="F1619" s="129"/>
      <c r="G1619" s="129"/>
      <c r="H1619" s="129"/>
      <c r="I1619" s="128"/>
      <c r="J1619" s="122"/>
      <c r="K1619" s="118"/>
      <c r="L1619" s="130"/>
      <c r="M1619" s="131"/>
      <c r="N1619" s="131"/>
      <c r="O1619" s="130"/>
      <c r="P1619" s="129"/>
      <c r="Q1619" s="135"/>
      <c r="R1619" s="129"/>
      <c r="S1619" s="136"/>
      <c r="T1619" s="122"/>
      <c r="U1619" s="10"/>
      <c r="V1619" s="10"/>
      <c r="W1619" s="10"/>
      <c r="X1619" s="50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0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  <c r="EY1619" s="1"/>
      <c r="EZ1619" s="1"/>
      <c r="FA1619" s="1"/>
      <c r="FB1619" s="1"/>
      <c r="FC1619" s="1"/>
      <c r="FD1619" s="1"/>
      <c r="FE1619" s="1"/>
      <c r="FF1619" s="1"/>
      <c r="FG1619" s="1"/>
      <c r="FH1619" s="1"/>
      <c r="FI1619" s="1"/>
      <c r="FJ1619" s="1"/>
    </row>
    <row r="1620" spans="1:166" x14ac:dyDescent="0.15">
      <c r="A1620" s="134"/>
      <c r="B1620" s="127"/>
      <c r="C1620" s="119"/>
      <c r="D1620" s="128"/>
      <c r="E1620" s="129"/>
      <c r="F1620" s="129"/>
      <c r="G1620" s="129"/>
      <c r="H1620" s="129"/>
      <c r="I1620" s="128"/>
      <c r="J1620" s="122"/>
      <c r="K1620" s="118"/>
      <c r="L1620" s="130"/>
      <c r="M1620" s="131"/>
      <c r="N1620" s="131"/>
      <c r="O1620" s="130"/>
      <c r="P1620" s="129"/>
      <c r="Q1620" s="135"/>
      <c r="R1620" s="129"/>
      <c r="S1620" s="136"/>
      <c r="T1620" s="122"/>
      <c r="U1620" s="10"/>
      <c r="V1620" s="10"/>
      <c r="W1620" s="10"/>
      <c r="X1620" s="50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0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  <c r="EY1620" s="1"/>
      <c r="EZ1620" s="1"/>
      <c r="FA1620" s="1"/>
      <c r="FB1620" s="1"/>
      <c r="FC1620" s="1"/>
      <c r="FD1620" s="1"/>
      <c r="FE1620" s="1"/>
      <c r="FF1620" s="1"/>
      <c r="FG1620" s="1"/>
      <c r="FH1620" s="1"/>
      <c r="FI1620" s="1"/>
      <c r="FJ1620" s="1"/>
    </row>
    <row r="1621" spans="1:166" x14ac:dyDescent="0.15">
      <c r="A1621" s="134"/>
      <c r="B1621" s="127"/>
      <c r="C1621" s="119"/>
      <c r="D1621" s="128"/>
      <c r="E1621" s="129"/>
      <c r="F1621" s="129"/>
      <c r="G1621" s="129"/>
      <c r="H1621" s="129"/>
      <c r="I1621" s="128"/>
      <c r="J1621" s="122"/>
      <c r="K1621" s="118"/>
      <c r="L1621" s="130"/>
      <c r="M1621" s="131"/>
      <c r="N1621" s="131"/>
      <c r="O1621" s="130"/>
      <c r="P1621" s="129"/>
      <c r="Q1621" s="135"/>
      <c r="R1621" s="129"/>
      <c r="S1621" s="136"/>
      <c r="T1621" s="122"/>
      <c r="U1621" s="10"/>
      <c r="V1621" s="10"/>
      <c r="W1621" s="10"/>
      <c r="X1621" s="50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0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  <c r="EY1621" s="1"/>
      <c r="EZ1621" s="1"/>
      <c r="FA1621" s="1"/>
      <c r="FB1621" s="1"/>
      <c r="FC1621" s="1"/>
      <c r="FD1621" s="1"/>
      <c r="FE1621" s="1"/>
      <c r="FF1621" s="1"/>
      <c r="FG1621" s="1"/>
      <c r="FH1621" s="1"/>
      <c r="FI1621" s="1"/>
      <c r="FJ1621" s="1"/>
    </row>
    <row r="1622" spans="1:166" x14ac:dyDescent="0.15">
      <c r="A1622" s="134"/>
      <c r="B1622" s="127"/>
      <c r="C1622" s="119"/>
      <c r="D1622" s="128"/>
      <c r="E1622" s="129"/>
      <c r="F1622" s="129"/>
      <c r="G1622" s="129"/>
      <c r="H1622" s="129"/>
      <c r="I1622" s="128"/>
      <c r="J1622" s="122"/>
      <c r="K1622" s="118"/>
      <c r="L1622" s="130"/>
      <c r="M1622" s="131"/>
      <c r="N1622" s="131"/>
      <c r="O1622" s="130"/>
      <c r="P1622" s="129"/>
      <c r="Q1622" s="135"/>
      <c r="R1622" s="129"/>
      <c r="S1622" s="136"/>
      <c r="T1622" s="122"/>
      <c r="U1622" s="10"/>
      <c r="V1622" s="10"/>
      <c r="W1622" s="10"/>
      <c r="X1622" s="50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0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  <c r="EY1622" s="1"/>
      <c r="EZ1622" s="1"/>
      <c r="FA1622" s="1"/>
      <c r="FB1622" s="1"/>
      <c r="FC1622" s="1"/>
      <c r="FD1622" s="1"/>
      <c r="FE1622" s="1"/>
      <c r="FF1622" s="1"/>
      <c r="FG1622" s="1"/>
      <c r="FH1622" s="1"/>
      <c r="FI1622" s="1"/>
      <c r="FJ1622" s="1"/>
    </row>
    <row r="1623" spans="1:166" x14ac:dyDescent="0.15">
      <c r="A1623" s="134"/>
      <c r="B1623" s="127"/>
      <c r="C1623" s="119"/>
      <c r="D1623" s="128"/>
      <c r="E1623" s="129"/>
      <c r="F1623" s="129"/>
      <c r="G1623" s="129"/>
      <c r="H1623" s="129"/>
      <c r="I1623" s="128"/>
      <c r="J1623" s="122"/>
      <c r="K1623" s="118"/>
      <c r="L1623" s="130"/>
      <c r="M1623" s="131"/>
      <c r="N1623" s="131"/>
      <c r="O1623" s="130"/>
      <c r="P1623" s="129"/>
      <c r="Q1623" s="135"/>
      <c r="R1623" s="129"/>
      <c r="S1623" s="136"/>
      <c r="T1623" s="122"/>
      <c r="U1623" s="10"/>
      <c r="V1623" s="10"/>
      <c r="W1623" s="10"/>
      <c r="X1623" s="50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0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  <c r="EY1623" s="1"/>
      <c r="EZ1623" s="1"/>
      <c r="FA1623" s="1"/>
      <c r="FB1623" s="1"/>
      <c r="FC1623" s="1"/>
      <c r="FD1623" s="1"/>
      <c r="FE1623" s="1"/>
      <c r="FF1623" s="1"/>
      <c r="FG1623" s="1"/>
      <c r="FH1623" s="1"/>
      <c r="FI1623" s="1"/>
      <c r="FJ1623" s="1"/>
    </row>
    <row r="1624" spans="1:166" x14ac:dyDescent="0.15">
      <c r="A1624" s="134"/>
      <c r="B1624" s="127"/>
      <c r="C1624" s="119"/>
      <c r="D1624" s="128"/>
      <c r="E1624" s="129"/>
      <c r="F1624" s="129"/>
      <c r="G1624" s="129"/>
      <c r="H1624" s="129"/>
      <c r="I1624" s="128"/>
      <c r="J1624" s="122"/>
      <c r="K1624" s="118"/>
      <c r="L1624" s="130"/>
      <c r="M1624" s="131"/>
      <c r="N1624" s="131"/>
      <c r="O1624" s="130"/>
      <c r="P1624" s="129"/>
      <c r="Q1624" s="135"/>
      <c r="R1624" s="129"/>
      <c r="S1624" s="136"/>
      <c r="T1624" s="122"/>
      <c r="U1624" s="10"/>
      <c r="V1624" s="10"/>
      <c r="W1624" s="10"/>
      <c r="X1624" s="50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0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  <c r="EY1624" s="1"/>
      <c r="EZ1624" s="1"/>
      <c r="FA1624" s="1"/>
      <c r="FB1624" s="1"/>
      <c r="FC1624" s="1"/>
      <c r="FD1624" s="1"/>
      <c r="FE1624" s="1"/>
      <c r="FF1624" s="1"/>
      <c r="FG1624" s="1"/>
      <c r="FH1624" s="1"/>
      <c r="FI1624" s="1"/>
      <c r="FJ1624" s="1"/>
    </row>
    <row r="1625" spans="1:166" x14ac:dyDescent="0.15">
      <c r="A1625" s="134"/>
      <c r="B1625" s="127"/>
      <c r="C1625" s="119"/>
      <c r="D1625" s="128"/>
      <c r="E1625" s="129"/>
      <c r="F1625" s="129"/>
      <c r="G1625" s="129"/>
      <c r="H1625" s="129"/>
      <c r="I1625" s="128"/>
      <c r="J1625" s="122"/>
      <c r="K1625" s="118"/>
      <c r="L1625" s="130"/>
      <c r="M1625" s="131"/>
      <c r="N1625" s="131"/>
      <c r="O1625" s="130"/>
      <c r="P1625" s="129"/>
      <c r="Q1625" s="135"/>
      <c r="R1625" s="129"/>
      <c r="S1625" s="136"/>
      <c r="T1625" s="122"/>
      <c r="U1625" s="10"/>
      <c r="V1625" s="10"/>
      <c r="W1625" s="10"/>
      <c r="X1625" s="50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0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  <c r="EY1625" s="1"/>
      <c r="EZ1625" s="1"/>
      <c r="FA1625" s="1"/>
      <c r="FB1625" s="1"/>
      <c r="FC1625" s="1"/>
      <c r="FD1625" s="1"/>
      <c r="FE1625" s="1"/>
      <c r="FF1625" s="1"/>
      <c r="FG1625" s="1"/>
      <c r="FH1625" s="1"/>
      <c r="FI1625" s="1"/>
      <c r="FJ1625" s="1"/>
    </row>
    <row r="1626" spans="1:166" x14ac:dyDescent="0.15">
      <c r="A1626" s="134"/>
      <c r="B1626" s="127"/>
      <c r="C1626" s="119"/>
      <c r="D1626" s="128"/>
      <c r="E1626" s="129"/>
      <c r="F1626" s="129"/>
      <c r="G1626" s="129"/>
      <c r="H1626" s="129"/>
      <c r="I1626" s="128"/>
      <c r="J1626" s="122"/>
      <c r="K1626" s="118"/>
      <c r="L1626" s="130"/>
      <c r="M1626" s="131"/>
      <c r="N1626" s="131"/>
      <c r="O1626" s="130"/>
      <c r="P1626" s="129"/>
      <c r="Q1626" s="135"/>
      <c r="R1626" s="129"/>
      <c r="S1626" s="136"/>
      <c r="T1626" s="122"/>
      <c r="U1626" s="10"/>
      <c r="V1626" s="10"/>
      <c r="W1626" s="10"/>
      <c r="X1626" s="50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0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  <c r="EY1626" s="1"/>
      <c r="EZ1626" s="1"/>
      <c r="FA1626" s="1"/>
      <c r="FB1626" s="1"/>
      <c r="FC1626" s="1"/>
      <c r="FD1626" s="1"/>
      <c r="FE1626" s="1"/>
      <c r="FF1626" s="1"/>
      <c r="FG1626" s="1"/>
      <c r="FH1626" s="1"/>
      <c r="FI1626" s="1"/>
      <c r="FJ1626" s="1"/>
    </row>
    <row r="1627" spans="1:166" x14ac:dyDescent="0.15">
      <c r="A1627" s="134"/>
      <c r="B1627" s="127"/>
      <c r="C1627" s="119"/>
      <c r="D1627" s="128"/>
      <c r="E1627" s="129"/>
      <c r="F1627" s="129"/>
      <c r="G1627" s="129"/>
      <c r="H1627" s="129"/>
      <c r="I1627" s="128"/>
      <c r="J1627" s="122"/>
      <c r="K1627" s="118"/>
      <c r="L1627" s="130"/>
      <c r="M1627" s="131"/>
      <c r="N1627" s="131"/>
      <c r="O1627" s="130"/>
      <c r="P1627" s="129"/>
      <c r="Q1627" s="135"/>
      <c r="R1627" s="129"/>
      <c r="S1627" s="136"/>
      <c r="T1627" s="122"/>
      <c r="U1627" s="10"/>
      <c r="V1627" s="10"/>
      <c r="W1627" s="10"/>
      <c r="X1627" s="50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0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  <c r="EY1627" s="1"/>
      <c r="EZ1627" s="1"/>
      <c r="FA1627" s="1"/>
      <c r="FB1627" s="1"/>
      <c r="FC1627" s="1"/>
      <c r="FD1627" s="1"/>
      <c r="FE1627" s="1"/>
      <c r="FF1627" s="1"/>
      <c r="FG1627" s="1"/>
      <c r="FH1627" s="1"/>
      <c r="FI1627" s="1"/>
      <c r="FJ1627" s="1"/>
    </row>
    <row r="1628" spans="1:166" x14ac:dyDescent="0.15">
      <c r="A1628" s="134"/>
      <c r="B1628" s="127"/>
      <c r="C1628" s="119"/>
      <c r="D1628" s="128"/>
      <c r="E1628" s="129"/>
      <c r="F1628" s="129"/>
      <c r="G1628" s="129"/>
      <c r="H1628" s="129"/>
      <c r="I1628" s="128"/>
      <c r="J1628" s="122"/>
      <c r="K1628" s="118"/>
      <c r="L1628" s="130"/>
      <c r="M1628" s="131"/>
      <c r="N1628" s="131"/>
      <c r="O1628" s="130"/>
      <c r="P1628" s="129"/>
      <c r="Q1628" s="135"/>
      <c r="R1628" s="129"/>
      <c r="S1628" s="136"/>
      <c r="T1628" s="122"/>
      <c r="U1628" s="10"/>
      <c r="V1628" s="10"/>
      <c r="W1628" s="10"/>
      <c r="X1628" s="50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0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  <c r="EY1628" s="1"/>
      <c r="EZ1628" s="1"/>
      <c r="FA1628" s="1"/>
      <c r="FB1628" s="1"/>
      <c r="FC1628" s="1"/>
      <c r="FD1628" s="1"/>
      <c r="FE1628" s="1"/>
      <c r="FF1628" s="1"/>
      <c r="FG1628" s="1"/>
      <c r="FH1628" s="1"/>
      <c r="FI1628" s="1"/>
      <c r="FJ1628" s="1"/>
    </row>
    <row r="1629" spans="1:166" x14ac:dyDescent="0.15">
      <c r="A1629" s="134"/>
      <c r="B1629" s="127"/>
      <c r="C1629" s="119"/>
      <c r="D1629" s="128"/>
      <c r="E1629" s="129"/>
      <c r="F1629" s="129"/>
      <c r="G1629" s="129"/>
      <c r="H1629" s="129"/>
      <c r="I1629" s="128"/>
      <c r="J1629" s="122"/>
      <c r="K1629" s="118"/>
      <c r="L1629" s="130"/>
      <c r="M1629" s="131"/>
      <c r="N1629" s="131"/>
      <c r="O1629" s="130"/>
      <c r="P1629" s="129"/>
      <c r="Q1629" s="135"/>
      <c r="R1629" s="129"/>
      <c r="S1629" s="136"/>
      <c r="T1629" s="122"/>
      <c r="U1629" s="10"/>
      <c r="V1629" s="10"/>
      <c r="W1629" s="10"/>
      <c r="X1629" s="50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0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  <c r="EY1629" s="1"/>
      <c r="EZ1629" s="1"/>
      <c r="FA1629" s="1"/>
      <c r="FB1629" s="1"/>
      <c r="FC1629" s="1"/>
      <c r="FD1629" s="1"/>
      <c r="FE1629" s="1"/>
      <c r="FF1629" s="1"/>
      <c r="FG1629" s="1"/>
      <c r="FH1629" s="1"/>
      <c r="FI1629" s="1"/>
      <c r="FJ1629" s="1"/>
    </row>
    <row r="1630" spans="1:166" x14ac:dyDescent="0.15">
      <c r="A1630" s="134"/>
      <c r="B1630" s="127"/>
      <c r="C1630" s="119"/>
      <c r="D1630" s="128"/>
      <c r="E1630" s="129"/>
      <c r="F1630" s="129"/>
      <c r="G1630" s="129"/>
      <c r="H1630" s="129"/>
      <c r="I1630" s="128"/>
      <c r="J1630" s="122"/>
      <c r="K1630" s="118"/>
      <c r="L1630" s="130"/>
      <c r="M1630" s="131"/>
      <c r="N1630" s="131"/>
      <c r="O1630" s="130"/>
      <c r="P1630" s="129"/>
      <c r="Q1630" s="135"/>
      <c r="R1630" s="129"/>
      <c r="S1630" s="136"/>
      <c r="T1630" s="122"/>
      <c r="U1630" s="10"/>
      <c r="V1630" s="10"/>
      <c r="W1630" s="10"/>
      <c r="X1630" s="50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0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  <c r="EY1630" s="1"/>
      <c r="EZ1630" s="1"/>
      <c r="FA1630" s="1"/>
      <c r="FB1630" s="1"/>
      <c r="FC1630" s="1"/>
      <c r="FD1630" s="1"/>
      <c r="FE1630" s="1"/>
      <c r="FF1630" s="1"/>
      <c r="FG1630" s="1"/>
      <c r="FH1630" s="1"/>
      <c r="FI1630" s="1"/>
      <c r="FJ1630" s="1"/>
    </row>
    <row r="1631" spans="1:166" x14ac:dyDescent="0.15">
      <c r="A1631" s="134"/>
      <c r="B1631" s="127"/>
      <c r="C1631" s="119"/>
      <c r="D1631" s="128"/>
      <c r="E1631" s="129"/>
      <c r="F1631" s="129"/>
      <c r="G1631" s="129"/>
      <c r="H1631" s="129"/>
      <c r="I1631" s="128"/>
      <c r="J1631" s="122"/>
      <c r="K1631" s="118"/>
      <c r="L1631" s="130"/>
      <c r="M1631" s="131"/>
      <c r="N1631" s="131"/>
      <c r="O1631" s="130"/>
      <c r="P1631" s="129"/>
      <c r="Q1631" s="135"/>
      <c r="R1631" s="129"/>
      <c r="S1631" s="136"/>
      <c r="T1631" s="122"/>
      <c r="U1631" s="10"/>
      <c r="V1631" s="10"/>
      <c r="W1631" s="10"/>
      <c r="X1631" s="50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0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  <c r="EY1631" s="1"/>
      <c r="EZ1631" s="1"/>
      <c r="FA1631" s="1"/>
      <c r="FB1631" s="1"/>
      <c r="FC1631" s="1"/>
      <c r="FD1631" s="1"/>
      <c r="FE1631" s="1"/>
      <c r="FF1631" s="1"/>
      <c r="FG1631" s="1"/>
      <c r="FH1631" s="1"/>
      <c r="FI1631" s="1"/>
      <c r="FJ1631" s="1"/>
    </row>
    <row r="1632" spans="1:166" x14ac:dyDescent="0.15">
      <c r="A1632" s="134"/>
      <c r="B1632" s="127"/>
      <c r="C1632" s="119"/>
      <c r="D1632" s="128"/>
      <c r="E1632" s="129"/>
      <c r="F1632" s="129"/>
      <c r="G1632" s="129"/>
      <c r="H1632" s="129"/>
      <c r="I1632" s="128"/>
      <c r="J1632" s="122"/>
      <c r="K1632" s="118"/>
      <c r="L1632" s="130"/>
      <c r="M1632" s="131"/>
      <c r="N1632" s="131"/>
      <c r="O1632" s="130"/>
      <c r="P1632" s="129"/>
      <c r="Q1632" s="135"/>
      <c r="R1632" s="129"/>
      <c r="S1632" s="136"/>
      <c r="T1632" s="122"/>
      <c r="U1632" s="10"/>
      <c r="V1632" s="10"/>
      <c r="W1632" s="10"/>
      <c r="X1632" s="50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0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  <c r="EY1632" s="1"/>
      <c r="EZ1632" s="1"/>
      <c r="FA1632" s="1"/>
      <c r="FB1632" s="1"/>
      <c r="FC1632" s="1"/>
      <c r="FD1632" s="1"/>
      <c r="FE1632" s="1"/>
      <c r="FF1632" s="1"/>
      <c r="FG1632" s="1"/>
      <c r="FH1632" s="1"/>
      <c r="FI1632" s="1"/>
      <c r="FJ1632" s="1"/>
    </row>
    <row r="1633" spans="1:166" x14ac:dyDescent="0.15">
      <c r="A1633" s="134"/>
      <c r="B1633" s="127"/>
      <c r="C1633" s="119"/>
      <c r="D1633" s="128"/>
      <c r="E1633" s="129"/>
      <c r="F1633" s="129"/>
      <c r="G1633" s="129"/>
      <c r="H1633" s="129"/>
      <c r="I1633" s="128"/>
      <c r="J1633" s="122"/>
      <c r="K1633" s="118"/>
      <c r="L1633" s="130"/>
      <c r="M1633" s="131"/>
      <c r="N1633" s="131"/>
      <c r="O1633" s="130"/>
      <c r="P1633" s="129"/>
      <c r="Q1633" s="135"/>
      <c r="R1633" s="129"/>
      <c r="S1633" s="136"/>
      <c r="T1633" s="122"/>
      <c r="U1633" s="10"/>
      <c r="V1633" s="10"/>
      <c r="W1633" s="10"/>
      <c r="X1633" s="50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0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  <c r="EY1633" s="1"/>
      <c r="EZ1633" s="1"/>
      <c r="FA1633" s="1"/>
      <c r="FB1633" s="1"/>
      <c r="FC1633" s="1"/>
      <c r="FD1633" s="1"/>
      <c r="FE1633" s="1"/>
      <c r="FF1633" s="1"/>
      <c r="FG1633" s="1"/>
      <c r="FH1633" s="1"/>
      <c r="FI1633" s="1"/>
      <c r="FJ1633" s="1"/>
    </row>
    <row r="1634" spans="1:166" x14ac:dyDescent="0.15">
      <c r="A1634" s="134"/>
      <c r="B1634" s="127"/>
      <c r="C1634" s="119"/>
      <c r="D1634" s="128"/>
      <c r="E1634" s="129"/>
      <c r="F1634" s="129"/>
      <c r="G1634" s="129"/>
      <c r="H1634" s="129"/>
      <c r="I1634" s="128"/>
      <c r="J1634" s="122"/>
      <c r="K1634" s="118"/>
      <c r="L1634" s="130"/>
      <c r="M1634" s="131"/>
      <c r="N1634" s="131"/>
      <c r="O1634" s="130"/>
      <c r="P1634" s="129"/>
      <c r="Q1634" s="135"/>
      <c r="R1634" s="129"/>
      <c r="S1634" s="136"/>
      <c r="T1634" s="122"/>
      <c r="U1634" s="10"/>
      <c r="V1634" s="10"/>
      <c r="W1634" s="10"/>
      <c r="X1634" s="50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0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  <c r="EY1634" s="1"/>
      <c r="EZ1634" s="1"/>
      <c r="FA1634" s="1"/>
      <c r="FB1634" s="1"/>
      <c r="FC1634" s="1"/>
      <c r="FD1634" s="1"/>
      <c r="FE1634" s="1"/>
      <c r="FF1634" s="1"/>
      <c r="FG1634" s="1"/>
      <c r="FH1634" s="1"/>
      <c r="FI1634" s="1"/>
      <c r="FJ1634" s="1"/>
    </row>
    <row r="1635" spans="1:166" x14ac:dyDescent="0.15">
      <c r="A1635" s="134"/>
      <c r="B1635" s="127"/>
      <c r="C1635" s="119"/>
      <c r="D1635" s="128"/>
      <c r="E1635" s="129"/>
      <c r="F1635" s="129"/>
      <c r="G1635" s="129"/>
      <c r="H1635" s="129"/>
      <c r="I1635" s="128"/>
      <c r="J1635" s="122"/>
      <c r="K1635" s="118"/>
      <c r="L1635" s="130"/>
      <c r="M1635" s="131"/>
      <c r="N1635" s="131"/>
      <c r="O1635" s="130"/>
      <c r="P1635" s="129"/>
      <c r="Q1635" s="135"/>
      <c r="R1635" s="129"/>
      <c r="S1635" s="136"/>
      <c r="T1635" s="122"/>
      <c r="U1635" s="10"/>
      <c r="V1635" s="10"/>
      <c r="W1635" s="10"/>
      <c r="X1635" s="50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0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  <c r="EY1635" s="1"/>
      <c r="EZ1635" s="1"/>
      <c r="FA1635" s="1"/>
      <c r="FB1635" s="1"/>
      <c r="FC1635" s="1"/>
      <c r="FD1635" s="1"/>
      <c r="FE1635" s="1"/>
      <c r="FF1635" s="1"/>
      <c r="FG1635" s="1"/>
      <c r="FH1635" s="1"/>
      <c r="FI1635" s="1"/>
      <c r="FJ1635" s="1"/>
    </row>
    <row r="1636" spans="1:166" x14ac:dyDescent="0.15">
      <c r="A1636" s="134"/>
      <c r="B1636" s="127"/>
      <c r="C1636" s="119"/>
      <c r="D1636" s="128"/>
      <c r="E1636" s="129"/>
      <c r="F1636" s="129"/>
      <c r="G1636" s="129"/>
      <c r="H1636" s="129"/>
      <c r="I1636" s="128"/>
      <c r="J1636" s="122"/>
      <c r="K1636" s="118"/>
      <c r="L1636" s="130"/>
      <c r="M1636" s="131"/>
      <c r="N1636" s="131"/>
      <c r="O1636" s="130"/>
      <c r="P1636" s="129"/>
      <c r="Q1636" s="135"/>
      <c r="R1636" s="129"/>
      <c r="S1636" s="136"/>
      <c r="T1636" s="122"/>
      <c r="U1636" s="10"/>
      <c r="V1636" s="10"/>
      <c r="W1636" s="10"/>
      <c r="X1636" s="50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0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  <c r="EY1636" s="1"/>
      <c r="EZ1636" s="1"/>
      <c r="FA1636" s="1"/>
      <c r="FB1636" s="1"/>
      <c r="FC1636" s="1"/>
      <c r="FD1636" s="1"/>
      <c r="FE1636" s="1"/>
      <c r="FF1636" s="1"/>
      <c r="FG1636" s="1"/>
      <c r="FH1636" s="1"/>
      <c r="FI1636" s="1"/>
      <c r="FJ1636" s="1"/>
    </row>
    <row r="1637" spans="1:166" x14ac:dyDescent="0.15">
      <c r="A1637" s="134"/>
      <c r="B1637" s="127"/>
      <c r="C1637" s="119"/>
      <c r="D1637" s="128"/>
      <c r="E1637" s="129"/>
      <c r="F1637" s="129"/>
      <c r="G1637" s="129"/>
      <c r="H1637" s="129"/>
      <c r="I1637" s="128"/>
      <c r="J1637" s="122"/>
      <c r="K1637" s="118"/>
      <c r="L1637" s="130"/>
      <c r="M1637" s="131"/>
      <c r="N1637" s="131"/>
      <c r="O1637" s="130"/>
      <c r="P1637" s="129"/>
      <c r="Q1637" s="135"/>
      <c r="R1637" s="129"/>
      <c r="S1637" s="136"/>
      <c r="T1637" s="122"/>
      <c r="U1637" s="10"/>
      <c r="V1637" s="10"/>
      <c r="W1637" s="10"/>
      <c r="X1637" s="50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0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  <c r="EY1637" s="1"/>
      <c r="EZ1637" s="1"/>
      <c r="FA1637" s="1"/>
      <c r="FB1637" s="1"/>
      <c r="FC1637" s="1"/>
      <c r="FD1637" s="1"/>
      <c r="FE1637" s="1"/>
      <c r="FF1637" s="1"/>
      <c r="FG1637" s="1"/>
      <c r="FH1637" s="1"/>
      <c r="FI1637" s="1"/>
      <c r="FJ1637" s="1"/>
    </row>
    <row r="1638" spans="1:166" x14ac:dyDescent="0.15">
      <c r="A1638" s="134"/>
      <c r="B1638" s="127"/>
      <c r="C1638" s="119"/>
      <c r="D1638" s="128"/>
      <c r="E1638" s="129"/>
      <c r="F1638" s="129"/>
      <c r="G1638" s="129"/>
      <c r="H1638" s="129"/>
      <c r="I1638" s="128"/>
      <c r="J1638" s="122"/>
      <c r="K1638" s="118"/>
      <c r="L1638" s="130"/>
      <c r="M1638" s="131"/>
      <c r="N1638" s="131"/>
      <c r="O1638" s="130"/>
      <c r="P1638" s="129"/>
      <c r="Q1638" s="135"/>
      <c r="R1638" s="129"/>
      <c r="S1638" s="136"/>
      <c r="T1638" s="122"/>
      <c r="U1638" s="10"/>
      <c r="V1638" s="10"/>
      <c r="W1638" s="10"/>
      <c r="X1638" s="50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0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  <c r="EY1638" s="1"/>
      <c r="EZ1638" s="1"/>
      <c r="FA1638" s="1"/>
      <c r="FB1638" s="1"/>
      <c r="FC1638" s="1"/>
      <c r="FD1638" s="1"/>
      <c r="FE1638" s="1"/>
      <c r="FF1638" s="1"/>
      <c r="FG1638" s="1"/>
      <c r="FH1638" s="1"/>
      <c r="FI1638" s="1"/>
      <c r="FJ1638" s="1"/>
    </row>
    <row r="1639" spans="1:166" x14ac:dyDescent="0.15">
      <c r="A1639" s="134"/>
      <c r="B1639" s="127"/>
      <c r="C1639" s="119"/>
      <c r="D1639" s="128"/>
      <c r="E1639" s="129"/>
      <c r="F1639" s="129"/>
      <c r="G1639" s="129"/>
      <c r="H1639" s="129"/>
      <c r="I1639" s="128"/>
      <c r="J1639" s="122"/>
      <c r="K1639" s="118"/>
      <c r="L1639" s="130"/>
      <c r="M1639" s="131"/>
      <c r="N1639" s="131"/>
      <c r="O1639" s="130"/>
      <c r="P1639" s="129"/>
      <c r="Q1639" s="135"/>
      <c r="R1639" s="129"/>
      <c r="S1639" s="136"/>
      <c r="T1639" s="122"/>
      <c r="U1639" s="10"/>
      <c r="V1639" s="10"/>
      <c r="W1639" s="10"/>
      <c r="X1639" s="50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0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  <c r="EY1639" s="1"/>
      <c r="EZ1639" s="1"/>
      <c r="FA1639" s="1"/>
      <c r="FB1639" s="1"/>
      <c r="FC1639" s="1"/>
      <c r="FD1639" s="1"/>
      <c r="FE1639" s="1"/>
      <c r="FF1639" s="1"/>
      <c r="FG1639" s="1"/>
      <c r="FH1639" s="1"/>
      <c r="FI1639" s="1"/>
      <c r="FJ1639" s="1"/>
    </row>
    <row r="1640" spans="1:166" x14ac:dyDescent="0.15">
      <c r="A1640" s="134"/>
      <c r="B1640" s="127"/>
      <c r="C1640" s="119"/>
      <c r="D1640" s="128"/>
      <c r="E1640" s="129"/>
      <c r="F1640" s="129"/>
      <c r="G1640" s="129"/>
      <c r="H1640" s="129"/>
      <c r="I1640" s="128"/>
      <c r="J1640" s="122"/>
      <c r="K1640" s="118"/>
      <c r="L1640" s="130"/>
      <c r="M1640" s="131"/>
      <c r="N1640" s="131"/>
      <c r="O1640" s="130"/>
      <c r="P1640" s="129"/>
      <c r="Q1640" s="135"/>
      <c r="R1640" s="129"/>
      <c r="S1640" s="136"/>
      <c r="T1640" s="122"/>
      <c r="U1640" s="10"/>
      <c r="V1640" s="10"/>
      <c r="W1640" s="10"/>
      <c r="X1640" s="50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0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  <c r="EY1640" s="1"/>
      <c r="EZ1640" s="1"/>
      <c r="FA1640" s="1"/>
      <c r="FB1640" s="1"/>
      <c r="FC1640" s="1"/>
      <c r="FD1640" s="1"/>
      <c r="FE1640" s="1"/>
      <c r="FF1640" s="1"/>
      <c r="FG1640" s="1"/>
      <c r="FH1640" s="1"/>
      <c r="FI1640" s="1"/>
      <c r="FJ1640" s="1"/>
    </row>
    <row r="1641" spans="1:166" x14ac:dyDescent="0.15">
      <c r="A1641" s="134"/>
      <c r="B1641" s="127"/>
      <c r="C1641" s="119"/>
      <c r="D1641" s="128"/>
      <c r="E1641" s="129"/>
      <c r="F1641" s="129"/>
      <c r="G1641" s="129"/>
      <c r="H1641" s="129"/>
      <c r="I1641" s="128"/>
      <c r="J1641" s="122"/>
      <c r="K1641" s="118"/>
      <c r="L1641" s="130"/>
      <c r="M1641" s="131"/>
      <c r="N1641" s="131"/>
      <c r="O1641" s="130"/>
      <c r="P1641" s="129"/>
      <c r="Q1641" s="135"/>
      <c r="R1641" s="129"/>
      <c r="S1641" s="136"/>
      <c r="T1641" s="122"/>
      <c r="U1641" s="10"/>
      <c r="V1641" s="10"/>
      <c r="W1641" s="10"/>
      <c r="X1641" s="50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0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  <c r="EY1641" s="1"/>
      <c r="EZ1641" s="1"/>
      <c r="FA1641" s="1"/>
      <c r="FB1641" s="1"/>
      <c r="FC1641" s="1"/>
      <c r="FD1641" s="1"/>
      <c r="FE1641" s="1"/>
      <c r="FF1641" s="1"/>
      <c r="FG1641" s="1"/>
      <c r="FH1641" s="1"/>
      <c r="FI1641" s="1"/>
      <c r="FJ1641" s="1"/>
    </row>
    <row r="1642" spans="1:166" x14ac:dyDescent="0.15">
      <c r="A1642" s="134"/>
      <c r="B1642" s="127"/>
      <c r="C1642" s="119"/>
      <c r="D1642" s="128"/>
      <c r="E1642" s="129"/>
      <c r="F1642" s="129"/>
      <c r="G1642" s="129"/>
      <c r="H1642" s="129"/>
      <c r="I1642" s="128"/>
      <c r="J1642" s="122"/>
      <c r="K1642" s="118"/>
      <c r="L1642" s="130"/>
      <c r="M1642" s="131"/>
      <c r="N1642" s="131"/>
      <c r="O1642" s="130"/>
      <c r="P1642" s="129"/>
      <c r="Q1642" s="135"/>
      <c r="R1642" s="129"/>
      <c r="S1642" s="136"/>
      <c r="T1642" s="122"/>
      <c r="U1642" s="10"/>
      <c r="V1642" s="10"/>
      <c r="W1642" s="10"/>
      <c r="X1642" s="50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0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  <c r="EY1642" s="1"/>
      <c r="EZ1642" s="1"/>
      <c r="FA1642" s="1"/>
      <c r="FB1642" s="1"/>
      <c r="FC1642" s="1"/>
      <c r="FD1642" s="1"/>
      <c r="FE1642" s="1"/>
      <c r="FF1642" s="1"/>
      <c r="FG1642" s="1"/>
      <c r="FH1642" s="1"/>
      <c r="FI1642" s="1"/>
      <c r="FJ1642" s="1"/>
    </row>
    <row r="1643" spans="1:166" x14ac:dyDescent="0.15">
      <c r="A1643" s="134"/>
      <c r="B1643" s="127"/>
      <c r="C1643" s="119"/>
      <c r="D1643" s="128"/>
      <c r="E1643" s="129"/>
      <c r="F1643" s="129"/>
      <c r="G1643" s="129"/>
      <c r="H1643" s="129"/>
      <c r="I1643" s="128"/>
      <c r="J1643" s="122"/>
      <c r="K1643" s="118"/>
      <c r="L1643" s="130"/>
      <c r="M1643" s="131"/>
      <c r="N1643" s="131"/>
      <c r="O1643" s="130"/>
      <c r="P1643" s="129"/>
      <c r="Q1643" s="135"/>
      <c r="R1643" s="129"/>
      <c r="S1643" s="136"/>
      <c r="T1643" s="122"/>
      <c r="U1643" s="10"/>
      <c r="V1643" s="10"/>
      <c r="W1643" s="10"/>
      <c r="X1643" s="50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0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  <c r="EY1643" s="1"/>
      <c r="EZ1643" s="1"/>
      <c r="FA1643" s="1"/>
      <c r="FB1643" s="1"/>
      <c r="FC1643" s="1"/>
      <c r="FD1643" s="1"/>
      <c r="FE1643" s="1"/>
      <c r="FF1643" s="1"/>
      <c r="FG1643" s="1"/>
      <c r="FH1643" s="1"/>
      <c r="FI1643" s="1"/>
      <c r="FJ1643" s="1"/>
    </row>
    <row r="1644" spans="1:166" x14ac:dyDescent="0.15">
      <c r="A1644" s="134"/>
      <c r="B1644" s="127"/>
      <c r="C1644" s="119"/>
      <c r="D1644" s="128"/>
      <c r="E1644" s="129"/>
      <c r="F1644" s="129"/>
      <c r="G1644" s="129"/>
      <c r="H1644" s="129"/>
      <c r="I1644" s="128"/>
      <c r="J1644" s="122"/>
      <c r="K1644" s="118"/>
      <c r="L1644" s="130"/>
      <c r="M1644" s="131"/>
      <c r="N1644" s="131"/>
      <c r="O1644" s="130"/>
      <c r="P1644" s="129"/>
      <c r="Q1644" s="135"/>
      <c r="R1644" s="129"/>
      <c r="S1644" s="136"/>
      <c r="T1644" s="122"/>
      <c r="U1644" s="10"/>
      <c r="V1644" s="10"/>
      <c r="W1644" s="10"/>
      <c r="X1644" s="50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0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  <c r="EY1644" s="1"/>
      <c r="EZ1644" s="1"/>
      <c r="FA1644" s="1"/>
      <c r="FB1644" s="1"/>
      <c r="FC1644" s="1"/>
      <c r="FD1644" s="1"/>
      <c r="FE1644" s="1"/>
      <c r="FF1644" s="1"/>
      <c r="FG1644" s="1"/>
      <c r="FH1644" s="1"/>
      <c r="FI1644" s="1"/>
      <c r="FJ1644" s="1"/>
    </row>
    <row r="1645" spans="1:166" x14ac:dyDescent="0.15">
      <c r="A1645" s="134"/>
      <c r="B1645" s="127"/>
      <c r="C1645" s="119"/>
      <c r="D1645" s="128"/>
      <c r="E1645" s="129"/>
      <c r="F1645" s="129"/>
      <c r="G1645" s="129"/>
      <c r="H1645" s="129"/>
      <c r="I1645" s="128"/>
      <c r="J1645" s="122"/>
      <c r="K1645" s="118"/>
      <c r="L1645" s="130"/>
      <c r="M1645" s="131"/>
      <c r="N1645" s="131"/>
      <c r="O1645" s="130"/>
      <c r="P1645" s="129"/>
      <c r="Q1645" s="135"/>
      <c r="R1645" s="129"/>
      <c r="S1645" s="136"/>
      <c r="T1645" s="122"/>
      <c r="U1645" s="10"/>
      <c r="V1645" s="10"/>
      <c r="W1645" s="10"/>
      <c r="X1645" s="50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0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  <c r="EY1645" s="1"/>
      <c r="EZ1645" s="1"/>
      <c r="FA1645" s="1"/>
      <c r="FB1645" s="1"/>
      <c r="FC1645" s="1"/>
      <c r="FD1645" s="1"/>
      <c r="FE1645" s="1"/>
      <c r="FF1645" s="1"/>
      <c r="FG1645" s="1"/>
      <c r="FH1645" s="1"/>
      <c r="FI1645" s="1"/>
      <c r="FJ1645" s="1"/>
    </row>
    <row r="1646" spans="1:166" x14ac:dyDescent="0.15">
      <c r="A1646" s="134"/>
      <c r="B1646" s="127"/>
      <c r="C1646" s="119"/>
      <c r="D1646" s="128"/>
      <c r="E1646" s="129"/>
      <c r="F1646" s="129"/>
      <c r="G1646" s="129"/>
      <c r="H1646" s="129"/>
      <c r="I1646" s="128"/>
      <c r="J1646" s="122"/>
      <c r="K1646" s="118"/>
      <c r="L1646" s="130"/>
      <c r="M1646" s="131"/>
      <c r="N1646" s="131"/>
      <c r="O1646" s="130"/>
      <c r="P1646" s="129"/>
      <c r="Q1646" s="135"/>
      <c r="R1646" s="129"/>
      <c r="S1646" s="136"/>
      <c r="T1646" s="122"/>
      <c r="U1646" s="10"/>
      <c r="V1646" s="10"/>
      <c r="W1646" s="10"/>
      <c r="X1646" s="50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0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  <c r="EY1646" s="1"/>
      <c r="EZ1646" s="1"/>
      <c r="FA1646" s="1"/>
      <c r="FB1646" s="1"/>
      <c r="FC1646" s="1"/>
      <c r="FD1646" s="1"/>
      <c r="FE1646" s="1"/>
      <c r="FF1646" s="1"/>
      <c r="FG1646" s="1"/>
      <c r="FH1646" s="1"/>
      <c r="FI1646" s="1"/>
      <c r="FJ1646" s="1"/>
    </row>
    <row r="1647" spans="1:166" x14ac:dyDescent="0.15">
      <c r="A1647" s="134"/>
      <c r="B1647" s="127"/>
      <c r="C1647" s="119"/>
      <c r="D1647" s="128"/>
      <c r="E1647" s="129"/>
      <c r="F1647" s="129"/>
      <c r="G1647" s="129"/>
      <c r="H1647" s="129"/>
      <c r="I1647" s="128"/>
      <c r="J1647" s="122"/>
      <c r="K1647" s="118"/>
      <c r="L1647" s="130"/>
      <c r="M1647" s="131"/>
      <c r="N1647" s="131"/>
      <c r="O1647" s="130"/>
      <c r="P1647" s="129"/>
      <c r="Q1647" s="135"/>
      <c r="R1647" s="129"/>
      <c r="S1647" s="136"/>
      <c r="T1647" s="122"/>
      <c r="U1647" s="10"/>
      <c r="V1647" s="10"/>
      <c r="W1647" s="10"/>
      <c r="X1647" s="50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0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  <c r="EY1647" s="1"/>
      <c r="EZ1647" s="1"/>
      <c r="FA1647" s="1"/>
      <c r="FB1647" s="1"/>
      <c r="FC1647" s="1"/>
      <c r="FD1647" s="1"/>
      <c r="FE1647" s="1"/>
      <c r="FF1647" s="1"/>
      <c r="FG1647" s="1"/>
      <c r="FH1647" s="1"/>
      <c r="FI1647" s="1"/>
      <c r="FJ1647" s="1"/>
    </row>
    <row r="1648" spans="1:166" x14ac:dyDescent="0.15">
      <c r="A1648" s="134"/>
      <c r="B1648" s="127"/>
      <c r="C1648" s="119"/>
      <c r="D1648" s="128"/>
      <c r="E1648" s="129"/>
      <c r="F1648" s="129"/>
      <c r="G1648" s="129"/>
      <c r="H1648" s="129"/>
      <c r="I1648" s="128"/>
      <c r="J1648" s="122"/>
      <c r="K1648" s="118"/>
      <c r="L1648" s="130"/>
      <c r="M1648" s="131"/>
      <c r="N1648" s="131"/>
      <c r="O1648" s="130"/>
      <c r="P1648" s="129"/>
      <c r="Q1648" s="135"/>
      <c r="R1648" s="129"/>
      <c r="S1648" s="136"/>
      <c r="T1648" s="122"/>
      <c r="U1648" s="10"/>
      <c r="V1648" s="10"/>
      <c r="W1648" s="10"/>
      <c r="X1648" s="50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0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  <c r="EY1648" s="1"/>
      <c r="EZ1648" s="1"/>
      <c r="FA1648" s="1"/>
      <c r="FB1648" s="1"/>
      <c r="FC1648" s="1"/>
      <c r="FD1648" s="1"/>
      <c r="FE1648" s="1"/>
      <c r="FF1648" s="1"/>
      <c r="FG1648" s="1"/>
      <c r="FH1648" s="1"/>
      <c r="FI1648" s="1"/>
      <c r="FJ1648" s="1"/>
    </row>
    <row r="1649" spans="1:166" x14ac:dyDescent="0.15">
      <c r="A1649" s="134"/>
      <c r="B1649" s="127"/>
      <c r="C1649" s="119"/>
      <c r="D1649" s="128"/>
      <c r="E1649" s="129"/>
      <c r="F1649" s="129"/>
      <c r="G1649" s="129"/>
      <c r="H1649" s="129"/>
      <c r="I1649" s="128"/>
      <c r="J1649" s="122"/>
      <c r="K1649" s="118"/>
      <c r="L1649" s="130"/>
      <c r="M1649" s="131"/>
      <c r="N1649" s="131"/>
      <c r="O1649" s="130"/>
      <c r="P1649" s="129"/>
      <c r="Q1649" s="135"/>
      <c r="R1649" s="129"/>
      <c r="S1649" s="136"/>
      <c r="T1649" s="122"/>
      <c r="U1649" s="10"/>
      <c r="V1649" s="10"/>
      <c r="W1649" s="10"/>
      <c r="X1649" s="50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0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  <c r="EY1649" s="1"/>
      <c r="EZ1649" s="1"/>
      <c r="FA1649" s="1"/>
      <c r="FB1649" s="1"/>
      <c r="FC1649" s="1"/>
      <c r="FD1649" s="1"/>
      <c r="FE1649" s="1"/>
      <c r="FF1649" s="1"/>
      <c r="FG1649" s="1"/>
      <c r="FH1649" s="1"/>
      <c r="FI1649" s="1"/>
      <c r="FJ1649" s="1"/>
    </row>
    <row r="1650" spans="1:166" x14ac:dyDescent="0.15">
      <c r="A1650" s="134"/>
      <c r="B1650" s="127"/>
      <c r="C1650" s="119"/>
      <c r="D1650" s="128"/>
      <c r="E1650" s="129"/>
      <c r="F1650" s="129"/>
      <c r="G1650" s="129"/>
      <c r="H1650" s="129"/>
      <c r="I1650" s="128"/>
      <c r="J1650" s="122"/>
      <c r="K1650" s="118"/>
      <c r="L1650" s="130"/>
      <c r="M1650" s="131"/>
      <c r="N1650" s="131"/>
      <c r="O1650" s="130"/>
      <c r="P1650" s="129"/>
      <c r="Q1650" s="135"/>
      <c r="R1650" s="129"/>
      <c r="S1650" s="136"/>
      <c r="T1650" s="122"/>
      <c r="U1650" s="10"/>
      <c r="V1650" s="10"/>
      <c r="W1650" s="10"/>
      <c r="X1650" s="50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0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  <c r="EY1650" s="1"/>
      <c r="EZ1650" s="1"/>
      <c r="FA1650" s="1"/>
      <c r="FB1650" s="1"/>
      <c r="FC1650" s="1"/>
      <c r="FD1650" s="1"/>
      <c r="FE1650" s="1"/>
      <c r="FF1650" s="1"/>
      <c r="FG1650" s="1"/>
      <c r="FH1650" s="1"/>
      <c r="FI1650" s="1"/>
      <c r="FJ1650" s="1"/>
    </row>
    <row r="1651" spans="1:166" x14ac:dyDescent="0.15">
      <c r="A1651" s="134"/>
      <c r="B1651" s="127"/>
      <c r="C1651" s="119"/>
      <c r="D1651" s="128"/>
      <c r="E1651" s="129"/>
      <c r="F1651" s="129"/>
      <c r="G1651" s="129"/>
      <c r="H1651" s="129"/>
      <c r="I1651" s="128"/>
      <c r="J1651" s="122"/>
      <c r="K1651" s="118"/>
      <c r="L1651" s="130"/>
      <c r="M1651" s="131"/>
      <c r="N1651" s="131"/>
      <c r="O1651" s="130"/>
      <c r="P1651" s="129"/>
      <c r="Q1651" s="135"/>
      <c r="R1651" s="129"/>
      <c r="S1651" s="136"/>
      <c r="T1651" s="122"/>
      <c r="U1651" s="10"/>
      <c r="V1651" s="10"/>
      <c r="W1651" s="10"/>
      <c r="X1651" s="50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0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  <c r="EY1651" s="1"/>
      <c r="EZ1651" s="1"/>
      <c r="FA1651" s="1"/>
      <c r="FB1651" s="1"/>
      <c r="FC1651" s="1"/>
      <c r="FD1651" s="1"/>
      <c r="FE1651" s="1"/>
      <c r="FF1651" s="1"/>
      <c r="FG1651" s="1"/>
      <c r="FH1651" s="1"/>
      <c r="FI1651" s="1"/>
      <c r="FJ1651" s="1"/>
    </row>
    <row r="1652" spans="1:166" x14ac:dyDescent="0.15">
      <c r="A1652" s="134"/>
      <c r="B1652" s="127"/>
      <c r="C1652" s="119"/>
      <c r="D1652" s="128"/>
      <c r="E1652" s="129"/>
      <c r="F1652" s="129"/>
      <c r="G1652" s="129"/>
      <c r="H1652" s="129"/>
      <c r="I1652" s="128"/>
      <c r="J1652" s="122"/>
      <c r="K1652" s="118"/>
      <c r="L1652" s="130"/>
      <c r="M1652" s="131"/>
      <c r="N1652" s="131"/>
      <c r="O1652" s="130"/>
      <c r="P1652" s="129"/>
      <c r="Q1652" s="135"/>
      <c r="R1652" s="129"/>
      <c r="S1652" s="136"/>
      <c r="T1652" s="122"/>
      <c r="U1652" s="10"/>
      <c r="V1652" s="10"/>
      <c r="W1652" s="10"/>
      <c r="X1652" s="50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0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  <c r="EY1652" s="1"/>
      <c r="EZ1652" s="1"/>
      <c r="FA1652" s="1"/>
      <c r="FB1652" s="1"/>
      <c r="FC1652" s="1"/>
      <c r="FD1652" s="1"/>
      <c r="FE1652" s="1"/>
      <c r="FF1652" s="1"/>
      <c r="FG1652" s="1"/>
      <c r="FH1652" s="1"/>
      <c r="FI1652" s="1"/>
      <c r="FJ1652" s="1"/>
    </row>
    <row r="1653" spans="1:166" x14ac:dyDescent="0.15">
      <c r="A1653" s="134"/>
      <c r="B1653" s="127"/>
      <c r="C1653" s="119"/>
      <c r="D1653" s="128"/>
      <c r="E1653" s="129"/>
      <c r="F1653" s="129"/>
      <c r="G1653" s="129"/>
      <c r="H1653" s="129"/>
      <c r="I1653" s="128"/>
      <c r="J1653" s="122"/>
      <c r="K1653" s="118"/>
      <c r="L1653" s="130"/>
      <c r="M1653" s="131"/>
      <c r="N1653" s="131"/>
      <c r="O1653" s="130"/>
      <c r="P1653" s="129"/>
      <c r="Q1653" s="135"/>
      <c r="R1653" s="129"/>
      <c r="S1653" s="136"/>
      <c r="T1653" s="122"/>
      <c r="U1653" s="10"/>
      <c r="V1653" s="10"/>
      <c r="W1653" s="10"/>
      <c r="X1653" s="50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0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  <c r="EY1653" s="1"/>
      <c r="EZ1653" s="1"/>
      <c r="FA1653" s="1"/>
      <c r="FB1653" s="1"/>
      <c r="FC1653" s="1"/>
      <c r="FD1653" s="1"/>
      <c r="FE1653" s="1"/>
      <c r="FF1653" s="1"/>
      <c r="FG1653" s="1"/>
      <c r="FH1653" s="1"/>
      <c r="FI1653" s="1"/>
      <c r="FJ1653" s="1"/>
    </row>
    <row r="1654" spans="1:166" x14ac:dyDescent="0.15">
      <c r="A1654" s="134"/>
      <c r="B1654" s="127"/>
      <c r="C1654" s="119"/>
      <c r="D1654" s="128"/>
      <c r="E1654" s="129"/>
      <c r="F1654" s="129"/>
      <c r="G1654" s="129"/>
      <c r="H1654" s="129"/>
      <c r="I1654" s="128"/>
      <c r="J1654" s="122"/>
      <c r="K1654" s="118"/>
      <c r="L1654" s="130"/>
      <c r="M1654" s="131"/>
      <c r="N1654" s="131"/>
      <c r="O1654" s="130"/>
      <c r="P1654" s="129"/>
      <c r="Q1654" s="135"/>
      <c r="R1654" s="129"/>
      <c r="S1654" s="136"/>
      <c r="T1654" s="122"/>
      <c r="U1654" s="10"/>
      <c r="V1654" s="10"/>
      <c r="W1654" s="10"/>
      <c r="X1654" s="50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0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  <c r="EY1654" s="1"/>
      <c r="EZ1654" s="1"/>
      <c r="FA1654" s="1"/>
      <c r="FB1654" s="1"/>
      <c r="FC1654" s="1"/>
      <c r="FD1654" s="1"/>
      <c r="FE1654" s="1"/>
      <c r="FF1654" s="1"/>
      <c r="FG1654" s="1"/>
      <c r="FH1654" s="1"/>
      <c r="FI1654" s="1"/>
      <c r="FJ1654" s="1"/>
    </row>
    <row r="1655" spans="1:166" x14ac:dyDescent="0.15">
      <c r="A1655" s="134"/>
      <c r="B1655" s="127"/>
      <c r="C1655" s="119"/>
      <c r="D1655" s="128"/>
      <c r="E1655" s="129"/>
      <c r="F1655" s="129"/>
      <c r="G1655" s="129"/>
      <c r="H1655" s="129"/>
      <c r="I1655" s="128"/>
      <c r="J1655" s="122"/>
      <c r="K1655" s="118"/>
      <c r="L1655" s="130"/>
      <c r="M1655" s="131"/>
      <c r="N1655" s="131"/>
      <c r="O1655" s="130"/>
      <c r="P1655" s="129"/>
      <c r="Q1655" s="135"/>
      <c r="R1655" s="129"/>
      <c r="S1655" s="136"/>
      <c r="T1655" s="122"/>
      <c r="U1655" s="10"/>
      <c r="V1655" s="10"/>
      <c r="W1655" s="10"/>
      <c r="X1655" s="50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0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  <c r="EY1655" s="1"/>
      <c r="EZ1655" s="1"/>
      <c r="FA1655" s="1"/>
      <c r="FB1655" s="1"/>
      <c r="FC1655" s="1"/>
      <c r="FD1655" s="1"/>
      <c r="FE1655" s="1"/>
      <c r="FF1655" s="1"/>
      <c r="FG1655" s="1"/>
      <c r="FH1655" s="1"/>
      <c r="FI1655" s="1"/>
      <c r="FJ1655" s="1"/>
    </row>
    <row r="1656" spans="1:166" x14ac:dyDescent="0.15">
      <c r="A1656" s="134"/>
      <c r="B1656" s="127"/>
      <c r="C1656" s="119"/>
      <c r="D1656" s="128"/>
      <c r="E1656" s="129"/>
      <c r="F1656" s="129"/>
      <c r="G1656" s="129"/>
      <c r="H1656" s="129"/>
      <c r="I1656" s="128"/>
      <c r="J1656" s="122"/>
      <c r="K1656" s="118"/>
      <c r="L1656" s="130"/>
      <c r="M1656" s="131"/>
      <c r="N1656" s="131"/>
      <c r="O1656" s="130"/>
      <c r="P1656" s="129"/>
      <c r="Q1656" s="135"/>
      <c r="R1656" s="129"/>
      <c r="S1656" s="136"/>
      <c r="T1656" s="122"/>
      <c r="U1656" s="10"/>
      <c r="V1656" s="10"/>
      <c r="W1656" s="10"/>
      <c r="X1656" s="50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0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  <c r="EY1656" s="1"/>
      <c r="EZ1656" s="1"/>
      <c r="FA1656" s="1"/>
      <c r="FB1656" s="1"/>
      <c r="FC1656" s="1"/>
      <c r="FD1656" s="1"/>
      <c r="FE1656" s="1"/>
      <c r="FF1656" s="1"/>
      <c r="FG1656" s="1"/>
      <c r="FH1656" s="1"/>
      <c r="FI1656" s="1"/>
      <c r="FJ1656" s="1"/>
    </row>
    <row r="1657" spans="1:166" x14ac:dyDescent="0.15">
      <c r="A1657" s="134"/>
      <c r="B1657" s="127"/>
      <c r="C1657" s="119"/>
      <c r="D1657" s="128"/>
      <c r="E1657" s="129"/>
      <c r="F1657" s="129"/>
      <c r="G1657" s="129"/>
      <c r="H1657" s="129"/>
      <c r="I1657" s="128"/>
      <c r="J1657" s="122"/>
      <c r="K1657" s="118"/>
      <c r="L1657" s="130"/>
      <c r="M1657" s="131"/>
      <c r="N1657" s="131"/>
      <c r="O1657" s="130"/>
      <c r="P1657" s="129"/>
      <c r="Q1657" s="135"/>
      <c r="R1657" s="129"/>
      <c r="S1657" s="136"/>
      <c r="T1657" s="122"/>
      <c r="U1657" s="45"/>
      <c r="V1657" s="45"/>
      <c r="W1657" s="45"/>
      <c r="X1657" s="58"/>
      <c r="Y1657" s="34"/>
      <c r="Z1657" s="39"/>
      <c r="AA1657" s="45"/>
      <c r="AB1657" s="34"/>
      <c r="AC1657" s="34"/>
      <c r="AD1657" s="34"/>
      <c r="AE1657" s="45"/>
      <c r="AF1657" s="35"/>
      <c r="AG1657" s="45"/>
      <c r="AH1657" s="45"/>
      <c r="AI1657" s="39"/>
      <c r="AJ1657" s="39"/>
      <c r="AK1657" s="39"/>
      <c r="AL1657" s="39"/>
      <c r="AM1657" s="39"/>
      <c r="AN1657" s="39"/>
      <c r="AO1657" s="39"/>
      <c r="AP1657" s="39"/>
      <c r="AQ1657" s="39"/>
      <c r="AR1657" s="39"/>
      <c r="AS1657" s="39"/>
      <c r="AT1657" s="39"/>
      <c r="AU1657" s="39"/>
      <c r="AV1657" s="39"/>
      <c r="AW1657" s="39"/>
      <c r="AX1657" s="39"/>
      <c r="AY1657" s="39"/>
      <c r="AZ1657" s="39"/>
      <c r="BA1657" s="39"/>
      <c r="BB1657" s="39"/>
      <c r="BC1657" s="39"/>
      <c r="BD1657" s="39"/>
      <c r="BE1657" s="39"/>
      <c r="BF1657" s="39"/>
      <c r="BG1657" s="39"/>
      <c r="BH1657" s="39"/>
      <c r="BI1657" s="39"/>
      <c r="BJ1657" s="39"/>
      <c r="BK1657" s="39"/>
      <c r="BL1657" s="39"/>
      <c r="BM1657" s="39"/>
      <c r="BN1657" s="39"/>
      <c r="BO1657" s="39"/>
      <c r="BP1657" s="39"/>
      <c r="BQ1657" s="39"/>
      <c r="BR1657" s="39"/>
      <c r="BS1657" s="39"/>
      <c r="BT1657" s="39"/>
      <c r="BU1657" s="39"/>
      <c r="BV1657" s="39"/>
      <c r="BW1657" s="39"/>
      <c r="BX1657" s="39"/>
      <c r="BY1657" s="39"/>
      <c r="BZ1657" s="39"/>
      <c r="CA1657" s="39"/>
      <c r="CB1657" s="39"/>
      <c r="CC1657" s="39"/>
      <c r="CD1657" s="39"/>
      <c r="CE1657" s="39"/>
      <c r="CF1657" s="39"/>
      <c r="CG1657" s="39"/>
      <c r="CH1657" s="39"/>
      <c r="CI1657" s="39"/>
      <c r="CJ1657" s="39"/>
      <c r="CK1657" s="39"/>
      <c r="CL1657" s="39"/>
      <c r="CM1657" s="39"/>
      <c r="CN1657" s="39"/>
      <c r="CO1657" s="39"/>
      <c r="CP1657" s="39"/>
      <c r="CQ1657" s="39"/>
      <c r="CR1657" s="39"/>
      <c r="CS1657" s="39"/>
      <c r="CT1657" s="39"/>
      <c r="CU1657" s="39"/>
      <c r="CV1657" s="39"/>
      <c r="CW1657" s="39"/>
      <c r="CX1657" s="39"/>
      <c r="CY1657" s="39"/>
      <c r="CZ1657" s="39"/>
      <c r="DA1657" s="39"/>
      <c r="DB1657" s="39"/>
      <c r="DC1657" s="39"/>
      <c r="DD1657" s="39"/>
      <c r="DE1657" s="39"/>
      <c r="DF1657" s="39"/>
      <c r="DG1657" s="39"/>
      <c r="DH1657" s="39"/>
      <c r="DI1657" s="39"/>
      <c r="DJ1657" s="39"/>
      <c r="DK1657" s="39"/>
      <c r="DL1657" s="39"/>
      <c r="DM1657" s="39"/>
      <c r="DN1657" s="39"/>
      <c r="DO1657" s="39"/>
      <c r="DP1657" s="39"/>
      <c r="DQ1657" s="39"/>
      <c r="DR1657" s="39"/>
      <c r="DS1657" s="39"/>
      <c r="DT1657" s="39"/>
      <c r="DU1657" s="39"/>
      <c r="DV1657" s="39"/>
      <c r="DW1657" s="39"/>
      <c r="DX1657" s="39"/>
      <c r="DY1657" s="39"/>
      <c r="DZ1657" s="39"/>
      <c r="EA1657" s="39"/>
      <c r="EB1657" s="39"/>
      <c r="EC1657" s="39"/>
      <c r="ED1657" s="39"/>
      <c r="EE1657" s="39"/>
      <c r="EF1657" s="39"/>
      <c r="EG1657" s="39"/>
      <c r="EH1657" s="39"/>
      <c r="EI1657" s="39"/>
      <c r="EJ1657" s="39"/>
      <c r="EK1657" s="39"/>
      <c r="EL1657" s="39"/>
      <c r="EM1657" s="39"/>
      <c r="EN1657" s="39"/>
      <c r="EO1657" s="39"/>
      <c r="EP1657" s="39"/>
      <c r="EQ1657" s="39"/>
      <c r="ER1657" s="39"/>
      <c r="ES1657" s="39"/>
      <c r="ET1657" s="39"/>
      <c r="EU1657" s="39"/>
      <c r="EV1657" s="39"/>
      <c r="EW1657" s="39"/>
      <c r="EX1657" s="39"/>
      <c r="EY1657" s="39"/>
      <c r="EZ1657" s="39"/>
      <c r="FA1657" s="39"/>
      <c r="FB1657" s="39"/>
      <c r="FC1657" s="39"/>
      <c r="FD1657" s="39"/>
      <c r="FE1657" s="39"/>
      <c r="FF1657" s="39"/>
      <c r="FG1657" s="39"/>
      <c r="FH1657" s="39"/>
      <c r="FI1657" s="39"/>
      <c r="FJ1657" s="39"/>
    </row>
    <row r="1658" spans="1:166" x14ac:dyDescent="0.15">
      <c r="A1658" s="134"/>
      <c r="B1658" s="127"/>
      <c r="C1658" s="119"/>
      <c r="D1658" s="128"/>
      <c r="E1658" s="129"/>
      <c r="F1658" s="129"/>
      <c r="G1658" s="129"/>
      <c r="H1658" s="129"/>
      <c r="I1658" s="128"/>
      <c r="J1658" s="122"/>
      <c r="K1658" s="118"/>
      <c r="L1658" s="130"/>
      <c r="M1658" s="131"/>
      <c r="N1658" s="131"/>
      <c r="O1658" s="130"/>
      <c r="P1658" s="129"/>
      <c r="Q1658" s="135"/>
      <c r="R1658" s="129"/>
      <c r="S1658" s="136"/>
      <c r="T1658" s="122"/>
      <c r="U1658" s="10"/>
      <c r="V1658" s="10"/>
      <c r="W1658" s="10"/>
      <c r="X1658" s="50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0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  <c r="EY1658" s="1"/>
      <c r="EZ1658" s="1"/>
      <c r="FA1658" s="1"/>
      <c r="FB1658" s="1"/>
      <c r="FC1658" s="1"/>
      <c r="FD1658" s="1"/>
      <c r="FE1658" s="1"/>
      <c r="FF1658" s="1"/>
      <c r="FG1658" s="1"/>
      <c r="FH1658" s="1"/>
      <c r="FI1658" s="1"/>
      <c r="FJ1658" s="1"/>
    </row>
    <row r="1659" spans="1:166" x14ac:dyDescent="0.15">
      <c r="A1659" s="134"/>
      <c r="B1659" s="127"/>
      <c r="C1659" s="119"/>
      <c r="D1659" s="128"/>
      <c r="E1659" s="129"/>
      <c r="F1659" s="129"/>
      <c r="G1659" s="129"/>
      <c r="H1659" s="129"/>
      <c r="I1659" s="128"/>
      <c r="J1659" s="122"/>
      <c r="K1659" s="118"/>
      <c r="L1659" s="130"/>
      <c r="M1659" s="131"/>
      <c r="N1659" s="131"/>
      <c r="O1659" s="130"/>
      <c r="P1659" s="129"/>
      <c r="Q1659" s="135"/>
      <c r="R1659" s="129"/>
      <c r="S1659" s="136"/>
      <c r="T1659" s="122"/>
      <c r="U1659" s="10"/>
      <c r="V1659" s="10"/>
      <c r="W1659" s="10"/>
      <c r="X1659" s="50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0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  <c r="EY1659" s="1"/>
      <c r="EZ1659" s="1"/>
      <c r="FA1659" s="1"/>
      <c r="FB1659" s="1"/>
      <c r="FC1659" s="1"/>
      <c r="FD1659" s="1"/>
      <c r="FE1659" s="1"/>
      <c r="FF1659" s="1"/>
      <c r="FG1659" s="1"/>
      <c r="FH1659" s="1"/>
      <c r="FI1659" s="1"/>
      <c r="FJ1659" s="1"/>
    </row>
    <row r="1660" spans="1:166" x14ac:dyDescent="0.15">
      <c r="A1660" s="134"/>
      <c r="B1660" s="127"/>
      <c r="C1660" s="119"/>
      <c r="D1660" s="128"/>
      <c r="E1660" s="129"/>
      <c r="F1660" s="129"/>
      <c r="G1660" s="129"/>
      <c r="H1660" s="129"/>
      <c r="I1660" s="128"/>
      <c r="J1660" s="122"/>
      <c r="K1660" s="118"/>
      <c r="L1660" s="130"/>
      <c r="M1660" s="131"/>
      <c r="N1660" s="131"/>
      <c r="O1660" s="130"/>
      <c r="P1660" s="129"/>
      <c r="Q1660" s="135"/>
      <c r="R1660" s="129"/>
      <c r="S1660" s="136"/>
      <c r="T1660" s="122"/>
      <c r="U1660" s="10"/>
      <c r="V1660" s="10"/>
      <c r="W1660" s="10"/>
      <c r="X1660" s="50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0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  <c r="EY1660" s="1"/>
      <c r="EZ1660" s="1"/>
      <c r="FA1660" s="1"/>
      <c r="FB1660" s="1"/>
      <c r="FC1660" s="1"/>
      <c r="FD1660" s="1"/>
      <c r="FE1660" s="1"/>
      <c r="FF1660" s="1"/>
      <c r="FG1660" s="1"/>
      <c r="FH1660" s="1"/>
      <c r="FI1660" s="1"/>
      <c r="FJ1660" s="1"/>
    </row>
    <row r="1661" spans="1:166" x14ac:dyDescent="0.15">
      <c r="A1661" s="134"/>
      <c r="B1661" s="127"/>
      <c r="C1661" s="119"/>
      <c r="D1661" s="128"/>
      <c r="E1661" s="129"/>
      <c r="F1661" s="129"/>
      <c r="G1661" s="129"/>
      <c r="H1661" s="129"/>
      <c r="I1661" s="128"/>
      <c r="J1661" s="122"/>
      <c r="K1661" s="118"/>
      <c r="L1661" s="130"/>
      <c r="M1661" s="131"/>
      <c r="N1661" s="131"/>
      <c r="O1661" s="130"/>
      <c r="P1661" s="129"/>
      <c r="Q1661" s="135"/>
      <c r="R1661" s="129"/>
      <c r="S1661" s="136"/>
      <c r="T1661" s="122"/>
      <c r="U1661" s="10"/>
      <c r="V1661" s="10"/>
      <c r="W1661" s="10"/>
      <c r="X1661" s="50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0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  <c r="EY1661" s="1"/>
      <c r="EZ1661" s="1"/>
      <c r="FA1661" s="1"/>
      <c r="FB1661" s="1"/>
      <c r="FC1661" s="1"/>
      <c r="FD1661" s="1"/>
      <c r="FE1661" s="1"/>
      <c r="FF1661" s="1"/>
      <c r="FG1661" s="1"/>
      <c r="FH1661" s="1"/>
      <c r="FI1661" s="1"/>
      <c r="FJ1661" s="1"/>
    </row>
    <row r="1662" spans="1:166" x14ac:dyDescent="0.15">
      <c r="A1662" s="134"/>
      <c r="B1662" s="127"/>
      <c r="C1662" s="119"/>
      <c r="D1662" s="128"/>
      <c r="E1662" s="129"/>
      <c r="F1662" s="129"/>
      <c r="G1662" s="129"/>
      <c r="H1662" s="129"/>
      <c r="I1662" s="128"/>
      <c r="J1662" s="122"/>
      <c r="K1662" s="118"/>
      <c r="L1662" s="130"/>
      <c r="M1662" s="131"/>
      <c r="N1662" s="131"/>
      <c r="O1662" s="130"/>
      <c r="P1662" s="129"/>
      <c r="Q1662" s="135"/>
      <c r="R1662" s="129"/>
      <c r="S1662" s="136"/>
      <c r="T1662" s="122"/>
      <c r="U1662" s="10"/>
      <c r="V1662" s="10"/>
      <c r="W1662" s="10"/>
      <c r="X1662" s="50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0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  <c r="EY1662" s="1"/>
      <c r="EZ1662" s="1"/>
      <c r="FA1662" s="1"/>
      <c r="FB1662" s="1"/>
      <c r="FC1662" s="1"/>
      <c r="FD1662" s="1"/>
      <c r="FE1662" s="1"/>
      <c r="FF1662" s="1"/>
      <c r="FG1662" s="1"/>
      <c r="FH1662" s="1"/>
      <c r="FI1662" s="1"/>
      <c r="FJ1662" s="1"/>
    </row>
    <row r="1663" spans="1:166" x14ac:dyDescent="0.15">
      <c r="A1663" s="134"/>
      <c r="B1663" s="127"/>
      <c r="C1663" s="119"/>
      <c r="D1663" s="128"/>
      <c r="E1663" s="129"/>
      <c r="F1663" s="129"/>
      <c r="G1663" s="129"/>
      <c r="H1663" s="129"/>
      <c r="I1663" s="128"/>
      <c r="J1663" s="122"/>
      <c r="K1663" s="118"/>
      <c r="L1663" s="130"/>
      <c r="M1663" s="131"/>
      <c r="N1663" s="131"/>
      <c r="O1663" s="130"/>
      <c r="P1663" s="129"/>
      <c r="Q1663" s="135"/>
      <c r="R1663" s="129"/>
      <c r="S1663" s="136"/>
      <c r="T1663" s="122"/>
      <c r="U1663" s="10"/>
      <c r="V1663" s="10"/>
      <c r="W1663" s="10"/>
      <c r="X1663" s="50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0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  <c r="EY1663" s="1"/>
      <c r="EZ1663" s="1"/>
      <c r="FA1663" s="1"/>
      <c r="FB1663" s="1"/>
      <c r="FC1663" s="1"/>
      <c r="FD1663" s="1"/>
      <c r="FE1663" s="1"/>
      <c r="FF1663" s="1"/>
      <c r="FG1663" s="1"/>
      <c r="FH1663" s="1"/>
      <c r="FI1663" s="1"/>
      <c r="FJ1663" s="1"/>
    </row>
    <row r="1664" spans="1:166" x14ac:dyDescent="0.15">
      <c r="A1664" s="134"/>
      <c r="B1664" s="127"/>
      <c r="C1664" s="119"/>
      <c r="D1664" s="128"/>
      <c r="E1664" s="129"/>
      <c r="F1664" s="129"/>
      <c r="G1664" s="129"/>
      <c r="H1664" s="129"/>
      <c r="I1664" s="128"/>
      <c r="J1664" s="122"/>
      <c r="K1664" s="118"/>
      <c r="L1664" s="130"/>
      <c r="M1664" s="131"/>
      <c r="N1664" s="131"/>
      <c r="O1664" s="130"/>
      <c r="P1664" s="129"/>
      <c r="Q1664" s="135"/>
      <c r="R1664" s="129"/>
      <c r="S1664" s="136"/>
      <c r="T1664" s="122"/>
      <c r="U1664" s="10"/>
      <c r="V1664" s="10"/>
      <c r="W1664" s="10"/>
      <c r="X1664" s="50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0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  <c r="EY1664" s="1"/>
      <c r="EZ1664" s="1"/>
      <c r="FA1664" s="1"/>
      <c r="FB1664" s="1"/>
      <c r="FC1664" s="1"/>
      <c r="FD1664" s="1"/>
      <c r="FE1664" s="1"/>
      <c r="FF1664" s="1"/>
      <c r="FG1664" s="1"/>
      <c r="FH1664" s="1"/>
      <c r="FI1664" s="1"/>
      <c r="FJ1664" s="1"/>
    </row>
    <row r="1665" spans="1:166" x14ac:dyDescent="0.15">
      <c r="A1665" s="134"/>
      <c r="B1665" s="127"/>
      <c r="C1665" s="119"/>
      <c r="D1665" s="128"/>
      <c r="E1665" s="129"/>
      <c r="F1665" s="129"/>
      <c r="G1665" s="129"/>
      <c r="H1665" s="129"/>
      <c r="I1665" s="128"/>
      <c r="J1665" s="122"/>
      <c r="K1665" s="118"/>
      <c r="L1665" s="130"/>
      <c r="M1665" s="131"/>
      <c r="N1665" s="131"/>
      <c r="O1665" s="130"/>
      <c r="P1665" s="129"/>
      <c r="Q1665" s="135"/>
      <c r="R1665" s="129"/>
      <c r="S1665" s="136"/>
      <c r="T1665" s="122"/>
      <c r="U1665" s="10"/>
      <c r="V1665" s="10"/>
      <c r="W1665" s="10"/>
      <c r="X1665" s="50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0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  <c r="EY1665" s="1"/>
      <c r="EZ1665" s="1"/>
      <c r="FA1665" s="1"/>
      <c r="FB1665" s="1"/>
      <c r="FC1665" s="1"/>
      <c r="FD1665" s="1"/>
      <c r="FE1665" s="1"/>
      <c r="FF1665" s="1"/>
      <c r="FG1665" s="1"/>
      <c r="FH1665" s="1"/>
      <c r="FI1665" s="1"/>
      <c r="FJ1665" s="1"/>
    </row>
    <row r="1666" spans="1:166" x14ac:dyDescent="0.15">
      <c r="A1666" s="134"/>
      <c r="B1666" s="127"/>
      <c r="C1666" s="119"/>
      <c r="D1666" s="128"/>
      <c r="E1666" s="129"/>
      <c r="F1666" s="129"/>
      <c r="G1666" s="129"/>
      <c r="H1666" s="129"/>
      <c r="I1666" s="128"/>
      <c r="J1666" s="122"/>
      <c r="K1666" s="118"/>
      <c r="L1666" s="130"/>
      <c r="M1666" s="131"/>
      <c r="N1666" s="131"/>
      <c r="O1666" s="130"/>
      <c r="P1666" s="129"/>
      <c r="Q1666" s="135"/>
      <c r="R1666" s="129"/>
      <c r="S1666" s="136"/>
      <c r="T1666" s="122"/>
      <c r="U1666" s="10"/>
      <c r="V1666" s="10"/>
      <c r="W1666" s="10"/>
      <c r="X1666" s="50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0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  <c r="EY1666" s="1"/>
      <c r="EZ1666" s="1"/>
      <c r="FA1666" s="1"/>
      <c r="FB1666" s="1"/>
      <c r="FC1666" s="1"/>
      <c r="FD1666" s="1"/>
      <c r="FE1666" s="1"/>
      <c r="FF1666" s="1"/>
      <c r="FG1666" s="1"/>
      <c r="FH1666" s="1"/>
      <c r="FI1666" s="1"/>
      <c r="FJ1666" s="1"/>
    </row>
    <row r="1667" spans="1:166" x14ac:dyDescent="0.15">
      <c r="A1667" s="134"/>
      <c r="B1667" s="127"/>
      <c r="C1667" s="119"/>
      <c r="D1667" s="128"/>
      <c r="E1667" s="129"/>
      <c r="F1667" s="129"/>
      <c r="G1667" s="129"/>
      <c r="H1667" s="129"/>
      <c r="I1667" s="128"/>
      <c r="J1667" s="122"/>
      <c r="K1667" s="118"/>
      <c r="L1667" s="130"/>
      <c r="M1667" s="131"/>
      <c r="N1667" s="131"/>
      <c r="O1667" s="130"/>
      <c r="P1667" s="129"/>
      <c r="Q1667" s="135"/>
      <c r="R1667" s="129"/>
      <c r="S1667" s="136"/>
      <c r="T1667" s="122"/>
      <c r="U1667" s="10"/>
      <c r="V1667" s="10"/>
      <c r="W1667" s="10"/>
      <c r="X1667" s="50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0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  <c r="EY1667" s="1"/>
      <c r="EZ1667" s="1"/>
      <c r="FA1667" s="1"/>
      <c r="FB1667" s="1"/>
      <c r="FC1667" s="1"/>
      <c r="FD1667" s="1"/>
      <c r="FE1667" s="1"/>
      <c r="FF1667" s="1"/>
      <c r="FG1667" s="1"/>
      <c r="FH1667" s="1"/>
      <c r="FI1667" s="1"/>
      <c r="FJ1667" s="1"/>
    </row>
    <row r="1668" spans="1:166" x14ac:dyDescent="0.15">
      <c r="A1668" s="134"/>
      <c r="B1668" s="127"/>
      <c r="C1668" s="119"/>
      <c r="D1668" s="128"/>
      <c r="E1668" s="129"/>
      <c r="F1668" s="129"/>
      <c r="G1668" s="129"/>
      <c r="H1668" s="129"/>
      <c r="I1668" s="128"/>
      <c r="J1668" s="122"/>
      <c r="K1668" s="118"/>
      <c r="L1668" s="130"/>
      <c r="M1668" s="131"/>
      <c r="N1668" s="131"/>
      <c r="O1668" s="130"/>
      <c r="P1668" s="129"/>
      <c r="Q1668" s="135"/>
      <c r="R1668" s="129"/>
      <c r="S1668" s="136"/>
      <c r="T1668" s="122"/>
      <c r="U1668" s="10"/>
      <c r="V1668" s="10"/>
      <c r="W1668" s="10"/>
      <c r="X1668" s="50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0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  <c r="EY1668" s="1"/>
      <c r="EZ1668" s="1"/>
      <c r="FA1668" s="1"/>
      <c r="FB1668" s="1"/>
      <c r="FC1668" s="1"/>
      <c r="FD1668" s="1"/>
      <c r="FE1668" s="1"/>
      <c r="FF1668" s="1"/>
      <c r="FG1668" s="1"/>
      <c r="FH1668" s="1"/>
      <c r="FI1668" s="1"/>
      <c r="FJ1668" s="1"/>
    </row>
    <row r="1669" spans="1:166" x14ac:dyDescent="0.15">
      <c r="A1669" s="134"/>
      <c r="B1669" s="127"/>
      <c r="C1669" s="119"/>
      <c r="D1669" s="128"/>
      <c r="E1669" s="129"/>
      <c r="F1669" s="129"/>
      <c r="G1669" s="129"/>
      <c r="H1669" s="129"/>
      <c r="I1669" s="128"/>
      <c r="J1669" s="122"/>
      <c r="K1669" s="118"/>
      <c r="L1669" s="130"/>
      <c r="M1669" s="131"/>
      <c r="N1669" s="131"/>
      <c r="O1669" s="130"/>
      <c r="P1669" s="129"/>
      <c r="Q1669" s="135"/>
      <c r="R1669" s="129"/>
      <c r="S1669" s="136"/>
      <c r="T1669" s="122"/>
      <c r="U1669" s="10"/>
      <c r="V1669" s="10"/>
      <c r="W1669" s="10"/>
      <c r="X1669" s="50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0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  <c r="EY1669" s="1"/>
      <c r="EZ1669" s="1"/>
      <c r="FA1669" s="1"/>
      <c r="FB1669" s="1"/>
      <c r="FC1669" s="1"/>
      <c r="FD1669" s="1"/>
      <c r="FE1669" s="1"/>
      <c r="FF1669" s="1"/>
      <c r="FG1669" s="1"/>
      <c r="FH1669" s="1"/>
      <c r="FI1669" s="1"/>
      <c r="FJ1669" s="1"/>
    </row>
    <row r="1670" spans="1:166" x14ac:dyDescent="0.15">
      <c r="A1670" s="134"/>
      <c r="B1670" s="127"/>
      <c r="C1670" s="119"/>
      <c r="D1670" s="128"/>
      <c r="E1670" s="129"/>
      <c r="F1670" s="129"/>
      <c r="G1670" s="129"/>
      <c r="H1670" s="129"/>
      <c r="I1670" s="128"/>
      <c r="J1670" s="122"/>
      <c r="K1670" s="118"/>
      <c r="L1670" s="130"/>
      <c r="M1670" s="131"/>
      <c r="N1670" s="131"/>
      <c r="O1670" s="130"/>
      <c r="P1670" s="129"/>
      <c r="Q1670" s="135"/>
      <c r="R1670" s="129"/>
      <c r="S1670" s="136"/>
      <c r="T1670" s="122"/>
      <c r="U1670" s="10"/>
      <c r="V1670" s="10"/>
      <c r="W1670" s="10"/>
      <c r="X1670" s="50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0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  <c r="EY1670" s="1"/>
      <c r="EZ1670" s="1"/>
      <c r="FA1670" s="1"/>
      <c r="FB1670" s="1"/>
      <c r="FC1670" s="1"/>
      <c r="FD1670" s="1"/>
      <c r="FE1670" s="1"/>
      <c r="FF1670" s="1"/>
      <c r="FG1670" s="1"/>
      <c r="FH1670" s="1"/>
      <c r="FI1670" s="1"/>
      <c r="FJ1670" s="1"/>
    </row>
    <row r="1671" spans="1:166" x14ac:dyDescent="0.15">
      <c r="A1671" s="134"/>
      <c r="B1671" s="127"/>
      <c r="C1671" s="119"/>
      <c r="D1671" s="128"/>
      <c r="E1671" s="129"/>
      <c r="F1671" s="129"/>
      <c r="G1671" s="129"/>
      <c r="H1671" s="129"/>
      <c r="I1671" s="128"/>
      <c r="J1671" s="122"/>
      <c r="K1671" s="118"/>
      <c r="L1671" s="130"/>
      <c r="M1671" s="131"/>
      <c r="N1671" s="131"/>
      <c r="O1671" s="130"/>
      <c r="P1671" s="129"/>
      <c r="Q1671" s="135"/>
      <c r="R1671" s="129"/>
      <c r="S1671" s="136"/>
      <c r="T1671" s="122"/>
      <c r="U1671" s="10"/>
      <c r="V1671" s="10"/>
      <c r="W1671" s="10"/>
      <c r="X1671" s="50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0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  <c r="EY1671" s="1"/>
      <c r="EZ1671" s="1"/>
      <c r="FA1671" s="1"/>
      <c r="FB1671" s="1"/>
      <c r="FC1671" s="1"/>
      <c r="FD1671" s="1"/>
      <c r="FE1671" s="1"/>
      <c r="FF1671" s="1"/>
      <c r="FG1671" s="1"/>
      <c r="FH1671" s="1"/>
      <c r="FI1671" s="1"/>
      <c r="FJ1671" s="1"/>
    </row>
    <row r="1672" spans="1:166" x14ac:dyDescent="0.15">
      <c r="A1672" s="134"/>
      <c r="B1672" s="127"/>
      <c r="C1672" s="119"/>
      <c r="D1672" s="128"/>
      <c r="E1672" s="129"/>
      <c r="F1672" s="129"/>
      <c r="G1672" s="129"/>
      <c r="H1672" s="129"/>
      <c r="I1672" s="128"/>
      <c r="J1672" s="122"/>
      <c r="K1672" s="118"/>
      <c r="L1672" s="130"/>
      <c r="M1672" s="131"/>
      <c r="N1672" s="131"/>
      <c r="O1672" s="130"/>
      <c r="P1672" s="129"/>
      <c r="Q1672" s="135"/>
      <c r="R1672" s="129"/>
      <c r="S1672" s="136"/>
      <c r="T1672" s="122"/>
      <c r="U1672" s="10"/>
      <c r="V1672" s="10"/>
      <c r="W1672" s="10"/>
      <c r="X1672" s="50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0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  <c r="EY1672" s="1"/>
      <c r="EZ1672" s="1"/>
      <c r="FA1672" s="1"/>
      <c r="FB1672" s="1"/>
      <c r="FC1672" s="1"/>
      <c r="FD1672" s="1"/>
      <c r="FE1672" s="1"/>
      <c r="FF1672" s="1"/>
      <c r="FG1672" s="1"/>
      <c r="FH1672" s="1"/>
      <c r="FI1672" s="1"/>
      <c r="FJ1672" s="1"/>
    </row>
    <row r="1673" spans="1:166" x14ac:dyDescent="0.15">
      <c r="A1673" s="134"/>
      <c r="B1673" s="127"/>
      <c r="C1673" s="119"/>
      <c r="D1673" s="128"/>
      <c r="E1673" s="129"/>
      <c r="F1673" s="129"/>
      <c r="G1673" s="129"/>
      <c r="H1673" s="129"/>
      <c r="I1673" s="128"/>
      <c r="J1673" s="122"/>
      <c r="K1673" s="118"/>
      <c r="L1673" s="130"/>
      <c r="M1673" s="131"/>
      <c r="N1673" s="131"/>
      <c r="O1673" s="130"/>
      <c r="P1673" s="129"/>
      <c r="Q1673" s="135"/>
      <c r="R1673" s="129"/>
      <c r="S1673" s="136"/>
      <c r="T1673" s="122"/>
      <c r="U1673" s="10"/>
      <c r="V1673" s="10"/>
      <c r="W1673" s="10"/>
      <c r="X1673" s="50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0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  <c r="EY1673" s="1"/>
      <c r="EZ1673" s="1"/>
      <c r="FA1673" s="1"/>
      <c r="FB1673" s="1"/>
      <c r="FC1673" s="1"/>
      <c r="FD1673" s="1"/>
      <c r="FE1673" s="1"/>
      <c r="FF1673" s="1"/>
      <c r="FG1673" s="1"/>
      <c r="FH1673" s="1"/>
      <c r="FI1673" s="1"/>
      <c r="FJ1673" s="1"/>
    </row>
    <row r="1674" spans="1:166" x14ac:dyDescent="0.15">
      <c r="A1674" s="134"/>
      <c r="B1674" s="127"/>
      <c r="C1674" s="119"/>
      <c r="D1674" s="128"/>
      <c r="E1674" s="129"/>
      <c r="F1674" s="129"/>
      <c r="G1674" s="129"/>
      <c r="H1674" s="129"/>
      <c r="I1674" s="128"/>
      <c r="J1674" s="122"/>
      <c r="K1674" s="118"/>
      <c r="L1674" s="130"/>
      <c r="M1674" s="131"/>
      <c r="N1674" s="131"/>
      <c r="O1674" s="130"/>
      <c r="P1674" s="129"/>
      <c r="Q1674" s="135"/>
      <c r="R1674" s="129"/>
      <c r="S1674" s="136"/>
      <c r="T1674" s="122"/>
      <c r="U1674" s="10"/>
      <c r="V1674" s="10"/>
      <c r="W1674" s="10"/>
      <c r="X1674" s="50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0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  <c r="EY1674" s="1"/>
      <c r="EZ1674" s="1"/>
      <c r="FA1674" s="1"/>
      <c r="FB1674" s="1"/>
      <c r="FC1674" s="1"/>
      <c r="FD1674" s="1"/>
      <c r="FE1674" s="1"/>
      <c r="FF1674" s="1"/>
      <c r="FG1674" s="1"/>
      <c r="FH1674" s="1"/>
      <c r="FI1674" s="1"/>
      <c r="FJ1674" s="1"/>
    </row>
    <row r="1675" spans="1:166" x14ac:dyDescent="0.15">
      <c r="A1675" s="134"/>
      <c r="B1675" s="127"/>
      <c r="C1675" s="119"/>
      <c r="D1675" s="128"/>
      <c r="E1675" s="129"/>
      <c r="F1675" s="129"/>
      <c r="G1675" s="129"/>
      <c r="H1675" s="129"/>
      <c r="I1675" s="128"/>
      <c r="J1675" s="122"/>
      <c r="K1675" s="118"/>
      <c r="L1675" s="130"/>
      <c r="M1675" s="131"/>
      <c r="N1675" s="131"/>
      <c r="O1675" s="130"/>
      <c r="P1675" s="129"/>
      <c r="Q1675" s="135"/>
      <c r="R1675" s="129"/>
      <c r="S1675" s="136"/>
      <c r="T1675" s="122"/>
      <c r="U1675" s="10"/>
      <c r="V1675" s="10"/>
      <c r="W1675" s="10"/>
      <c r="X1675" s="50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0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  <c r="EY1675" s="1"/>
      <c r="EZ1675" s="1"/>
      <c r="FA1675" s="1"/>
      <c r="FB1675" s="1"/>
      <c r="FC1675" s="1"/>
      <c r="FD1675" s="1"/>
      <c r="FE1675" s="1"/>
      <c r="FF1675" s="1"/>
      <c r="FG1675" s="1"/>
      <c r="FH1675" s="1"/>
      <c r="FI1675" s="1"/>
      <c r="FJ1675" s="1"/>
    </row>
    <row r="1676" spans="1:166" x14ac:dyDescent="0.15">
      <c r="A1676" s="134"/>
      <c r="B1676" s="127"/>
      <c r="C1676" s="119"/>
      <c r="D1676" s="128"/>
      <c r="E1676" s="129"/>
      <c r="F1676" s="129"/>
      <c r="G1676" s="129"/>
      <c r="H1676" s="129"/>
      <c r="I1676" s="128"/>
      <c r="J1676" s="122"/>
      <c r="K1676" s="118"/>
      <c r="L1676" s="130"/>
      <c r="M1676" s="131"/>
      <c r="N1676" s="131"/>
      <c r="O1676" s="130"/>
      <c r="P1676" s="129"/>
      <c r="Q1676" s="135"/>
      <c r="R1676" s="129"/>
      <c r="S1676" s="136"/>
      <c r="T1676" s="122"/>
      <c r="U1676" s="10"/>
      <c r="V1676" s="10"/>
      <c r="W1676" s="10"/>
      <c r="X1676" s="50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0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  <c r="EY1676" s="1"/>
      <c r="EZ1676" s="1"/>
      <c r="FA1676" s="1"/>
      <c r="FB1676" s="1"/>
      <c r="FC1676" s="1"/>
      <c r="FD1676" s="1"/>
      <c r="FE1676" s="1"/>
      <c r="FF1676" s="1"/>
      <c r="FG1676" s="1"/>
      <c r="FH1676" s="1"/>
      <c r="FI1676" s="1"/>
      <c r="FJ1676" s="1"/>
    </row>
    <row r="1677" spans="1:166" x14ac:dyDescent="0.15">
      <c r="A1677" s="134"/>
      <c r="B1677" s="127"/>
      <c r="C1677" s="119"/>
      <c r="D1677" s="128"/>
      <c r="E1677" s="129"/>
      <c r="F1677" s="129"/>
      <c r="G1677" s="129"/>
      <c r="H1677" s="129"/>
      <c r="I1677" s="128"/>
      <c r="J1677" s="122"/>
      <c r="K1677" s="118"/>
      <c r="L1677" s="130"/>
      <c r="M1677" s="131"/>
      <c r="N1677" s="131"/>
      <c r="O1677" s="130"/>
      <c r="P1677" s="129"/>
      <c r="Q1677" s="135"/>
      <c r="R1677" s="129"/>
      <c r="S1677" s="136"/>
      <c r="T1677" s="122"/>
      <c r="U1677" s="10"/>
      <c r="V1677" s="10"/>
      <c r="W1677" s="10"/>
      <c r="X1677" s="50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0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  <c r="EY1677" s="1"/>
      <c r="EZ1677" s="1"/>
      <c r="FA1677" s="1"/>
      <c r="FB1677" s="1"/>
      <c r="FC1677" s="1"/>
      <c r="FD1677" s="1"/>
      <c r="FE1677" s="1"/>
      <c r="FF1677" s="1"/>
      <c r="FG1677" s="1"/>
      <c r="FH1677" s="1"/>
      <c r="FI1677" s="1"/>
      <c r="FJ1677" s="1"/>
    </row>
    <row r="1678" spans="1:166" x14ac:dyDescent="0.15">
      <c r="A1678" s="134"/>
      <c r="B1678" s="127"/>
      <c r="C1678" s="119"/>
      <c r="D1678" s="128"/>
      <c r="E1678" s="129"/>
      <c r="F1678" s="129"/>
      <c r="G1678" s="129"/>
      <c r="H1678" s="129"/>
      <c r="I1678" s="128"/>
      <c r="J1678" s="122"/>
      <c r="K1678" s="118"/>
      <c r="L1678" s="130"/>
      <c r="M1678" s="131"/>
      <c r="N1678" s="131"/>
      <c r="O1678" s="130"/>
      <c r="P1678" s="129"/>
      <c r="Q1678" s="135"/>
      <c r="R1678" s="129"/>
      <c r="S1678" s="136"/>
      <c r="T1678" s="122"/>
      <c r="U1678" s="10"/>
      <c r="V1678" s="10"/>
      <c r="W1678" s="10"/>
      <c r="X1678" s="50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0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  <c r="EY1678" s="1"/>
      <c r="EZ1678" s="1"/>
      <c r="FA1678" s="1"/>
      <c r="FB1678" s="1"/>
      <c r="FC1678" s="1"/>
      <c r="FD1678" s="1"/>
      <c r="FE1678" s="1"/>
      <c r="FF1678" s="1"/>
      <c r="FG1678" s="1"/>
      <c r="FH1678" s="1"/>
      <c r="FI1678" s="1"/>
      <c r="FJ1678" s="1"/>
    </row>
    <row r="1679" spans="1:166" x14ac:dyDescent="0.15">
      <c r="A1679" s="134"/>
      <c r="B1679" s="127"/>
      <c r="C1679" s="119"/>
      <c r="D1679" s="128"/>
      <c r="E1679" s="129"/>
      <c r="F1679" s="129"/>
      <c r="G1679" s="129"/>
      <c r="H1679" s="129"/>
      <c r="I1679" s="128"/>
      <c r="J1679" s="122"/>
      <c r="K1679" s="118"/>
      <c r="L1679" s="130"/>
      <c r="M1679" s="131"/>
      <c r="N1679" s="131"/>
      <c r="O1679" s="130"/>
      <c r="P1679" s="129"/>
      <c r="Q1679" s="135"/>
      <c r="R1679" s="129"/>
      <c r="S1679" s="136"/>
      <c r="T1679" s="122"/>
      <c r="U1679" s="10"/>
      <c r="V1679" s="10"/>
      <c r="W1679" s="10"/>
      <c r="X1679" s="50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0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  <c r="EY1679" s="1"/>
      <c r="EZ1679" s="1"/>
      <c r="FA1679" s="1"/>
      <c r="FB1679" s="1"/>
      <c r="FC1679" s="1"/>
      <c r="FD1679" s="1"/>
      <c r="FE1679" s="1"/>
      <c r="FF1679" s="1"/>
      <c r="FG1679" s="1"/>
      <c r="FH1679" s="1"/>
      <c r="FI1679" s="1"/>
      <c r="FJ1679" s="1"/>
    </row>
    <row r="1680" spans="1:166" x14ac:dyDescent="0.15">
      <c r="A1680" s="134"/>
      <c r="B1680" s="127"/>
      <c r="C1680" s="119"/>
      <c r="D1680" s="128"/>
      <c r="E1680" s="129"/>
      <c r="F1680" s="129"/>
      <c r="G1680" s="129"/>
      <c r="H1680" s="129"/>
      <c r="I1680" s="128"/>
      <c r="J1680" s="122"/>
      <c r="K1680" s="118"/>
      <c r="L1680" s="130"/>
      <c r="M1680" s="131"/>
      <c r="N1680" s="131"/>
      <c r="O1680" s="130"/>
      <c r="P1680" s="129"/>
      <c r="Q1680" s="135"/>
      <c r="R1680" s="129"/>
      <c r="S1680" s="136"/>
      <c r="T1680" s="122"/>
      <c r="U1680" s="10"/>
      <c r="V1680" s="10"/>
      <c r="W1680" s="10"/>
      <c r="X1680" s="50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0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  <c r="EY1680" s="1"/>
      <c r="EZ1680" s="1"/>
      <c r="FA1680" s="1"/>
      <c r="FB1680" s="1"/>
      <c r="FC1680" s="1"/>
      <c r="FD1680" s="1"/>
      <c r="FE1680" s="1"/>
      <c r="FF1680" s="1"/>
      <c r="FG1680" s="1"/>
      <c r="FH1680" s="1"/>
      <c r="FI1680" s="1"/>
      <c r="FJ1680" s="1"/>
    </row>
    <row r="1681" spans="1:166" x14ac:dyDescent="0.15">
      <c r="A1681" s="134"/>
      <c r="B1681" s="127"/>
      <c r="C1681" s="119"/>
      <c r="D1681" s="128"/>
      <c r="E1681" s="129"/>
      <c r="F1681" s="129"/>
      <c r="G1681" s="129"/>
      <c r="H1681" s="129"/>
      <c r="I1681" s="128"/>
      <c r="J1681" s="122"/>
      <c r="K1681" s="118"/>
      <c r="L1681" s="130"/>
      <c r="M1681" s="131"/>
      <c r="N1681" s="131"/>
      <c r="O1681" s="130"/>
      <c r="P1681" s="129"/>
      <c r="Q1681" s="135"/>
      <c r="R1681" s="129"/>
      <c r="S1681" s="136"/>
      <c r="T1681" s="122"/>
      <c r="U1681" s="10"/>
      <c r="V1681" s="10"/>
      <c r="W1681" s="10"/>
      <c r="X1681" s="50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0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  <c r="EY1681" s="1"/>
      <c r="EZ1681" s="1"/>
      <c r="FA1681" s="1"/>
      <c r="FB1681" s="1"/>
      <c r="FC1681" s="1"/>
      <c r="FD1681" s="1"/>
      <c r="FE1681" s="1"/>
      <c r="FF1681" s="1"/>
      <c r="FG1681" s="1"/>
      <c r="FH1681" s="1"/>
      <c r="FI1681" s="1"/>
      <c r="FJ1681" s="1"/>
    </row>
    <row r="1682" spans="1:166" x14ac:dyDescent="0.15">
      <c r="A1682" s="134"/>
      <c r="B1682" s="127"/>
      <c r="C1682" s="119"/>
      <c r="D1682" s="128"/>
      <c r="E1682" s="129"/>
      <c r="F1682" s="129"/>
      <c r="G1682" s="129"/>
      <c r="H1682" s="129"/>
      <c r="I1682" s="128"/>
      <c r="J1682" s="122"/>
      <c r="K1682" s="118"/>
      <c r="L1682" s="130"/>
      <c r="M1682" s="131"/>
      <c r="N1682" s="131"/>
      <c r="O1682" s="130"/>
      <c r="P1682" s="129"/>
      <c r="Q1682" s="135"/>
      <c r="R1682" s="129"/>
      <c r="S1682" s="136"/>
      <c r="T1682" s="122"/>
      <c r="U1682" s="10"/>
      <c r="V1682" s="10"/>
      <c r="W1682" s="10"/>
      <c r="X1682" s="50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0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  <c r="EY1682" s="1"/>
      <c r="EZ1682" s="1"/>
      <c r="FA1682" s="1"/>
      <c r="FB1682" s="1"/>
      <c r="FC1682" s="1"/>
      <c r="FD1682" s="1"/>
      <c r="FE1682" s="1"/>
      <c r="FF1682" s="1"/>
      <c r="FG1682" s="1"/>
      <c r="FH1682" s="1"/>
      <c r="FI1682" s="1"/>
      <c r="FJ1682" s="1"/>
    </row>
    <row r="1683" spans="1:166" x14ac:dyDescent="0.15">
      <c r="A1683" s="134"/>
      <c r="B1683" s="127"/>
      <c r="C1683" s="119"/>
      <c r="D1683" s="128"/>
      <c r="E1683" s="129"/>
      <c r="F1683" s="129"/>
      <c r="G1683" s="129"/>
      <c r="H1683" s="129"/>
      <c r="I1683" s="128"/>
      <c r="J1683" s="122"/>
      <c r="K1683" s="118"/>
      <c r="L1683" s="130"/>
      <c r="M1683" s="131"/>
      <c r="N1683" s="131"/>
      <c r="O1683" s="130"/>
      <c r="P1683" s="129"/>
      <c r="Q1683" s="135"/>
      <c r="R1683" s="129"/>
      <c r="S1683" s="136"/>
      <c r="T1683" s="122"/>
      <c r="U1683" s="10"/>
      <c r="V1683" s="10"/>
      <c r="W1683" s="10"/>
      <c r="X1683" s="50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0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  <c r="EY1683" s="1"/>
      <c r="EZ1683" s="1"/>
      <c r="FA1683" s="1"/>
      <c r="FB1683" s="1"/>
      <c r="FC1683" s="1"/>
      <c r="FD1683" s="1"/>
      <c r="FE1683" s="1"/>
      <c r="FF1683" s="1"/>
      <c r="FG1683" s="1"/>
      <c r="FH1683" s="1"/>
      <c r="FI1683" s="1"/>
      <c r="FJ1683" s="1"/>
    </row>
    <row r="1684" spans="1:166" x14ac:dyDescent="0.15">
      <c r="A1684" s="134"/>
      <c r="B1684" s="127"/>
      <c r="C1684" s="119"/>
      <c r="D1684" s="128"/>
      <c r="E1684" s="129"/>
      <c r="F1684" s="129"/>
      <c r="G1684" s="129"/>
      <c r="H1684" s="129"/>
      <c r="I1684" s="128"/>
      <c r="J1684" s="122"/>
      <c r="K1684" s="118"/>
      <c r="L1684" s="130"/>
      <c r="M1684" s="131"/>
      <c r="N1684" s="131"/>
      <c r="O1684" s="130"/>
      <c r="P1684" s="129"/>
      <c r="Q1684" s="135"/>
      <c r="R1684" s="129"/>
      <c r="S1684" s="136"/>
      <c r="T1684" s="122"/>
      <c r="U1684" s="10"/>
      <c r="V1684" s="10"/>
      <c r="W1684" s="10"/>
      <c r="X1684" s="50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0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  <c r="EY1684" s="1"/>
      <c r="EZ1684" s="1"/>
      <c r="FA1684" s="1"/>
      <c r="FB1684" s="1"/>
      <c r="FC1684" s="1"/>
      <c r="FD1684" s="1"/>
      <c r="FE1684" s="1"/>
      <c r="FF1684" s="1"/>
      <c r="FG1684" s="1"/>
      <c r="FH1684" s="1"/>
      <c r="FI1684" s="1"/>
      <c r="FJ1684" s="1"/>
    </row>
    <row r="1685" spans="1:166" x14ac:dyDescent="0.15">
      <c r="A1685" s="134"/>
      <c r="B1685" s="127"/>
      <c r="C1685" s="119"/>
      <c r="D1685" s="128"/>
      <c r="E1685" s="129"/>
      <c r="F1685" s="129"/>
      <c r="G1685" s="129"/>
      <c r="H1685" s="129"/>
      <c r="I1685" s="128"/>
      <c r="J1685" s="122"/>
      <c r="K1685" s="118"/>
      <c r="L1685" s="130"/>
      <c r="M1685" s="131"/>
      <c r="N1685" s="131"/>
      <c r="O1685" s="130"/>
      <c r="P1685" s="129"/>
      <c r="Q1685" s="135"/>
      <c r="R1685" s="129"/>
      <c r="S1685" s="136"/>
      <c r="T1685" s="122"/>
      <c r="U1685" s="10"/>
      <c r="V1685" s="10"/>
      <c r="W1685" s="10"/>
      <c r="X1685" s="50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0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  <c r="EY1685" s="1"/>
      <c r="EZ1685" s="1"/>
      <c r="FA1685" s="1"/>
      <c r="FB1685" s="1"/>
      <c r="FC1685" s="1"/>
      <c r="FD1685" s="1"/>
      <c r="FE1685" s="1"/>
      <c r="FF1685" s="1"/>
      <c r="FG1685" s="1"/>
      <c r="FH1685" s="1"/>
      <c r="FI1685" s="1"/>
      <c r="FJ1685" s="1"/>
    </row>
    <row r="1686" spans="1:166" x14ac:dyDescent="0.15">
      <c r="A1686" s="134"/>
      <c r="B1686" s="127"/>
      <c r="C1686" s="119"/>
      <c r="D1686" s="128"/>
      <c r="E1686" s="129"/>
      <c r="F1686" s="129"/>
      <c r="G1686" s="129"/>
      <c r="H1686" s="129"/>
      <c r="I1686" s="128"/>
      <c r="J1686" s="122"/>
      <c r="K1686" s="118"/>
      <c r="L1686" s="130"/>
      <c r="M1686" s="131"/>
      <c r="N1686" s="131"/>
      <c r="O1686" s="130"/>
      <c r="P1686" s="129"/>
      <c r="Q1686" s="135"/>
      <c r="R1686" s="129"/>
      <c r="S1686" s="136"/>
      <c r="T1686" s="122"/>
      <c r="U1686" s="10"/>
      <c r="V1686" s="10"/>
      <c r="W1686" s="10"/>
      <c r="X1686" s="50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0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  <c r="EY1686" s="1"/>
      <c r="EZ1686" s="1"/>
      <c r="FA1686" s="1"/>
      <c r="FB1686" s="1"/>
      <c r="FC1686" s="1"/>
      <c r="FD1686" s="1"/>
      <c r="FE1686" s="1"/>
      <c r="FF1686" s="1"/>
      <c r="FG1686" s="1"/>
      <c r="FH1686" s="1"/>
      <c r="FI1686" s="1"/>
      <c r="FJ1686" s="1"/>
    </row>
    <row r="1687" spans="1:166" x14ac:dyDescent="0.15">
      <c r="A1687" s="134"/>
      <c r="B1687" s="127"/>
      <c r="C1687" s="119"/>
      <c r="D1687" s="128"/>
      <c r="E1687" s="129"/>
      <c r="F1687" s="129"/>
      <c r="G1687" s="129"/>
      <c r="H1687" s="129"/>
      <c r="I1687" s="128"/>
      <c r="J1687" s="122"/>
      <c r="K1687" s="118"/>
      <c r="L1687" s="130"/>
      <c r="M1687" s="131"/>
      <c r="N1687" s="131"/>
      <c r="O1687" s="130"/>
      <c r="P1687" s="129"/>
      <c r="Q1687" s="135"/>
      <c r="R1687" s="129"/>
      <c r="S1687" s="136"/>
      <c r="T1687" s="122"/>
      <c r="U1687" s="10"/>
      <c r="V1687" s="10"/>
      <c r="W1687" s="10"/>
      <c r="X1687" s="50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0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  <c r="EY1687" s="1"/>
      <c r="EZ1687" s="1"/>
      <c r="FA1687" s="1"/>
      <c r="FB1687" s="1"/>
      <c r="FC1687" s="1"/>
      <c r="FD1687" s="1"/>
      <c r="FE1687" s="1"/>
      <c r="FF1687" s="1"/>
      <c r="FG1687" s="1"/>
      <c r="FH1687" s="1"/>
      <c r="FI1687" s="1"/>
      <c r="FJ1687" s="1"/>
    </row>
    <row r="1688" spans="1:166" x14ac:dyDescent="0.15">
      <c r="A1688" s="134"/>
      <c r="B1688" s="127"/>
      <c r="C1688" s="119"/>
      <c r="D1688" s="128"/>
      <c r="E1688" s="129"/>
      <c r="F1688" s="129"/>
      <c r="G1688" s="129"/>
      <c r="H1688" s="129"/>
      <c r="I1688" s="128"/>
      <c r="J1688" s="122"/>
      <c r="K1688" s="118"/>
      <c r="L1688" s="130"/>
      <c r="M1688" s="131"/>
      <c r="N1688" s="131"/>
      <c r="O1688" s="130"/>
      <c r="P1688" s="129"/>
      <c r="Q1688" s="135"/>
      <c r="R1688" s="129"/>
      <c r="S1688" s="136"/>
      <c r="T1688" s="122"/>
      <c r="U1688" s="10"/>
      <c r="V1688" s="10"/>
      <c r="W1688" s="10"/>
      <c r="X1688" s="50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0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  <c r="EY1688" s="1"/>
      <c r="EZ1688" s="1"/>
      <c r="FA1688" s="1"/>
      <c r="FB1688" s="1"/>
      <c r="FC1688" s="1"/>
      <c r="FD1688" s="1"/>
      <c r="FE1688" s="1"/>
      <c r="FF1688" s="1"/>
      <c r="FG1688" s="1"/>
      <c r="FH1688" s="1"/>
      <c r="FI1688" s="1"/>
      <c r="FJ1688" s="1"/>
    </row>
    <row r="1689" spans="1:166" x14ac:dyDescent="0.15">
      <c r="A1689" s="134"/>
      <c r="B1689" s="127"/>
      <c r="C1689" s="119"/>
      <c r="D1689" s="128"/>
      <c r="E1689" s="129"/>
      <c r="F1689" s="129"/>
      <c r="G1689" s="129"/>
      <c r="H1689" s="129"/>
      <c r="I1689" s="128"/>
      <c r="J1689" s="122"/>
      <c r="K1689" s="118"/>
      <c r="L1689" s="130"/>
      <c r="M1689" s="131"/>
      <c r="N1689" s="131"/>
      <c r="O1689" s="130"/>
      <c r="P1689" s="129"/>
      <c r="Q1689" s="135"/>
      <c r="R1689" s="129"/>
      <c r="S1689" s="136"/>
      <c r="T1689" s="122"/>
      <c r="U1689" s="10"/>
      <c r="V1689" s="10"/>
      <c r="W1689" s="10"/>
      <c r="X1689" s="50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0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  <c r="EY1689" s="1"/>
      <c r="EZ1689" s="1"/>
      <c r="FA1689" s="1"/>
      <c r="FB1689" s="1"/>
      <c r="FC1689" s="1"/>
      <c r="FD1689" s="1"/>
      <c r="FE1689" s="1"/>
      <c r="FF1689" s="1"/>
      <c r="FG1689" s="1"/>
      <c r="FH1689" s="1"/>
      <c r="FI1689" s="1"/>
      <c r="FJ1689" s="1"/>
    </row>
    <row r="1690" spans="1:166" x14ac:dyDescent="0.15">
      <c r="A1690" s="134"/>
      <c r="B1690" s="127"/>
      <c r="C1690" s="119"/>
      <c r="D1690" s="128"/>
      <c r="E1690" s="129"/>
      <c r="F1690" s="129"/>
      <c r="G1690" s="129"/>
      <c r="H1690" s="129"/>
      <c r="I1690" s="128"/>
      <c r="J1690" s="122"/>
      <c r="K1690" s="118"/>
      <c r="L1690" s="130"/>
      <c r="M1690" s="131"/>
      <c r="N1690" s="131"/>
      <c r="O1690" s="130"/>
      <c r="P1690" s="129"/>
      <c r="Q1690" s="135"/>
      <c r="R1690" s="129"/>
      <c r="S1690" s="136"/>
      <c r="T1690" s="122"/>
      <c r="U1690" s="10"/>
      <c r="V1690" s="10"/>
      <c r="W1690" s="10"/>
      <c r="X1690" s="50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0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  <c r="EZ1690" s="1"/>
      <c r="FA1690" s="1"/>
      <c r="FB1690" s="1"/>
      <c r="FC1690" s="1"/>
      <c r="FD1690" s="1"/>
      <c r="FE1690" s="1"/>
      <c r="FF1690" s="1"/>
      <c r="FG1690" s="1"/>
      <c r="FH1690" s="1"/>
      <c r="FI1690" s="1"/>
      <c r="FJ1690" s="1"/>
    </row>
    <row r="1691" spans="1:166" x14ac:dyDescent="0.15">
      <c r="A1691" s="134"/>
      <c r="B1691" s="127"/>
      <c r="C1691" s="119"/>
      <c r="D1691" s="128"/>
      <c r="E1691" s="129"/>
      <c r="F1691" s="129"/>
      <c r="G1691" s="129"/>
      <c r="H1691" s="129"/>
      <c r="I1691" s="128"/>
      <c r="J1691" s="122"/>
      <c r="K1691" s="118"/>
      <c r="L1691" s="130"/>
      <c r="M1691" s="131"/>
      <c r="N1691" s="131"/>
      <c r="O1691" s="130"/>
      <c r="P1691" s="129"/>
      <c r="Q1691" s="135"/>
      <c r="R1691" s="129"/>
      <c r="S1691" s="136"/>
      <c r="T1691" s="122"/>
      <c r="U1691" s="10"/>
      <c r="V1691" s="10"/>
      <c r="W1691" s="10"/>
      <c r="X1691" s="50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0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  <c r="EY1691" s="1"/>
      <c r="EZ1691" s="1"/>
      <c r="FA1691" s="1"/>
      <c r="FB1691" s="1"/>
      <c r="FC1691" s="1"/>
      <c r="FD1691" s="1"/>
      <c r="FE1691" s="1"/>
      <c r="FF1691" s="1"/>
      <c r="FG1691" s="1"/>
      <c r="FH1691" s="1"/>
      <c r="FI1691" s="1"/>
      <c r="FJ1691" s="1"/>
    </row>
    <row r="1692" spans="1:166" x14ac:dyDescent="0.15">
      <c r="A1692" s="134"/>
      <c r="B1692" s="127"/>
      <c r="C1692" s="119"/>
      <c r="D1692" s="128"/>
      <c r="E1692" s="129"/>
      <c r="F1692" s="129"/>
      <c r="G1692" s="129"/>
      <c r="H1692" s="129"/>
      <c r="I1692" s="128"/>
      <c r="J1692" s="122"/>
      <c r="K1692" s="118"/>
      <c r="L1692" s="130"/>
      <c r="M1692" s="131"/>
      <c r="N1692" s="131"/>
      <c r="O1692" s="130"/>
      <c r="P1692" s="129"/>
      <c r="Q1692" s="135"/>
      <c r="R1692" s="129"/>
      <c r="S1692" s="136"/>
      <c r="T1692" s="122"/>
      <c r="U1692" s="10"/>
      <c r="V1692" s="10"/>
      <c r="W1692" s="10"/>
      <c r="X1692" s="50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0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  <c r="EY1692" s="1"/>
      <c r="EZ1692" s="1"/>
      <c r="FA1692" s="1"/>
      <c r="FB1692" s="1"/>
      <c r="FC1692" s="1"/>
      <c r="FD1692" s="1"/>
      <c r="FE1692" s="1"/>
      <c r="FF1692" s="1"/>
      <c r="FG1692" s="1"/>
      <c r="FH1692" s="1"/>
      <c r="FI1692" s="1"/>
      <c r="FJ1692" s="1"/>
    </row>
    <row r="1693" spans="1:166" x14ac:dyDescent="0.15">
      <c r="A1693" s="134"/>
      <c r="B1693" s="127"/>
      <c r="C1693" s="119"/>
      <c r="D1693" s="128"/>
      <c r="E1693" s="129"/>
      <c r="F1693" s="129"/>
      <c r="G1693" s="129"/>
      <c r="H1693" s="129"/>
      <c r="I1693" s="128"/>
      <c r="J1693" s="122"/>
      <c r="K1693" s="118"/>
      <c r="L1693" s="130"/>
      <c r="M1693" s="131"/>
      <c r="N1693" s="131"/>
      <c r="O1693" s="130"/>
      <c r="P1693" s="129"/>
      <c r="Q1693" s="135"/>
      <c r="R1693" s="129"/>
      <c r="S1693" s="136"/>
      <c r="T1693" s="122"/>
      <c r="U1693" s="10"/>
      <c r="V1693" s="10"/>
      <c r="W1693" s="10"/>
      <c r="X1693" s="50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0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  <c r="EY1693" s="1"/>
      <c r="EZ1693" s="1"/>
      <c r="FA1693" s="1"/>
      <c r="FB1693" s="1"/>
      <c r="FC1693" s="1"/>
      <c r="FD1693" s="1"/>
      <c r="FE1693" s="1"/>
      <c r="FF1693" s="1"/>
      <c r="FG1693" s="1"/>
      <c r="FH1693" s="1"/>
      <c r="FI1693" s="1"/>
      <c r="FJ1693" s="1"/>
    </row>
    <row r="1694" spans="1:166" x14ac:dyDescent="0.15">
      <c r="A1694" s="134"/>
      <c r="B1694" s="127"/>
      <c r="C1694" s="119"/>
      <c r="D1694" s="128"/>
      <c r="E1694" s="129"/>
      <c r="F1694" s="129"/>
      <c r="G1694" s="129"/>
      <c r="H1694" s="129"/>
      <c r="I1694" s="128"/>
      <c r="J1694" s="122"/>
      <c r="K1694" s="118"/>
      <c r="L1694" s="130"/>
      <c r="M1694" s="131"/>
      <c r="N1694" s="131"/>
      <c r="O1694" s="130"/>
      <c r="P1694" s="129"/>
      <c r="Q1694" s="135"/>
      <c r="R1694" s="129"/>
      <c r="S1694" s="136"/>
      <c r="T1694" s="122"/>
      <c r="U1694" s="10"/>
      <c r="V1694" s="10"/>
      <c r="W1694" s="10"/>
      <c r="X1694" s="50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0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  <c r="EZ1694" s="1"/>
      <c r="FA1694" s="1"/>
      <c r="FB1694" s="1"/>
      <c r="FC1694" s="1"/>
      <c r="FD1694" s="1"/>
      <c r="FE1694" s="1"/>
      <c r="FF1694" s="1"/>
      <c r="FG1694" s="1"/>
      <c r="FH1694" s="1"/>
      <c r="FI1694" s="1"/>
      <c r="FJ1694" s="1"/>
    </row>
    <row r="1695" spans="1:166" x14ac:dyDescent="0.15">
      <c r="A1695" s="134"/>
      <c r="B1695" s="127"/>
      <c r="C1695" s="119"/>
      <c r="D1695" s="128"/>
      <c r="E1695" s="129"/>
      <c r="F1695" s="129"/>
      <c r="G1695" s="129"/>
      <c r="H1695" s="129"/>
      <c r="I1695" s="128"/>
      <c r="J1695" s="122"/>
      <c r="K1695" s="118"/>
      <c r="L1695" s="130"/>
      <c r="M1695" s="131"/>
      <c r="N1695" s="131"/>
      <c r="O1695" s="130"/>
      <c r="P1695" s="129"/>
      <c r="Q1695" s="135"/>
      <c r="R1695" s="129"/>
      <c r="S1695" s="136"/>
      <c r="T1695" s="122"/>
      <c r="U1695" s="10"/>
      <c r="V1695" s="10"/>
      <c r="W1695" s="10"/>
      <c r="X1695" s="50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0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  <c r="EY1695" s="1"/>
      <c r="EZ1695" s="1"/>
      <c r="FA1695" s="1"/>
      <c r="FB1695" s="1"/>
      <c r="FC1695" s="1"/>
      <c r="FD1695" s="1"/>
      <c r="FE1695" s="1"/>
      <c r="FF1695" s="1"/>
      <c r="FG1695" s="1"/>
      <c r="FH1695" s="1"/>
      <c r="FI1695" s="1"/>
      <c r="FJ1695" s="1"/>
    </row>
    <row r="1696" spans="1:166" x14ac:dyDescent="0.15">
      <c r="A1696" s="134"/>
      <c r="B1696" s="127"/>
      <c r="C1696" s="119"/>
      <c r="D1696" s="128"/>
      <c r="E1696" s="129"/>
      <c r="F1696" s="129"/>
      <c r="G1696" s="129"/>
      <c r="H1696" s="129"/>
      <c r="I1696" s="128"/>
      <c r="J1696" s="122"/>
      <c r="K1696" s="118"/>
      <c r="L1696" s="130"/>
      <c r="M1696" s="131"/>
      <c r="N1696" s="131"/>
      <c r="O1696" s="130"/>
      <c r="P1696" s="129"/>
      <c r="Q1696" s="135"/>
      <c r="R1696" s="129"/>
      <c r="S1696" s="136"/>
      <c r="T1696" s="122"/>
      <c r="U1696" s="10"/>
      <c r="V1696" s="10"/>
      <c r="W1696" s="10"/>
      <c r="X1696" s="50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0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  <c r="EY1696" s="1"/>
      <c r="EZ1696" s="1"/>
      <c r="FA1696" s="1"/>
      <c r="FB1696" s="1"/>
      <c r="FC1696" s="1"/>
      <c r="FD1696" s="1"/>
      <c r="FE1696" s="1"/>
      <c r="FF1696" s="1"/>
      <c r="FG1696" s="1"/>
      <c r="FH1696" s="1"/>
      <c r="FI1696" s="1"/>
      <c r="FJ1696" s="1"/>
    </row>
    <row r="1697" spans="1:166" x14ac:dyDescent="0.15">
      <c r="A1697" s="134"/>
      <c r="B1697" s="127"/>
      <c r="C1697" s="119"/>
      <c r="D1697" s="128"/>
      <c r="E1697" s="129"/>
      <c r="F1697" s="129"/>
      <c r="G1697" s="129"/>
      <c r="H1697" s="129"/>
      <c r="I1697" s="128"/>
      <c r="J1697" s="122"/>
      <c r="K1697" s="118"/>
      <c r="L1697" s="130"/>
      <c r="M1697" s="131"/>
      <c r="N1697" s="131"/>
      <c r="O1697" s="130"/>
      <c r="P1697" s="129"/>
      <c r="Q1697" s="135"/>
      <c r="R1697" s="129"/>
      <c r="S1697" s="136"/>
      <c r="T1697" s="122"/>
      <c r="U1697" s="10"/>
      <c r="V1697" s="10"/>
      <c r="W1697" s="10"/>
      <c r="X1697" s="50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0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  <c r="EZ1697" s="1"/>
      <c r="FA1697" s="1"/>
      <c r="FB1697" s="1"/>
      <c r="FC1697" s="1"/>
      <c r="FD1697" s="1"/>
      <c r="FE1697" s="1"/>
      <c r="FF1697" s="1"/>
      <c r="FG1697" s="1"/>
      <c r="FH1697" s="1"/>
      <c r="FI1697" s="1"/>
      <c r="FJ1697" s="1"/>
    </row>
    <row r="1698" spans="1:166" x14ac:dyDescent="0.15">
      <c r="A1698" s="134"/>
      <c r="B1698" s="127"/>
      <c r="C1698" s="119"/>
      <c r="D1698" s="128"/>
      <c r="E1698" s="129"/>
      <c r="F1698" s="129"/>
      <c r="G1698" s="129"/>
      <c r="H1698" s="129"/>
      <c r="I1698" s="128"/>
      <c r="J1698" s="122"/>
      <c r="K1698" s="118"/>
      <c r="L1698" s="130"/>
      <c r="M1698" s="131"/>
      <c r="N1698" s="131"/>
      <c r="O1698" s="130"/>
      <c r="P1698" s="129"/>
      <c r="Q1698" s="135"/>
      <c r="R1698" s="129"/>
      <c r="S1698" s="136"/>
      <c r="T1698" s="122"/>
      <c r="U1698" s="10"/>
      <c r="V1698" s="10"/>
      <c r="W1698" s="10"/>
      <c r="X1698" s="50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0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  <c r="EZ1698" s="1"/>
      <c r="FA1698" s="1"/>
      <c r="FB1698" s="1"/>
      <c r="FC1698" s="1"/>
      <c r="FD1698" s="1"/>
      <c r="FE1698" s="1"/>
      <c r="FF1698" s="1"/>
      <c r="FG1698" s="1"/>
      <c r="FH1698" s="1"/>
      <c r="FI1698" s="1"/>
      <c r="FJ1698" s="1"/>
    </row>
    <row r="1699" spans="1:166" x14ac:dyDescent="0.15">
      <c r="A1699" s="134"/>
      <c r="B1699" s="127"/>
      <c r="C1699" s="119"/>
      <c r="D1699" s="128"/>
      <c r="E1699" s="129"/>
      <c r="F1699" s="129"/>
      <c r="G1699" s="129"/>
      <c r="H1699" s="129"/>
      <c r="I1699" s="128"/>
      <c r="J1699" s="122"/>
      <c r="K1699" s="118"/>
      <c r="L1699" s="130"/>
      <c r="M1699" s="131"/>
      <c r="N1699" s="131"/>
      <c r="O1699" s="130"/>
      <c r="P1699" s="129"/>
      <c r="Q1699" s="135"/>
      <c r="R1699" s="129"/>
      <c r="S1699" s="136"/>
      <c r="T1699" s="122"/>
      <c r="U1699" s="10"/>
      <c r="V1699" s="10"/>
      <c r="W1699" s="10"/>
      <c r="X1699" s="50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0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  <c r="EZ1699" s="1"/>
      <c r="FA1699" s="1"/>
      <c r="FB1699" s="1"/>
      <c r="FC1699" s="1"/>
      <c r="FD1699" s="1"/>
      <c r="FE1699" s="1"/>
      <c r="FF1699" s="1"/>
      <c r="FG1699" s="1"/>
      <c r="FH1699" s="1"/>
      <c r="FI1699" s="1"/>
      <c r="FJ1699" s="1"/>
    </row>
    <row r="1700" spans="1:166" x14ac:dyDescent="0.15">
      <c r="A1700" s="134"/>
      <c r="B1700" s="127"/>
      <c r="C1700" s="119"/>
      <c r="D1700" s="128"/>
      <c r="E1700" s="129"/>
      <c r="F1700" s="129"/>
      <c r="G1700" s="129"/>
      <c r="H1700" s="129"/>
      <c r="I1700" s="128"/>
      <c r="J1700" s="122"/>
      <c r="K1700" s="118"/>
      <c r="L1700" s="130"/>
      <c r="M1700" s="131"/>
      <c r="N1700" s="131"/>
      <c r="O1700" s="130"/>
      <c r="P1700" s="129"/>
      <c r="Q1700" s="135"/>
      <c r="R1700" s="129"/>
      <c r="S1700" s="136"/>
      <c r="T1700" s="122"/>
      <c r="U1700" s="10"/>
      <c r="V1700" s="10"/>
      <c r="W1700" s="10"/>
      <c r="X1700" s="50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0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  <c r="EZ1700" s="1"/>
      <c r="FA1700" s="1"/>
      <c r="FB1700" s="1"/>
      <c r="FC1700" s="1"/>
      <c r="FD1700" s="1"/>
      <c r="FE1700" s="1"/>
      <c r="FF1700" s="1"/>
      <c r="FG1700" s="1"/>
      <c r="FH1700" s="1"/>
      <c r="FI1700" s="1"/>
      <c r="FJ1700" s="1"/>
    </row>
    <row r="1701" spans="1:166" x14ac:dyDescent="0.15">
      <c r="A1701" s="134"/>
      <c r="B1701" s="127"/>
      <c r="C1701" s="119"/>
      <c r="D1701" s="128"/>
      <c r="E1701" s="129"/>
      <c r="F1701" s="129"/>
      <c r="G1701" s="129"/>
      <c r="H1701" s="129"/>
      <c r="I1701" s="128"/>
      <c r="J1701" s="122"/>
      <c r="K1701" s="118"/>
      <c r="L1701" s="130"/>
      <c r="M1701" s="131"/>
      <c r="N1701" s="131"/>
      <c r="O1701" s="130"/>
      <c r="P1701" s="129"/>
      <c r="Q1701" s="135"/>
      <c r="R1701" s="129"/>
      <c r="S1701" s="136"/>
      <c r="T1701" s="122"/>
      <c r="U1701" s="10"/>
      <c r="V1701" s="10"/>
      <c r="W1701" s="10"/>
      <c r="X1701" s="50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0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  <c r="EY1701" s="1"/>
      <c r="EZ1701" s="1"/>
      <c r="FA1701" s="1"/>
      <c r="FB1701" s="1"/>
      <c r="FC1701" s="1"/>
      <c r="FD1701" s="1"/>
      <c r="FE1701" s="1"/>
      <c r="FF1701" s="1"/>
      <c r="FG1701" s="1"/>
      <c r="FH1701" s="1"/>
      <c r="FI1701" s="1"/>
      <c r="FJ1701" s="1"/>
    </row>
    <row r="1702" spans="1:166" x14ac:dyDescent="0.15">
      <c r="A1702" s="134"/>
      <c r="B1702" s="127"/>
      <c r="C1702" s="119"/>
      <c r="D1702" s="128"/>
      <c r="E1702" s="129"/>
      <c r="F1702" s="129"/>
      <c r="G1702" s="129"/>
      <c r="H1702" s="129"/>
      <c r="I1702" s="128"/>
      <c r="J1702" s="122"/>
      <c r="K1702" s="118"/>
      <c r="L1702" s="130"/>
      <c r="M1702" s="131"/>
      <c r="N1702" s="131"/>
      <c r="O1702" s="130"/>
      <c r="P1702" s="129"/>
      <c r="Q1702" s="135"/>
      <c r="R1702" s="129"/>
      <c r="S1702" s="136"/>
      <c r="T1702" s="122"/>
      <c r="U1702" s="10"/>
      <c r="V1702" s="10"/>
      <c r="W1702" s="10"/>
      <c r="X1702" s="50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0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  <c r="EY1702" s="1"/>
      <c r="EZ1702" s="1"/>
      <c r="FA1702" s="1"/>
      <c r="FB1702" s="1"/>
      <c r="FC1702" s="1"/>
      <c r="FD1702" s="1"/>
      <c r="FE1702" s="1"/>
      <c r="FF1702" s="1"/>
      <c r="FG1702" s="1"/>
      <c r="FH1702" s="1"/>
      <c r="FI1702" s="1"/>
      <c r="FJ1702" s="1"/>
    </row>
    <row r="1703" spans="1:166" x14ac:dyDescent="0.15">
      <c r="A1703" s="134"/>
      <c r="B1703" s="127"/>
      <c r="C1703" s="119"/>
      <c r="D1703" s="128"/>
      <c r="E1703" s="129"/>
      <c r="F1703" s="129"/>
      <c r="G1703" s="129"/>
      <c r="H1703" s="129"/>
      <c r="I1703" s="128"/>
      <c r="J1703" s="122"/>
      <c r="K1703" s="118"/>
      <c r="L1703" s="130"/>
      <c r="M1703" s="131"/>
      <c r="N1703" s="131"/>
      <c r="O1703" s="130"/>
      <c r="P1703" s="129"/>
      <c r="Q1703" s="135"/>
      <c r="R1703" s="129"/>
      <c r="S1703" s="136"/>
      <c r="T1703" s="122"/>
      <c r="U1703" s="10"/>
      <c r="V1703" s="10"/>
      <c r="W1703" s="10"/>
      <c r="X1703" s="50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0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  <c r="EY1703" s="1"/>
      <c r="EZ1703" s="1"/>
      <c r="FA1703" s="1"/>
      <c r="FB1703" s="1"/>
      <c r="FC1703" s="1"/>
      <c r="FD1703" s="1"/>
      <c r="FE1703" s="1"/>
      <c r="FF1703" s="1"/>
      <c r="FG1703" s="1"/>
      <c r="FH1703" s="1"/>
      <c r="FI1703" s="1"/>
      <c r="FJ1703" s="1"/>
    </row>
    <row r="1704" spans="1:166" x14ac:dyDescent="0.15">
      <c r="A1704" s="134"/>
      <c r="B1704" s="127"/>
      <c r="C1704" s="119"/>
      <c r="D1704" s="128"/>
      <c r="E1704" s="129"/>
      <c r="F1704" s="129"/>
      <c r="G1704" s="129"/>
      <c r="H1704" s="129"/>
      <c r="I1704" s="128"/>
      <c r="J1704" s="122"/>
      <c r="K1704" s="118"/>
      <c r="L1704" s="130"/>
      <c r="M1704" s="131"/>
      <c r="N1704" s="131"/>
      <c r="O1704" s="130"/>
      <c r="P1704" s="129"/>
      <c r="Q1704" s="135"/>
      <c r="R1704" s="129"/>
      <c r="S1704" s="136"/>
      <c r="T1704" s="122"/>
      <c r="U1704" s="10"/>
      <c r="V1704" s="10"/>
      <c r="W1704" s="10"/>
      <c r="X1704" s="50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0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  <c r="EY1704" s="1"/>
      <c r="EZ1704" s="1"/>
      <c r="FA1704" s="1"/>
      <c r="FB1704" s="1"/>
      <c r="FC1704" s="1"/>
      <c r="FD1704" s="1"/>
      <c r="FE1704" s="1"/>
      <c r="FF1704" s="1"/>
      <c r="FG1704" s="1"/>
      <c r="FH1704" s="1"/>
      <c r="FI1704" s="1"/>
      <c r="FJ1704" s="1"/>
    </row>
    <row r="1705" spans="1:166" x14ac:dyDescent="0.15">
      <c r="A1705" s="134"/>
      <c r="B1705" s="127"/>
      <c r="C1705" s="119"/>
      <c r="D1705" s="128"/>
      <c r="E1705" s="129"/>
      <c r="F1705" s="129"/>
      <c r="G1705" s="129"/>
      <c r="H1705" s="129"/>
      <c r="I1705" s="128"/>
      <c r="J1705" s="122"/>
      <c r="K1705" s="118"/>
      <c r="L1705" s="130"/>
      <c r="M1705" s="131"/>
      <c r="N1705" s="131"/>
      <c r="O1705" s="130"/>
      <c r="P1705" s="129"/>
      <c r="Q1705" s="135"/>
      <c r="R1705" s="129"/>
      <c r="S1705" s="136"/>
      <c r="T1705" s="122"/>
      <c r="U1705" s="10"/>
      <c r="V1705" s="10"/>
      <c r="W1705" s="10"/>
      <c r="X1705" s="50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0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  <c r="EY1705" s="1"/>
      <c r="EZ1705" s="1"/>
      <c r="FA1705" s="1"/>
      <c r="FB1705" s="1"/>
      <c r="FC1705" s="1"/>
      <c r="FD1705" s="1"/>
      <c r="FE1705" s="1"/>
      <c r="FF1705" s="1"/>
      <c r="FG1705" s="1"/>
      <c r="FH1705" s="1"/>
      <c r="FI1705" s="1"/>
      <c r="FJ1705" s="1"/>
    </row>
    <row r="1706" spans="1:166" x14ac:dyDescent="0.15">
      <c r="A1706" s="134"/>
      <c r="B1706" s="127"/>
      <c r="C1706" s="119"/>
      <c r="D1706" s="128"/>
      <c r="E1706" s="129"/>
      <c r="F1706" s="129"/>
      <c r="G1706" s="129"/>
      <c r="H1706" s="129"/>
      <c r="I1706" s="128"/>
      <c r="J1706" s="122"/>
      <c r="K1706" s="118"/>
      <c r="L1706" s="130"/>
      <c r="M1706" s="131"/>
      <c r="N1706" s="131"/>
      <c r="O1706" s="130"/>
      <c r="P1706" s="129"/>
      <c r="Q1706" s="135"/>
      <c r="R1706" s="129"/>
      <c r="S1706" s="136"/>
      <c r="T1706" s="122"/>
      <c r="U1706" s="10"/>
      <c r="V1706" s="10"/>
      <c r="W1706" s="10"/>
      <c r="X1706" s="50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0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  <c r="EY1706" s="1"/>
      <c r="EZ1706" s="1"/>
      <c r="FA1706" s="1"/>
      <c r="FB1706" s="1"/>
      <c r="FC1706" s="1"/>
      <c r="FD1706" s="1"/>
      <c r="FE1706" s="1"/>
      <c r="FF1706" s="1"/>
      <c r="FG1706" s="1"/>
      <c r="FH1706" s="1"/>
      <c r="FI1706" s="1"/>
      <c r="FJ1706" s="1"/>
    </row>
    <row r="1707" spans="1:166" x14ac:dyDescent="0.15">
      <c r="A1707" s="134"/>
      <c r="B1707" s="127"/>
      <c r="C1707" s="119"/>
      <c r="D1707" s="128"/>
      <c r="E1707" s="129"/>
      <c r="F1707" s="129"/>
      <c r="G1707" s="129"/>
      <c r="H1707" s="129"/>
      <c r="I1707" s="128"/>
      <c r="J1707" s="122"/>
      <c r="K1707" s="118"/>
      <c r="L1707" s="130"/>
      <c r="M1707" s="131"/>
      <c r="N1707" s="131"/>
      <c r="O1707" s="130"/>
      <c r="P1707" s="129"/>
      <c r="Q1707" s="135"/>
      <c r="R1707" s="129"/>
      <c r="S1707" s="136"/>
      <c r="T1707" s="122"/>
      <c r="U1707" s="10"/>
      <c r="V1707" s="10"/>
      <c r="W1707" s="10"/>
      <c r="X1707" s="50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0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  <c r="EY1707" s="1"/>
      <c r="EZ1707" s="1"/>
      <c r="FA1707" s="1"/>
      <c r="FB1707" s="1"/>
      <c r="FC1707" s="1"/>
      <c r="FD1707" s="1"/>
      <c r="FE1707" s="1"/>
      <c r="FF1707" s="1"/>
      <c r="FG1707" s="1"/>
      <c r="FH1707" s="1"/>
      <c r="FI1707" s="1"/>
      <c r="FJ1707" s="1"/>
    </row>
    <row r="1708" spans="1:166" x14ac:dyDescent="0.15">
      <c r="A1708" s="134"/>
      <c r="B1708" s="127"/>
      <c r="C1708" s="119"/>
      <c r="D1708" s="128"/>
      <c r="E1708" s="129"/>
      <c r="F1708" s="129"/>
      <c r="G1708" s="129"/>
      <c r="H1708" s="129"/>
      <c r="I1708" s="128"/>
      <c r="J1708" s="122"/>
      <c r="K1708" s="118"/>
      <c r="L1708" s="130"/>
      <c r="M1708" s="131"/>
      <c r="N1708" s="131"/>
      <c r="O1708" s="130"/>
      <c r="P1708" s="129"/>
      <c r="Q1708" s="135"/>
      <c r="R1708" s="129"/>
      <c r="S1708" s="136"/>
      <c r="T1708" s="122"/>
      <c r="U1708" s="10"/>
      <c r="V1708" s="10"/>
      <c r="W1708" s="10"/>
      <c r="X1708" s="50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0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  <c r="EY1708" s="1"/>
      <c r="EZ1708" s="1"/>
      <c r="FA1708" s="1"/>
      <c r="FB1708" s="1"/>
      <c r="FC1708" s="1"/>
      <c r="FD1708" s="1"/>
      <c r="FE1708" s="1"/>
      <c r="FF1708" s="1"/>
      <c r="FG1708" s="1"/>
      <c r="FH1708" s="1"/>
      <c r="FI1708" s="1"/>
      <c r="FJ1708" s="1"/>
    </row>
    <row r="1709" spans="1:166" x14ac:dyDescent="0.15">
      <c r="A1709" s="134"/>
      <c r="B1709" s="127"/>
      <c r="C1709" s="119"/>
      <c r="D1709" s="128"/>
      <c r="E1709" s="129"/>
      <c r="F1709" s="129"/>
      <c r="G1709" s="129"/>
      <c r="H1709" s="129"/>
      <c r="I1709" s="128"/>
      <c r="J1709" s="122"/>
      <c r="K1709" s="118"/>
      <c r="L1709" s="130"/>
      <c r="M1709" s="131"/>
      <c r="N1709" s="131"/>
      <c r="O1709" s="130"/>
      <c r="P1709" s="129"/>
      <c r="Q1709" s="135"/>
      <c r="R1709" s="129"/>
      <c r="S1709" s="136"/>
      <c r="T1709" s="122"/>
      <c r="U1709" s="10"/>
      <c r="V1709" s="10"/>
      <c r="W1709" s="10"/>
      <c r="X1709" s="50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0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  <c r="EY1709" s="1"/>
      <c r="EZ1709" s="1"/>
      <c r="FA1709" s="1"/>
      <c r="FB1709" s="1"/>
      <c r="FC1709" s="1"/>
      <c r="FD1709" s="1"/>
      <c r="FE1709" s="1"/>
      <c r="FF1709" s="1"/>
      <c r="FG1709" s="1"/>
      <c r="FH1709" s="1"/>
      <c r="FI1709" s="1"/>
      <c r="FJ1709" s="1"/>
    </row>
    <row r="1710" spans="1:166" x14ac:dyDescent="0.15">
      <c r="A1710" s="134"/>
      <c r="B1710" s="127"/>
      <c r="C1710" s="119"/>
      <c r="D1710" s="128"/>
      <c r="E1710" s="129"/>
      <c r="F1710" s="129"/>
      <c r="G1710" s="129"/>
      <c r="H1710" s="129"/>
      <c r="I1710" s="128"/>
      <c r="J1710" s="122"/>
      <c r="K1710" s="118"/>
      <c r="L1710" s="130"/>
      <c r="M1710" s="131"/>
      <c r="N1710" s="131"/>
      <c r="O1710" s="130"/>
      <c r="P1710" s="129"/>
      <c r="Q1710" s="135"/>
      <c r="R1710" s="129"/>
      <c r="S1710" s="136"/>
      <c r="T1710" s="122"/>
      <c r="U1710" s="10"/>
      <c r="V1710" s="10"/>
      <c r="W1710" s="10"/>
      <c r="X1710" s="50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0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  <c r="EY1710" s="1"/>
      <c r="EZ1710" s="1"/>
      <c r="FA1710" s="1"/>
      <c r="FB1710" s="1"/>
      <c r="FC1710" s="1"/>
      <c r="FD1710" s="1"/>
      <c r="FE1710" s="1"/>
      <c r="FF1710" s="1"/>
      <c r="FG1710" s="1"/>
      <c r="FH1710" s="1"/>
      <c r="FI1710" s="1"/>
      <c r="FJ1710" s="1"/>
    </row>
    <row r="1711" spans="1:166" x14ac:dyDescent="0.15">
      <c r="A1711" s="134"/>
      <c r="B1711" s="127"/>
      <c r="C1711" s="119"/>
      <c r="D1711" s="128"/>
      <c r="E1711" s="129"/>
      <c r="F1711" s="129"/>
      <c r="G1711" s="129"/>
      <c r="H1711" s="129"/>
      <c r="I1711" s="128"/>
      <c r="J1711" s="122"/>
      <c r="K1711" s="118"/>
      <c r="L1711" s="130"/>
      <c r="M1711" s="131"/>
      <c r="N1711" s="131"/>
      <c r="O1711" s="130"/>
      <c r="P1711" s="129"/>
      <c r="Q1711" s="135"/>
      <c r="R1711" s="129"/>
      <c r="S1711" s="136"/>
      <c r="T1711" s="122"/>
      <c r="U1711" s="10"/>
      <c r="V1711" s="10"/>
      <c r="W1711" s="10"/>
      <c r="X1711" s="50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0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  <c r="EY1711" s="1"/>
      <c r="EZ1711" s="1"/>
      <c r="FA1711" s="1"/>
      <c r="FB1711" s="1"/>
      <c r="FC1711" s="1"/>
      <c r="FD1711" s="1"/>
      <c r="FE1711" s="1"/>
      <c r="FF1711" s="1"/>
      <c r="FG1711" s="1"/>
      <c r="FH1711" s="1"/>
      <c r="FI1711" s="1"/>
      <c r="FJ1711" s="1"/>
    </row>
    <row r="1712" spans="1:166" x14ac:dyDescent="0.15">
      <c r="A1712" s="134"/>
      <c r="B1712" s="127"/>
      <c r="C1712" s="119"/>
      <c r="D1712" s="128"/>
      <c r="E1712" s="129"/>
      <c r="F1712" s="129"/>
      <c r="G1712" s="129"/>
      <c r="H1712" s="129"/>
      <c r="I1712" s="128"/>
      <c r="J1712" s="122"/>
      <c r="K1712" s="118"/>
      <c r="L1712" s="130"/>
      <c r="M1712" s="131"/>
      <c r="N1712" s="131"/>
      <c r="O1712" s="130"/>
      <c r="P1712" s="129"/>
      <c r="Q1712" s="135"/>
      <c r="R1712" s="129"/>
      <c r="S1712" s="136"/>
      <c r="T1712" s="122"/>
      <c r="U1712" s="10"/>
      <c r="V1712" s="10"/>
      <c r="W1712" s="10"/>
      <c r="X1712" s="50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0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  <c r="EY1712" s="1"/>
      <c r="EZ1712" s="1"/>
      <c r="FA1712" s="1"/>
      <c r="FB1712" s="1"/>
      <c r="FC1712" s="1"/>
      <c r="FD1712" s="1"/>
      <c r="FE1712" s="1"/>
      <c r="FF1712" s="1"/>
      <c r="FG1712" s="1"/>
      <c r="FH1712" s="1"/>
      <c r="FI1712" s="1"/>
      <c r="FJ1712" s="1"/>
    </row>
    <row r="1713" spans="1:166" x14ac:dyDescent="0.15">
      <c r="A1713" s="134"/>
      <c r="B1713" s="127"/>
      <c r="C1713" s="119"/>
      <c r="D1713" s="128"/>
      <c r="E1713" s="129"/>
      <c r="F1713" s="129"/>
      <c r="G1713" s="129"/>
      <c r="H1713" s="129"/>
      <c r="I1713" s="128"/>
      <c r="J1713" s="122"/>
      <c r="K1713" s="118"/>
      <c r="L1713" s="130"/>
      <c r="M1713" s="131"/>
      <c r="N1713" s="131"/>
      <c r="O1713" s="130"/>
      <c r="P1713" s="129"/>
      <c r="Q1713" s="135"/>
      <c r="R1713" s="129"/>
      <c r="S1713" s="136"/>
      <c r="T1713" s="122"/>
      <c r="U1713" s="10"/>
      <c r="V1713" s="10"/>
      <c r="W1713" s="10"/>
      <c r="X1713" s="50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0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  <c r="EY1713" s="1"/>
      <c r="EZ1713" s="1"/>
      <c r="FA1713" s="1"/>
      <c r="FB1713" s="1"/>
      <c r="FC1713" s="1"/>
      <c r="FD1713" s="1"/>
      <c r="FE1713" s="1"/>
      <c r="FF1713" s="1"/>
      <c r="FG1713" s="1"/>
      <c r="FH1713" s="1"/>
      <c r="FI1713" s="1"/>
      <c r="FJ1713" s="1"/>
    </row>
    <row r="1714" spans="1:166" x14ac:dyDescent="0.15">
      <c r="A1714" s="134"/>
      <c r="B1714" s="127"/>
      <c r="C1714" s="119"/>
      <c r="D1714" s="128"/>
      <c r="E1714" s="129"/>
      <c r="F1714" s="129"/>
      <c r="G1714" s="129"/>
      <c r="H1714" s="129"/>
      <c r="I1714" s="128"/>
      <c r="J1714" s="122"/>
      <c r="K1714" s="118"/>
      <c r="L1714" s="130"/>
      <c r="M1714" s="131"/>
      <c r="N1714" s="131"/>
      <c r="O1714" s="130"/>
      <c r="P1714" s="129"/>
      <c r="Q1714" s="135"/>
      <c r="R1714" s="129"/>
      <c r="S1714" s="136"/>
      <c r="T1714" s="122"/>
      <c r="U1714" s="10"/>
      <c r="V1714" s="10"/>
      <c r="W1714" s="10"/>
      <c r="X1714" s="50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0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  <c r="EY1714" s="1"/>
      <c r="EZ1714" s="1"/>
      <c r="FA1714" s="1"/>
      <c r="FB1714" s="1"/>
      <c r="FC1714" s="1"/>
      <c r="FD1714" s="1"/>
      <c r="FE1714" s="1"/>
      <c r="FF1714" s="1"/>
      <c r="FG1714" s="1"/>
      <c r="FH1714" s="1"/>
      <c r="FI1714" s="1"/>
      <c r="FJ1714" s="1"/>
    </row>
    <row r="1715" spans="1:166" x14ac:dyDescent="0.15">
      <c r="A1715" s="134"/>
      <c r="B1715" s="127"/>
      <c r="C1715" s="119"/>
      <c r="D1715" s="128"/>
      <c r="E1715" s="129"/>
      <c r="F1715" s="129"/>
      <c r="G1715" s="129"/>
      <c r="H1715" s="129"/>
      <c r="I1715" s="128"/>
      <c r="J1715" s="122"/>
      <c r="K1715" s="118"/>
      <c r="L1715" s="130"/>
      <c r="M1715" s="131"/>
      <c r="N1715" s="131"/>
      <c r="O1715" s="130"/>
      <c r="P1715" s="129"/>
      <c r="Q1715" s="135"/>
      <c r="R1715" s="129"/>
      <c r="S1715" s="136"/>
      <c r="T1715" s="122"/>
      <c r="U1715" s="10"/>
      <c r="V1715" s="10"/>
      <c r="W1715" s="10"/>
      <c r="X1715" s="50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0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  <c r="EY1715" s="1"/>
      <c r="EZ1715" s="1"/>
      <c r="FA1715" s="1"/>
      <c r="FB1715" s="1"/>
      <c r="FC1715" s="1"/>
      <c r="FD1715" s="1"/>
      <c r="FE1715" s="1"/>
      <c r="FF1715" s="1"/>
      <c r="FG1715" s="1"/>
      <c r="FH1715" s="1"/>
      <c r="FI1715" s="1"/>
      <c r="FJ1715" s="1"/>
    </row>
    <row r="1716" spans="1:166" x14ac:dyDescent="0.15">
      <c r="A1716" s="134"/>
      <c r="B1716" s="127"/>
      <c r="C1716" s="119"/>
      <c r="D1716" s="128"/>
      <c r="E1716" s="129"/>
      <c r="F1716" s="129"/>
      <c r="G1716" s="129"/>
      <c r="H1716" s="129"/>
      <c r="I1716" s="128"/>
      <c r="J1716" s="122"/>
      <c r="K1716" s="118"/>
      <c r="L1716" s="130"/>
      <c r="M1716" s="131"/>
      <c r="N1716" s="131"/>
      <c r="O1716" s="130"/>
      <c r="P1716" s="129"/>
      <c r="Q1716" s="135"/>
      <c r="R1716" s="129"/>
      <c r="S1716" s="136"/>
      <c r="T1716" s="122"/>
      <c r="U1716" s="10"/>
      <c r="V1716" s="10"/>
      <c r="W1716" s="10"/>
      <c r="X1716" s="50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0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  <c r="EY1716" s="1"/>
      <c r="EZ1716" s="1"/>
      <c r="FA1716" s="1"/>
      <c r="FB1716" s="1"/>
      <c r="FC1716" s="1"/>
      <c r="FD1716" s="1"/>
      <c r="FE1716" s="1"/>
      <c r="FF1716" s="1"/>
      <c r="FG1716" s="1"/>
      <c r="FH1716" s="1"/>
      <c r="FI1716" s="1"/>
      <c r="FJ1716" s="1"/>
    </row>
    <row r="1717" spans="1:166" x14ac:dyDescent="0.15">
      <c r="A1717" s="134"/>
      <c r="B1717" s="127"/>
      <c r="C1717" s="119"/>
      <c r="D1717" s="128"/>
      <c r="E1717" s="129"/>
      <c r="F1717" s="129"/>
      <c r="G1717" s="129"/>
      <c r="H1717" s="129"/>
      <c r="I1717" s="128"/>
      <c r="J1717" s="122"/>
      <c r="K1717" s="118"/>
      <c r="L1717" s="130"/>
      <c r="M1717" s="131"/>
      <c r="N1717" s="131"/>
      <c r="O1717" s="130"/>
      <c r="P1717" s="129"/>
      <c r="Q1717" s="135"/>
      <c r="R1717" s="129"/>
      <c r="S1717" s="136"/>
      <c r="T1717" s="122"/>
      <c r="U1717" s="10"/>
      <c r="V1717" s="10"/>
      <c r="W1717" s="10"/>
      <c r="X1717" s="50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0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  <c r="EY1717" s="1"/>
      <c r="EZ1717" s="1"/>
      <c r="FA1717" s="1"/>
      <c r="FB1717" s="1"/>
      <c r="FC1717" s="1"/>
      <c r="FD1717" s="1"/>
      <c r="FE1717" s="1"/>
      <c r="FF1717" s="1"/>
      <c r="FG1717" s="1"/>
      <c r="FH1717" s="1"/>
      <c r="FI1717" s="1"/>
      <c r="FJ1717" s="1"/>
    </row>
    <row r="1718" spans="1:166" x14ac:dyDescent="0.15">
      <c r="A1718" s="134"/>
      <c r="B1718" s="127"/>
      <c r="C1718" s="119"/>
      <c r="D1718" s="128"/>
      <c r="E1718" s="129"/>
      <c r="F1718" s="129"/>
      <c r="G1718" s="129"/>
      <c r="H1718" s="129"/>
      <c r="I1718" s="128"/>
      <c r="J1718" s="122"/>
      <c r="K1718" s="118"/>
      <c r="L1718" s="130"/>
      <c r="M1718" s="131"/>
      <c r="N1718" s="131"/>
      <c r="O1718" s="130"/>
      <c r="P1718" s="129"/>
      <c r="Q1718" s="135"/>
      <c r="R1718" s="129"/>
      <c r="S1718" s="136"/>
      <c r="T1718" s="122"/>
      <c r="U1718" s="10"/>
      <c r="V1718" s="10"/>
      <c r="W1718" s="10"/>
      <c r="X1718" s="50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0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  <c r="EY1718" s="1"/>
      <c r="EZ1718" s="1"/>
      <c r="FA1718" s="1"/>
      <c r="FB1718" s="1"/>
      <c r="FC1718" s="1"/>
      <c r="FD1718" s="1"/>
      <c r="FE1718" s="1"/>
      <c r="FF1718" s="1"/>
      <c r="FG1718" s="1"/>
      <c r="FH1718" s="1"/>
      <c r="FI1718" s="1"/>
      <c r="FJ1718" s="1"/>
    </row>
    <row r="1719" spans="1:166" x14ac:dyDescent="0.15">
      <c r="A1719" s="134"/>
      <c r="B1719" s="127"/>
      <c r="C1719" s="119"/>
      <c r="D1719" s="128"/>
      <c r="E1719" s="129"/>
      <c r="F1719" s="129"/>
      <c r="G1719" s="129"/>
      <c r="H1719" s="129"/>
      <c r="I1719" s="128"/>
      <c r="J1719" s="122"/>
      <c r="K1719" s="118"/>
      <c r="L1719" s="130"/>
      <c r="M1719" s="131"/>
      <c r="N1719" s="131"/>
      <c r="O1719" s="130"/>
      <c r="P1719" s="129"/>
      <c r="Q1719" s="135"/>
      <c r="R1719" s="129"/>
      <c r="S1719" s="136"/>
      <c r="T1719" s="122"/>
      <c r="U1719" s="10"/>
      <c r="V1719" s="10"/>
      <c r="W1719" s="10"/>
      <c r="X1719" s="50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0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  <c r="EY1719" s="1"/>
      <c r="EZ1719" s="1"/>
      <c r="FA1719" s="1"/>
      <c r="FB1719" s="1"/>
      <c r="FC1719" s="1"/>
      <c r="FD1719" s="1"/>
      <c r="FE1719" s="1"/>
      <c r="FF1719" s="1"/>
      <c r="FG1719" s="1"/>
      <c r="FH1719" s="1"/>
      <c r="FI1719" s="1"/>
      <c r="FJ1719" s="1"/>
    </row>
    <row r="1720" spans="1:166" x14ac:dyDescent="0.15">
      <c r="A1720" s="134"/>
      <c r="B1720" s="127"/>
      <c r="C1720" s="119"/>
      <c r="D1720" s="128"/>
      <c r="E1720" s="129"/>
      <c r="F1720" s="129"/>
      <c r="G1720" s="129"/>
      <c r="H1720" s="129"/>
      <c r="I1720" s="128"/>
      <c r="J1720" s="122"/>
      <c r="K1720" s="118"/>
      <c r="L1720" s="130"/>
      <c r="M1720" s="131"/>
      <c r="N1720" s="131"/>
      <c r="O1720" s="130"/>
      <c r="P1720" s="129"/>
      <c r="Q1720" s="135"/>
      <c r="R1720" s="129"/>
      <c r="S1720" s="136"/>
      <c r="T1720" s="122"/>
      <c r="U1720" s="10"/>
      <c r="V1720" s="10"/>
      <c r="W1720" s="10"/>
      <c r="X1720" s="50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0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  <c r="EY1720" s="1"/>
      <c r="EZ1720" s="1"/>
      <c r="FA1720" s="1"/>
      <c r="FB1720" s="1"/>
      <c r="FC1720" s="1"/>
      <c r="FD1720" s="1"/>
      <c r="FE1720" s="1"/>
      <c r="FF1720" s="1"/>
      <c r="FG1720" s="1"/>
      <c r="FH1720" s="1"/>
      <c r="FI1720" s="1"/>
      <c r="FJ1720" s="1"/>
    </row>
    <row r="1721" spans="1:166" x14ac:dyDescent="0.15">
      <c r="A1721" s="134"/>
      <c r="B1721" s="127"/>
      <c r="C1721" s="119"/>
      <c r="D1721" s="128"/>
      <c r="E1721" s="129"/>
      <c r="F1721" s="129"/>
      <c r="G1721" s="129"/>
      <c r="H1721" s="129"/>
      <c r="I1721" s="128"/>
      <c r="J1721" s="122"/>
      <c r="K1721" s="118"/>
      <c r="L1721" s="130"/>
      <c r="M1721" s="131"/>
      <c r="N1721" s="131"/>
      <c r="O1721" s="130"/>
      <c r="P1721" s="129"/>
      <c r="Q1721" s="135"/>
      <c r="R1721" s="129"/>
      <c r="S1721" s="136"/>
      <c r="T1721" s="122"/>
      <c r="U1721" s="10"/>
      <c r="V1721" s="10"/>
      <c r="W1721" s="10"/>
      <c r="X1721" s="50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0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  <c r="EY1721" s="1"/>
      <c r="EZ1721" s="1"/>
      <c r="FA1721" s="1"/>
      <c r="FB1721" s="1"/>
      <c r="FC1721" s="1"/>
      <c r="FD1721" s="1"/>
      <c r="FE1721" s="1"/>
      <c r="FF1721" s="1"/>
      <c r="FG1721" s="1"/>
      <c r="FH1721" s="1"/>
      <c r="FI1721" s="1"/>
      <c r="FJ1721" s="1"/>
    </row>
    <row r="1722" spans="1:166" x14ac:dyDescent="0.15">
      <c r="A1722" s="134"/>
      <c r="B1722" s="127"/>
      <c r="C1722" s="119"/>
      <c r="D1722" s="128"/>
      <c r="E1722" s="129"/>
      <c r="F1722" s="129"/>
      <c r="G1722" s="129"/>
      <c r="H1722" s="129"/>
      <c r="I1722" s="128"/>
      <c r="J1722" s="122"/>
      <c r="K1722" s="118"/>
      <c r="L1722" s="130"/>
      <c r="M1722" s="131"/>
      <c r="N1722" s="131"/>
      <c r="O1722" s="130"/>
      <c r="P1722" s="129"/>
      <c r="Q1722" s="135"/>
      <c r="R1722" s="129"/>
      <c r="S1722" s="136"/>
      <c r="T1722" s="122"/>
      <c r="U1722" s="10"/>
      <c r="V1722" s="10"/>
      <c r="W1722" s="10"/>
      <c r="X1722" s="50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0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  <c r="EY1722" s="1"/>
      <c r="EZ1722" s="1"/>
      <c r="FA1722" s="1"/>
      <c r="FB1722" s="1"/>
      <c r="FC1722" s="1"/>
      <c r="FD1722" s="1"/>
      <c r="FE1722" s="1"/>
      <c r="FF1722" s="1"/>
      <c r="FG1722" s="1"/>
      <c r="FH1722" s="1"/>
      <c r="FI1722" s="1"/>
      <c r="FJ1722" s="1"/>
    </row>
    <row r="1723" spans="1:166" x14ac:dyDescent="0.15">
      <c r="A1723" s="134"/>
      <c r="B1723" s="127"/>
      <c r="C1723" s="119"/>
      <c r="D1723" s="128"/>
      <c r="E1723" s="129"/>
      <c r="F1723" s="129"/>
      <c r="G1723" s="129"/>
      <c r="H1723" s="129"/>
      <c r="I1723" s="128"/>
      <c r="J1723" s="122"/>
      <c r="K1723" s="118"/>
      <c r="L1723" s="130"/>
      <c r="M1723" s="131"/>
      <c r="N1723" s="131"/>
      <c r="O1723" s="130"/>
      <c r="P1723" s="129"/>
      <c r="Q1723" s="135"/>
      <c r="R1723" s="129"/>
      <c r="S1723" s="136"/>
      <c r="T1723" s="122"/>
      <c r="U1723" s="10"/>
      <c r="V1723" s="10"/>
      <c r="W1723" s="10"/>
      <c r="X1723" s="50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0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  <c r="EY1723" s="1"/>
      <c r="EZ1723" s="1"/>
      <c r="FA1723" s="1"/>
      <c r="FB1723" s="1"/>
      <c r="FC1723" s="1"/>
      <c r="FD1723" s="1"/>
      <c r="FE1723" s="1"/>
      <c r="FF1723" s="1"/>
      <c r="FG1723" s="1"/>
      <c r="FH1723" s="1"/>
      <c r="FI1723" s="1"/>
      <c r="FJ1723" s="1"/>
    </row>
    <row r="1724" spans="1:166" x14ac:dyDescent="0.15">
      <c r="A1724" s="134"/>
      <c r="B1724" s="127"/>
      <c r="C1724" s="119"/>
      <c r="D1724" s="128"/>
      <c r="E1724" s="129"/>
      <c r="F1724" s="129"/>
      <c r="G1724" s="129"/>
      <c r="H1724" s="129"/>
      <c r="I1724" s="128"/>
      <c r="J1724" s="122"/>
      <c r="K1724" s="118"/>
      <c r="L1724" s="130"/>
      <c r="M1724" s="131"/>
      <c r="N1724" s="131"/>
      <c r="O1724" s="130"/>
      <c r="P1724" s="129"/>
      <c r="Q1724" s="135"/>
      <c r="R1724" s="129"/>
      <c r="S1724" s="136"/>
      <c r="T1724" s="122"/>
      <c r="U1724" s="10"/>
      <c r="V1724" s="10"/>
      <c r="W1724" s="10"/>
      <c r="X1724" s="50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0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  <c r="EY1724" s="1"/>
      <c r="EZ1724" s="1"/>
      <c r="FA1724" s="1"/>
      <c r="FB1724" s="1"/>
      <c r="FC1724" s="1"/>
      <c r="FD1724" s="1"/>
      <c r="FE1724" s="1"/>
      <c r="FF1724" s="1"/>
      <c r="FG1724" s="1"/>
      <c r="FH1724" s="1"/>
      <c r="FI1724" s="1"/>
      <c r="FJ1724" s="1"/>
    </row>
    <row r="1725" spans="1:166" x14ac:dyDescent="0.15">
      <c r="A1725" s="134"/>
      <c r="B1725" s="127"/>
      <c r="C1725" s="119"/>
      <c r="D1725" s="128"/>
      <c r="E1725" s="129"/>
      <c r="F1725" s="129"/>
      <c r="G1725" s="129"/>
      <c r="H1725" s="129"/>
      <c r="I1725" s="128"/>
      <c r="J1725" s="122"/>
      <c r="K1725" s="118"/>
      <c r="L1725" s="130"/>
      <c r="M1725" s="131"/>
      <c r="N1725" s="131"/>
      <c r="O1725" s="130"/>
      <c r="P1725" s="129"/>
      <c r="Q1725" s="135"/>
      <c r="R1725" s="129"/>
      <c r="S1725" s="136"/>
      <c r="T1725" s="122"/>
      <c r="U1725" s="10"/>
      <c r="V1725" s="10"/>
      <c r="W1725" s="10"/>
      <c r="X1725" s="50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0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  <c r="EY1725" s="1"/>
      <c r="EZ1725" s="1"/>
      <c r="FA1725" s="1"/>
      <c r="FB1725" s="1"/>
      <c r="FC1725" s="1"/>
      <c r="FD1725" s="1"/>
      <c r="FE1725" s="1"/>
      <c r="FF1725" s="1"/>
      <c r="FG1725" s="1"/>
      <c r="FH1725" s="1"/>
      <c r="FI1725" s="1"/>
      <c r="FJ1725" s="1"/>
    </row>
    <row r="1726" spans="1:166" x14ac:dyDescent="0.15">
      <c r="A1726" s="134"/>
      <c r="B1726" s="127"/>
      <c r="C1726" s="119"/>
      <c r="D1726" s="128"/>
      <c r="E1726" s="129"/>
      <c r="F1726" s="129"/>
      <c r="G1726" s="129"/>
      <c r="H1726" s="129"/>
      <c r="I1726" s="128"/>
      <c r="J1726" s="122"/>
      <c r="K1726" s="118"/>
      <c r="L1726" s="130"/>
      <c r="M1726" s="131"/>
      <c r="N1726" s="131"/>
      <c r="O1726" s="130"/>
      <c r="P1726" s="129"/>
      <c r="Q1726" s="135"/>
      <c r="R1726" s="129"/>
      <c r="S1726" s="136"/>
      <c r="T1726" s="122"/>
      <c r="U1726" s="10"/>
      <c r="V1726" s="10"/>
      <c r="W1726" s="10"/>
      <c r="X1726" s="50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0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  <c r="EY1726" s="1"/>
      <c r="EZ1726" s="1"/>
      <c r="FA1726" s="1"/>
      <c r="FB1726" s="1"/>
      <c r="FC1726" s="1"/>
      <c r="FD1726" s="1"/>
      <c r="FE1726" s="1"/>
      <c r="FF1726" s="1"/>
      <c r="FG1726" s="1"/>
      <c r="FH1726" s="1"/>
      <c r="FI1726" s="1"/>
      <c r="FJ1726" s="1"/>
    </row>
    <row r="1727" spans="1:166" x14ac:dyDescent="0.15">
      <c r="A1727" s="134"/>
      <c r="B1727" s="127"/>
      <c r="C1727" s="119"/>
      <c r="D1727" s="128"/>
      <c r="E1727" s="129"/>
      <c r="F1727" s="129"/>
      <c r="G1727" s="129"/>
      <c r="H1727" s="129"/>
      <c r="I1727" s="128"/>
      <c r="J1727" s="122"/>
      <c r="K1727" s="118"/>
      <c r="L1727" s="130"/>
      <c r="M1727" s="131"/>
      <c r="N1727" s="131"/>
      <c r="O1727" s="130"/>
      <c r="P1727" s="129"/>
      <c r="Q1727" s="135"/>
      <c r="R1727" s="129"/>
      <c r="S1727" s="136"/>
      <c r="T1727" s="122"/>
      <c r="U1727" s="10"/>
      <c r="V1727" s="10"/>
      <c r="W1727" s="10"/>
      <c r="X1727" s="50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0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  <c r="EY1727" s="1"/>
      <c r="EZ1727" s="1"/>
      <c r="FA1727" s="1"/>
      <c r="FB1727" s="1"/>
      <c r="FC1727" s="1"/>
      <c r="FD1727" s="1"/>
      <c r="FE1727" s="1"/>
      <c r="FF1727" s="1"/>
      <c r="FG1727" s="1"/>
      <c r="FH1727" s="1"/>
      <c r="FI1727" s="1"/>
      <c r="FJ1727" s="1"/>
    </row>
    <row r="1728" spans="1:166" x14ac:dyDescent="0.15">
      <c r="A1728" s="134"/>
      <c r="B1728" s="127"/>
      <c r="C1728" s="119"/>
      <c r="D1728" s="128"/>
      <c r="E1728" s="129"/>
      <c r="F1728" s="129"/>
      <c r="G1728" s="129"/>
      <c r="H1728" s="129"/>
      <c r="I1728" s="128"/>
      <c r="J1728" s="122"/>
      <c r="K1728" s="118"/>
      <c r="L1728" s="130"/>
      <c r="M1728" s="131"/>
      <c r="N1728" s="131"/>
      <c r="O1728" s="130"/>
      <c r="P1728" s="129"/>
      <c r="Q1728" s="135"/>
      <c r="R1728" s="129"/>
      <c r="S1728" s="136"/>
      <c r="T1728" s="122"/>
      <c r="U1728" s="10"/>
      <c r="V1728" s="10"/>
      <c r="W1728" s="10"/>
      <c r="X1728" s="50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0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  <c r="EY1728" s="1"/>
      <c r="EZ1728" s="1"/>
      <c r="FA1728" s="1"/>
      <c r="FB1728" s="1"/>
      <c r="FC1728" s="1"/>
      <c r="FD1728" s="1"/>
      <c r="FE1728" s="1"/>
      <c r="FF1728" s="1"/>
      <c r="FG1728" s="1"/>
      <c r="FH1728" s="1"/>
      <c r="FI1728" s="1"/>
      <c r="FJ1728" s="1"/>
    </row>
    <row r="1729" spans="1:166" x14ac:dyDescent="0.15">
      <c r="A1729" s="134"/>
      <c r="B1729" s="127"/>
      <c r="C1729" s="119"/>
      <c r="D1729" s="128"/>
      <c r="E1729" s="129"/>
      <c r="F1729" s="129"/>
      <c r="G1729" s="129"/>
      <c r="H1729" s="129"/>
      <c r="I1729" s="128"/>
      <c r="J1729" s="122"/>
      <c r="K1729" s="118"/>
      <c r="L1729" s="130"/>
      <c r="M1729" s="131"/>
      <c r="N1729" s="131"/>
      <c r="O1729" s="130"/>
      <c r="P1729" s="129"/>
      <c r="Q1729" s="135"/>
      <c r="R1729" s="129"/>
      <c r="S1729" s="136"/>
      <c r="T1729" s="122"/>
      <c r="U1729" s="10"/>
      <c r="V1729" s="10"/>
      <c r="W1729" s="10"/>
      <c r="X1729" s="50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0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  <c r="EY1729" s="1"/>
      <c r="EZ1729" s="1"/>
      <c r="FA1729" s="1"/>
      <c r="FB1729" s="1"/>
      <c r="FC1729" s="1"/>
      <c r="FD1729" s="1"/>
      <c r="FE1729" s="1"/>
      <c r="FF1729" s="1"/>
      <c r="FG1729" s="1"/>
      <c r="FH1729" s="1"/>
      <c r="FI1729" s="1"/>
      <c r="FJ1729" s="1"/>
    </row>
    <row r="1730" spans="1:166" x14ac:dyDescent="0.15">
      <c r="A1730" s="134"/>
      <c r="B1730" s="127"/>
      <c r="C1730" s="119"/>
      <c r="D1730" s="128"/>
      <c r="E1730" s="129"/>
      <c r="F1730" s="129"/>
      <c r="G1730" s="129"/>
      <c r="H1730" s="129"/>
      <c r="I1730" s="128"/>
      <c r="J1730" s="122"/>
      <c r="K1730" s="118"/>
      <c r="L1730" s="130"/>
      <c r="M1730" s="131"/>
      <c r="N1730" s="131"/>
      <c r="O1730" s="130"/>
      <c r="P1730" s="129"/>
      <c r="Q1730" s="135"/>
      <c r="R1730" s="129"/>
      <c r="S1730" s="136"/>
      <c r="T1730" s="122"/>
      <c r="U1730" s="10"/>
      <c r="V1730" s="10"/>
      <c r="W1730" s="10"/>
      <c r="X1730" s="50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0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  <c r="EY1730" s="1"/>
      <c r="EZ1730" s="1"/>
      <c r="FA1730" s="1"/>
      <c r="FB1730" s="1"/>
      <c r="FC1730" s="1"/>
      <c r="FD1730" s="1"/>
      <c r="FE1730" s="1"/>
      <c r="FF1730" s="1"/>
      <c r="FG1730" s="1"/>
      <c r="FH1730" s="1"/>
      <c r="FI1730" s="1"/>
      <c r="FJ1730" s="1"/>
    </row>
    <row r="1731" spans="1:166" x14ac:dyDescent="0.15">
      <c r="A1731" s="134"/>
      <c r="B1731" s="127"/>
      <c r="C1731" s="119"/>
      <c r="D1731" s="128"/>
      <c r="E1731" s="129"/>
      <c r="F1731" s="129"/>
      <c r="G1731" s="129"/>
      <c r="H1731" s="129"/>
      <c r="I1731" s="128"/>
      <c r="J1731" s="122"/>
      <c r="K1731" s="118"/>
      <c r="L1731" s="130"/>
      <c r="M1731" s="131"/>
      <c r="N1731" s="131"/>
      <c r="O1731" s="130"/>
      <c r="P1731" s="129"/>
      <c r="Q1731" s="135"/>
      <c r="R1731" s="129"/>
      <c r="S1731" s="136"/>
      <c r="T1731" s="122"/>
      <c r="U1731" s="10"/>
      <c r="V1731" s="10"/>
      <c r="W1731" s="10"/>
      <c r="X1731" s="50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0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  <c r="EY1731" s="1"/>
      <c r="EZ1731" s="1"/>
      <c r="FA1731" s="1"/>
      <c r="FB1731" s="1"/>
      <c r="FC1731" s="1"/>
      <c r="FD1731" s="1"/>
      <c r="FE1731" s="1"/>
      <c r="FF1731" s="1"/>
      <c r="FG1731" s="1"/>
      <c r="FH1731" s="1"/>
      <c r="FI1731" s="1"/>
      <c r="FJ1731" s="1"/>
    </row>
    <row r="1732" spans="1:166" x14ac:dyDescent="0.15">
      <c r="A1732" s="134"/>
      <c r="B1732" s="127"/>
      <c r="C1732" s="119"/>
      <c r="D1732" s="128"/>
      <c r="E1732" s="129"/>
      <c r="F1732" s="129"/>
      <c r="G1732" s="129"/>
      <c r="H1732" s="129"/>
      <c r="I1732" s="128"/>
      <c r="J1732" s="122"/>
      <c r="K1732" s="118"/>
      <c r="L1732" s="130"/>
      <c r="M1732" s="131"/>
      <c r="N1732" s="131"/>
      <c r="O1732" s="130"/>
      <c r="P1732" s="129"/>
      <c r="Q1732" s="135"/>
      <c r="R1732" s="129"/>
      <c r="S1732" s="136"/>
      <c r="T1732" s="122"/>
      <c r="U1732" s="10"/>
      <c r="V1732" s="10"/>
      <c r="W1732" s="10"/>
      <c r="X1732" s="50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0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  <c r="EY1732" s="1"/>
      <c r="EZ1732" s="1"/>
      <c r="FA1732" s="1"/>
      <c r="FB1732" s="1"/>
      <c r="FC1732" s="1"/>
      <c r="FD1732" s="1"/>
      <c r="FE1732" s="1"/>
      <c r="FF1732" s="1"/>
      <c r="FG1732" s="1"/>
      <c r="FH1732" s="1"/>
      <c r="FI1732" s="1"/>
      <c r="FJ1732" s="1"/>
    </row>
    <row r="1733" spans="1:166" x14ac:dyDescent="0.15">
      <c r="A1733" s="134"/>
      <c r="B1733" s="127"/>
      <c r="C1733" s="119"/>
      <c r="D1733" s="128"/>
      <c r="E1733" s="129"/>
      <c r="F1733" s="129"/>
      <c r="G1733" s="129"/>
      <c r="H1733" s="129"/>
      <c r="I1733" s="128"/>
      <c r="J1733" s="122"/>
      <c r="K1733" s="118"/>
      <c r="L1733" s="130"/>
      <c r="M1733" s="131"/>
      <c r="N1733" s="131"/>
      <c r="O1733" s="130"/>
      <c r="P1733" s="129"/>
      <c r="Q1733" s="135"/>
      <c r="R1733" s="129"/>
      <c r="S1733" s="136"/>
      <c r="T1733" s="122"/>
      <c r="U1733" s="10"/>
      <c r="V1733" s="10"/>
      <c r="W1733" s="10"/>
      <c r="X1733" s="50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0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  <c r="EY1733" s="1"/>
      <c r="EZ1733" s="1"/>
      <c r="FA1733" s="1"/>
      <c r="FB1733" s="1"/>
      <c r="FC1733" s="1"/>
      <c r="FD1733" s="1"/>
      <c r="FE1733" s="1"/>
      <c r="FF1733" s="1"/>
      <c r="FG1733" s="1"/>
      <c r="FH1733" s="1"/>
      <c r="FI1733" s="1"/>
      <c r="FJ1733" s="1"/>
    </row>
    <row r="1734" spans="1:166" x14ac:dyDescent="0.15">
      <c r="A1734" s="134"/>
      <c r="B1734" s="127"/>
      <c r="C1734" s="119"/>
      <c r="D1734" s="128"/>
      <c r="E1734" s="129"/>
      <c r="F1734" s="129"/>
      <c r="G1734" s="129"/>
      <c r="H1734" s="129"/>
      <c r="I1734" s="128"/>
      <c r="J1734" s="122"/>
      <c r="K1734" s="118"/>
      <c r="L1734" s="130"/>
      <c r="M1734" s="131"/>
      <c r="N1734" s="131"/>
      <c r="O1734" s="130"/>
      <c r="P1734" s="129"/>
      <c r="Q1734" s="135"/>
      <c r="R1734" s="129"/>
      <c r="S1734" s="136"/>
      <c r="T1734" s="122"/>
      <c r="U1734" s="10"/>
      <c r="V1734" s="10"/>
      <c r="W1734" s="10"/>
      <c r="X1734" s="50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0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  <c r="EY1734" s="1"/>
      <c r="EZ1734" s="1"/>
      <c r="FA1734" s="1"/>
      <c r="FB1734" s="1"/>
      <c r="FC1734" s="1"/>
      <c r="FD1734" s="1"/>
      <c r="FE1734" s="1"/>
      <c r="FF1734" s="1"/>
      <c r="FG1734" s="1"/>
      <c r="FH1734" s="1"/>
      <c r="FI1734" s="1"/>
      <c r="FJ1734" s="1"/>
    </row>
    <row r="1735" spans="1:166" x14ac:dyDescent="0.15">
      <c r="A1735" s="134"/>
      <c r="B1735" s="127"/>
      <c r="C1735" s="119"/>
      <c r="D1735" s="128"/>
      <c r="E1735" s="129"/>
      <c r="F1735" s="129"/>
      <c r="G1735" s="129"/>
      <c r="H1735" s="129"/>
      <c r="I1735" s="128"/>
      <c r="J1735" s="122"/>
      <c r="K1735" s="118"/>
      <c r="L1735" s="130"/>
      <c r="M1735" s="131"/>
      <c r="N1735" s="131"/>
      <c r="O1735" s="130"/>
      <c r="P1735" s="129"/>
      <c r="Q1735" s="135"/>
      <c r="R1735" s="129"/>
      <c r="S1735" s="136"/>
      <c r="T1735" s="122"/>
      <c r="U1735" s="10"/>
      <c r="V1735" s="10"/>
      <c r="W1735" s="10"/>
      <c r="X1735" s="50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0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  <c r="EY1735" s="1"/>
      <c r="EZ1735" s="1"/>
      <c r="FA1735" s="1"/>
      <c r="FB1735" s="1"/>
      <c r="FC1735" s="1"/>
      <c r="FD1735" s="1"/>
      <c r="FE1735" s="1"/>
      <c r="FF1735" s="1"/>
      <c r="FG1735" s="1"/>
      <c r="FH1735" s="1"/>
      <c r="FI1735" s="1"/>
      <c r="FJ1735" s="1"/>
    </row>
    <row r="1736" spans="1:166" x14ac:dyDescent="0.15">
      <c r="A1736" s="134"/>
      <c r="B1736" s="127"/>
      <c r="C1736" s="119"/>
      <c r="D1736" s="128"/>
      <c r="E1736" s="129"/>
      <c r="F1736" s="129"/>
      <c r="G1736" s="129"/>
      <c r="H1736" s="129"/>
      <c r="I1736" s="128"/>
      <c r="J1736" s="122"/>
      <c r="K1736" s="118"/>
      <c r="L1736" s="130"/>
      <c r="M1736" s="131"/>
      <c r="N1736" s="131"/>
      <c r="O1736" s="130"/>
      <c r="P1736" s="129"/>
      <c r="Q1736" s="135"/>
      <c r="R1736" s="129"/>
      <c r="S1736" s="136"/>
      <c r="T1736" s="122"/>
      <c r="U1736" s="10"/>
      <c r="V1736" s="10"/>
      <c r="W1736" s="10"/>
      <c r="X1736" s="50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0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  <c r="EY1736" s="1"/>
      <c r="EZ1736" s="1"/>
      <c r="FA1736" s="1"/>
      <c r="FB1736" s="1"/>
      <c r="FC1736" s="1"/>
      <c r="FD1736" s="1"/>
      <c r="FE1736" s="1"/>
      <c r="FF1736" s="1"/>
      <c r="FG1736" s="1"/>
      <c r="FH1736" s="1"/>
      <c r="FI1736" s="1"/>
      <c r="FJ1736" s="1"/>
    </row>
    <row r="1737" spans="1:166" x14ac:dyDescent="0.15">
      <c r="A1737" s="134"/>
      <c r="B1737" s="127"/>
      <c r="C1737" s="119"/>
      <c r="D1737" s="128"/>
      <c r="E1737" s="129"/>
      <c r="F1737" s="129"/>
      <c r="G1737" s="129"/>
      <c r="H1737" s="129"/>
      <c r="I1737" s="128"/>
      <c r="J1737" s="122"/>
      <c r="K1737" s="118"/>
      <c r="L1737" s="130"/>
      <c r="M1737" s="131"/>
      <c r="N1737" s="131"/>
      <c r="O1737" s="130"/>
      <c r="P1737" s="129"/>
      <c r="Q1737" s="135"/>
      <c r="R1737" s="129"/>
      <c r="S1737" s="136"/>
      <c r="T1737" s="122"/>
      <c r="U1737" s="10"/>
      <c r="V1737" s="10"/>
      <c r="W1737" s="10"/>
      <c r="X1737" s="50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0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  <c r="EY1737" s="1"/>
      <c r="EZ1737" s="1"/>
      <c r="FA1737" s="1"/>
      <c r="FB1737" s="1"/>
      <c r="FC1737" s="1"/>
      <c r="FD1737" s="1"/>
      <c r="FE1737" s="1"/>
      <c r="FF1737" s="1"/>
      <c r="FG1737" s="1"/>
      <c r="FH1737" s="1"/>
      <c r="FI1737" s="1"/>
      <c r="FJ1737" s="1"/>
    </row>
    <row r="1738" spans="1:166" x14ac:dyDescent="0.15">
      <c r="A1738" s="134"/>
      <c r="B1738" s="127"/>
      <c r="C1738" s="119"/>
      <c r="D1738" s="128"/>
      <c r="E1738" s="129"/>
      <c r="F1738" s="129"/>
      <c r="G1738" s="129"/>
      <c r="H1738" s="129"/>
      <c r="I1738" s="128"/>
      <c r="J1738" s="122"/>
      <c r="K1738" s="118"/>
      <c r="L1738" s="130"/>
      <c r="M1738" s="131"/>
      <c r="N1738" s="131"/>
      <c r="O1738" s="130"/>
      <c r="P1738" s="129"/>
      <c r="Q1738" s="135"/>
      <c r="R1738" s="129"/>
      <c r="S1738" s="136"/>
      <c r="T1738" s="122"/>
      <c r="U1738" s="10"/>
      <c r="V1738" s="10"/>
      <c r="W1738" s="10"/>
      <c r="X1738" s="50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0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  <c r="EY1738" s="1"/>
      <c r="EZ1738" s="1"/>
      <c r="FA1738" s="1"/>
      <c r="FB1738" s="1"/>
      <c r="FC1738" s="1"/>
      <c r="FD1738" s="1"/>
      <c r="FE1738" s="1"/>
      <c r="FF1738" s="1"/>
      <c r="FG1738" s="1"/>
      <c r="FH1738" s="1"/>
      <c r="FI1738" s="1"/>
      <c r="FJ1738" s="1"/>
    </row>
    <row r="1739" spans="1:166" x14ac:dyDescent="0.15">
      <c r="A1739" s="134"/>
      <c r="B1739" s="127"/>
      <c r="C1739" s="119"/>
      <c r="D1739" s="128"/>
      <c r="E1739" s="129"/>
      <c r="F1739" s="129"/>
      <c r="G1739" s="129"/>
      <c r="H1739" s="129"/>
      <c r="I1739" s="128"/>
      <c r="J1739" s="122"/>
      <c r="K1739" s="118"/>
      <c r="L1739" s="130"/>
      <c r="M1739" s="131"/>
      <c r="N1739" s="131"/>
      <c r="O1739" s="130"/>
      <c r="P1739" s="129"/>
      <c r="Q1739" s="135"/>
      <c r="R1739" s="129"/>
      <c r="S1739" s="136"/>
      <c r="T1739" s="122"/>
      <c r="U1739" s="10"/>
      <c r="V1739" s="10"/>
      <c r="W1739" s="10"/>
      <c r="X1739" s="50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0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  <c r="EY1739" s="1"/>
      <c r="EZ1739" s="1"/>
      <c r="FA1739" s="1"/>
      <c r="FB1739" s="1"/>
      <c r="FC1739" s="1"/>
      <c r="FD1739" s="1"/>
      <c r="FE1739" s="1"/>
      <c r="FF1739" s="1"/>
      <c r="FG1739" s="1"/>
      <c r="FH1739" s="1"/>
      <c r="FI1739" s="1"/>
      <c r="FJ1739" s="1"/>
    </row>
    <row r="1740" spans="1:166" x14ac:dyDescent="0.15">
      <c r="A1740" s="134"/>
      <c r="B1740" s="127"/>
      <c r="C1740" s="119"/>
      <c r="D1740" s="128"/>
      <c r="E1740" s="129"/>
      <c r="F1740" s="129"/>
      <c r="G1740" s="129"/>
      <c r="H1740" s="129"/>
      <c r="I1740" s="128"/>
      <c r="J1740" s="122"/>
      <c r="K1740" s="118"/>
      <c r="L1740" s="130"/>
      <c r="M1740" s="131"/>
      <c r="N1740" s="131"/>
      <c r="O1740" s="130"/>
      <c r="P1740" s="129"/>
      <c r="Q1740" s="135"/>
      <c r="R1740" s="129"/>
      <c r="S1740" s="136"/>
      <c r="T1740" s="122"/>
      <c r="U1740" s="10"/>
      <c r="V1740" s="10"/>
      <c r="W1740" s="10"/>
      <c r="X1740" s="50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0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  <c r="EY1740" s="1"/>
      <c r="EZ1740" s="1"/>
      <c r="FA1740" s="1"/>
      <c r="FB1740" s="1"/>
      <c r="FC1740" s="1"/>
      <c r="FD1740" s="1"/>
      <c r="FE1740" s="1"/>
      <c r="FF1740" s="1"/>
      <c r="FG1740" s="1"/>
      <c r="FH1740" s="1"/>
      <c r="FI1740" s="1"/>
      <c r="FJ1740" s="1"/>
    </row>
    <row r="1741" spans="1:166" x14ac:dyDescent="0.15">
      <c r="A1741" s="134"/>
      <c r="B1741" s="127"/>
      <c r="C1741" s="119"/>
      <c r="D1741" s="128"/>
      <c r="E1741" s="129"/>
      <c r="F1741" s="129"/>
      <c r="G1741" s="129"/>
      <c r="H1741" s="129"/>
      <c r="I1741" s="128"/>
      <c r="J1741" s="122"/>
      <c r="K1741" s="118"/>
      <c r="L1741" s="130"/>
      <c r="M1741" s="131"/>
      <c r="N1741" s="131"/>
      <c r="O1741" s="130"/>
      <c r="P1741" s="129"/>
      <c r="Q1741" s="135"/>
      <c r="R1741" s="129"/>
      <c r="S1741" s="136"/>
      <c r="T1741" s="122"/>
      <c r="U1741" s="10"/>
      <c r="V1741" s="10"/>
      <c r="W1741" s="10"/>
      <c r="X1741" s="50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0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  <c r="EY1741" s="1"/>
      <c r="EZ1741" s="1"/>
      <c r="FA1741" s="1"/>
      <c r="FB1741" s="1"/>
      <c r="FC1741" s="1"/>
      <c r="FD1741" s="1"/>
      <c r="FE1741" s="1"/>
      <c r="FF1741" s="1"/>
      <c r="FG1741" s="1"/>
      <c r="FH1741" s="1"/>
      <c r="FI1741" s="1"/>
      <c r="FJ1741" s="1"/>
    </row>
    <row r="1742" spans="1:166" x14ac:dyDescent="0.15">
      <c r="A1742" s="134"/>
      <c r="B1742" s="127"/>
      <c r="C1742" s="119"/>
      <c r="D1742" s="128"/>
      <c r="E1742" s="129"/>
      <c r="F1742" s="129"/>
      <c r="G1742" s="129"/>
      <c r="H1742" s="129"/>
      <c r="I1742" s="128"/>
      <c r="J1742" s="122"/>
      <c r="K1742" s="118"/>
      <c r="L1742" s="130"/>
      <c r="M1742" s="131"/>
      <c r="N1742" s="131"/>
      <c r="O1742" s="130"/>
      <c r="P1742" s="129"/>
      <c r="Q1742" s="135"/>
      <c r="R1742" s="129"/>
      <c r="S1742" s="136"/>
      <c r="T1742" s="122"/>
      <c r="U1742" s="10"/>
      <c r="V1742" s="10"/>
      <c r="W1742" s="10"/>
      <c r="X1742" s="50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0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  <c r="EY1742" s="1"/>
      <c r="EZ1742" s="1"/>
      <c r="FA1742" s="1"/>
      <c r="FB1742" s="1"/>
      <c r="FC1742" s="1"/>
      <c r="FD1742" s="1"/>
      <c r="FE1742" s="1"/>
      <c r="FF1742" s="1"/>
      <c r="FG1742" s="1"/>
      <c r="FH1742" s="1"/>
      <c r="FI1742" s="1"/>
      <c r="FJ1742" s="1"/>
    </row>
    <row r="1743" spans="1:166" x14ac:dyDescent="0.15">
      <c r="A1743" s="134"/>
      <c r="B1743" s="127"/>
      <c r="C1743" s="119"/>
      <c r="D1743" s="128"/>
      <c r="E1743" s="129"/>
      <c r="F1743" s="129"/>
      <c r="G1743" s="129"/>
      <c r="H1743" s="129"/>
      <c r="I1743" s="128"/>
      <c r="J1743" s="122"/>
      <c r="K1743" s="118"/>
      <c r="L1743" s="130"/>
      <c r="M1743" s="131"/>
      <c r="N1743" s="131"/>
      <c r="O1743" s="130"/>
      <c r="P1743" s="129"/>
      <c r="Q1743" s="135"/>
      <c r="R1743" s="129"/>
      <c r="S1743" s="136"/>
      <c r="T1743" s="122"/>
      <c r="U1743" s="10"/>
      <c r="V1743" s="10"/>
      <c r="W1743" s="10"/>
      <c r="X1743" s="50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0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  <c r="EY1743" s="1"/>
      <c r="EZ1743" s="1"/>
      <c r="FA1743" s="1"/>
      <c r="FB1743" s="1"/>
      <c r="FC1743" s="1"/>
      <c r="FD1743" s="1"/>
      <c r="FE1743" s="1"/>
      <c r="FF1743" s="1"/>
      <c r="FG1743" s="1"/>
      <c r="FH1743" s="1"/>
      <c r="FI1743" s="1"/>
      <c r="FJ1743" s="1"/>
    </row>
    <row r="1744" spans="1:166" x14ac:dyDescent="0.15">
      <c r="A1744" s="134"/>
      <c r="B1744" s="127"/>
      <c r="C1744" s="119"/>
      <c r="D1744" s="128"/>
      <c r="E1744" s="129"/>
      <c r="F1744" s="129"/>
      <c r="G1744" s="129"/>
      <c r="H1744" s="129"/>
      <c r="I1744" s="128"/>
      <c r="J1744" s="122"/>
      <c r="K1744" s="118"/>
      <c r="L1744" s="130"/>
      <c r="M1744" s="131"/>
      <c r="N1744" s="131"/>
      <c r="O1744" s="130"/>
      <c r="P1744" s="129"/>
      <c r="Q1744" s="135"/>
      <c r="R1744" s="129"/>
      <c r="S1744" s="136"/>
      <c r="T1744" s="122"/>
      <c r="U1744" s="10"/>
      <c r="V1744" s="10"/>
      <c r="W1744" s="10"/>
      <c r="X1744" s="50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0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  <c r="EY1744" s="1"/>
      <c r="EZ1744" s="1"/>
      <c r="FA1744" s="1"/>
      <c r="FB1744" s="1"/>
      <c r="FC1744" s="1"/>
      <c r="FD1744" s="1"/>
      <c r="FE1744" s="1"/>
      <c r="FF1744" s="1"/>
      <c r="FG1744" s="1"/>
      <c r="FH1744" s="1"/>
      <c r="FI1744" s="1"/>
      <c r="FJ1744" s="1"/>
    </row>
    <row r="1745" spans="1:166" x14ac:dyDescent="0.15">
      <c r="A1745" s="134"/>
      <c r="B1745" s="127"/>
      <c r="C1745" s="119"/>
      <c r="D1745" s="128"/>
      <c r="E1745" s="129"/>
      <c r="F1745" s="129"/>
      <c r="G1745" s="129"/>
      <c r="H1745" s="129"/>
      <c r="I1745" s="128"/>
      <c r="J1745" s="122"/>
      <c r="K1745" s="118"/>
      <c r="L1745" s="130"/>
      <c r="M1745" s="131"/>
      <c r="N1745" s="131"/>
      <c r="O1745" s="130"/>
      <c r="P1745" s="129"/>
      <c r="Q1745" s="135"/>
      <c r="R1745" s="129"/>
      <c r="S1745" s="136"/>
      <c r="T1745" s="122"/>
      <c r="U1745" s="10"/>
      <c r="V1745" s="10"/>
      <c r="W1745" s="10"/>
      <c r="X1745" s="50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0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  <c r="EY1745" s="1"/>
      <c r="EZ1745" s="1"/>
      <c r="FA1745" s="1"/>
      <c r="FB1745" s="1"/>
      <c r="FC1745" s="1"/>
      <c r="FD1745" s="1"/>
      <c r="FE1745" s="1"/>
      <c r="FF1745" s="1"/>
      <c r="FG1745" s="1"/>
      <c r="FH1745" s="1"/>
      <c r="FI1745" s="1"/>
      <c r="FJ1745" s="1"/>
    </row>
    <row r="1746" spans="1:166" x14ac:dyDescent="0.15">
      <c r="A1746" s="134"/>
      <c r="B1746" s="127"/>
      <c r="C1746" s="119"/>
      <c r="D1746" s="128"/>
      <c r="E1746" s="129"/>
      <c r="F1746" s="129"/>
      <c r="G1746" s="129"/>
      <c r="H1746" s="129"/>
      <c r="I1746" s="128"/>
      <c r="J1746" s="122"/>
      <c r="K1746" s="118"/>
      <c r="L1746" s="130"/>
      <c r="M1746" s="131"/>
      <c r="N1746" s="131"/>
      <c r="O1746" s="130"/>
      <c r="P1746" s="129"/>
      <c r="Q1746" s="135"/>
      <c r="R1746" s="129"/>
      <c r="S1746" s="136"/>
      <c r="T1746" s="122"/>
      <c r="U1746" s="10"/>
      <c r="V1746" s="10"/>
      <c r="W1746" s="10"/>
      <c r="X1746" s="50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0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  <c r="EY1746" s="1"/>
      <c r="EZ1746" s="1"/>
      <c r="FA1746" s="1"/>
      <c r="FB1746" s="1"/>
      <c r="FC1746" s="1"/>
      <c r="FD1746" s="1"/>
      <c r="FE1746" s="1"/>
      <c r="FF1746" s="1"/>
      <c r="FG1746" s="1"/>
      <c r="FH1746" s="1"/>
      <c r="FI1746" s="1"/>
      <c r="FJ1746" s="1"/>
    </row>
    <row r="1747" spans="1:166" x14ac:dyDescent="0.15">
      <c r="A1747" s="134"/>
      <c r="B1747" s="127"/>
      <c r="C1747" s="119"/>
      <c r="D1747" s="128"/>
      <c r="E1747" s="129"/>
      <c r="F1747" s="129"/>
      <c r="G1747" s="129"/>
      <c r="H1747" s="129"/>
      <c r="I1747" s="128"/>
      <c r="J1747" s="122"/>
      <c r="K1747" s="118"/>
      <c r="L1747" s="130"/>
      <c r="M1747" s="131"/>
      <c r="N1747" s="131"/>
      <c r="O1747" s="130"/>
      <c r="P1747" s="129"/>
      <c r="Q1747" s="135"/>
      <c r="R1747" s="129"/>
      <c r="S1747" s="136"/>
      <c r="T1747" s="122"/>
      <c r="U1747" s="10"/>
      <c r="V1747" s="10"/>
      <c r="W1747" s="10"/>
      <c r="X1747" s="50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0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  <c r="EY1747" s="1"/>
      <c r="EZ1747" s="1"/>
      <c r="FA1747" s="1"/>
      <c r="FB1747" s="1"/>
      <c r="FC1747" s="1"/>
      <c r="FD1747" s="1"/>
      <c r="FE1747" s="1"/>
      <c r="FF1747" s="1"/>
      <c r="FG1747" s="1"/>
      <c r="FH1747" s="1"/>
      <c r="FI1747" s="1"/>
      <c r="FJ1747" s="1"/>
    </row>
    <row r="1748" spans="1:166" x14ac:dyDescent="0.15">
      <c r="A1748" s="134"/>
      <c r="B1748" s="127"/>
      <c r="C1748" s="119"/>
      <c r="D1748" s="128"/>
      <c r="E1748" s="129"/>
      <c r="F1748" s="129"/>
      <c r="G1748" s="129"/>
      <c r="H1748" s="129"/>
      <c r="I1748" s="128"/>
      <c r="J1748" s="122"/>
      <c r="K1748" s="118"/>
      <c r="L1748" s="130"/>
      <c r="M1748" s="131"/>
      <c r="N1748" s="131"/>
      <c r="O1748" s="130"/>
      <c r="P1748" s="129"/>
      <c r="Q1748" s="135"/>
      <c r="R1748" s="129"/>
      <c r="S1748" s="136"/>
      <c r="T1748" s="122"/>
      <c r="U1748" s="10"/>
      <c r="V1748" s="10"/>
      <c r="W1748" s="10"/>
      <c r="X1748" s="50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0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  <c r="EY1748" s="1"/>
      <c r="EZ1748" s="1"/>
      <c r="FA1748" s="1"/>
      <c r="FB1748" s="1"/>
      <c r="FC1748" s="1"/>
      <c r="FD1748" s="1"/>
      <c r="FE1748" s="1"/>
      <c r="FF1748" s="1"/>
      <c r="FG1748" s="1"/>
      <c r="FH1748" s="1"/>
      <c r="FI1748" s="1"/>
      <c r="FJ1748" s="1"/>
    </row>
    <row r="1749" spans="1:166" x14ac:dyDescent="0.15">
      <c r="A1749" s="134"/>
      <c r="B1749" s="127"/>
      <c r="C1749" s="119"/>
      <c r="D1749" s="128"/>
      <c r="E1749" s="129"/>
      <c r="F1749" s="129"/>
      <c r="G1749" s="129"/>
      <c r="H1749" s="129"/>
      <c r="I1749" s="128"/>
      <c r="J1749" s="122"/>
      <c r="K1749" s="118"/>
      <c r="L1749" s="130"/>
      <c r="M1749" s="131"/>
      <c r="N1749" s="131"/>
      <c r="O1749" s="130"/>
      <c r="P1749" s="129"/>
      <c r="Q1749" s="135"/>
      <c r="R1749" s="129"/>
      <c r="S1749" s="136"/>
      <c r="T1749" s="122"/>
      <c r="U1749" s="10"/>
      <c r="V1749" s="10"/>
      <c r="W1749" s="10"/>
      <c r="X1749" s="50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0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  <c r="EY1749" s="1"/>
      <c r="EZ1749" s="1"/>
      <c r="FA1749" s="1"/>
      <c r="FB1749" s="1"/>
      <c r="FC1749" s="1"/>
      <c r="FD1749" s="1"/>
      <c r="FE1749" s="1"/>
      <c r="FF1749" s="1"/>
      <c r="FG1749" s="1"/>
      <c r="FH1749" s="1"/>
      <c r="FI1749" s="1"/>
      <c r="FJ1749" s="1"/>
    </row>
    <row r="1750" spans="1:166" x14ac:dyDescent="0.15">
      <c r="A1750" s="134"/>
      <c r="B1750" s="127"/>
      <c r="C1750" s="119"/>
      <c r="D1750" s="128"/>
      <c r="E1750" s="129"/>
      <c r="F1750" s="129"/>
      <c r="G1750" s="129"/>
      <c r="H1750" s="129"/>
      <c r="I1750" s="128"/>
      <c r="J1750" s="122"/>
      <c r="K1750" s="118"/>
      <c r="L1750" s="130"/>
      <c r="M1750" s="131"/>
      <c r="N1750" s="131"/>
      <c r="O1750" s="130"/>
      <c r="P1750" s="129"/>
      <c r="Q1750" s="135"/>
      <c r="R1750" s="129"/>
      <c r="S1750" s="136"/>
      <c r="T1750" s="122"/>
      <c r="U1750" s="10"/>
      <c r="V1750" s="10"/>
      <c r="W1750" s="10"/>
      <c r="X1750" s="50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0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  <c r="EY1750" s="1"/>
      <c r="EZ1750" s="1"/>
      <c r="FA1750" s="1"/>
      <c r="FB1750" s="1"/>
      <c r="FC1750" s="1"/>
      <c r="FD1750" s="1"/>
      <c r="FE1750" s="1"/>
      <c r="FF1750" s="1"/>
      <c r="FG1750" s="1"/>
      <c r="FH1750" s="1"/>
      <c r="FI1750" s="1"/>
      <c r="FJ1750" s="1"/>
    </row>
    <row r="1751" spans="1:166" x14ac:dyDescent="0.15">
      <c r="A1751" s="134"/>
      <c r="B1751" s="127"/>
      <c r="C1751" s="119"/>
      <c r="D1751" s="128"/>
      <c r="E1751" s="129"/>
      <c r="F1751" s="129"/>
      <c r="G1751" s="129"/>
      <c r="H1751" s="129"/>
      <c r="I1751" s="128"/>
      <c r="J1751" s="122"/>
      <c r="K1751" s="118"/>
      <c r="L1751" s="130"/>
      <c r="M1751" s="131"/>
      <c r="N1751" s="131"/>
      <c r="O1751" s="130"/>
      <c r="P1751" s="129"/>
      <c r="Q1751" s="135"/>
      <c r="R1751" s="129"/>
      <c r="S1751" s="136"/>
      <c r="T1751" s="122"/>
      <c r="U1751" s="10"/>
      <c r="V1751" s="10"/>
      <c r="W1751" s="10"/>
      <c r="X1751" s="50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0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  <c r="EY1751" s="1"/>
      <c r="EZ1751" s="1"/>
      <c r="FA1751" s="1"/>
      <c r="FB1751" s="1"/>
      <c r="FC1751" s="1"/>
      <c r="FD1751" s="1"/>
      <c r="FE1751" s="1"/>
      <c r="FF1751" s="1"/>
      <c r="FG1751" s="1"/>
      <c r="FH1751" s="1"/>
      <c r="FI1751" s="1"/>
      <c r="FJ1751" s="1"/>
    </row>
    <row r="1752" spans="1:166" x14ac:dyDescent="0.15">
      <c r="A1752" s="134"/>
      <c r="B1752" s="127"/>
      <c r="C1752" s="119"/>
      <c r="D1752" s="128"/>
      <c r="E1752" s="129"/>
      <c r="F1752" s="129"/>
      <c r="G1752" s="129"/>
      <c r="H1752" s="129"/>
      <c r="I1752" s="128"/>
      <c r="J1752" s="122"/>
      <c r="K1752" s="118"/>
      <c r="L1752" s="130"/>
      <c r="M1752" s="131"/>
      <c r="N1752" s="131"/>
      <c r="O1752" s="130"/>
      <c r="P1752" s="129"/>
      <c r="Q1752" s="135"/>
      <c r="R1752" s="129"/>
      <c r="S1752" s="136"/>
      <c r="T1752" s="122"/>
      <c r="U1752" s="10"/>
      <c r="V1752" s="10"/>
      <c r="W1752" s="10"/>
      <c r="X1752" s="50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0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  <c r="EY1752" s="1"/>
      <c r="EZ1752" s="1"/>
      <c r="FA1752" s="1"/>
      <c r="FB1752" s="1"/>
      <c r="FC1752" s="1"/>
      <c r="FD1752" s="1"/>
      <c r="FE1752" s="1"/>
      <c r="FF1752" s="1"/>
      <c r="FG1752" s="1"/>
      <c r="FH1752" s="1"/>
      <c r="FI1752" s="1"/>
      <c r="FJ1752" s="1"/>
    </row>
    <row r="1753" spans="1:166" x14ac:dyDescent="0.15">
      <c r="A1753" s="134"/>
      <c r="B1753" s="127"/>
      <c r="C1753" s="119"/>
      <c r="D1753" s="128"/>
      <c r="E1753" s="129"/>
      <c r="F1753" s="129"/>
      <c r="G1753" s="129"/>
      <c r="H1753" s="129"/>
      <c r="I1753" s="128"/>
      <c r="J1753" s="122"/>
      <c r="K1753" s="118"/>
      <c r="L1753" s="130"/>
      <c r="M1753" s="131"/>
      <c r="N1753" s="131"/>
      <c r="O1753" s="130"/>
      <c r="P1753" s="129"/>
      <c r="Q1753" s="135"/>
      <c r="R1753" s="129"/>
      <c r="S1753" s="136"/>
      <c r="T1753" s="122"/>
      <c r="U1753" s="10"/>
      <c r="V1753" s="10"/>
      <c r="W1753" s="10"/>
      <c r="X1753" s="50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0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  <c r="EY1753" s="1"/>
      <c r="EZ1753" s="1"/>
      <c r="FA1753" s="1"/>
      <c r="FB1753" s="1"/>
      <c r="FC1753" s="1"/>
      <c r="FD1753" s="1"/>
      <c r="FE1753" s="1"/>
      <c r="FF1753" s="1"/>
      <c r="FG1753" s="1"/>
      <c r="FH1753" s="1"/>
      <c r="FI1753" s="1"/>
      <c r="FJ1753" s="1"/>
    </row>
    <row r="1754" spans="1:166" x14ac:dyDescent="0.15">
      <c r="A1754" s="134"/>
      <c r="B1754" s="127"/>
      <c r="C1754" s="119"/>
      <c r="D1754" s="128"/>
      <c r="E1754" s="129"/>
      <c r="F1754" s="129"/>
      <c r="G1754" s="129"/>
      <c r="H1754" s="129"/>
      <c r="I1754" s="128"/>
      <c r="J1754" s="122"/>
      <c r="K1754" s="118"/>
      <c r="L1754" s="130"/>
      <c r="M1754" s="131"/>
      <c r="N1754" s="131"/>
      <c r="O1754" s="130"/>
      <c r="P1754" s="129"/>
      <c r="Q1754" s="135"/>
      <c r="R1754" s="129"/>
      <c r="S1754" s="136"/>
      <c r="T1754" s="122"/>
      <c r="U1754" s="10"/>
      <c r="V1754" s="10"/>
      <c r="W1754" s="10"/>
      <c r="X1754" s="50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0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  <c r="EY1754" s="1"/>
      <c r="EZ1754" s="1"/>
      <c r="FA1754" s="1"/>
      <c r="FB1754" s="1"/>
      <c r="FC1754" s="1"/>
      <c r="FD1754" s="1"/>
      <c r="FE1754" s="1"/>
      <c r="FF1754" s="1"/>
      <c r="FG1754" s="1"/>
      <c r="FH1754" s="1"/>
      <c r="FI1754" s="1"/>
      <c r="FJ1754" s="1"/>
    </row>
    <row r="1755" spans="1:166" x14ac:dyDescent="0.15">
      <c r="A1755" s="134"/>
      <c r="B1755" s="127"/>
      <c r="C1755" s="119"/>
      <c r="D1755" s="128"/>
      <c r="E1755" s="129"/>
      <c r="F1755" s="129"/>
      <c r="G1755" s="129"/>
      <c r="H1755" s="129"/>
      <c r="I1755" s="128"/>
      <c r="J1755" s="122"/>
      <c r="K1755" s="118"/>
      <c r="L1755" s="130"/>
      <c r="M1755" s="131"/>
      <c r="N1755" s="131"/>
      <c r="O1755" s="130"/>
      <c r="P1755" s="129"/>
      <c r="Q1755" s="135"/>
      <c r="R1755" s="129"/>
      <c r="S1755" s="136"/>
      <c r="T1755" s="122"/>
      <c r="U1755" s="10"/>
      <c r="V1755" s="10"/>
      <c r="W1755" s="10"/>
      <c r="X1755" s="50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0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  <c r="EY1755" s="1"/>
      <c r="EZ1755" s="1"/>
      <c r="FA1755" s="1"/>
      <c r="FB1755" s="1"/>
      <c r="FC1755" s="1"/>
      <c r="FD1755" s="1"/>
      <c r="FE1755" s="1"/>
      <c r="FF1755" s="1"/>
      <c r="FG1755" s="1"/>
      <c r="FH1755" s="1"/>
      <c r="FI1755" s="1"/>
      <c r="FJ1755" s="1"/>
    </row>
    <row r="1756" spans="1:166" x14ac:dyDescent="0.15">
      <c r="A1756" s="134"/>
      <c r="B1756" s="127"/>
      <c r="C1756" s="119"/>
      <c r="D1756" s="128"/>
      <c r="E1756" s="129"/>
      <c r="F1756" s="129"/>
      <c r="G1756" s="129"/>
      <c r="H1756" s="129"/>
      <c r="I1756" s="128"/>
      <c r="J1756" s="122"/>
      <c r="K1756" s="118"/>
      <c r="L1756" s="130"/>
      <c r="M1756" s="131"/>
      <c r="N1756" s="131"/>
      <c r="O1756" s="130"/>
      <c r="P1756" s="129"/>
      <c r="Q1756" s="135"/>
      <c r="R1756" s="129"/>
      <c r="S1756" s="136"/>
      <c r="T1756" s="122"/>
      <c r="U1756" s="10"/>
      <c r="V1756" s="10"/>
      <c r="W1756" s="10"/>
      <c r="X1756" s="50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0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  <c r="EY1756" s="1"/>
      <c r="EZ1756" s="1"/>
      <c r="FA1756" s="1"/>
      <c r="FB1756" s="1"/>
      <c r="FC1756" s="1"/>
      <c r="FD1756" s="1"/>
      <c r="FE1756" s="1"/>
      <c r="FF1756" s="1"/>
      <c r="FG1756" s="1"/>
      <c r="FH1756" s="1"/>
      <c r="FI1756" s="1"/>
      <c r="FJ1756" s="1"/>
    </row>
    <row r="1757" spans="1:166" x14ac:dyDescent="0.15">
      <c r="A1757" s="134"/>
      <c r="B1757" s="127"/>
      <c r="C1757" s="119"/>
      <c r="D1757" s="128"/>
      <c r="E1757" s="129"/>
      <c r="F1757" s="129"/>
      <c r="G1757" s="129"/>
      <c r="H1757" s="129"/>
      <c r="I1757" s="128"/>
      <c r="J1757" s="122"/>
      <c r="K1757" s="118"/>
      <c r="L1757" s="130"/>
      <c r="M1757" s="131"/>
      <c r="N1757" s="131"/>
      <c r="O1757" s="130"/>
      <c r="P1757" s="129"/>
      <c r="Q1757" s="135"/>
      <c r="R1757" s="129"/>
      <c r="S1757" s="136"/>
      <c r="T1757" s="122"/>
      <c r="U1757" s="10"/>
      <c r="V1757" s="10"/>
      <c r="W1757" s="10"/>
      <c r="X1757" s="50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0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  <c r="EY1757" s="1"/>
      <c r="EZ1757" s="1"/>
      <c r="FA1757" s="1"/>
      <c r="FB1757" s="1"/>
      <c r="FC1757" s="1"/>
      <c r="FD1757" s="1"/>
      <c r="FE1757" s="1"/>
      <c r="FF1757" s="1"/>
      <c r="FG1757" s="1"/>
      <c r="FH1757" s="1"/>
      <c r="FI1757" s="1"/>
      <c r="FJ1757" s="1"/>
    </row>
    <row r="1758" spans="1:166" x14ac:dyDescent="0.15">
      <c r="A1758" s="134"/>
      <c r="B1758" s="127"/>
      <c r="C1758" s="119"/>
      <c r="D1758" s="128"/>
      <c r="E1758" s="129"/>
      <c r="F1758" s="129"/>
      <c r="G1758" s="129"/>
      <c r="H1758" s="129"/>
      <c r="I1758" s="128"/>
      <c r="J1758" s="122"/>
      <c r="K1758" s="118"/>
      <c r="L1758" s="130"/>
      <c r="M1758" s="131"/>
      <c r="N1758" s="131"/>
      <c r="O1758" s="130"/>
      <c r="P1758" s="129"/>
      <c r="Q1758" s="135"/>
      <c r="R1758" s="129"/>
      <c r="S1758" s="136"/>
      <c r="T1758" s="122"/>
      <c r="U1758" s="10"/>
      <c r="V1758" s="10"/>
      <c r="W1758" s="10"/>
      <c r="X1758" s="50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0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  <c r="EY1758" s="1"/>
      <c r="EZ1758" s="1"/>
      <c r="FA1758" s="1"/>
      <c r="FB1758" s="1"/>
      <c r="FC1758" s="1"/>
      <c r="FD1758" s="1"/>
      <c r="FE1758" s="1"/>
      <c r="FF1758" s="1"/>
      <c r="FG1758" s="1"/>
      <c r="FH1758" s="1"/>
      <c r="FI1758" s="1"/>
      <c r="FJ1758" s="1"/>
    </row>
    <row r="1759" spans="1:166" x14ac:dyDescent="0.15">
      <c r="A1759" s="134"/>
      <c r="B1759" s="127"/>
      <c r="C1759" s="119"/>
      <c r="D1759" s="128"/>
      <c r="E1759" s="129"/>
      <c r="F1759" s="129"/>
      <c r="G1759" s="129"/>
      <c r="H1759" s="129"/>
      <c r="I1759" s="128"/>
      <c r="J1759" s="122"/>
      <c r="K1759" s="118"/>
      <c r="L1759" s="130"/>
      <c r="M1759" s="131"/>
      <c r="N1759" s="131"/>
      <c r="O1759" s="130"/>
      <c r="P1759" s="129"/>
      <c r="Q1759" s="135"/>
      <c r="R1759" s="129"/>
      <c r="S1759" s="136"/>
      <c r="T1759" s="122"/>
      <c r="U1759" s="10"/>
      <c r="V1759" s="10"/>
      <c r="W1759" s="10"/>
      <c r="X1759" s="50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0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  <c r="EY1759" s="1"/>
      <c r="EZ1759" s="1"/>
      <c r="FA1759" s="1"/>
      <c r="FB1759" s="1"/>
      <c r="FC1759" s="1"/>
      <c r="FD1759" s="1"/>
      <c r="FE1759" s="1"/>
      <c r="FF1759" s="1"/>
      <c r="FG1759" s="1"/>
      <c r="FH1759" s="1"/>
      <c r="FI1759" s="1"/>
      <c r="FJ1759" s="1"/>
    </row>
    <row r="1760" spans="1:166" x14ac:dyDescent="0.15">
      <c r="A1760" s="134"/>
      <c r="B1760" s="127"/>
      <c r="C1760" s="119"/>
      <c r="D1760" s="128"/>
      <c r="E1760" s="129"/>
      <c r="F1760" s="129"/>
      <c r="G1760" s="129"/>
      <c r="H1760" s="129"/>
      <c r="I1760" s="128"/>
      <c r="J1760" s="122"/>
      <c r="K1760" s="118"/>
      <c r="L1760" s="130"/>
      <c r="M1760" s="131"/>
      <c r="N1760" s="131"/>
      <c r="O1760" s="130"/>
      <c r="P1760" s="129"/>
      <c r="Q1760" s="135"/>
      <c r="R1760" s="129"/>
      <c r="S1760" s="136"/>
      <c r="T1760" s="122"/>
      <c r="U1760" s="10"/>
      <c r="V1760" s="10"/>
      <c r="W1760" s="10"/>
      <c r="X1760" s="50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0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  <c r="EY1760" s="1"/>
      <c r="EZ1760" s="1"/>
      <c r="FA1760" s="1"/>
      <c r="FB1760" s="1"/>
      <c r="FC1760" s="1"/>
      <c r="FD1760" s="1"/>
      <c r="FE1760" s="1"/>
      <c r="FF1760" s="1"/>
      <c r="FG1760" s="1"/>
      <c r="FH1760" s="1"/>
      <c r="FI1760" s="1"/>
      <c r="FJ1760" s="1"/>
    </row>
    <row r="1761" spans="1:166" x14ac:dyDescent="0.15">
      <c r="A1761" s="134"/>
      <c r="B1761" s="127"/>
      <c r="C1761" s="119"/>
      <c r="D1761" s="128"/>
      <c r="E1761" s="129"/>
      <c r="F1761" s="129"/>
      <c r="G1761" s="129"/>
      <c r="H1761" s="129"/>
      <c r="I1761" s="128"/>
      <c r="J1761" s="122"/>
      <c r="K1761" s="118"/>
      <c r="L1761" s="130"/>
      <c r="M1761" s="131"/>
      <c r="N1761" s="131"/>
      <c r="O1761" s="130"/>
      <c r="P1761" s="129"/>
      <c r="Q1761" s="135"/>
      <c r="R1761" s="129"/>
      <c r="S1761" s="136"/>
      <c r="T1761" s="122"/>
      <c r="U1761" s="10"/>
      <c r="V1761" s="10"/>
      <c r="W1761" s="10"/>
      <c r="X1761" s="50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0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  <c r="EY1761" s="1"/>
      <c r="EZ1761" s="1"/>
      <c r="FA1761" s="1"/>
      <c r="FB1761" s="1"/>
      <c r="FC1761" s="1"/>
      <c r="FD1761" s="1"/>
      <c r="FE1761" s="1"/>
      <c r="FF1761" s="1"/>
      <c r="FG1761" s="1"/>
      <c r="FH1761" s="1"/>
      <c r="FI1761" s="1"/>
      <c r="FJ1761" s="1"/>
    </row>
    <row r="1762" spans="1:166" x14ac:dyDescent="0.15">
      <c r="A1762" s="134"/>
      <c r="B1762" s="127"/>
      <c r="C1762" s="119"/>
      <c r="D1762" s="128"/>
      <c r="E1762" s="129"/>
      <c r="F1762" s="129"/>
      <c r="G1762" s="129"/>
      <c r="H1762" s="129"/>
      <c r="I1762" s="128"/>
      <c r="J1762" s="122"/>
      <c r="K1762" s="118"/>
      <c r="L1762" s="130"/>
      <c r="M1762" s="131"/>
      <c r="N1762" s="131"/>
      <c r="O1762" s="130"/>
      <c r="P1762" s="129"/>
      <c r="Q1762" s="135"/>
      <c r="R1762" s="129"/>
      <c r="S1762" s="136"/>
      <c r="T1762" s="122"/>
      <c r="U1762" s="10"/>
      <c r="V1762" s="10"/>
      <c r="W1762" s="10"/>
      <c r="X1762" s="50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0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  <c r="EY1762" s="1"/>
      <c r="EZ1762" s="1"/>
      <c r="FA1762" s="1"/>
      <c r="FB1762" s="1"/>
      <c r="FC1762" s="1"/>
      <c r="FD1762" s="1"/>
      <c r="FE1762" s="1"/>
      <c r="FF1762" s="1"/>
      <c r="FG1762" s="1"/>
      <c r="FH1762" s="1"/>
      <c r="FI1762" s="1"/>
      <c r="FJ1762" s="1"/>
    </row>
    <row r="1763" spans="1:166" x14ac:dyDescent="0.15">
      <c r="A1763" s="134"/>
      <c r="B1763" s="127"/>
      <c r="C1763" s="119"/>
      <c r="D1763" s="128"/>
      <c r="E1763" s="129"/>
      <c r="F1763" s="129"/>
      <c r="G1763" s="129"/>
      <c r="H1763" s="129"/>
      <c r="I1763" s="128"/>
      <c r="J1763" s="122"/>
      <c r="K1763" s="118"/>
      <c r="L1763" s="130"/>
      <c r="M1763" s="131"/>
      <c r="N1763" s="131"/>
      <c r="O1763" s="130"/>
      <c r="P1763" s="129"/>
      <c r="Q1763" s="135"/>
      <c r="R1763" s="129"/>
      <c r="S1763" s="136"/>
      <c r="T1763" s="122"/>
      <c r="U1763" s="10"/>
      <c r="V1763" s="10"/>
      <c r="W1763" s="10"/>
      <c r="X1763" s="50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0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  <c r="EY1763" s="1"/>
      <c r="EZ1763" s="1"/>
      <c r="FA1763" s="1"/>
      <c r="FB1763" s="1"/>
      <c r="FC1763" s="1"/>
      <c r="FD1763" s="1"/>
      <c r="FE1763" s="1"/>
      <c r="FF1763" s="1"/>
      <c r="FG1763" s="1"/>
      <c r="FH1763" s="1"/>
      <c r="FI1763" s="1"/>
      <c r="FJ1763" s="1"/>
    </row>
    <row r="1764" spans="1:166" x14ac:dyDescent="0.15">
      <c r="A1764" s="134"/>
      <c r="B1764" s="127"/>
      <c r="C1764" s="119"/>
      <c r="D1764" s="128"/>
      <c r="E1764" s="129"/>
      <c r="F1764" s="129"/>
      <c r="G1764" s="129"/>
      <c r="H1764" s="129"/>
      <c r="I1764" s="128"/>
      <c r="J1764" s="122"/>
      <c r="K1764" s="118"/>
      <c r="L1764" s="130"/>
      <c r="M1764" s="131"/>
      <c r="N1764" s="131"/>
      <c r="O1764" s="130"/>
      <c r="P1764" s="129"/>
      <c r="Q1764" s="135"/>
      <c r="R1764" s="129"/>
      <c r="S1764" s="136"/>
      <c r="T1764" s="122"/>
      <c r="U1764" s="10"/>
      <c r="V1764" s="10"/>
      <c r="W1764" s="10"/>
      <c r="X1764" s="50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0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  <c r="EY1764" s="1"/>
      <c r="EZ1764" s="1"/>
      <c r="FA1764" s="1"/>
      <c r="FB1764" s="1"/>
      <c r="FC1764" s="1"/>
      <c r="FD1764" s="1"/>
      <c r="FE1764" s="1"/>
      <c r="FF1764" s="1"/>
      <c r="FG1764" s="1"/>
      <c r="FH1764" s="1"/>
      <c r="FI1764" s="1"/>
      <c r="FJ1764" s="1"/>
    </row>
    <row r="1765" spans="1:166" x14ac:dyDescent="0.15">
      <c r="A1765" s="134"/>
      <c r="B1765" s="127"/>
      <c r="C1765" s="119"/>
      <c r="D1765" s="128"/>
      <c r="E1765" s="129"/>
      <c r="F1765" s="129"/>
      <c r="G1765" s="129"/>
      <c r="H1765" s="129"/>
      <c r="I1765" s="128"/>
      <c r="J1765" s="122"/>
      <c r="K1765" s="118"/>
      <c r="L1765" s="130"/>
      <c r="M1765" s="131"/>
      <c r="N1765" s="131"/>
      <c r="O1765" s="130"/>
      <c r="P1765" s="129"/>
      <c r="Q1765" s="135"/>
      <c r="R1765" s="129"/>
      <c r="S1765" s="136"/>
      <c r="T1765" s="122"/>
      <c r="U1765" s="10"/>
      <c r="V1765" s="10"/>
      <c r="W1765" s="10"/>
      <c r="X1765" s="50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0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  <c r="EY1765" s="1"/>
      <c r="EZ1765" s="1"/>
      <c r="FA1765" s="1"/>
      <c r="FB1765" s="1"/>
      <c r="FC1765" s="1"/>
      <c r="FD1765" s="1"/>
      <c r="FE1765" s="1"/>
      <c r="FF1765" s="1"/>
      <c r="FG1765" s="1"/>
      <c r="FH1765" s="1"/>
      <c r="FI1765" s="1"/>
      <c r="FJ1765" s="1"/>
    </row>
    <row r="1766" spans="1:166" x14ac:dyDescent="0.15">
      <c r="A1766" s="134"/>
      <c r="B1766" s="127"/>
      <c r="C1766" s="119"/>
      <c r="D1766" s="128"/>
      <c r="E1766" s="129"/>
      <c r="F1766" s="129"/>
      <c r="G1766" s="129"/>
      <c r="H1766" s="129"/>
      <c r="I1766" s="128"/>
      <c r="J1766" s="122"/>
      <c r="K1766" s="118"/>
      <c r="L1766" s="130"/>
      <c r="M1766" s="131"/>
      <c r="N1766" s="131"/>
      <c r="O1766" s="130"/>
      <c r="P1766" s="129"/>
      <c r="Q1766" s="135"/>
      <c r="R1766" s="129"/>
      <c r="S1766" s="136"/>
      <c r="T1766" s="122"/>
      <c r="U1766" s="10"/>
      <c r="V1766" s="10"/>
      <c r="W1766" s="10"/>
      <c r="X1766" s="50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0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  <c r="EY1766" s="1"/>
      <c r="EZ1766" s="1"/>
      <c r="FA1766" s="1"/>
      <c r="FB1766" s="1"/>
      <c r="FC1766" s="1"/>
      <c r="FD1766" s="1"/>
      <c r="FE1766" s="1"/>
      <c r="FF1766" s="1"/>
      <c r="FG1766" s="1"/>
      <c r="FH1766" s="1"/>
      <c r="FI1766" s="1"/>
      <c r="FJ1766" s="1"/>
    </row>
    <row r="1767" spans="1:166" x14ac:dyDescent="0.15">
      <c r="A1767" s="134"/>
      <c r="B1767" s="127"/>
      <c r="C1767" s="119"/>
      <c r="D1767" s="128"/>
      <c r="E1767" s="129"/>
      <c r="F1767" s="129"/>
      <c r="G1767" s="129"/>
      <c r="H1767" s="129"/>
      <c r="I1767" s="128"/>
      <c r="J1767" s="122"/>
      <c r="K1767" s="118"/>
      <c r="L1767" s="130"/>
      <c r="M1767" s="131"/>
      <c r="N1767" s="131"/>
      <c r="O1767" s="130"/>
      <c r="P1767" s="129"/>
      <c r="Q1767" s="135"/>
      <c r="R1767" s="129"/>
      <c r="S1767" s="136"/>
      <c r="T1767" s="122"/>
      <c r="U1767" s="10"/>
      <c r="V1767" s="10"/>
      <c r="W1767" s="10"/>
      <c r="X1767" s="50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0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  <c r="EY1767" s="1"/>
      <c r="EZ1767" s="1"/>
      <c r="FA1767" s="1"/>
      <c r="FB1767" s="1"/>
      <c r="FC1767" s="1"/>
      <c r="FD1767" s="1"/>
      <c r="FE1767" s="1"/>
      <c r="FF1767" s="1"/>
      <c r="FG1767" s="1"/>
      <c r="FH1767" s="1"/>
      <c r="FI1767" s="1"/>
      <c r="FJ1767" s="1"/>
    </row>
    <row r="1768" spans="1:166" x14ac:dyDescent="0.15">
      <c r="A1768" s="134"/>
      <c r="B1768" s="127"/>
      <c r="C1768" s="119"/>
      <c r="D1768" s="128"/>
      <c r="E1768" s="129"/>
      <c r="F1768" s="129"/>
      <c r="G1768" s="129"/>
      <c r="H1768" s="129"/>
      <c r="I1768" s="128"/>
      <c r="J1768" s="122"/>
      <c r="K1768" s="118"/>
      <c r="L1768" s="130"/>
      <c r="M1768" s="131"/>
      <c r="N1768" s="131"/>
      <c r="O1768" s="130"/>
      <c r="P1768" s="129"/>
      <c r="Q1768" s="135"/>
      <c r="R1768" s="129"/>
      <c r="S1768" s="136"/>
      <c r="T1768" s="122"/>
      <c r="U1768" s="10"/>
      <c r="V1768" s="10"/>
      <c r="W1768" s="10"/>
      <c r="X1768" s="50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0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  <c r="EY1768" s="1"/>
      <c r="EZ1768" s="1"/>
      <c r="FA1768" s="1"/>
      <c r="FB1768" s="1"/>
      <c r="FC1768" s="1"/>
      <c r="FD1768" s="1"/>
      <c r="FE1768" s="1"/>
      <c r="FF1768" s="1"/>
      <c r="FG1768" s="1"/>
      <c r="FH1768" s="1"/>
      <c r="FI1768" s="1"/>
      <c r="FJ1768" s="1"/>
    </row>
    <row r="1769" spans="1:166" x14ac:dyDescent="0.15">
      <c r="A1769" s="134"/>
      <c r="B1769" s="127"/>
      <c r="C1769" s="119"/>
      <c r="D1769" s="128"/>
      <c r="E1769" s="129"/>
      <c r="F1769" s="129"/>
      <c r="G1769" s="129"/>
      <c r="H1769" s="129"/>
      <c r="I1769" s="128"/>
      <c r="J1769" s="122"/>
      <c r="K1769" s="118"/>
      <c r="L1769" s="130"/>
      <c r="M1769" s="131"/>
      <c r="N1769" s="131"/>
      <c r="O1769" s="130"/>
      <c r="P1769" s="129"/>
      <c r="Q1769" s="135"/>
      <c r="R1769" s="129"/>
      <c r="S1769" s="136"/>
      <c r="T1769" s="122"/>
      <c r="U1769" s="10"/>
      <c r="V1769" s="10"/>
      <c r="W1769" s="10"/>
      <c r="X1769" s="50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0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  <c r="EY1769" s="1"/>
      <c r="EZ1769" s="1"/>
      <c r="FA1769" s="1"/>
      <c r="FB1769" s="1"/>
      <c r="FC1769" s="1"/>
      <c r="FD1769" s="1"/>
      <c r="FE1769" s="1"/>
      <c r="FF1769" s="1"/>
      <c r="FG1769" s="1"/>
      <c r="FH1769" s="1"/>
      <c r="FI1769" s="1"/>
      <c r="FJ1769" s="1"/>
    </row>
    <row r="1770" spans="1:166" x14ac:dyDescent="0.15">
      <c r="A1770" s="134"/>
      <c r="B1770" s="127"/>
      <c r="C1770" s="119"/>
      <c r="D1770" s="128"/>
      <c r="E1770" s="129"/>
      <c r="F1770" s="129"/>
      <c r="G1770" s="129"/>
      <c r="H1770" s="129"/>
      <c r="I1770" s="128"/>
      <c r="J1770" s="122"/>
      <c r="K1770" s="118"/>
      <c r="L1770" s="130"/>
      <c r="M1770" s="131"/>
      <c r="N1770" s="131"/>
      <c r="O1770" s="130"/>
      <c r="P1770" s="129"/>
      <c r="Q1770" s="135"/>
      <c r="R1770" s="129"/>
      <c r="S1770" s="136"/>
      <c r="T1770" s="122"/>
      <c r="U1770" s="10"/>
      <c r="V1770" s="10"/>
      <c r="W1770" s="10"/>
      <c r="X1770" s="50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0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  <c r="EY1770" s="1"/>
      <c r="EZ1770" s="1"/>
      <c r="FA1770" s="1"/>
      <c r="FB1770" s="1"/>
      <c r="FC1770" s="1"/>
      <c r="FD1770" s="1"/>
      <c r="FE1770" s="1"/>
      <c r="FF1770" s="1"/>
      <c r="FG1770" s="1"/>
      <c r="FH1770" s="1"/>
      <c r="FI1770" s="1"/>
      <c r="FJ1770" s="1"/>
    </row>
    <row r="1771" spans="1:166" x14ac:dyDescent="0.15">
      <c r="A1771" s="134"/>
      <c r="B1771" s="127"/>
      <c r="C1771" s="119"/>
      <c r="D1771" s="128"/>
      <c r="E1771" s="129"/>
      <c r="F1771" s="129"/>
      <c r="G1771" s="129"/>
      <c r="H1771" s="129"/>
      <c r="I1771" s="128"/>
      <c r="J1771" s="122"/>
      <c r="K1771" s="118"/>
      <c r="L1771" s="130"/>
      <c r="M1771" s="131"/>
      <c r="N1771" s="131"/>
      <c r="O1771" s="130"/>
      <c r="P1771" s="129"/>
      <c r="Q1771" s="135"/>
      <c r="R1771" s="129"/>
      <c r="S1771" s="136"/>
      <c r="T1771" s="122"/>
      <c r="U1771" s="10"/>
      <c r="V1771" s="10"/>
      <c r="W1771" s="10"/>
      <c r="X1771" s="50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0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  <c r="EY1771" s="1"/>
      <c r="EZ1771" s="1"/>
      <c r="FA1771" s="1"/>
      <c r="FB1771" s="1"/>
      <c r="FC1771" s="1"/>
      <c r="FD1771" s="1"/>
      <c r="FE1771" s="1"/>
      <c r="FF1771" s="1"/>
      <c r="FG1771" s="1"/>
      <c r="FH1771" s="1"/>
      <c r="FI1771" s="1"/>
      <c r="FJ1771" s="1"/>
    </row>
    <row r="1772" spans="1:166" x14ac:dyDescent="0.15">
      <c r="A1772" s="134"/>
      <c r="B1772" s="127"/>
      <c r="C1772" s="119"/>
      <c r="D1772" s="128"/>
      <c r="E1772" s="129"/>
      <c r="F1772" s="129"/>
      <c r="G1772" s="129"/>
      <c r="H1772" s="129"/>
      <c r="I1772" s="128"/>
      <c r="J1772" s="122"/>
      <c r="K1772" s="118"/>
      <c r="L1772" s="130"/>
      <c r="M1772" s="131"/>
      <c r="N1772" s="131"/>
      <c r="O1772" s="130"/>
      <c r="P1772" s="129"/>
      <c r="Q1772" s="135"/>
      <c r="R1772" s="129"/>
      <c r="S1772" s="136"/>
      <c r="T1772" s="122"/>
      <c r="U1772" s="10"/>
      <c r="V1772" s="10"/>
      <c r="W1772" s="10"/>
      <c r="X1772" s="50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0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  <c r="EY1772" s="1"/>
      <c r="EZ1772" s="1"/>
      <c r="FA1772" s="1"/>
      <c r="FB1772" s="1"/>
      <c r="FC1772" s="1"/>
      <c r="FD1772" s="1"/>
      <c r="FE1772" s="1"/>
      <c r="FF1772" s="1"/>
      <c r="FG1772" s="1"/>
      <c r="FH1772" s="1"/>
      <c r="FI1772" s="1"/>
      <c r="FJ1772" s="1"/>
    </row>
    <row r="1773" spans="1:166" x14ac:dyDescent="0.15">
      <c r="A1773" s="134"/>
      <c r="B1773" s="127"/>
      <c r="C1773" s="119"/>
      <c r="D1773" s="128"/>
      <c r="E1773" s="129"/>
      <c r="F1773" s="129"/>
      <c r="G1773" s="129"/>
      <c r="H1773" s="129"/>
      <c r="I1773" s="128"/>
      <c r="J1773" s="122"/>
      <c r="K1773" s="118"/>
      <c r="L1773" s="130"/>
      <c r="M1773" s="131"/>
      <c r="N1773" s="131"/>
      <c r="O1773" s="130"/>
      <c r="P1773" s="129"/>
      <c r="Q1773" s="135"/>
      <c r="R1773" s="129"/>
      <c r="S1773" s="136"/>
      <c r="T1773" s="122"/>
      <c r="U1773" s="10"/>
      <c r="V1773" s="10"/>
      <c r="W1773" s="10"/>
      <c r="X1773" s="50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0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  <c r="EY1773" s="1"/>
      <c r="EZ1773" s="1"/>
      <c r="FA1773" s="1"/>
      <c r="FB1773" s="1"/>
      <c r="FC1773" s="1"/>
      <c r="FD1773" s="1"/>
      <c r="FE1773" s="1"/>
      <c r="FF1773" s="1"/>
      <c r="FG1773" s="1"/>
      <c r="FH1773" s="1"/>
      <c r="FI1773" s="1"/>
      <c r="FJ1773" s="1"/>
    </row>
    <row r="1774" spans="1:166" x14ac:dyDescent="0.15">
      <c r="A1774" s="134"/>
      <c r="B1774" s="127"/>
      <c r="C1774" s="119"/>
      <c r="D1774" s="128"/>
      <c r="E1774" s="129"/>
      <c r="F1774" s="129"/>
      <c r="G1774" s="129"/>
      <c r="H1774" s="129"/>
      <c r="I1774" s="128"/>
      <c r="J1774" s="122"/>
      <c r="K1774" s="118"/>
      <c r="L1774" s="130"/>
      <c r="M1774" s="131"/>
      <c r="N1774" s="131"/>
      <c r="O1774" s="130"/>
      <c r="P1774" s="129"/>
      <c r="Q1774" s="135"/>
      <c r="R1774" s="129"/>
      <c r="S1774" s="136"/>
      <c r="T1774" s="122"/>
      <c r="U1774" s="10"/>
      <c r="V1774" s="10"/>
      <c r="W1774" s="10"/>
      <c r="X1774" s="50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0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  <c r="EY1774" s="1"/>
      <c r="EZ1774" s="1"/>
      <c r="FA1774" s="1"/>
      <c r="FB1774" s="1"/>
      <c r="FC1774" s="1"/>
      <c r="FD1774" s="1"/>
      <c r="FE1774" s="1"/>
      <c r="FF1774" s="1"/>
      <c r="FG1774" s="1"/>
      <c r="FH1774" s="1"/>
      <c r="FI1774" s="1"/>
      <c r="FJ1774" s="1"/>
    </row>
    <row r="1775" spans="1:166" x14ac:dyDescent="0.15">
      <c r="A1775" s="134"/>
      <c r="B1775" s="127"/>
      <c r="C1775" s="119"/>
      <c r="D1775" s="128"/>
      <c r="E1775" s="129"/>
      <c r="F1775" s="129"/>
      <c r="G1775" s="129"/>
      <c r="H1775" s="129"/>
      <c r="I1775" s="128"/>
      <c r="J1775" s="122"/>
      <c r="K1775" s="118"/>
      <c r="L1775" s="130"/>
      <c r="M1775" s="131"/>
      <c r="N1775" s="131"/>
      <c r="O1775" s="130"/>
      <c r="P1775" s="129"/>
      <c r="Q1775" s="135"/>
      <c r="R1775" s="129"/>
      <c r="S1775" s="136"/>
      <c r="T1775" s="122"/>
      <c r="U1775" s="10"/>
      <c r="V1775" s="10"/>
      <c r="W1775" s="10"/>
      <c r="X1775" s="50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0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  <c r="EY1775" s="1"/>
      <c r="EZ1775" s="1"/>
      <c r="FA1775" s="1"/>
      <c r="FB1775" s="1"/>
      <c r="FC1775" s="1"/>
      <c r="FD1775" s="1"/>
      <c r="FE1775" s="1"/>
      <c r="FF1775" s="1"/>
      <c r="FG1775" s="1"/>
      <c r="FH1775" s="1"/>
      <c r="FI1775" s="1"/>
      <c r="FJ1775" s="1"/>
    </row>
    <row r="1776" spans="1:166" x14ac:dyDescent="0.15">
      <c r="A1776" s="134"/>
      <c r="B1776" s="127"/>
      <c r="C1776" s="119"/>
      <c r="D1776" s="128"/>
      <c r="E1776" s="129"/>
      <c r="F1776" s="129"/>
      <c r="G1776" s="129"/>
      <c r="H1776" s="129"/>
      <c r="I1776" s="128"/>
      <c r="J1776" s="122"/>
      <c r="K1776" s="118"/>
      <c r="L1776" s="130"/>
      <c r="M1776" s="131"/>
      <c r="N1776" s="131"/>
      <c r="O1776" s="130"/>
      <c r="P1776" s="129"/>
      <c r="Q1776" s="135"/>
      <c r="R1776" s="129"/>
      <c r="S1776" s="136"/>
      <c r="T1776" s="122"/>
      <c r="U1776" s="10"/>
      <c r="V1776" s="10"/>
      <c r="W1776" s="10"/>
      <c r="X1776" s="50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0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  <c r="EY1776" s="1"/>
      <c r="EZ1776" s="1"/>
      <c r="FA1776" s="1"/>
      <c r="FB1776" s="1"/>
      <c r="FC1776" s="1"/>
      <c r="FD1776" s="1"/>
      <c r="FE1776" s="1"/>
      <c r="FF1776" s="1"/>
      <c r="FG1776" s="1"/>
      <c r="FH1776" s="1"/>
      <c r="FI1776" s="1"/>
      <c r="FJ1776" s="1"/>
    </row>
    <row r="1777" spans="1:166" x14ac:dyDescent="0.15">
      <c r="A1777" s="134"/>
      <c r="B1777" s="127"/>
      <c r="C1777" s="119"/>
      <c r="D1777" s="128"/>
      <c r="E1777" s="129"/>
      <c r="F1777" s="129"/>
      <c r="G1777" s="129"/>
      <c r="H1777" s="129"/>
      <c r="I1777" s="128"/>
      <c r="J1777" s="122"/>
      <c r="K1777" s="118"/>
      <c r="L1777" s="130"/>
      <c r="M1777" s="131"/>
      <c r="N1777" s="131"/>
      <c r="O1777" s="130"/>
      <c r="P1777" s="129"/>
      <c r="Q1777" s="135"/>
      <c r="R1777" s="129"/>
      <c r="S1777" s="136"/>
      <c r="T1777" s="122"/>
      <c r="U1777" s="10"/>
      <c r="V1777" s="10"/>
      <c r="W1777" s="10"/>
      <c r="X1777" s="50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0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  <c r="EY1777" s="1"/>
      <c r="EZ1777" s="1"/>
      <c r="FA1777" s="1"/>
      <c r="FB1777" s="1"/>
      <c r="FC1777" s="1"/>
      <c r="FD1777" s="1"/>
      <c r="FE1777" s="1"/>
      <c r="FF1777" s="1"/>
      <c r="FG1777" s="1"/>
      <c r="FH1777" s="1"/>
      <c r="FI1777" s="1"/>
      <c r="FJ1777" s="1"/>
    </row>
    <row r="1778" spans="1:166" x14ac:dyDescent="0.15">
      <c r="A1778" s="134"/>
      <c r="B1778" s="127"/>
      <c r="C1778" s="119"/>
      <c r="D1778" s="128"/>
      <c r="E1778" s="129"/>
      <c r="F1778" s="129"/>
      <c r="G1778" s="129"/>
      <c r="H1778" s="129"/>
      <c r="I1778" s="128"/>
      <c r="J1778" s="122"/>
      <c r="K1778" s="118"/>
      <c r="L1778" s="130"/>
      <c r="M1778" s="131"/>
      <c r="N1778" s="131"/>
      <c r="O1778" s="130"/>
      <c r="P1778" s="129"/>
      <c r="Q1778" s="135"/>
      <c r="R1778" s="129"/>
      <c r="S1778" s="136"/>
      <c r="T1778" s="122"/>
      <c r="U1778" s="10"/>
      <c r="V1778" s="10"/>
      <c r="W1778" s="10"/>
      <c r="X1778" s="50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0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  <c r="EY1778" s="1"/>
      <c r="EZ1778" s="1"/>
      <c r="FA1778" s="1"/>
      <c r="FB1778" s="1"/>
      <c r="FC1778" s="1"/>
      <c r="FD1778" s="1"/>
      <c r="FE1778" s="1"/>
      <c r="FF1778" s="1"/>
      <c r="FG1778" s="1"/>
      <c r="FH1778" s="1"/>
      <c r="FI1778" s="1"/>
      <c r="FJ1778" s="1"/>
    </row>
    <row r="1779" spans="1:166" x14ac:dyDescent="0.15">
      <c r="A1779" s="134"/>
      <c r="B1779" s="127"/>
      <c r="C1779" s="119"/>
      <c r="D1779" s="128"/>
      <c r="E1779" s="129"/>
      <c r="F1779" s="129"/>
      <c r="G1779" s="129"/>
      <c r="H1779" s="129"/>
      <c r="I1779" s="128"/>
      <c r="J1779" s="122"/>
      <c r="K1779" s="118"/>
      <c r="L1779" s="130"/>
      <c r="M1779" s="131"/>
      <c r="N1779" s="131"/>
      <c r="O1779" s="130"/>
      <c r="P1779" s="129"/>
      <c r="Q1779" s="135"/>
      <c r="R1779" s="129"/>
      <c r="S1779" s="136"/>
      <c r="T1779" s="122"/>
      <c r="U1779" s="10"/>
      <c r="V1779" s="10"/>
      <c r="W1779" s="10"/>
      <c r="X1779" s="50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0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  <c r="EY1779" s="1"/>
      <c r="EZ1779" s="1"/>
      <c r="FA1779" s="1"/>
      <c r="FB1779" s="1"/>
      <c r="FC1779" s="1"/>
      <c r="FD1779" s="1"/>
      <c r="FE1779" s="1"/>
      <c r="FF1779" s="1"/>
      <c r="FG1779" s="1"/>
      <c r="FH1779" s="1"/>
      <c r="FI1779" s="1"/>
      <c r="FJ1779" s="1"/>
    </row>
    <row r="1780" spans="1:166" x14ac:dyDescent="0.15">
      <c r="A1780" s="134"/>
      <c r="B1780" s="127"/>
      <c r="C1780" s="119"/>
      <c r="D1780" s="128"/>
      <c r="E1780" s="129"/>
      <c r="F1780" s="129"/>
      <c r="G1780" s="129"/>
      <c r="H1780" s="129"/>
      <c r="I1780" s="128"/>
      <c r="J1780" s="122"/>
      <c r="K1780" s="118"/>
      <c r="L1780" s="130"/>
      <c r="M1780" s="131"/>
      <c r="N1780" s="131"/>
      <c r="O1780" s="130"/>
      <c r="P1780" s="129"/>
      <c r="Q1780" s="135"/>
      <c r="R1780" s="129"/>
      <c r="S1780" s="136"/>
      <c r="T1780" s="122"/>
      <c r="U1780" s="10"/>
      <c r="V1780" s="10"/>
      <c r="W1780" s="10"/>
      <c r="X1780" s="50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0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  <c r="EY1780" s="1"/>
      <c r="EZ1780" s="1"/>
      <c r="FA1780" s="1"/>
      <c r="FB1780" s="1"/>
      <c r="FC1780" s="1"/>
      <c r="FD1780" s="1"/>
      <c r="FE1780" s="1"/>
      <c r="FF1780" s="1"/>
      <c r="FG1780" s="1"/>
      <c r="FH1780" s="1"/>
      <c r="FI1780" s="1"/>
      <c r="FJ1780" s="1"/>
    </row>
    <row r="1781" spans="1:166" x14ac:dyDescent="0.15">
      <c r="A1781" s="134"/>
      <c r="B1781" s="127"/>
      <c r="C1781" s="119"/>
      <c r="D1781" s="128"/>
      <c r="E1781" s="129"/>
      <c r="F1781" s="129"/>
      <c r="G1781" s="129"/>
      <c r="H1781" s="129"/>
      <c r="I1781" s="128"/>
      <c r="J1781" s="122"/>
      <c r="K1781" s="118"/>
      <c r="L1781" s="130"/>
      <c r="M1781" s="131"/>
      <c r="N1781" s="131"/>
      <c r="O1781" s="130"/>
      <c r="P1781" s="129"/>
      <c r="Q1781" s="135"/>
      <c r="R1781" s="129"/>
      <c r="S1781" s="136"/>
      <c r="T1781" s="122"/>
      <c r="U1781" s="10"/>
      <c r="V1781" s="10"/>
      <c r="W1781" s="10"/>
      <c r="X1781" s="50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0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  <c r="EY1781" s="1"/>
      <c r="EZ1781" s="1"/>
      <c r="FA1781" s="1"/>
      <c r="FB1781" s="1"/>
      <c r="FC1781" s="1"/>
      <c r="FD1781" s="1"/>
      <c r="FE1781" s="1"/>
      <c r="FF1781" s="1"/>
      <c r="FG1781" s="1"/>
      <c r="FH1781" s="1"/>
      <c r="FI1781" s="1"/>
      <c r="FJ1781" s="1"/>
    </row>
    <row r="1782" spans="1:166" x14ac:dyDescent="0.15">
      <c r="A1782" s="134"/>
      <c r="B1782" s="127"/>
      <c r="C1782" s="119"/>
      <c r="D1782" s="128"/>
      <c r="E1782" s="129"/>
      <c r="F1782" s="129"/>
      <c r="G1782" s="129"/>
      <c r="H1782" s="129"/>
      <c r="I1782" s="128"/>
      <c r="J1782" s="122"/>
      <c r="K1782" s="118"/>
      <c r="L1782" s="130"/>
      <c r="M1782" s="131"/>
      <c r="N1782" s="131"/>
      <c r="O1782" s="130"/>
      <c r="P1782" s="129"/>
      <c r="Q1782" s="135"/>
      <c r="R1782" s="129"/>
      <c r="S1782" s="136"/>
      <c r="T1782" s="122"/>
      <c r="U1782" s="10"/>
      <c r="V1782" s="10"/>
      <c r="W1782" s="10"/>
      <c r="X1782" s="50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0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  <c r="EY1782" s="1"/>
      <c r="EZ1782" s="1"/>
      <c r="FA1782" s="1"/>
      <c r="FB1782" s="1"/>
      <c r="FC1782" s="1"/>
      <c r="FD1782" s="1"/>
      <c r="FE1782" s="1"/>
      <c r="FF1782" s="1"/>
      <c r="FG1782" s="1"/>
      <c r="FH1782" s="1"/>
      <c r="FI1782" s="1"/>
      <c r="FJ1782" s="1"/>
    </row>
    <row r="1783" spans="1:166" x14ac:dyDescent="0.15">
      <c r="A1783" s="134"/>
      <c r="B1783" s="127"/>
      <c r="C1783" s="119"/>
      <c r="D1783" s="128"/>
      <c r="E1783" s="129"/>
      <c r="F1783" s="129"/>
      <c r="G1783" s="129"/>
      <c r="H1783" s="129"/>
      <c r="I1783" s="128"/>
      <c r="J1783" s="122"/>
      <c r="K1783" s="118"/>
      <c r="L1783" s="130"/>
      <c r="M1783" s="131"/>
      <c r="N1783" s="131"/>
      <c r="O1783" s="130"/>
      <c r="P1783" s="129"/>
      <c r="Q1783" s="135"/>
      <c r="R1783" s="129"/>
      <c r="S1783" s="136"/>
      <c r="T1783" s="122"/>
      <c r="U1783" s="10"/>
      <c r="V1783" s="10"/>
      <c r="W1783" s="10"/>
      <c r="X1783" s="50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0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  <c r="EY1783" s="1"/>
      <c r="EZ1783" s="1"/>
      <c r="FA1783" s="1"/>
      <c r="FB1783" s="1"/>
      <c r="FC1783" s="1"/>
      <c r="FD1783" s="1"/>
      <c r="FE1783" s="1"/>
      <c r="FF1783" s="1"/>
      <c r="FG1783" s="1"/>
      <c r="FH1783" s="1"/>
      <c r="FI1783" s="1"/>
      <c r="FJ1783" s="1"/>
    </row>
    <row r="1784" spans="1:166" x14ac:dyDescent="0.15">
      <c r="A1784" s="134"/>
      <c r="B1784" s="127"/>
      <c r="C1784" s="119"/>
      <c r="D1784" s="128"/>
      <c r="E1784" s="129"/>
      <c r="F1784" s="129"/>
      <c r="G1784" s="129"/>
      <c r="H1784" s="129"/>
      <c r="I1784" s="128"/>
      <c r="J1784" s="122"/>
      <c r="K1784" s="118"/>
      <c r="L1784" s="130"/>
      <c r="M1784" s="131"/>
      <c r="N1784" s="131"/>
      <c r="O1784" s="130"/>
      <c r="P1784" s="129"/>
      <c r="Q1784" s="135"/>
      <c r="R1784" s="129"/>
      <c r="S1784" s="136"/>
      <c r="T1784" s="122"/>
      <c r="U1784" s="10"/>
      <c r="V1784" s="10"/>
      <c r="W1784" s="10"/>
      <c r="X1784" s="50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0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  <c r="EY1784" s="1"/>
      <c r="EZ1784" s="1"/>
      <c r="FA1784" s="1"/>
      <c r="FB1784" s="1"/>
      <c r="FC1784" s="1"/>
      <c r="FD1784" s="1"/>
      <c r="FE1784" s="1"/>
      <c r="FF1784" s="1"/>
      <c r="FG1784" s="1"/>
      <c r="FH1784" s="1"/>
      <c r="FI1784" s="1"/>
      <c r="FJ1784" s="1"/>
    </row>
    <row r="1785" spans="1:166" x14ac:dyDescent="0.15">
      <c r="A1785" s="134"/>
      <c r="B1785" s="127"/>
      <c r="C1785" s="119"/>
      <c r="D1785" s="128"/>
      <c r="E1785" s="129"/>
      <c r="F1785" s="129"/>
      <c r="G1785" s="129"/>
      <c r="H1785" s="129"/>
      <c r="I1785" s="128"/>
      <c r="J1785" s="122"/>
      <c r="K1785" s="118"/>
      <c r="L1785" s="130"/>
      <c r="M1785" s="131"/>
      <c r="N1785" s="131"/>
      <c r="O1785" s="130"/>
      <c r="P1785" s="129"/>
      <c r="Q1785" s="135"/>
      <c r="R1785" s="129"/>
      <c r="S1785" s="136"/>
      <c r="T1785" s="122"/>
      <c r="U1785" s="10"/>
      <c r="V1785" s="10"/>
      <c r="W1785" s="10"/>
      <c r="X1785" s="50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0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  <c r="EY1785" s="1"/>
      <c r="EZ1785" s="1"/>
      <c r="FA1785" s="1"/>
      <c r="FB1785" s="1"/>
      <c r="FC1785" s="1"/>
      <c r="FD1785" s="1"/>
      <c r="FE1785" s="1"/>
      <c r="FF1785" s="1"/>
      <c r="FG1785" s="1"/>
      <c r="FH1785" s="1"/>
      <c r="FI1785" s="1"/>
      <c r="FJ1785" s="1"/>
    </row>
    <row r="1786" spans="1:166" x14ac:dyDescent="0.15">
      <c r="A1786" s="134"/>
      <c r="B1786" s="127"/>
      <c r="C1786" s="119"/>
      <c r="D1786" s="128"/>
      <c r="E1786" s="129"/>
      <c r="F1786" s="129"/>
      <c r="G1786" s="129"/>
      <c r="H1786" s="129"/>
      <c r="I1786" s="128"/>
      <c r="J1786" s="122"/>
      <c r="K1786" s="118"/>
      <c r="L1786" s="130"/>
      <c r="M1786" s="131"/>
      <c r="N1786" s="131"/>
      <c r="O1786" s="130"/>
      <c r="P1786" s="129"/>
      <c r="Q1786" s="135"/>
      <c r="R1786" s="129"/>
      <c r="S1786" s="136"/>
      <c r="T1786" s="122"/>
      <c r="U1786" s="10"/>
      <c r="V1786" s="10"/>
      <c r="W1786" s="10"/>
      <c r="X1786" s="50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0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  <c r="EY1786" s="1"/>
      <c r="EZ1786" s="1"/>
      <c r="FA1786" s="1"/>
      <c r="FB1786" s="1"/>
      <c r="FC1786" s="1"/>
      <c r="FD1786" s="1"/>
      <c r="FE1786" s="1"/>
      <c r="FF1786" s="1"/>
      <c r="FG1786" s="1"/>
      <c r="FH1786" s="1"/>
      <c r="FI1786" s="1"/>
      <c r="FJ1786" s="1"/>
    </row>
    <row r="1787" spans="1:166" x14ac:dyDescent="0.15">
      <c r="A1787" s="134"/>
      <c r="B1787" s="127"/>
      <c r="C1787" s="119"/>
      <c r="D1787" s="128"/>
      <c r="E1787" s="129"/>
      <c r="F1787" s="129"/>
      <c r="G1787" s="129"/>
      <c r="H1787" s="129"/>
      <c r="I1787" s="128"/>
      <c r="J1787" s="122"/>
      <c r="K1787" s="118"/>
      <c r="L1787" s="130"/>
      <c r="M1787" s="131"/>
      <c r="N1787" s="131"/>
      <c r="O1787" s="130"/>
      <c r="P1787" s="129"/>
      <c r="Q1787" s="135"/>
      <c r="R1787" s="129"/>
      <c r="S1787" s="136"/>
      <c r="T1787" s="122"/>
      <c r="U1787" s="10"/>
      <c r="V1787" s="10"/>
      <c r="W1787" s="10"/>
      <c r="X1787" s="50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0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  <c r="EY1787" s="1"/>
      <c r="EZ1787" s="1"/>
      <c r="FA1787" s="1"/>
      <c r="FB1787" s="1"/>
      <c r="FC1787" s="1"/>
      <c r="FD1787" s="1"/>
      <c r="FE1787" s="1"/>
      <c r="FF1787" s="1"/>
      <c r="FG1787" s="1"/>
      <c r="FH1787" s="1"/>
      <c r="FI1787" s="1"/>
      <c r="FJ1787" s="1"/>
    </row>
    <row r="1788" spans="1:166" x14ac:dyDescent="0.15">
      <c r="A1788" s="134"/>
      <c r="B1788" s="127"/>
      <c r="C1788" s="119"/>
      <c r="D1788" s="128"/>
      <c r="E1788" s="129"/>
      <c r="F1788" s="129"/>
      <c r="G1788" s="129"/>
      <c r="H1788" s="129"/>
      <c r="I1788" s="128"/>
      <c r="J1788" s="122"/>
      <c r="K1788" s="118"/>
      <c r="L1788" s="130"/>
      <c r="M1788" s="131"/>
      <c r="N1788" s="131"/>
      <c r="O1788" s="130"/>
      <c r="P1788" s="129"/>
      <c r="Q1788" s="135"/>
      <c r="R1788" s="129"/>
      <c r="S1788" s="136"/>
      <c r="T1788" s="122"/>
      <c r="U1788" s="10"/>
      <c r="V1788" s="10"/>
      <c r="W1788" s="10"/>
      <c r="X1788" s="50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0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  <c r="EY1788" s="1"/>
      <c r="EZ1788" s="1"/>
      <c r="FA1788" s="1"/>
      <c r="FB1788" s="1"/>
      <c r="FC1788" s="1"/>
      <c r="FD1788" s="1"/>
      <c r="FE1788" s="1"/>
      <c r="FF1788" s="1"/>
      <c r="FG1788" s="1"/>
      <c r="FH1788" s="1"/>
      <c r="FI1788" s="1"/>
      <c r="FJ1788" s="1"/>
    </row>
    <row r="1789" spans="1:166" x14ac:dyDescent="0.15">
      <c r="A1789" s="134"/>
      <c r="B1789" s="127"/>
      <c r="C1789" s="119"/>
      <c r="D1789" s="128"/>
      <c r="E1789" s="129"/>
      <c r="F1789" s="129"/>
      <c r="G1789" s="129"/>
      <c r="H1789" s="129"/>
      <c r="I1789" s="128"/>
      <c r="J1789" s="122"/>
      <c r="K1789" s="118"/>
      <c r="L1789" s="130"/>
      <c r="M1789" s="131"/>
      <c r="N1789" s="131"/>
      <c r="O1789" s="130"/>
      <c r="P1789" s="129"/>
      <c r="Q1789" s="135"/>
      <c r="R1789" s="129"/>
      <c r="S1789" s="136"/>
      <c r="T1789" s="122"/>
      <c r="U1789" s="10"/>
      <c r="V1789" s="10"/>
      <c r="W1789" s="10"/>
      <c r="X1789" s="50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0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  <c r="EY1789" s="1"/>
      <c r="EZ1789" s="1"/>
      <c r="FA1789" s="1"/>
      <c r="FB1789" s="1"/>
      <c r="FC1789" s="1"/>
      <c r="FD1789" s="1"/>
      <c r="FE1789" s="1"/>
      <c r="FF1789" s="1"/>
      <c r="FG1789" s="1"/>
      <c r="FH1789" s="1"/>
      <c r="FI1789" s="1"/>
      <c r="FJ1789" s="1"/>
    </row>
    <row r="1790" spans="1:166" x14ac:dyDescent="0.15">
      <c r="A1790" s="134"/>
      <c r="B1790" s="127"/>
      <c r="C1790" s="119"/>
      <c r="D1790" s="128"/>
      <c r="E1790" s="129"/>
      <c r="F1790" s="129"/>
      <c r="G1790" s="129"/>
      <c r="H1790" s="129"/>
      <c r="I1790" s="128"/>
      <c r="J1790" s="122"/>
      <c r="K1790" s="118"/>
      <c r="L1790" s="130"/>
      <c r="M1790" s="131"/>
      <c r="N1790" s="131"/>
      <c r="O1790" s="130"/>
      <c r="P1790" s="129"/>
      <c r="Q1790" s="135"/>
      <c r="R1790" s="129"/>
      <c r="S1790" s="136"/>
      <c r="T1790" s="122"/>
      <c r="U1790" s="10"/>
      <c r="V1790" s="10"/>
      <c r="W1790" s="10"/>
      <c r="X1790" s="50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0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  <c r="EY1790" s="1"/>
      <c r="EZ1790" s="1"/>
      <c r="FA1790" s="1"/>
      <c r="FB1790" s="1"/>
      <c r="FC1790" s="1"/>
      <c r="FD1790" s="1"/>
      <c r="FE1790" s="1"/>
      <c r="FF1790" s="1"/>
      <c r="FG1790" s="1"/>
      <c r="FH1790" s="1"/>
      <c r="FI1790" s="1"/>
      <c r="FJ1790" s="1"/>
    </row>
    <row r="1791" spans="1:166" x14ac:dyDescent="0.15">
      <c r="A1791" s="134"/>
      <c r="B1791" s="127"/>
      <c r="C1791" s="119"/>
      <c r="D1791" s="128"/>
      <c r="E1791" s="129"/>
      <c r="F1791" s="129"/>
      <c r="G1791" s="129"/>
      <c r="H1791" s="129"/>
      <c r="I1791" s="128"/>
      <c r="J1791" s="122"/>
      <c r="K1791" s="118"/>
      <c r="L1791" s="130"/>
      <c r="M1791" s="131"/>
      <c r="N1791" s="131"/>
      <c r="O1791" s="130"/>
      <c r="P1791" s="129"/>
      <c r="Q1791" s="135"/>
      <c r="R1791" s="129"/>
      <c r="S1791" s="136"/>
      <c r="T1791" s="122"/>
      <c r="U1791" s="10"/>
      <c r="V1791" s="10"/>
      <c r="W1791" s="10"/>
      <c r="X1791" s="50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0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  <c r="EY1791" s="1"/>
      <c r="EZ1791" s="1"/>
      <c r="FA1791" s="1"/>
      <c r="FB1791" s="1"/>
      <c r="FC1791" s="1"/>
      <c r="FD1791" s="1"/>
      <c r="FE1791" s="1"/>
      <c r="FF1791" s="1"/>
      <c r="FG1791" s="1"/>
      <c r="FH1791" s="1"/>
      <c r="FI1791" s="1"/>
      <c r="FJ1791" s="1"/>
    </row>
    <row r="1792" spans="1:166" x14ac:dyDescent="0.15">
      <c r="A1792" s="134"/>
      <c r="B1792" s="127"/>
      <c r="C1792" s="119"/>
      <c r="D1792" s="128"/>
      <c r="E1792" s="129"/>
      <c r="F1792" s="129"/>
      <c r="G1792" s="129"/>
      <c r="H1792" s="129"/>
      <c r="I1792" s="128"/>
      <c r="J1792" s="122"/>
      <c r="K1792" s="118"/>
      <c r="L1792" s="130"/>
      <c r="M1792" s="131"/>
      <c r="N1792" s="131"/>
      <c r="O1792" s="130"/>
      <c r="P1792" s="129"/>
      <c r="Q1792" s="135"/>
      <c r="R1792" s="129"/>
      <c r="S1792" s="136"/>
      <c r="T1792" s="122"/>
      <c r="U1792" s="10"/>
      <c r="V1792" s="10"/>
      <c r="W1792" s="10"/>
      <c r="X1792" s="50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0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  <c r="EY1792" s="1"/>
      <c r="EZ1792" s="1"/>
      <c r="FA1792" s="1"/>
      <c r="FB1792" s="1"/>
      <c r="FC1792" s="1"/>
      <c r="FD1792" s="1"/>
      <c r="FE1792" s="1"/>
      <c r="FF1792" s="1"/>
      <c r="FG1792" s="1"/>
      <c r="FH1792" s="1"/>
      <c r="FI1792" s="1"/>
      <c r="FJ1792" s="1"/>
    </row>
    <row r="1793" spans="1:166" x14ac:dyDescent="0.15">
      <c r="A1793" s="134"/>
      <c r="B1793" s="127"/>
      <c r="C1793" s="119"/>
      <c r="D1793" s="128"/>
      <c r="E1793" s="129"/>
      <c r="F1793" s="129"/>
      <c r="G1793" s="129"/>
      <c r="H1793" s="129"/>
      <c r="I1793" s="128"/>
      <c r="J1793" s="122"/>
      <c r="K1793" s="118"/>
      <c r="L1793" s="130"/>
      <c r="M1793" s="131"/>
      <c r="N1793" s="131"/>
      <c r="O1793" s="130"/>
      <c r="P1793" s="129"/>
      <c r="Q1793" s="135"/>
      <c r="R1793" s="129"/>
      <c r="S1793" s="136"/>
      <c r="T1793" s="122"/>
      <c r="U1793" s="10"/>
      <c r="V1793" s="10"/>
      <c r="W1793" s="10"/>
      <c r="X1793" s="50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0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  <c r="EY1793" s="1"/>
      <c r="EZ1793" s="1"/>
      <c r="FA1793" s="1"/>
      <c r="FB1793" s="1"/>
      <c r="FC1793" s="1"/>
      <c r="FD1793" s="1"/>
      <c r="FE1793" s="1"/>
      <c r="FF1793" s="1"/>
      <c r="FG1793" s="1"/>
      <c r="FH1793" s="1"/>
      <c r="FI1793" s="1"/>
      <c r="FJ1793" s="1"/>
    </row>
    <row r="1794" spans="1:166" x14ac:dyDescent="0.15">
      <c r="A1794" s="134"/>
      <c r="B1794" s="127"/>
      <c r="C1794" s="119"/>
      <c r="D1794" s="128"/>
      <c r="E1794" s="129"/>
      <c r="F1794" s="129"/>
      <c r="G1794" s="129"/>
      <c r="H1794" s="129"/>
      <c r="I1794" s="128"/>
      <c r="J1794" s="122"/>
      <c r="K1794" s="118"/>
      <c r="L1794" s="130"/>
      <c r="M1794" s="131"/>
      <c r="N1794" s="131"/>
      <c r="O1794" s="130"/>
      <c r="P1794" s="129"/>
      <c r="Q1794" s="135"/>
      <c r="R1794" s="129"/>
      <c r="S1794" s="136"/>
      <c r="T1794" s="122"/>
      <c r="U1794" s="10"/>
      <c r="V1794" s="10"/>
      <c r="W1794" s="10"/>
      <c r="X1794" s="50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0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  <c r="EY1794" s="1"/>
      <c r="EZ1794" s="1"/>
      <c r="FA1794" s="1"/>
      <c r="FB1794" s="1"/>
      <c r="FC1794" s="1"/>
      <c r="FD1794" s="1"/>
      <c r="FE1794" s="1"/>
      <c r="FF1794" s="1"/>
      <c r="FG1794" s="1"/>
      <c r="FH1794" s="1"/>
      <c r="FI1794" s="1"/>
      <c r="FJ1794" s="1"/>
    </row>
    <row r="1795" spans="1:166" x14ac:dyDescent="0.15">
      <c r="A1795" s="134"/>
      <c r="B1795" s="127"/>
      <c r="C1795" s="119"/>
      <c r="D1795" s="128"/>
      <c r="E1795" s="129"/>
      <c r="F1795" s="129"/>
      <c r="G1795" s="129"/>
      <c r="H1795" s="129"/>
      <c r="I1795" s="128"/>
      <c r="J1795" s="122"/>
      <c r="K1795" s="118"/>
      <c r="L1795" s="130"/>
      <c r="M1795" s="131"/>
      <c r="N1795" s="131"/>
      <c r="O1795" s="130"/>
      <c r="P1795" s="129"/>
      <c r="Q1795" s="135"/>
      <c r="R1795" s="129"/>
      <c r="S1795" s="136"/>
      <c r="T1795" s="122"/>
      <c r="U1795" s="10"/>
      <c r="V1795" s="10"/>
      <c r="W1795" s="10"/>
      <c r="X1795" s="50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0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  <c r="EY1795" s="1"/>
      <c r="EZ1795" s="1"/>
      <c r="FA1795" s="1"/>
      <c r="FB1795" s="1"/>
      <c r="FC1795" s="1"/>
      <c r="FD1795" s="1"/>
      <c r="FE1795" s="1"/>
      <c r="FF1795" s="1"/>
      <c r="FG1795" s="1"/>
      <c r="FH1795" s="1"/>
      <c r="FI1795" s="1"/>
      <c r="FJ1795" s="1"/>
    </row>
    <row r="1796" spans="1:166" x14ac:dyDescent="0.15">
      <c r="A1796" s="134"/>
      <c r="B1796" s="127"/>
      <c r="C1796" s="119"/>
      <c r="D1796" s="128"/>
      <c r="E1796" s="129"/>
      <c r="F1796" s="129"/>
      <c r="G1796" s="129"/>
      <c r="H1796" s="129"/>
      <c r="I1796" s="128"/>
      <c r="J1796" s="122"/>
      <c r="K1796" s="118"/>
      <c r="L1796" s="130"/>
      <c r="M1796" s="131"/>
      <c r="N1796" s="131"/>
      <c r="O1796" s="130"/>
      <c r="P1796" s="129"/>
      <c r="Q1796" s="135"/>
      <c r="R1796" s="129"/>
      <c r="S1796" s="136"/>
      <c r="T1796" s="122"/>
      <c r="U1796" s="10"/>
      <c r="V1796" s="10"/>
      <c r="W1796" s="10"/>
      <c r="X1796" s="50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0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  <c r="EY1796" s="1"/>
      <c r="EZ1796" s="1"/>
      <c r="FA1796" s="1"/>
      <c r="FB1796" s="1"/>
      <c r="FC1796" s="1"/>
      <c r="FD1796" s="1"/>
      <c r="FE1796" s="1"/>
      <c r="FF1796" s="1"/>
      <c r="FG1796" s="1"/>
      <c r="FH1796" s="1"/>
      <c r="FI1796" s="1"/>
      <c r="FJ1796" s="1"/>
    </row>
    <row r="1797" spans="1:166" x14ac:dyDescent="0.15">
      <c r="A1797" s="134"/>
      <c r="B1797" s="127"/>
      <c r="C1797" s="119"/>
      <c r="D1797" s="128"/>
      <c r="E1797" s="129"/>
      <c r="F1797" s="129"/>
      <c r="G1797" s="129"/>
      <c r="H1797" s="129"/>
      <c r="I1797" s="128"/>
      <c r="J1797" s="122"/>
      <c r="K1797" s="118"/>
      <c r="L1797" s="130"/>
      <c r="M1797" s="131"/>
      <c r="N1797" s="131"/>
      <c r="O1797" s="130"/>
      <c r="P1797" s="129"/>
      <c r="Q1797" s="135"/>
      <c r="R1797" s="129"/>
      <c r="S1797" s="136"/>
      <c r="T1797" s="122"/>
      <c r="U1797" s="10"/>
      <c r="V1797" s="10"/>
      <c r="W1797" s="10"/>
      <c r="X1797" s="50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0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  <c r="EY1797" s="1"/>
      <c r="EZ1797" s="1"/>
      <c r="FA1797" s="1"/>
      <c r="FB1797" s="1"/>
      <c r="FC1797" s="1"/>
      <c r="FD1797" s="1"/>
      <c r="FE1797" s="1"/>
      <c r="FF1797" s="1"/>
      <c r="FG1797" s="1"/>
      <c r="FH1797" s="1"/>
      <c r="FI1797" s="1"/>
      <c r="FJ1797" s="1"/>
    </row>
    <row r="1798" spans="1:166" x14ac:dyDescent="0.15">
      <c r="A1798" s="134"/>
      <c r="B1798" s="127"/>
      <c r="C1798" s="119"/>
      <c r="D1798" s="128"/>
      <c r="E1798" s="129"/>
      <c r="F1798" s="129"/>
      <c r="G1798" s="129"/>
      <c r="H1798" s="129"/>
      <c r="I1798" s="128"/>
      <c r="J1798" s="122"/>
      <c r="K1798" s="118"/>
      <c r="L1798" s="130"/>
      <c r="M1798" s="131"/>
      <c r="N1798" s="131"/>
      <c r="O1798" s="130"/>
      <c r="P1798" s="129"/>
      <c r="Q1798" s="135"/>
      <c r="R1798" s="129"/>
      <c r="S1798" s="136"/>
      <c r="T1798" s="122"/>
      <c r="U1798" s="10"/>
      <c r="V1798" s="10"/>
      <c r="W1798" s="10"/>
      <c r="X1798" s="50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0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  <c r="EY1798" s="1"/>
      <c r="EZ1798" s="1"/>
      <c r="FA1798" s="1"/>
      <c r="FB1798" s="1"/>
      <c r="FC1798" s="1"/>
      <c r="FD1798" s="1"/>
      <c r="FE1798" s="1"/>
      <c r="FF1798" s="1"/>
      <c r="FG1798" s="1"/>
      <c r="FH1798" s="1"/>
      <c r="FI1798" s="1"/>
      <c r="FJ1798" s="1"/>
    </row>
    <row r="1799" spans="1:166" x14ac:dyDescent="0.15">
      <c r="A1799" s="134"/>
      <c r="B1799" s="127"/>
      <c r="C1799" s="119"/>
      <c r="D1799" s="128"/>
      <c r="E1799" s="129"/>
      <c r="F1799" s="129"/>
      <c r="G1799" s="129"/>
      <c r="H1799" s="129"/>
      <c r="I1799" s="128"/>
      <c r="J1799" s="122"/>
      <c r="K1799" s="118"/>
      <c r="L1799" s="130"/>
      <c r="M1799" s="131"/>
      <c r="N1799" s="131"/>
      <c r="O1799" s="130"/>
      <c r="P1799" s="129"/>
      <c r="Q1799" s="135"/>
      <c r="R1799" s="129"/>
      <c r="S1799" s="136"/>
      <c r="T1799" s="122"/>
      <c r="U1799" s="10"/>
      <c r="V1799" s="10"/>
      <c r="W1799" s="10"/>
      <c r="X1799" s="50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0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  <c r="EY1799" s="1"/>
      <c r="EZ1799" s="1"/>
      <c r="FA1799" s="1"/>
      <c r="FB1799" s="1"/>
      <c r="FC1799" s="1"/>
      <c r="FD1799" s="1"/>
      <c r="FE1799" s="1"/>
      <c r="FF1799" s="1"/>
      <c r="FG1799" s="1"/>
      <c r="FH1799" s="1"/>
      <c r="FI1799" s="1"/>
      <c r="FJ1799" s="1"/>
    </row>
    <row r="1800" spans="1:166" x14ac:dyDescent="0.15">
      <c r="A1800" s="134"/>
      <c r="B1800" s="127"/>
      <c r="C1800" s="119"/>
      <c r="D1800" s="128"/>
      <c r="E1800" s="129"/>
      <c r="F1800" s="129"/>
      <c r="G1800" s="129"/>
      <c r="H1800" s="129"/>
      <c r="I1800" s="128"/>
      <c r="J1800" s="122"/>
      <c r="K1800" s="118"/>
      <c r="L1800" s="130"/>
      <c r="M1800" s="131"/>
      <c r="N1800" s="131"/>
      <c r="O1800" s="130"/>
      <c r="P1800" s="129"/>
      <c r="Q1800" s="135"/>
      <c r="R1800" s="129"/>
      <c r="S1800" s="136"/>
      <c r="T1800" s="122"/>
      <c r="U1800" s="10"/>
      <c r="V1800" s="10"/>
      <c r="W1800" s="10"/>
      <c r="X1800" s="50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0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  <c r="EY1800" s="1"/>
      <c r="EZ1800" s="1"/>
      <c r="FA1800" s="1"/>
      <c r="FB1800" s="1"/>
      <c r="FC1800" s="1"/>
      <c r="FD1800" s="1"/>
      <c r="FE1800" s="1"/>
      <c r="FF1800" s="1"/>
      <c r="FG1800" s="1"/>
      <c r="FH1800" s="1"/>
      <c r="FI1800" s="1"/>
      <c r="FJ1800" s="1"/>
    </row>
    <row r="1801" spans="1:166" x14ac:dyDescent="0.15">
      <c r="A1801" s="134"/>
      <c r="B1801" s="127"/>
      <c r="C1801" s="119"/>
      <c r="D1801" s="128"/>
      <c r="E1801" s="129"/>
      <c r="F1801" s="129"/>
      <c r="G1801" s="129"/>
      <c r="H1801" s="129"/>
      <c r="I1801" s="128"/>
      <c r="J1801" s="122"/>
      <c r="K1801" s="118"/>
      <c r="L1801" s="130"/>
      <c r="M1801" s="131"/>
      <c r="N1801" s="131"/>
      <c r="O1801" s="130"/>
      <c r="P1801" s="129"/>
      <c r="Q1801" s="135"/>
      <c r="R1801" s="129"/>
      <c r="S1801" s="136"/>
      <c r="T1801" s="122"/>
      <c r="U1801" s="10"/>
      <c r="V1801" s="10"/>
      <c r="W1801" s="10"/>
      <c r="X1801" s="50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0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  <c r="EY1801" s="1"/>
      <c r="EZ1801" s="1"/>
      <c r="FA1801" s="1"/>
      <c r="FB1801" s="1"/>
      <c r="FC1801" s="1"/>
      <c r="FD1801" s="1"/>
      <c r="FE1801" s="1"/>
      <c r="FF1801" s="1"/>
      <c r="FG1801" s="1"/>
      <c r="FH1801" s="1"/>
      <c r="FI1801" s="1"/>
      <c r="FJ1801" s="1"/>
    </row>
    <row r="1802" spans="1:166" x14ac:dyDescent="0.15">
      <c r="A1802" s="134"/>
      <c r="B1802" s="127"/>
      <c r="C1802" s="119"/>
      <c r="D1802" s="128"/>
      <c r="E1802" s="129"/>
      <c r="F1802" s="129"/>
      <c r="G1802" s="129"/>
      <c r="H1802" s="129"/>
      <c r="I1802" s="128"/>
      <c r="J1802" s="122"/>
      <c r="K1802" s="118"/>
      <c r="L1802" s="130"/>
      <c r="M1802" s="131"/>
      <c r="N1802" s="131"/>
      <c r="O1802" s="130"/>
      <c r="P1802" s="129"/>
      <c r="Q1802" s="135"/>
      <c r="R1802" s="129"/>
      <c r="S1802" s="136"/>
      <c r="T1802" s="122"/>
      <c r="U1802" s="10"/>
      <c r="V1802" s="10"/>
      <c r="W1802" s="10"/>
      <c r="X1802" s="50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0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  <c r="EY1802" s="1"/>
      <c r="EZ1802" s="1"/>
      <c r="FA1802" s="1"/>
      <c r="FB1802" s="1"/>
      <c r="FC1802" s="1"/>
      <c r="FD1802" s="1"/>
      <c r="FE1802" s="1"/>
      <c r="FF1802" s="1"/>
      <c r="FG1802" s="1"/>
      <c r="FH1802" s="1"/>
      <c r="FI1802" s="1"/>
      <c r="FJ1802" s="1"/>
    </row>
    <row r="1803" spans="1:166" x14ac:dyDescent="0.15">
      <c r="A1803" s="134"/>
      <c r="B1803" s="127"/>
      <c r="C1803" s="119"/>
      <c r="D1803" s="128"/>
      <c r="E1803" s="129"/>
      <c r="F1803" s="129"/>
      <c r="G1803" s="129"/>
      <c r="H1803" s="129"/>
      <c r="I1803" s="128"/>
      <c r="J1803" s="122"/>
      <c r="K1803" s="118"/>
      <c r="L1803" s="130"/>
      <c r="M1803" s="131"/>
      <c r="N1803" s="131"/>
      <c r="O1803" s="130"/>
      <c r="P1803" s="129"/>
      <c r="Q1803" s="135"/>
      <c r="R1803" s="129"/>
      <c r="S1803" s="136"/>
      <c r="T1803" s="122"/>
      <c r="U1803" s="10"/>
      <c r="V1803" s="10"/>
      <c r="W1803" s="10"/>
      <c r="X1803" s="50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0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  <c r="EY1803" s="1"/>
      <c r="EZ1803" s="1"/>
      <c r="FA1803" s="1"/>
      <c r="FB1803" s="1"/>
      <c r="FC1803" s="1"/>
      <c r="FD1803" s="1"/>
      <c r="FE1803" s="1"/>
      <c r="FF1803" s="1"/>
      <c r="FG1803" s="1"/>
      <c r="FH1803" s="1"/>
      <c r="FI1803" s="1"/>
      <c r="FJ1803" s="1"/>
    </row>
    <row r="1804" spans="1:166" x14ac:dyDescent="0.15">
      <c r="A1804" s="134"/>
      <c r="B1804" s="127"/>
      <c r="C1804" s="119"/>
      <c r="D1804" s="128"/>
      <c r="E1804" s="129"/>
      <c r="F1804" s="129"/>
      <c r="G1804" s="129"/>
      <c r="H1804" s="129"/>
      <c r="I1804" s="128"/>
      <c r="J1804" s="122"/>
      <c r="K1804" s="118"/>
      <c r="L1804" s="130"/>
      <c r="M1804" s="131"/>
      <c r="N1804" s="131"/>
      <c r="O1804" s="130"/>
      <c r="P1804" s="129"/>
      <c r="Q1804" s="135"/>
      <c r="R1804" s="129"/>
      <c r="S1804" s="136"/>
      <c r="T1804" s="122"/>
      <c r="U1804" s="10"/>
      <c r="V1804" s="10"/>
      <c r="W1804" s="10"/>
      <c r="X1804" s="50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0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  <c r="EY1804" s="1"/>
      <c r="EZ1804" s="1"/>
      <c r="FA1804" s="1"/>
      <c r="FB1804" s="1"/>
      <c r="FC1804" s="1"/>
      <c r="FD1804" s="1"/>
      <c r="FE1804" s="1"/>
      <c r="FF1804" s="1"/>
      <c r="FG1804" s="1"/>
      <c r="FH1804" s="1"/>
      <c r="FI1804" s="1"/>
      <c r="FJ1804" s="1"/>
    </row>
    <row r="1805" spans="1:166" x14ac:dyDescent="0.15">
      <c r="A1805" s="134"/>
      <c r="B1805" s="127"/>
      <c r="C1805" s="119"/>
      <c r="D1805" s="128"/>
      <c r="E1805" s="129"/>
      <c r="F1805" s="129"/>
      <c r="G1805" s="129"/>
      <c r="H1805" s="129"/>
      <c r="I1805" s="128"/>
      <c r="J1805" s="122"/>
      <c r="K1805" s="118"/>
      <c r="L1805" s="130"/>
      <c r="M1805" s="131"/>
      <c r="N1805" s="131"/>
      <c r="O1805" s="130"/>
      <c r="P1805" s="129"/>
      <c r="Q1805" s="135"/>
      <c r="R1805" s="129"/>
      <c r="S1805" s="136"/>
      <c r="T1805" s="122"/>
      <c r="U1805" s="10"/>
      <c r="V1805" s="10"/>
      <c r="W1805" s="10"/>
      <c r="X1805" s="50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0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  <c r="EY1805" s="1"/>
      <c r="EZ1805" s="1"/>
      <c r="FA1805" s="1"/>
      <c r="FB1805" s="1"/>
      <c r="FC1805" s="1"/>
      <c r="FD1805" s="1"/>
      <c r="FE1805" s="1"/>
      <c r="FF1805" s="1"/>
      <c r="FG1805" s="1"/>
      <c r="FH1805" s="1"/>
      <c r="FI1805" s="1"/>
      <c r="FJ1805" s="1"/>
    </row>
    <row r="1806" spans="1:166" x14ac:dyDescent="0.15">
      <c r="A1806" s="134"/>
      <c r="B1806" s="127"/>
      <c r="C1806" s="119"/>
      <c r="D1806" s="128"/>
      <c r="E1806" s="129"/>
      <c r="F1806" s="129"/>
      <c r="G1806" s="129"/>
      <c r="H1806" s="129"/>
      <c r="I1806" s="128"/>
      <c r="J1806" s="122"/>
      <c r="K1806" s="118"/>
      <c r="L1806" s="130"/>
      <c r="M1806" s="131"/>
      <c r="N1806" s="131"/>
      <c r="O1806" s="130"/>
      <c r="P1806" s="129"/>
      <c r="Q1806" s="135"/>
      <c r="R1806" s="129"/>
      <c r="S1806" s="136"/>
      <c r="T1806" s="122"/>
      <c r="U1806" s="10"/>
      <c r="V1806" s="10"/>
      <c r="W1806" s="10"/>
      <c r="X1806" s="50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0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  <c r="EY1806" s="1"/>
      <c r="EZ1806" s="1"/>
      <c r="FA1806" s="1"/>
      <c r="FB1806" s="1"/>
      <c r="FC1806" s="1"/>
      <c r="FD1806" s="1"/>
      <c r="FE1806" s="1"/>
      <c r="FF1806" s="1"/>
      <c r="FG1806" s="1"/>
      <c r="FH1806" s="1"/>
      <c r="FI1806" s="1"/>
      <c r="FJ1806" s="1"/>
    </row>
    <row r="1807" spans="1:166" x14ac:dyDescent="0.15">
      <c r="A1807" s="134"/>
      <c r="B1807" s="127"/>
      <c r="C1807" s="119"/>
      <c r="D1807" s="128"/>
      <c r="E1807" s="129"/>
      <c r="F1807" s="129"/>
      <c r="G1807" s="129"/>
      <c r="H1807" s="129"/>
      <c r="I1807" s="128"/>
      <c r="J1807" s="122"/>
      <c r="K1807" s="118"/>
      <c r="L1807" s="130"/>
      <c r="M1807" s="131"/>
      <c r="N1807" s="131"/>
      <c r="O1807" s="130"/>
      <c r="P1807" s="129"/>
      <c r="Q1807" s="135"/>
      <c r="R1807" s="129"/>
      <c r="S1807" s="136"/>
      <c r="T1807" s="122"/>
      <c r="U1807" s="10"/>
      <c r="V1807" s="10"/>
      <c r="W1807" s="10"/>
      <c r="X1807" s="50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0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  <c r="EY1807" s="1"/>
      <c r="EZ1807" s="1"/>
      <c r="FA1807" s="1"/>
      <c r="FB1807" s="1"/>
      <c r="FC1807" s="1"/>
      <c r="FD1807" s="1"/>
      <c r="FE1807" s="1"/>
      <c r="FF1807" s="1"/>
      <c r="FG1807" s="1"/>
      <c r="FH1807" s="1"/>
      <c r="FI1807" s="1"/>
      <c r="FJ1807" s="1"/>
    </row>
    <row r="1808" spans="1:166" x14ac:dyDescent="0.15">
      <c r="A1808" s="134"/>
      <c r="B1808" s="127"/>
      <c r="C1808" s="119"/>
      <c r="D1808" s="128"/>
      <c r="E1808" s="129"/>
      <c r="F1808" s="129"/>
      <c r="G1808" s="129"/>
      <c r="H1808" s="129"/>
      <c r="I1808" s="128"/>
      <c r="J1808" s="122"/>
      <c r="K1808" s="118"/>
      <c r="L1808" s="130"/>
      <c r="M1808" s="131"/>
      <c r="N1808" s="131"/>
      <c r="O1808" s="130"/>
      <c r="P1808" s="129"/>
      <c r="Q1808" s="135"/>
      <c r="R1808" s="129"/>
      <c r="S1808" s="136"/>
      <c r="T1808" s="122"/>
      <c r="U1808" s="10"/>
      <c r="V1808" s="10"/>
      <c r="W1808" s="10"/>
      <c r="X1808" s="50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0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  <c r="EY1808" s="1"/>
      <c r="EZ1808" s="1"/>
      <c r="FA1808" s="1"/>
      <c r="FB1808" s="1"/>
      <c r="FC1808" s="1"/>
      <c r="FD1808" s="1"/>
      <c r="FE1808" s="1"/>
      <c r="FF1808" s="1"/>
      <c r="FG1808" s="1"/>
      <c r="FH1808" s="1"/>
      <c r="FI1808" s="1"/>
      <c r="FJ1808" s="1"/>
    </row>
    <row r="1809" spans="1:166" x14ac:dyDescent="0.15">
      <c r="A1809" s="134"/>
      <c r="B1809" s="127"/>
      <c r="C1809" s="119"/>
      <c r="D1809" s="128"/>
      <c r="E1809" s="129"/>
      <c r="F1809" s="129"/>
      <c r="G1809" s="129"/>
      <c r="H1809" s="129"/>
      <c r="I1809" s="128"/>
      <c r="J1809" s="122"/>
      <c r="K1809" s="118"/>
      <c r="L1809" s="130"/>
      <c r="M1809" s="131"/>
      <c r="N1809" s="131"/>
      <c r="O1809" s="130"/>
      <c r="P1809" s="129"/>
      <c r="Q1809" s="135"/>
      <c r="R1809" s="129"/>
      <c r="S1809" s="136"/>
      <c r="T1809" s="122"/>
      <c r="U1809" s="10"/>
      <c r="V1809" s="10"/>
      <c r="W1809" s="10"/>
      <c r="X1809" s="50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0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  <c r="EY1809" s="1"/>
      <c r="EZ1809" s="1"/>
      <c r="FA1809" s="1"/>
      <c r="FB1809" s="1"/>
      <c r="FC1809" s="1"/>
      <c r="FD1809" s="1"/>
      <c r="FE1809" s="1"/>
      <c r="FF1809" s="1"/>
      <c r="FG1809" s="1"/>
      <c r="FH1809" s="1"/>
      <c r="FI1809" s="1"/>
      <c r="FJ1809" s="1"/>
    </row>
    <row r="1810" spans="1:166" x14ac:dyDescent="0.15">
      <c r="A1810" s="134"/>
      <c r="B1810" s="127"/>
      <c r="C1810" s="119"/>
      <c r="D1810" s="128"/>
      <c r="E1810" s="129"/>
      <c r="F1810" s="129"/>
      <c r="G1810" s="129"/>
      <c r="H1810" s="129"/>
      <c r="I1810" s="128"/>
      <c r="J1810" s="122"/>
      <c r="K1810" s="118"/>
      <c r="L1810" s="130"/>
      <c r="M1810" s="131"/>
      <c r="N1810" s="131"/>
      <c r="O1810" s="130"/>
      <c r="P1810" s="129"/>
      <c r="Q1810" s="135"/>
      <c r="R1810" s="129"/>
      <c r="S1810" s="136"/>
      <c r="T1810" s="122"/>
      <c r="U1810" s="10"/>
      <c r="V1810" s="10"/>
      <c r="W1810" s="10"/>
      <c r="X1810" s="50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0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  <c r="EY1810" s="1"/>
      <c r="EZ1810" s="1"/>
      <c r="FA1810" s="1"/>
      <c r="FB1810" s="1"/>
      <c r="FC1810" s="1"/>
      <c r="FD1810" s="1"/>
      <c r="FE1810" s="1"/>
      <c r="FF1810" s="1"/>
      <c r="FG1810" s="1"/>
      <c r="FH1810" s="1"/>
      <c r="FI1810" s="1"/>
      <c r="FJ1810" s="1"/>
    </row>
    <row r="1811" spans="1:166" x14ac:dyDescent="0.15">
      <c r="A1811" s="134"/>
      <c r="B1811" s="127"/>
      <c r="C1811" s="119"/>
      <c r="D1811" s="128"/>
      <c r="E1811" s="129"/>
      <c r="F1811" s="129"/>
      <c r="G1811" s="129"/>
      <c r="H1811" s="129"/>
      <c r="I1811" s="128"/>
      <c r="J1811" s="122"/>
      <c r="K1811" s="118"/>
      <c r="L1811" s="130"/>
      <c r="M1811" s="131"/>
      <c r="N1811" s="131"/>
      <c r="O1811" s="130"/>
      <c r="P1811" s="129"/>
      <c r="Q1811" s="135"/>
      <c r="R1811" s="129"/>
      <c r="S1811" s="136"/>
      <c r="T1811" s="122"/>
      <c r="U1811" s="10"/>
      <c r="V1811" s="10"/>
      <c r="W1811" s="10"/>
      <c r="X1811" s="50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0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  <c r="EY1811" s="1"/>
      <c r="EZ1811" s="1"/>
      <c r="FA1811" s="1"/>
      <c r="FB1811" s="1"/>
      <c r="FC1811" s="1"/>
      <c r="FD1811" s="1"/>
      <c r="FE1811" s="1"/>
      <c r="FF1811" s="1"/>
      <c r="FG1811" s="1"/>
      <c r="FH1811" s="1"/>
      <c r="FI1811" s="1"/>
      <c r="FJ1811" s="1"/>
    </row>
    <row r="1812" spans="1:166" x14ac:dyDescent="0.15">
      <c r="A1812" s="134"/>
      <c r="B1812" s="127"/>
      <c r="C1812" s="119"/>
      <c r="D1812" s="128"/>
      <c r="E1812" s="129"/>
      <c r="F1812" s="129"/>
      <c r="G1812" s="129"/>
      <c r="H1812" s="129"/>
      <c r="I1812" s="128"/>
      <c r="J1812" s="122"/>
      <c r="K1812" s="118"/>
      <c r="L1812" s="130"/>
      <c r="M1812" s="131"/>
      <c r="N1812" s="131"/>
      <c r="O1812" s="130"/>
      <c r="P1812" s="129"/>
      <c r="Q1812" s="135"/>
      <c r="R1812" s="129"/>
      <c r="S1812" s="136"/>
      <c r="T1812" s="122"/>
      <c r="U1812" s="10"/>
      <c r="V1812" s="10"/>
      <c r="W1812" s="10"/>
      <c r="X1812" s="50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0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  <c r="EY1812" s="1"/>
      <c r="EZ1812" s="1"/>
      <c r="FA1812" s="1"/>
      <c r="FB1812" s="1"/>
      <c r="FC1812" s="1"/>
      <c r="FD1812" s="1"/>
      <c r="FE1812" s="1"/>
      <c r="FF1812" s="1"/>
      <c r="FG1812" s="1"/>
      <c r="FH1812" s="1"/>
      <c r="FI1812" s="1"/>
      <c r="FJ1812" s="1"/>
    </row>
    <row r="1813" spans="1:166" x14ac:dyDescent="0.15">
      <c r="A1813" s="134"/>
      <c r="B1813" s="127"/>
      <c r="C1813" s="119"/>
      <c r="D1813" s="128"/>
      <c r="E1813" s="129"/>
      <c r="F1813" s="129"/>
      <c r="G1813" s="129"/>
      <c r="H1813" s="129"/>
      <c r="I1813" s="128"/>
      <c r="J1813" s="122"/>
      <c r="K1813" s="118"/>
      <c r="L1813" s="130"/>
      <c r="M1813" s="131"/>
      <c r="N1813" s="131"/>
      <c r="O1813" s="130"/>
      <c r="P1813" s="129"/>
      <c r="Q1813" s="135"/>
      <c r="R1813" s="129"/>
      <c r="S1813" s="136"/>
      <c r="T1813" s="122"/>
      <c r="U1813" s="10"/>
      <c r="V1813" s="10"/>
      <c r="W1813" s="10"/>
      <c r="X1813" s="50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0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  <c r="EY1813" s="1"/>
      <c r="EZ1813" s="1"/>
      <c r="FA1813" s="1"/>
      <c r="FB1813" s="1"/>
      <c r="FC1813" s="1"/>
      <c r="FD1813" s="1"/>
      <c r="FE1813" s="1"/>
      <c r="FF1813" s="1"/>
      <c r="FG1813" s="1"/>
      <c r="FH1813" s="1"/>
      <c r="FI1813" s="1"/>
      <c r="FJ1813" s="1"/>
    </row>
    <row r="1814" spans="1:166" x14ac:dyDescent="0.15">
      <c r="A1814" s="134"/>
      <c r="B1814" s="127"/>
      <c r="C1814" s="119"/>
      <c r="D1814" s="128"/>
      <c r="E1814" s="129"/>
      <c r="F1814" s="129"/>
      <c r="G1814" s="129"/>
      <c r="H1814" s="129"/>
      <c r="I1814" s="128"/>
      <c r="J1814" s="122"/>
      <c r="K1814" s="118"/>
      <c r="L1814" s="130"/>
      <c r="M1814" s="131"/>
      <c r="N1814" s="131"/>
      <c r="O1814" s="130"/>
      <c r="P1814" s="129"/>
      <c r="Q1814" s="135"/>
      <c r="R1814" s="129"/>
      <c r="S1814" s="136"/>
      <c r="T1814" s="122"/>
      <c r="U1814" s="10"/>
      <c r="V1814" s="10"/>
      <c r="W1814" s="10"/>
      <c r="X1814" s="50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0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  <c r="EY1814" s="1"/>
      <c r="EZ1814" s="1"/>
      <c r="FA1814" s="1"/>
      <c r="FB1814" s="1"/>
      <c r="FC1814" s="1"/>
      <c r="FD1814" s="1"/>
      <c r="FE1814" s="1"/>
      <c r="FF1814" s="1"/>
      <c r="FG1814" s="1"/>
      <c r="FH1814" s="1"/>
      <c r="FI1814" s="1"/>
      <c r="FJ1814" s="1"/>
    </row>
    <row r="1815" spans="1:166" x14ac:dyDescent="0.15">
      <c r="A1815" s="134"/>
      <c r="B1815" s="127"/>
      <c r="C1815" s="119"/>
      <c r="D1815" s="128"/>
      <c r="E1815" s="129"/>
      <c r="F1815" s="129"/>
      <c r="G1815" s="129"/>
      <c r="H1815" s="129"/>
      <c r="I1815" s="128"/>
      <c r="J1815" s="122"/>
      <c r="K1815" s="118"/>
      <c r="L1815" s="130"/>
      <c r="M1815" s="131"/>
      <c r="N1815" s="131"/>
      <c r="O1815" s="130"/>
      <c r="P1815" s="129"/>
      <c r="Q1815" s="135"/>
      <c r="R1815" s="129"/>
      <c r="S1815" s="136"/>
      <c r="T1815" s="122"/>
      <c r="U1815" s="10"/>
      <c r="V1815" s="10"/>
      <c r="W1815" s="10"/>
      <c r="X1815" s="50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0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  <c r="EY1815" s="1"/>
      <c r="EZ1815" s="1"/>
      <c r="FA1815" s="1"/>
      <c r="FB1815" s="1"/>
      <c r="FC1815" s="1"/>
      <c r="FD1815" s="1"/>
      <c r="FE1815" s="1"/>
      <c r="FF1815" s="1"/>
      <c r="FG1815" s="1"/>
      <c r="FH1815" s="1"/>
      <c r="FI1815" s="1"/>
      <c r="FJ1815" s="1"/>
    </row>
    <row r="1816" spans="1:166" x14ac:dyDescent="0.15">
      <c r="A1816" s="134"/>
      <c r="B1816" s="127"/>
      <c r="C1816" s="119"/>
      <c r="D1816" s="128"/>
      <c r="E1816" s="129"/>
      <c r="F1816" s="129"/>
      <c r="G1816" s="129"/>
      <c r="H1816" s="129"/>
      <c r="I1816" s="128"/>
      <c r="J1816" s="122"/>
      <c r="K1816" s="118"/>
      <c r="L1816" s="130"/>
      <c r="M1816" s="131"/>
      <c r="N1816" s="131"/>
      <c r="O1816" s="130"/>
      <c r="P1816" s="129"/>
      <c r="Q1816" s="135"/>
      <c r="R1816" s="129"/>
      <c r="S1816" s="136"/>
      <c r="T1816" s="122"/>
      <c r="U1816" s="10"/>
      <c r="V1816" s="10"/>
      <c r="W1816" s="10"/>
      <c r="X1816" s="50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0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  <c r="EY1816" s="1"/>
      <c r="EZ1816" s="1"/>
      <c r="FA1816" s="1"/>
      <c r="FB1816" s="1"/>
      <c r="FC1816" s="1"/>
      <c r="FD1816" s="1"/>
      <c r="FE1816" s="1"/>
      <c r="FF1816" s="1"/>
      <c r="FG1816" s="1"/>
      <c r="FH1816" s="1"/>
      <c r="FI1816" s="1"/>
      <c r="FJ1816" s="1"/>
    </row>
    <row r="1817" spans="1:166" x14ac:dyDescent="0.15">
      <c r="A1817" s="134"/>
      <c r="B1817" s="127"/>
      <c r="C1817" s="119"/>
      <c r="D1817" s="128"/>
      <c r="E1817" s="129"/>
      <c r="F1817" s="129"/>
      <c r="G1817" s="129"/>
      <c r="H1817" s="129"/>
      <c r="I1817" s="128"/>
      <c r="J1817" s="122"/>
      <c r="K1817" s="118"/>
      <c r="L1817" s="130"/>
      <c r="M1817" s="131"/>
      <c r="N1817" s="131"/>
      <c r="O1817" s="130"/>
      <c r="P1817" s="129"/>
      <c r="Q1817" s="135"/>
      <c r="R1817" s="129"/>
      <c r="S1817" s="136"/>
      <c r="T1817" s="122"/>
      <c r="U1817" s="10"/>
      <c r="V1817" s="10"/>
      <c r="W1817" s="10"/>
      <c r="X1817" s="50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0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  <c r="EY1817" s="1"/>
      <c r="EZ1817" s="1"/>
      <c r="FA1817" s="1"/>
      <c r="FB1817" s="1"/>
      <c r="FC1817" s="1"/>
      <c r="FD1817" s="1"/>
      <c r="FE1817" s="1"/>
      <c r="FF1817" s="1"/>
      <c r="FG1817" s="1"/>
      <c r="FH1817" s="1"/>
      <c r="FI1817" s="1"/>
      <c r="FJ1817" s="1"/>
    </row>
    <row r="1818" spans="1:166" x14ac:dyDescent="0.15">
      <c r="A1818" s="134"/>
      <c r="B1818" s="127"/>
      <c r="C1818" s="119"/>
      <c r="D1818" s="128"/>
      <c r="E1818" s="129"/>
      <c r="F1818" s="129"/>
      <c r="G1818" s="129"/>
      <c r="H1818" s="129"/>
      <c r="I1818" s="128"/>
      <c r="J1818" s="122"/>
      <c r="K1818" s="118"/>
      <c r="L1818" s="130"/>
      <c r="M1818" s="131"/>
      <c r="N1818" s="131"/>
      <c r="O1818" s="130"/>
      <c r="P1818" s="129"/>
      <c r="Q1818" s="135"/>
      <c r="R1818" s="129"/>
      <c r="S1818" s="136"/>
      <c r="T1818" s="122"/>
      <c r="U1818" s="10"/>
      <c r="V1818" s="10"/>
      <c r="W1818" s="10"/>
      <c r="X1818" s="50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0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  <c r="EY1818" s="1"/>
      <c r="EZ1818" s="1"/>
      <c r="FA1818" s="1"/>
      <c r="FB1818" s="1"/>
      <c r="FC1818" s="1"/>
      <c r="FD1818" s="1"/>
      <c r="FE1818" s="1"/>
      <c r="FF1818" s="1"/>
      <c r="FG1818" s="1"/>
      <c r="FH1818" s="1"/>
      <c r="FI1818" s="1"/>
      <c r="FJ1818" s="1"/>
    </row>
    <row r="1819" spans="1:166" x14ac:dyDescent="0.15">
      <c r="A1819" s="134"/>
      <c r="B1819" s="127"/>
      <c r="C1819" s="119"/>
      <c r="D1819" s="128"/>
      <c r="E1819" s="129"/>
      <c r="F1819" s="129"/>
      <c r="G1819" s="129"/>
      <c r="H1819" s="129"/>
      <c r="I1819" s="128"/>
      <c r="J1819" s="122"/>
      <c r="K1819" s="118"/>
      <c r="L1819" s="130"/>
      <c r="M1819" s="131"/>
      <c r="N1819" s="131"/>
      <c r="O1819" s="130"/>
      <c r="P1819" s="129"/>
      <c r="Q1819" s="135"/>
      <c r="R1819" s="129"/>
      <c r="S1819" s="136"/>
      <c r="T1819" s="122"/>
      <c r="U1819" s="10"/>
      <c r="V1819" s="10"/>
      <c r="W1819" s="10"/>
      <c r="X1819" s="50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0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  <c r="EY1819" s="1"/>
      <c r="EZ1819" s="1"/>
      <c r="FA1819" s="1"/>
      <c r="FB1819" s="1"/>
      <c r="FC1819" s="1"/>
      <c r="FD1819" s="1"/>
      <c r="FE1819" s="1"/>
      <c r="FF1819" s="1"/>
      <c r="FG1819" s="1"/>
      <c r="FH1819" s="1"/>
      <c r="FI1819" s="1"/>
      <c r="FJ1819" s="1"/>
    </row>
    <row r="1820" spans="1:166" x14ac:dyDescent="0.15">
      <c r="A1820" s="134"/>
      <c r="B1820" s="127"/>
      <c r="C1820" s="119"/>
      <c r="D1820" s="128"/>
      <c r="E1820" s="129"/>
      <c r="F1820" s="129"/>
      <c r="G1820" s="129"/>
      <c r="H1820" s="129"/>
      <c r="I1820" s="128"/>
      <c r="J1820" s="122"/>
      <c r="K1820" s="118"/>
      <c r="L1820" s="130"/>
      <c r="M1820" s="131"/>
      <c r="N1820" s="131"/>
      <c r="O1820" s="130"/>
      <c r="P1820" s="129"/>
      <c r="Q1820" s="135"/>
      <c r="R1820" s="129"/>
      <c r="S1820" s="136"/>
      <c r="T1820" s="122"/>
      <c r="U1820" s="10"/>
      <c r="V1820" s="10"/>
      <c r="W1820" s="10"/>
      <c r="X1820" s="50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0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  <c r="EY1820" s="1"/>
      <c r="EZ1820" s="1"/>
      <c r="FA1820" s="1"/>
      <c r="FB1820" s="1"/>
      <c r="FC1820" s="1"/>
      <c r="FD1820" s="1"/>
      <c r="FE1820" s="1"/>
      <c r="FF1820" s="1"/>
      <c r="FG1820" s="1"/>
      <c r="FH1820" s="1"/>
      <c r="FI1820" s="1"/>
      <c r="FJ1820" s="1"/>
    </row>
    <row r="1821" spans="1:166" x14ac:dyDescent="0.15">
      <c r="A1821" s="134"/>
      <c r="B1821" s="127"/>
      <c r="C1821" s="119"/>
      <c r="D1821" s="128"/>
      <c r="E1821" s="129"/>
      <c r="F1821" s="129"/>
      <c r="G1821" s="129"/>
      <c r="H1821" s="129"/>
      <c r="I1821" s="128"/>
      <c r="J1821" s="122"/>
      <c r="K1821" s="118"/>
      <c r="L1821" s="130"/>
      <c r="M1821" s="131"/>
      <c r="N1821" s="131"/>
      <c r="O1821" s="130"/>
      <c r="P1821" s="129"/>
      <c r="Q1821" s="135"/>
      <c r="R1821" s="129"/>
      <c r="S1821" s="136"/>
      <c r="T1821" s="122"/>
      <c r="U1821" s="10"/>
      <c r="V1821" s="10"/>
      <c r="W1821" s="10"/>
      <c r="X1821" s="50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0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  <c r="EY1821" s="1"/>
      <c r="EZ1821" s="1"/>
      <c r="FA1821" s="1"/>
      <c r="FB1821" s="1"/>
      <c r="FC1821" s="1"/>
      <c r="FD1821" s="1"/>
      <c r="FE1821" s="1"/>
      <c r="FF1821" s="1"/>
      <c r="FG1821" s="1"/>
      <c r="FH1821" s="1"/>
      <c r="FI1821" s="1"/>
      <c r="FJ1821" s="1"/>
    </row>
    <row r="1822" spans="1:166" x14ac:dyDescent="0.15">
      <c r="A1822" s="134"/>
      <c r="B1822" s="127"/>
      <c r="C1822" s="119"/>
      <c r="D1822" s="128"/>
      <c r="E1822" s="129"/>
      <c r="F1822" s="129"/>
      <c r="G1822" s="129"/>
      <c r="H1822" s="129"/>
      <c r="I1822" s="128"/>
      <c r="J1822" s="122"/>
      <c r="K1822" s="118"/>
      <c r="L1822" s="130"/>
      <c r="M1822" s="131"/>
      <c r="N1822" s="131"/>
      <c r="O1822" s="130"/>
      <c r="P1822" s="129"/>
      <c r="Q1822" s="135"/>
      <c r="R1822" s="129"/>
      <c r="S1822" s="136"/>
      <c r="T1822" s="122"/>
      <c r="U1822" s="10"/>
      <c r="V1822" s="10"/>
      <c r="W1822" s="10"/>
      <c r="X1822" s="50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0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  <c r="EY1822" s="1"/>
      <c r="EZ1822" s="1"/>
      <c r="FA1822" s="1"/>
      <c r="FB1822" s="1"/>
      <c r="FC1822" s="1"/>
      <c r="FD1822" s="1"/>
      <c r="FE1822" s="1"/>
      <c r="FF1822" s="1"/>
      <c r="FG1822" s="1"/>
      <c r="FH1822" s="1"/>
      <c r="FI1822" s="1"/>
      <c r="FJ1822" s="1"/>
    </row>
    <row r="1823" spans="1:166" x14ac:dyDescent="0.15">
      <c r="A1823" s="134"/>
      <c r="B1823" s="127"/>
      <c r="C1823" s="119"/>
      <c r="D1823" s="128"/>
      <c r="E1823" s="129"/>
      <c r="F1823" s="129"/>
      <c r="G1823" s="129"/>
      <c r="H1823" s="129"/>
      <c r="I1823" s="128"/>
      <c r="J1823" s="122"/>
      <c r="K1823" s="118"/>
      <c r="L1823" s="130"/>
      <c r="M1823" s="131"/>
      <c r="N1823" s="131"/>
      <c r="O1823" s="130"/>
      <c r="P1823" s="129"/>
      <c r="Q1823" s="135"/>
      <c r="R1823" s="129"/>
      <c r="S1823" s="136"/>
      <c r="T1823" s="122"/>
      <c r="U1823" s="10"/>
      <c r="V1823" s="10"/>
      <c r="W1823" s="10"/>
      <c r="X1823" s="50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0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  <c r="EY1823" s="1"/>
      <c r="EZ1823" s="1"/>
      <c r="FA1823" s="1"/>
      <c r="FB1823" s="1"/>
      <c r="FC1823" s="1"/>
      <c r="FD1823" s="1"/>
      <c r="FE1823" s="1"/>
      <c r="FF1823" s="1"/>
      <c r="FG1823" s="1"/>
      <c r="FH1823" s="1"/>
      <c r="FI1823" s="1"/>
      <c r="FJ1823" s="1"/>
    </row>
    <row r="1824" spans="1:166" x14ac:dyDescent="0.15">
      <c r="A1824" s="134"/>
      <c r="B1824" s="127"/>
      <c r="C1824" s="119"/>
      <c r="D1824" s="128"/>
      <c r="E1824" s="129"/>
      <c r="F1824" s="129"/>
      <c r="G1824" s="129"/>
      <c r="H1824" s="129"/>
      <c r="I1824" s="128"/>
      <c r="J1824" s="122"/>
      <c r="K1824" s="118"/>
      <c r="L1824" s="130"/>
      <c r="M1824" s="131"/>
      <c r="N1824" s="131"/>
      <c r="O1824" s="130"/>
      <c r="P1824" s="129"/>
      <c r="Q1824" s="135"/>
      <c r="R1824" s="129"/>
      <c r="S1824" s="136"/>
      <c r="T1824" s="122"/>
      <c r="U1824" s="10"/>
      <c r="V1824" s="10"/>
      <c r="W1824" s="10"/>
      <c r="X1824" s="50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0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  <c r="EY1824" s="1"/>
      <c r="EZ1824" s="1"/>
      <c r="FA1824" s="1"/>
      <c r="FB1824" s="1"/>
      <c r="FC1824" s="1"/>
      <c r="FD1824" s="1"/>
      <c r="FE1824" s="1"/>
      <c r="FF1824" s="1"/>
      <c r="FG1824" s="1"/>
      <c r="FH1824" s="1"/>
      <c r="FI1824" s="1"/>
      <c r="FJ1824" s="1"/>
    </row>
    <row r="1825" spans="1:166" x14ac:dyDescent="0.15">
      <c r="A1825" s="134"/>
      <c r="B1825" s="127"/>
      <c r="C1825" s="119"/>
      <c r="D1825" s="128"/>
      <c r="E1825" s="129"/>
      <c r="F1825" s="129"/>
      <c r="G1825" s="129"/>
      <c r="H1825" s="129"/>
      <c r="I1825" s="128"/>
      <c r="J1825" s="122"/>
      <c r="K1825" s="118"/>
      <c r="L1825" s="130"/>
      <c r="M1825" s="131"/>
      <c r="N1825" s="131"/>
      <c r="O1825" s="130"/>
      <c r="P1825" s="129"/>
      <c r="Q1825" s="135"/>
      <c r="R1825" s="129"/>
      <c r="S1825" s="136"/>
      <c r="T1825" s="122"/>
      <c r="U1825" s="10"/>
      <c r="V1825" s="10"/>
      <c r="W1825" s="10"/>
      <c r="X1825" s="50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0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  <c r="EY1825" s="1"/>
      <c r="EZ1825" s="1"/>
      <c r="FA1825" s="1"/>
      <c r="FB1825" s="1"/>
      <c r="FC1825" s="1"/>
      <c r="FD1825" s="1"/>
      <c r="FE1825" s="1"/>
      <c r="FF1825" s="1"/>
      <c r="FG1825" s="1"/>
      <c r="FH1825" s="1"/>
      <c r="FI1825" s="1"/>
      <c r="FJ1825" s="1"/>
    </row>
    <row r="1826" spans="1:166" x14ac:dyDescent="0.15">
      <c r="A1826" s="134"/>
      <c r="B1826" s="127"/>
      <c r="C1826" s="119"/>
      <c r="D1826" s="128"/>
      <c r="E1826" s="129"/>
      <c r="F1826" s="129"/>
      <c r="G1826" s="129"/>
      <c r="H1826" s="129"/>
      <c r="I1826" s="128"/>
      <c r="J1826" s="122"/>
      <c r="K1826" s="118"/>
      <c r="L1826" s="130"/>
      <c r="M1826" s="131"/>
      <c r="N1826" s="131"/>
      <c r="O1826" s="130"/>
      <c r="P1826" s="129"/>
      <c r="Q1826" s="135"/>
      <c r="R1826" s="129"/>
      <c r="S1826" s="136"/>
      <c r="T1826" s="122"/>
      <c r="U1826" s="10"/>
      <c r="V1826" s="10"/>
      <c r="W1826" s="10"/>
      <c r="X1826" s="50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0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  <c r="EY1826" s="1"/>
      <c r="EZ1826" s="1"/>
      <c r="FA1826" s="1"/>
      <c r="FB1826" s="1"/>
      <c r="FC1826" s="1"/>
      <c r="FD1826" s="1"/>
      <c r="FE1826" s="1"/>
      <c r="FF1826" s="1"/>
      <c r="FG1826" s="1"/>
      <c r="FH1826" s="1"/>
      <c r="FI1826" s="1"/>
      <c r="FJ1826" s="1"/>
    </row>
    <row r="1827" spans="1:166" x14ac:dyDescent="0.15">
      <c r="A1827" s="134"/>
      <c r="B1827" s="127"/>
      <c r="C1827" s="119"/>
      <c r="D1827" s="128"/>
      <c r="E1827" s="129"/>
      <c r="F1827" s="129"/>
      <c r="G1827" s="129"/>
      <c r="H1827" s="129"/>
      <c r="I1827" s="128"/>
      <c r="J1827" s="122"/>
      <c r="K1827" s="118"/>
      <c r="L1827" s="130"/>
      <c r="M1827" s="131"/>
      <c r="N1827" s="131"/>
      <c r="O1827" s="130"/>
      <c r="P1827" s="129"/>
      <c r="Q1827" s="135"/>
      <c r="R1827" s="129"/>
      <c r="S1827" s="136"/>
      <c r="T1827" s="122"/>
      <c r="U1827" s="10"/>
      <c r="V1827" s="10"/>
      <c r="W1827" s="10"/>
      <c r="X1827" s="50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0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  <c r="EY1827" s="1"/>
      <c r="EZ1827" s="1"/>
      <c r="FA1827" s="1"/>
      <c r="FB1827" s="1"/>
      <c r="FC1827" s="1"/>
      <c r="FD1827" s="1"/>
      <c r="FE1827" s="1"/>
      <c r="FF1827" s="1"/>
      <c r="FG1827" s="1"/>
      <c r="FH1827" s="1"/>
      <c r="FI1827" s="1"/>
      <c r="FJ1827" s="1"/>
    </row>
    <row r="1828" spans="1:166" x14ac:dyDescent="0.15">
      <c r="A1828" s="134"/>
      <c r="B1828" s="127"/>
      <c r="C1828" s="119"/>
      <c r="D1828" s="128"/>
      <c r="E1828" s="129"/>
      <c r="F1828" s="129"/>
      <c r="G1828" s="129"/>
      <c r="H1828" s="129"/>
      <c r="I1828" s="128"/>
      <c r="J1828" s="122"/>
      <c r="K1828" s="118"/>
      <c r="L1828" s="130"/>
      <c r="M1828" s="131"/>
      <c r="N1828" s="131"/>
      <c r="O1828" s="130"/>
      <c r="P1828" s="129"/>
      <c r="Q1828" s="135"/>
      <c r="R1828" s="129"/>
      <c r="S1828" s="136"/>
      <c r="T1828" s="122"/>
      <c r="U1828" s="10"/>
      <c r="V1828" s="10"/>
      <c r="W1828" s="10"/>
      <c r="X1828" s="50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0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  <c r="EY1828" s="1"/>
      <c r="EZ1828" s="1"/>
      <c r="FA1828" s="1"/>
      <c r="FB1828" s="1"/>
      <c r="FC1828" s="1"/>
      <c r="FD1828" s="1"/>
      <c r="FE1828" s="1"/>
      <c r="FF1828" s="1"/>
      <c r="FG1828" s="1"/>
      <c r="FH1828" s="1"/>
      <c r="FI1828" s="1"/>
      <c r="FJ1828" s="1"/>
    </row>
    <row r="1829" spans="1:166" x14ac:dyDescent="0.15">
      <c r="A1829" s="134"/>
      <c r="B1829" s="127"/>
      <c r="C1829" s="119"/>
      <c r="D1829" s="128"/>
      <c r="E1829" s="129"/>
      <c r="F1829" s="129"/>
      <c r="G1829" s="129"/>
      <c r="H1829" s="129"/>
      <c r="I1829" s="128"/>
      <c r="J1829" s="122"/>
      <c r="K1829" s="118"/>
      <c r="L1829" s="130"/>
      <c r="M1829" s="131"/>
      <c r="N1829" s="131"/>
      <c r="O1829" s="130"/>
      <c r="P1829" s="129"/>
      <c r="Q1829" s="135"/>
      <c r="R1829" s="129"/>
      <c r="S1829" s="136"/>
      <c r="T1829" s="122"/>
      <c r="U1829" s="10"/>
      <c r="V1829" s="10"/>
      <c r="W1829" s="10"/>
      <c r="X1829" s="50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0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  <c r="EY1829" s="1"/>
      <c r="EZ1829" s="1"/>
      <c r="FA1829" s="1"/>
      <c r="FB1829" s="1"/>
      <c r="FC1829" s="1"/>
      <c r="FD1829" s="1"/>
      <c r="FE1829" s="1"/>
      <c r="FF1829" s="1"/>
      <c r="FG1829" s="1"/>
      <c r="FH1829" s="1"/>
      <c r="FI1829" s="1"/>
      <c r="FJ1829" s="1"/>
    </row>
    <row r="1830" spans="1:166" x14ac:dyDescent="0.15">
      <c r="A1830" s="134"/>
      <c r="B1830" s="127"/>
      <c r="C1830" s="119"/>
      <c r="D1830" s="128"/>
      <c r="E1830" s="129"/>
      <c r="F1830" s="129"/>
      <c r="G1830" s="129"/>
      <c r="H1830" s="129"/>
      <c r="I1830" s="128"/>
      <c r="J1830" s="122"/>
      <c r="K1830" s="118"/>
      <c r="L1830" s="130"/>
      <c r="M1830" s="131"/>
      <c r="N1830" s="131"/>
      <c r="O1830" s="130"/>
      <c r="P1830" s="129"/>
      <c r="Q1830" s="135"/>
      <c r="R1830" s="129"/>
      <c r="S1830" s="136"/>
      <c r="T1830" s="122"/>
      <c r="U1830" s="10"/>
      <c r="V1830" s="10"/>
      <c r="W1830" s="10"/>
      <c r="X1830" s="50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0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  <c r="EY1830" s="1"/>
      <c r="EZ1830" s="1"/>
      <c r="FA1830" s="1"/>
      <c r="FB1830" s="1"/>
      <c r="FC1830" s="1"/>
      <c r="FD1830" s="1"/>
      <c r="FE1830" s="1"/>
      <c r="FF1830" s="1"/>
      <c r="FG1830" s="1"/>
      <c r="FH1830" s="1"/>
      <c r="FI1830" s="1"/>
      <c r="FJ1830" s="1"/>
    </row>
    <row r="1831" spans="1:166" x14ac:dyDescent="0.15">
      <c r="A1831" s="134"/>
      <c r="B1831" s="127"/>
      <c r="C1831" s="119"/>
      <c r="D1831" s="128"/>
      <c r="E1831" s="129"/>
      <c r="F1831" s="129"/>
      <c r="G1831" s="129"/>
      <c r="H1831" s="129"/>
      <c r="I1831" s="128"/>
      <c r="J1831" s="122"/>
      <c r="K1831" s="118"/>
      <c r="L1831" s="130"/>
      <c r="M1831" s="131"/>
      <c r="N1831" s="131"/>
      <c r="O1831" s="130"/>
      <c r="P1831" s="129"/>
      <c r="Q1831" s="135"/>
      <c r="R1831" s="129"/>
      <c r="S1831" s="136"/>
      <c r="T1831" s="122"/>
      <c r="U1831" s="10"/>
      <c r="V1831" s="10"/>
      <c r="W1831" s="10"/>
      <c r="X1831" s="50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0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  <c r="EY1831" s="1"/>
      <c r="EZ1831" s="1"/>
      <c r="FA1831" s="1"/>
      <c r="FB1831" s="1"/>
      <c r="FC1831" s="1"/>
      <c r="FD1831" s="1"/>
      <c r="FE1831" s="1"/>
      <c r="FF1831" s="1"/>
      <c r="FG1831" s="1"/>
      <c r="FH1831" s="1"/>
      <c r="FI1831" s="1"/>
      <c r="FJ1831" s="1"/>
    </row>
    <row r="1832" spans="1:166" x14ac:dyDescent="0.15">
      <c r="A1832" s="134"/>
      <c r="B1832" s="127"/>
      <c r="C1832" s="119"/>
      <c r="D1832" s="128"/>
      <c r="E1832" s="129"/>
      <c r="F1832" s="129"/>
      <c r="G1832" s="129"/>
      <c r="H1832" s="129"/>
      <c r="I1832" s="128"/>
      <c r="J1832" s="122"/>
      <c r="K1832" s="118"/>
      <c r="L1832" s="130"/>
      <c r="M1832" s="131"/>
      <c r="N1832" s="131"/>
      <c r="O1832" s="130"/>
      <c r="P1832" s="129"/>
      <c r="Q1832" s="135"/>
      <c r="R1832" s="129"/>
      <c r="S1832" s="136"/>
      <c r="T1832" s="122"/>
      <c r="U1832" s="10"/>
      <c r="V1832" s="10"/>
      <c r="W1832" s="10"/>
      <c r="X1832" s="50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0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  <c r="EY1832" s="1"/>
      <c r="EZ1832" s="1"/>
      <c r="FA1832" s="1"/>
      <c r="FB1832" s="1"/>
      <c r="FC1832" s="1"/>
      <c r="FD1832" s="1"/>
      <c r="FE1832" s="1"/>
      <c r="FF1832" s="1"/>
      <c r="FG1832" s="1"/>
      <c r="FH1832" s="1"/>
      <c r="FI1832" s="1"/>
      <c r="FJ1832" s="1"/>
    </row>
    <row r="1833" spans="1:166" x14ac:dyDescent="0.15">
      <c r="A1833" s="134"/>
      <c r="B1833" s="127"/>
      <c r="C1833" s="119"/>
      <c r="D1833" s="128"/>
      <c r="E1833" s="129"/>
      <c r="F1833" s="129"/>
      <c r="G1833" s="129"/>
      <c r="H1833" s="129"/>
      <c r="I1833" s="128"/>
      <c r="J1833" s="122"/>
      <c r="K1833" s="118"/>
      <c r="L1833" s="130"/>
      <c r="M1833" s="131"/>
      <c r="N1833" s="131"/>
      <c r="O1833" s="130"/>
      <c r="P1833" s="129"/>
      <c r="Q1833" s="135"/>
      <c r="R1833" s="129"/>
      <c r="S1833" s="136"/>
      <c r="T1833" s="122"/>
      <c r="U1833" s="10"/>
      <c r="V1833" s="10"/>
      <c r="W1833" s="10"/>
      <c r="X1833" s="50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0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  <c r="EY1833" s="1"/>
      <c r="EZ1833" s="1"/>
      <c r="FA1833" s="1"/>
      <c r="FB1833" s="1"/>
      <c r="FC1833" s="1"/>
      <c r="FD1833" s="1"/>
      <c r="FE1833" s="1"/>
      <c r="FF1833" s="1"/>
      <c r="FG1833" s="1"/>
      <c r="FH1833" s="1"/>
      <c r="FI1833" s="1"/>
      <c r="FJ1833" s="1"/>
    </row>
    <row r="1834" spans="1:166" x14ac:dyDescent="0.15">
      <c r="A1834" s="134"/>
      <c r="B1834" s="127"/>
      <c r="C1834" s="119"/>
      <c r="D1834" s="128"/>
      <c r="E1834" s="129"/>
      <c r="F1834" s="129"/>
      <c r="G1834" s="129"/>
      <c r="H1834" s="129"/>
      <c r="I1834" s="128"/>
      <c r="J1834" s="122"/>
      <c r="K1834" s="118"/>
      <c r="L1834" s="130"/>
      <c r="M1834" s="131"/>
      <c r="N1834" s="131"/>
      <c r="O1834" s="130"/>
      <c r="P1834" s="129"/>
      <c r="Q1834" s="135"/>
      <c r="R1834" s="129"/>
      <c r="S1834" s="136"/>
      <c r="T1834" s="122"/>
      <c r="U1834" s="10"/>
      <c r="V1834" s="10"/>
      <c r="W1834" s="10"/>
      <c r="X1834" s="50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0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  <c r="EY1834" s="1"/>
      <c r="EZ1834" s="1"/>
      <c r="FA1834" s="1"/>
      <c r="FB1834" s="1"/>
      <c r="FC1834" s="1"/>
      <c r="FD1834" s="1"/>
      <c r="FE1834" s="1"/>
      <c r="FF1834" s="1"/>
      <c r="FG1834" s="1"/>
      <c r="FH1834" s="1"/>
      <c r="FI1834" s="1"/>
      <c r="FJ1834" s="1"/>
    </row>
    <row r="1835" spans="1:166" x14ac:dyDescent="0.15">
      <c r="A1835" s="134"/>
      <c r="B1835" s="127"/>
      <c r="C1835" s="119"/>
      <c r="D1835" s="128"/>
      <c r="E1835" s="129"/>
      <c r="F1835" s="129"/>
      <c r="G1835" s="129"/>
      <c r="H1835" s="129"/>
      <c r="I1835" s="128"/>
      <c r="J1835" s="122"/>
      <c r="K1835" s="118"/>
      <c r="L1835" s="130"/>
      <c r="M1835" s="131"/>
      <c r="N1835" s="131"/>
      <c r="O1835" s="130"/>
      <c r="P1835" s="129"/>
      <c r="Q1835" s="135"/>
      <c r="R1835" s="129"/>
      <c r="S1835" s="136"/>
      <c r="T1835" s="122"/>
      <c r="U1835" s="10"/>
      <c r="V1835" s="10"/>
      <c r="W1835" s="10"/>
      <c r="X1835" s="50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0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  <c r="EY1835" s="1"/>
      <c r="EZ1835" s="1"/>
      <c r="FA1835" s="1"/>
      <c r="FB1835" s="1"/>
      <c r="FC1835" s="1"/>
      <c r="FD1835" s="1"/>
      <c r="FE1835" s="1"/>
      <c r="FF1835" s="1"/>
      <c r="FG1835" s="1"/>
      <c r="FH1835" s="1"/>
      <c r="FI1835" s="1"/>
      <c r="FJ1835" s="1"/>
    </row>
    <row r="1836" spans="1:166" x14ac:dyDescent="0.15">
      <c r="A1836" s="134"/>
      <c r="B1836" s="127"/>
      <c r="C1836" s="119"/>
      <c r="D1836" s="128"/>
      <c r="E1836" s="129"/>
      <c r="F1836" s="129"/>
      <c r="G1836" s="129"/>
      <c r="H1836" s="129"/>
      <c r="I1836" s="128"/>
      <c r="J1836" s="122"/>
      <c r="K1836" s="118"/>
      <c r="L1836" s="130"/>
      <c r="M1836" s="131"/>
      <c r="N1836" s="131"/>
      <c r="O1836" s="130"/>
      <c r="P1836" s="129"/>
      <c r="Q1836" s="135"/>
      <c r="R1836" s="129"/>
      <c r="S1836" s="136"/>
      <c r="T1836" s="122"/>
      <c r="U1836" s="10"/>
      <c r="V1836" s="10"/>
      <c r="W1836" s="10"/>
      <c r="X1836" s="50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0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  <c r="EY1836" s="1"/>
      <c r="EZ1836" s="1"/>
      <c r="FA1836" s="1"/>
      <c r="FB1836" s="1"/>
      <c r="FC1836" s="1"/>
      <c r="FD1836" s="1"/>
      <c r="FE1836" s="1"/>
      <c r="FF1836" s="1"/>
      <c r="FG1836" s="1"/>
      <c r="FH1836" s="1"/>
      <c r="FI1836" s="1"/>
      <c r="FJ1836" s="1"/>
    </row>
    <row r="1837" spans="1:166" x14ac:dyDescent="0.15">
      <c r="A1837" s="134"/>
      <c r="B1837" s="127"/>
      <c r="C1837" s="119"/>
      <c r="D1837" s="128"/>
      <c r="E1837" s="129"/>
      <c r="F1837" s="129"/>
      <c r="G1837" s="129"/>
      <c r="H1837" s="129"/>
      <c r="I1837" s="128"/>
      <c r="J1837" s="122"/>
      <c r="K1837" s="118"/>
      <c r="L1837" s="130"/>
      <c r="M1837" s="131"/>
      <c r="N1837" s="131"/>
      <c r="O1837" s="130"/>
      <c r="P1837" s="129"/>
      <c r="Q1837" s="135"/>
      <c r="R1837" s="129"/>
      <c r="S1837" s="136"/>
      <c r="T1837" s="122"/>
      <c r="U1837" s="10"/>
      <c r="V1837" s="10"/>
      <c r="W1837" s="10"/>
      <c r="X1837" s="50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0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  <c r="EY1837" s="1"/>
      <c r="EZ1837" s="1"/>
      <c r="FA1837" s="1"/>
      <c r="FB1837" s="1"/>
      <c r="FC1837" s="1"/>
      <c r="FD1837" s="1"/>
      <c r="FE1837" s="1"/>
      <c r="FF1837" s="1"/>
      <c r="FG1837" s="1"/>
      <c r="FH1837" s="1"/>
      <c r="FI1837" s="1"/>
      <c r="FJ1837" s="1"/>
    </row>
    <row r="1838" spans="1:166" x14ac:dyDescent="0.15">
      <c r="A1838" s="134"/>
      <c r="B1838" s="127"/>
      <c r="C1838" s="119"/>
      <c r="D1838" s="128"/>
      <c r="E1838" s="129"/>
      <c r="F1838" s="129"/>
      <c r="G1838" s="129"/>
      <c r="H1838" s="129"/>
      <c r="I1838" s="128"/>
      <c r="J1838" s="122"/>
      <c r="K1838" s="118"/>
      <c r="L1838" s="130"/>
      <c r="M1838" s="131"/>
      <c r="N1838" s="131"/>
      <c r="O1838" s="130"/>
      <c r="P1838" s="129"/>
      <c r="Q1838" s="135"/>
      <c r="R1838" s="129"/>
      <c r="S1838" s="136"/>
      <c r="T1838" s="122"/>
      <c r="U1838" s="45"/>
      <c r="V1838" s="45"/>
      <c r="W1838" s="45"/>
      <c r="X1838" s="58"/>
      <c r="Y1838" s="34"/>
      <c r="Z1838" s="39"/>
      <c r="AA1838" s="45"/>
      <c r="AB1838" s="34"/>
      <c r="AC1838" s="34"/>
      <c r="AD1838" s="34"/>
      <c r="AE1838" s="45"/>
      <c r="AF1838" s="35"/>
      <c r="AG1838" s="45"/>
      <c r="AH1838" s="45"/>
      <c r="AI1838" s="39"/>
      <c r="AJ1838" s="39"/>
      <c r="AK1838" s="39"/>
      <c r="AL1838" s="39"/>
      <c r="AM1838" s="39"/>
      <c r="AN1838" s="39"/>
      <c r="AO1838" s="39"/>
      <c r="AP1838" s="39"/>
      <c r="AQ1838" s="39"/>
      <c r="AR1838" s="39"/>
      <c r="AS1838" s="39"/>
      <c r="AT1838" s="39"/>
      <c r="AU1838" s="39"/>
      <c r="AV1838" s="39"/>
      <c r="AW1838" s="39"/>
      <c r="AX1838" s="39"/>
      <c r="AY1838" s="39"/>
      <c r="AZ1838" s="39"/>
      <c r="BA1838" s="39"/>
      <c r="BB1838" s="39"/>
      <c r="BC1838" s="39"/>
      <c r="BD1838" s="39"/>
      <c r="BE1838" s="39"/>
      <c r="BF1838" s="39"/>
      <c r="BG1838" s="39"/>
      <c r="BH1838" s="39"/>
      <c r="BI1838" s="39"/>
      <c r="BJ1838" s="39"/>
      <c r="BK1838" s="39"/>
      <c r="BL1838" s="39"/>
      <c r="BM1838" s="39"/>
      <c r="BN1838" s="39"/>
      <c r="BO1838" s="39"/>
      <c r="BP1838" s="39"/>
      <c r="BQ1838" s="39"/>
      <c r="BR1838" s="39"/>
      <c r="BS1838" s="39"/>
      <c r="BT1838" s="39"/>
      <c r="BU1838" s="39"/>
      <c r="BV1838" s="39"/>
      <c r="BW1838" s="39"/>
      <c r="BX1838" s="39"/>
      <c r="BY1838" s="39"/>
      <c r="BZ1838" s="39"/>
      <c r="CA1838" s="39"/>
      <c r="CB1838" s="39"/>
      <c r="CC1838" s="39"/>
      <c r="CD1838" s="39"/>
      <c r="CE1838" s="39"/>
      <c r="CF1838" s="39"/>
      <c r="CG1838" s="39"/>
      <c r="CH1838" s="39"/>
      <c r="CI1838" s="39"/>
      <c r="CJ1838" s="39"/>
      <c r="CK1838" s="39"/>
      <c r="CL1838" s="39"/>
      <c r="CM1838" s="39"/>
      <c r="CN1838" s="39"/>
      <c r="CO1838" s="39"/>
      <c r="CP1838" s="39"/>
      <c r="CQ1838" s="39"/>
      <c r="CR1838" s="39"/>
      <c r="CS1838" s="39"/>
      <c r="CT1838" s="39"/>
      <c r="CU1838" s="39"/>
      <c r="CV1838" s="39"/>
      <c r="CW1838" s="39"/>
      <c r="CX1838" s="39"/>
      <c r="CY1838" s="39"/>
      <c r="CZ1838" s="39"/>
      <c r="DA1838" s="39"/>
      <c r="DB1838" s="39"/>
      <c r="DC1838" s="39"/>
      <c r="DD1838" s="39"/>
      <c r="DE1838" s="39"/>
      <c r="DF1838" s="39"/>
      <c r="DG1838" s="39"/>
      <c r="DH1838" s="39"/>
      <c r="DI1838" s="39"/>
      <c r="DJ1838" s="39"/>
      <c r="DK1838" s="39"/>
      <c r="DL1838" s="39"/>
      <c r="DM1838" s="39"/>
      <c r="DN1838" s="39"/>
      <c r="DO1838" s="39"/>
      <c r="DP1838" s="39"/>
      <c r="DQ1838" s="39"/>
      <c r="DR1838" s="39"/>
      <c r="DS1838" s="39"/>
      <c r="DT1838" s="39"/>
      <c r="DU1838" s="39"/>
      <c r="DV1838" s="39"/>
      <c r="DW1838" s="39"/>
      <c r="DX1838" s="39"/>
      <c r="DY1838" s="39"/>
      <c r="DZ1838" s="39"/>
      <c r="EA1838" s="39"/>
      <c r="EB1838" s="39"/>
      <c r="EC1838" s="39"/>
      <c r="ED1838" s="39"/>
      <c r="EE1838" s="39"/>
      <c r="EF1838" s="39"/>
      <c r="EG1838" s="39"/>
      <c r="EH1838" s="39"/>
      <c r="EI1838" s="39"/>
      <c r="EJ1838" s="39"/>
      <c r="EK1838" s="39"/>
      <c r="EL1838" s="39"/>
      <c r="EM1838" s="39"/>
      <c r="EN1838" s="39"/>
      <c r="EO1838" s="39"/>
      <c r="EP1838" s="39"/>
      <c r="EQ1838" s="39"/>
      <c r="ER1838" s="39"/>
      <c r="ES1838" s="39"/>
      <c r="ET1838" s="39"/>
      <c r="EU1838" s="39"/>
      <c r="EV1838" s="39"/>
      <c r="EW1838" s="39"/>
      <c r="EX1838" s="39"/>
      <c r="EY1838" s="39"/>
      <c r="EZ1838" s="39"/>
      <c r="FA1838" s="39"/>
      <c r="FB1838" s="39"/>
      <c r="FC1838" s="39"/>
      <c r="FD1838" s="39"/>
      <c r="FE1838" s="39"/>
      <c r="FF1838" s="39"/>
      <c r="FG1838" s="39"/>
      <c r="FH1838" s="39"/>
      <c r="FI1838" s="39"/>
      <c r="FJ1838" s="39"/>
    </row>
    <row r="1839" spans="1:166" x14ac:dyDescent="0.15">
      <c r="A1839" s="65"/>
      <c r="B1839" s="15"/>
      <c r="C1839" s="7"/>
      <c r="D1839" s="13"/>
      <c r="E1839" s="14"/>
      <c r="F1839" s="14"/>
      <c r="G1839" s="14"/>
      <c r="H1839" s="14"/>
      <c r="I1839" s="13"/>
      <c r="J1839" s="52"/>
      <c r="K1839" s="2"/>
      <c r="L1839" s="18"/>
      <c r="M1839" s="12"/>
      <c r="N1839" s="12"/>
      <c r="O1839" s="18"/>
      <c r="P1839" s="14"/>
      <c r="Q1839" s="27"/>
      <c r="R1839" s="14"/>
      <c r="S1839" s="4"/>
      <c r="T1839" s="52"/>
      <c r="U1839" s="45"/>
      <c r="V1839" s="45"/>
      <c r="W1839" s="45"/>
      <c r="X1839" s="58"/>
      <c r="Y1839" s="34"/>
      <c r="Z1839" s="39"/>
      <c r="AA1839" s="45"/>
      <c r="AB1839" s="34"/>
      <c r="AC1839" s="34"/>
      <c r="AD1839" s="34"/>
      <c r="AE1839" s="45"/>
      <c r="AF1839" s="35"/>
      <c r="AG1839" s="45"/>
      <c r="AH1839" s="45"/>
      <c r="AI1839" s="39"/>
      <c r="AJ1839" s="39"/>
      <c r="AK1839" s="39"/>
      <c r="AL1839" s="39"/>
      <c r="AM1839" s="39"/>
      <c r="AN1839" s="39"/>
      <c r="AO1839" s="39"/>
      <c r="AP1839" s="39"/>
      <c r="AQ1839" s="39"/>
      <c r="AR1839" s="39"/>
      <c r="AS1839" s="39"/>
      <c r="AT1839" s="39"/>
      <c r="AU1839" s="39"/>
      <c r="AV1839" s="39"/>
      <c r="AW1839" s="39"/>
      <c r="AX1839" s="39"/>
      <c r="AY1839" s="39"/>
      <c r="AZ1839" s="39"/>
      <c r="BA1839" s="39"/>
      <c r="BB1839" s="39"/>
      <c r="BC1839" s="39"/>
      <c r="BD1839" s="39"/>
      <c r="BE1839" s="39"/>
      <c r="BF1839" s="39"/>
      <c r="BG1839" s="39"/>
      <c r="BH1839" s="39"/>
      <c r="BI1839" s="39"/>
      <c r="BJ1839" s="39"/>
      <c r="BK1839" s="39"/>
      <c r="BL1839" s="39"/>
      <c r="BM1839" s="39"/>
      <c r="BN1839" s="39"/>
      <c r="BO1839" s="39"/>
      <c r="BP1839" s="39"/>
      <c r="BQ1839" s="39"/>
      <c r="BR1839" s="39"/>
      <c r="BS1839" s="39"/>
      <c r="BT1839" s="39"/>
      <c r="BU1839" s="39"/>
      <c r="BV1839" s="39"/>
      <c r="BW1839" s="39"/>
      <c r="BX1839" s="39"/>
      <c r="BY1839" s="39"/>
      <c r="BZ1839" s="39"/>
      <c r="CA1839" s="39"/>
      <c r="CB1839" s="39"/>
      <c r="CC1839" s="39"/>
      <c r="CD1839" s="39"/>
      <c r="CE1839" s="39"/>
      <c r="CF1839" s="39"/>
      <c r="CG1839" s="39"/>
      <c r="CH1839" s="39"/>
      <c r="CI1839" s="39"/>
      <c r="CJ1839" s="39"/>
      <c r="CK1839" s="39"/>
      <c r="CL1839" s="39"/>
      <c r="CM1839" s="39"/>
      <c r="CN1839" s="39"/>
      <c r="CO1839" s="39"/>
      <c r="CP1839" s="39"/>
      <c r="CQ1839" s="39"/>
      <c r="CR1839" s="39"/>
      <c r="CS1839" s="39"/>
      <c r="CT1839" s="39"/>
      <c r="CU1839" s="39"/>
      <c r="CV1839" s="39"/>
      <c r="CW1839" s="39"/>
      <c r="CX1839" s="39"/>
      <c r="CY1839" s="39"/>
      <c r="CZ1839" s="39"/>
      <c r="DA1839" s="39"/>
      <c r="DB1839" s="39"/>
      <c r="DC1839" s="39"/>
      <c r="DD1839" s="39"/>
      <c r="DE1839" s="39"/>
      <c r="DF1839" s="39"/>
      <c r="DG1839" s="39"/>
      <c r="DH1839" s="39"/>
      <c r="DI1839" s="39"/>
      <c r="DJ1839" s="39"/>
      <c r="DK1839" s="39"/>
      <c r="DL1839" s="39"/>
      <c r="DM1839" s="39"/>
      <c r="DN1839" s="39"/>
      <c r="DO1839" s="39"/>
      <c r="DP1839" s="39"/>
      <c r="DQ1839" s="39"/>
      <c r="DR1839" s="39"/>
      <c r="DS1839" s="39"/>
      <c r="DT1839" s="39"/>
      <c r="DU1839" s="39"/>
      <c r="DV1839" s="39"/>
      <c r="DW1839" s="39"/>
      <c r="DX1839" s="39"/>
      <c r="DY1839" s="39"/>
      <c r="DZ1839" s="39"/>
      <c r="EA1839" s="39"/>
      <c r="EB1839" s="39"/>
      <c r="EC1839" s="39"/>
      <c r="ED1839" s="39"/>
      <c r="EE1839" s="39"/>
      <c r="EF1839" s="39"/>
      <c r="EG1839" s="39"/>
      <c r="EH1839" s="39"/>
      <c r="EI1839" s="39"/>
      <c r="EJ1839" s="39"/>
      <c r="EK1839" s="39"/>
      <c r="EL1839" s="39"/>
      <c r="EM1839" s="39"/>
      <c r="EN1839" s="39"/>
      <c r="EO1839" s="39"/>
      <c r="EP1839" s="39"/>
      <c r="EQ1839" s="39"/>
      <c r="ER1839" s="39"/>
      <c r="ES1839" s="39"/>
      <c r="ET1839" s="39"/>
      <c r="EU1839" s="39"/>
      <c r="EV1839" s="39"/>
      <c r="EW1839" s="39"/>
      <c r="EX1839" s="39"/>
      <c r="EY1839" s="39"/>
      <c r="EZ1839" s="39"/>
      <c r="FA1839" s="39"/>
      <c r="FB1839" s="39"/>
      <c r="FC1839" s="39"/>
      <c r="FD1839" s="39"/>
      <c r="FE1839" s="39"/>
      <c r="FF1839" s="39"/>
      <c r="FG1839" s="39"/>
      <c r="FH1839" s="39"/>
      <c r="FI1839" s="39"/>
      <c r="FJ1839" s="39"/>
    </row>
    <row r="1840" spans="1:166" x14ac:dyDescent="0.15">
      <c r="A1840" s="65"/>
      <c r="B1840" s="15"/>
      <c r="C1840" s="7"/>
      <c r="D1840" s="13"/>
      <c r="E1840" s="14"/>
      <c r="F1840" s="14"/>
      <c r="G1840" s="14"/>
      <c r="H1840" s="14"/>
      <c r="I1840" s="13"/>
      <c r="J1840" s="52"/>
      <c r="K1840" s="2"/>
      <c r="L1840" s="18"/>
      <c r="M1840" s="12"/>
      <c r="N1840" s="12"/>
      <c r="O1840" s="18"/>
      <c r="P1840" s="14"/>
      <c r="Q1840" s="27"/>
      <c r="R1840" s="14"/>
      <c r="S1840" s="4"/>
      <c r="T1840" s="52"/>
      <c r="U1840" s="10"/>
      <c r="V1840" s="10"/>
      <c r="W1840" s="10"/>
      <c r="X1840" s="50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0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  <c r="EY1840" s="1"/>
      <c r="EZ1840" s="1"/>
      <c r="FA1840" s="1"/>
      <c r="FB1840" s="1"/>
      <c r="FC1840" s="1"/>
      <c r="FD1840" s="1"/>
      <c r="FE1840" s="1"/>
      <c r="FF1840" s="1"/>
      <c r="FG1840" s="1"/>
      <c r="FH1840" s="1"/>
      <c r="FI1840" s="1"/>
      <c r="FJ1840" s="1"/>
    </row>
    <row r="1841" spans="1:166" x14ac:dyDescent="0.15">
      <c r="A1841" s="65"/>
      <c r="B1841" s="15"/>
      <c r="C1841" s="7"/>
      <c r="D1841" s="13"/>
      <c r="E1841" s="14"/>
      <c r="F1841" s="14"/>
      <c r="G1841" s="14"/>
      <c r="H1841" s="14"/>
      <c r="I1841" s="13"/>
      <c r="J1841" s="52"/>
      <c r="K1841" s="2"/>
      <c r="L1841" s="18"/>
      <c r="M1841" s="12"/>
      <c r="N1841" s="12"/>
      <c r="O1841" s="18"/>
      <c r="P1841" s="14"/>
      <c r="Q1841" s="27"/>
      <c r="R1841" s="14"/>
      <c r="S1841" s="4"/>
      <c r="T1841" s="52"/>
      <c r="U1841" s="10"/>
      <c r="V1841" s="10"/>
      <c r="W1841" s="10"/>
      <c r="X1841" s="50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0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  <c r="EY1841" s="1"/>
      <c r="EZ1841" s="1"/>
      <c r="FA1841" s="1"/>
      <c r="FB1841" s="1"/>
      <c r="FC1841" s="1"/>
      <c r="FD1841" s="1"/>
      <c r="FE1841" s="1"/>
      <c r="FF1841" s="1"/>
      <c r="FG1841" s="1"/>
      <c r="FH1841" s="1"/>
      <c r="FI1841" s="1"/>
      <c r="FJ1841" s="1"/>
    </row>
    <row r="1842" spans="1:166" x14ac:dyDescent="0.15">
      <c r="A1842" s="65"/>
      <c r="B1842" s="15"/>
      <c r="C1842" s="7"/>
      <c r="D1842" s="13"/>
      <c r="E1842" s="14"/>
      <c r="F1842" s="14"/>
      <c r="G1842" s="14"/>
      <c r="H1842" s="14"/>
      <c r="I1842" s="13"/>
      <c r="J1842" s="52"/>
      <c r="K1842" s="2"/>
      <c r="L1842" s="18"/>
      <c r="M1842" s="12"/>
      <c r="N1842" s="12"/>
      <c r="O1842" s="18"/>
      <c r="P1842" s="14"/>
      <c r="Q1842" s="27"/>
      <c r="R1842" s="14"/>
      <c r="S1842" s="4"/>
      <c r="T1842" s="52"/>
      <c r="U1842" s="10"/>
      <c r="V1842" s="10"/>
      <c r="W1842" s="10"/>
      <c r="X1842" s="50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0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  <c r="EY1842" s="1"/>
      <c r="EZ1842" s="1"/>
      <c r="FA1842" s="1"/>
      <c r="FB1842" s="1"/>
      <c r="FC1842" s="1"/>
      <c r="FD1842" s="1"/>
      <c r="FE1842" s="1"/>
      <c r="FF1842" s="1"/>
      <c r="FG1842" s="1"/>
      <c r="FH1842" s="1"/>
      <c r="FI1842" s="1"/>
      <c r="FJ1842" s="1"/>
    </row>
    <row r="1843" spans="1:166" x14ac:dyDescent="0.15">
      <c r="A1843" s="65"/>
      <c r="B1843" s="15"/>
      <c r="C1843" s="7"/>
      <c r="D1843" s="13"/>
      <c r="E1843" s="14"/>
      <c r="F1843" s="14"/>
      <c r="G1843" s="14"/>
      <c r="H1843" s="14"/>
      <c r="I1843" s="13"/>
      <c r="J1843" s="52"/>
      <c r="K1843" s="2"/>
      <c r="L1843" s="18"/>
      <c r="M1843" s="12"/>
      <c r="N1843" s="12"/>
      <c r="O1843" s="18"/>
      <c r="P1843" s="14"/>
      <c r="Q1843" s="27"/>
      <c r="R1843" s="14"/>
      <c r="S1843" s="4"/>
      <c r="T1843" s="52"/>
      <c r="U1843" s="10"/>
      <c r="V1843" s="10"/>
      <c r="W1843" s="10"/>
      <c r="X1843" s="50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0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  <c r="EY1843" s="1"/>
      <c r="EZ1843" s="1"/>
      <c r="FA1843" s="1"/>
      <c r="FB1843" s="1"/>
      <c r="FC1843" s="1"/>
      <c r="FD1843" s="1"/>
      <c r="FE1843" s="1"/>
      <c r="FF1843" s="1"/>
      <c r="FG1843" s="1"/>
      <c r="FH1843" s="1"/>
      <c r="FI1843" s="1"/>
      <c r="FJ1843" s="1"/>
    </row>
    <row r="1844" spans="1:166" x14ac:dyDescent="0.15">
      <c r="A1844" s="65"/>
      <c r="B1844" s="15"/>
      <c r="C1844" s="7"/>
      <c r="D1844" s="13"/>
      <c r="E1844" s="14"/>
      <c r="F1844" s="14"/>
      <c r="G1844" s="14"/>
      <c r="H1844" s="14"/>
      <c r="I1844" s="13"/>
      <c r="J1844" s="52"/>
      <c r="K1844" s="2"/>
      <c r="L1844" s="18"/>
      <c r="M1844" s="12"/>
      <c r="N1844" s="12"/>
      <c r="O1844" s="18"/>
      <c r="P1844" s="14"/>
      <c r="Q1844" s="27"/>
      <c r="R1844" s="14"/>
      <c r="S1844" s="4"/>
      <c r="T1844" s="52"/>
      <c r="U1844" s="10"/>
      <c r="V1844" s="10"/>
      <c r="W1844" s="10"/>
      <c r="X1844" s="50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0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  <c r="EY1844" s="1"/>
      <c r="EZ1844" s="1"/>
      <c r="FA1844" s="1"/>
      <c r="FB1844" s="1"/>
      <c r="FC1844" s="1"/>
      <c r="FD1844" s="1"/>
      <c r="FE1844" s="1"/>
      <c r="FF1844" s="1"/>
      <c r="FG1844" s="1"/>
      <c r="FH1844" s="1"/>
      <c r="FI1844" s="1"/>
      <c r="FJ1844" s="1"/>
    </row>
    <row r="1845" spans="1:166" x14ac:dyDescent="0.15">
      <c r="A1845" s="65"/>
      <c r="B1845" s="15"/>
      <c r="C1845" s="7"/>
      <c r="D1845" s="13"/>
      <c r="E1845" s="14"/>
      <c r="F1845" s="14"/>
      <c r="G1845" s="14"/>
      <c r="H1845" s="14"/>
      <c r="I1845" s="13"/>
      <c r="J1845" s="52"/>
      <c r="K1845" s="2"/>
      <c r="L1845" s="18"/>
      <c r="M1845" s="12"/>
      <c r="N1845" s="12"/>
      <c r="O1845" s="18"/>
      <c r="P1845" s="14"/>
      <c r="Q1845" s="27"/>
      <c r="R1845" s="14"/>
      <c r="S1845" s="4"/>
      <c r="T1845" s="52"/>
      <c r="U1845" s="10"/>
      <c r="V1845" s="10"/>
      <c r="W1845" s="10"/>
      <c r="X1845" s="50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0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  <c r="EY1845" s="1"/>
      <c r="EZ1845" s="1"/>
      <c r="FA1845" s="1"/>
      <c r="FB1845" s="1"/>
      <c r="FC1845" s="1"/>
      <c r="FD1845" s="1"/>
      <c r="FE1845" s="1"/>
      <c r="FF1845" s="1"/>
      <c r="FG1845" s="1"/>
      <c r="FH1845" s="1"/>
      <c r="FI1845" s="1"/>
      <c r="FJ1845" s="1"/>
    </row>
    <row r="1846" spans="1:166" x14ac:dyDescent="0.15">
      <c r="A1846" s="65"/>
      <c r="B1846" s="15"/>
      <c r="C1846" s="7"/>
      <c r="D1846" s="13"/>
      <c r="E1846" s="14"/>
      <c r="F1846" s="14"/>
      <c r="G1846" s="14"/>
      <c r="H1846" s="14"/>
      <c r="I1846" s="13"/>
      <c r="J1846" s="52"/>
      <c r="K1846" s="2"/>
      <c r="L1846" s="18"/>
      <c r="M1846" s="12"/>
      <c r="N1846" s="12"/>
      <c r="O1846" s="18"/>
      <c r="P1846" s="14"/>
      <c r="Q1846" s="27"/>
      <c r="R1846" s="14"/>
      <c r="S1846" s="4"/>
      <c r="T1846" s="52"/>
      <c r="U1846" s="10"/>
      <c r="V1846" s="10"/>
      <c r="W1846" s="10"/>
      <c r="X1846" s="50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0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  <c r="EY1846" s="1"/>
      <c r="EZ1846" s="1"/>
      <c r="FA1846" s="1"/>
      <c r="FB1846" s="1"/>
      <c r="FC1846" s="1"/>
      <c r="FD1846" s="1"/>
      <c r="FE1846" s="1"/>
      <c r="FF1846" s="1"/>
      <c r="FG1846" s="1"/>
      <c r="FH1846" s="1"/>
      <c r="FI1846" s="1"/>
      <c r="FJ1846" s="1"/>
    </row>
    <row r="1847" spans="1:166" x14ac:dyDescent="0.15">
      <c r="A1847" s="65"/>
      <c r="B1847" s="15"/>
      <c r="C1847" s="7"/>
      <c r="D1847" s="13"/>
      <c r="E1847" s="14"/>
      <c r="F1847" s="14"/>
      <c r="G1847" s="14"/>
      <c r="H1847" s="14"/>
      <c r="I1847" s="13"/>
      <c r="J1847" s="52"/>
      <c r="K1847" s="2"/>
      <c r="L1847" s="18"/>
      <c r="M1847" s="12"/>
      <c r="N1847" s="12"/>
      <c r="O1847" s="18"/>
      <c r="P1847" s="14"/>
      <c r="Q1847" s="27"/>
      <c r="R1847" s="14"/>
      <c r="S1847" s="4"/>
      <c r="T1847" s="52"/>
      <c r="U1847" s="10"/>
      <c r="V1847" s="10"/>
      <c r="W1847" s="10"/>
      <c r="X1847" s="50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0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  <c r="EY1847" s="1"/>
      <c r="EZ1847" s="1"/>
      <c r="FA1847" s="1"/>
      <c r="FB1847" s="1"/>
      <c r="FC1847" s="1"/>
      <c r="FD1847" s="1"/>
      <c r="FE1847" s="1"/>
      <c r="FF1847" s="1"/>
      <c r="FG1847" s="1"/>
      <c r="FH1847" s="1"/>
      <c r="FI1847" s="1"/>
      <c r="FJ1847" s="1"/>
    </row>
    <row r="1848" spans="1:166" x14ac:dyDescent="0.15">
      <c r="A1848" s="65"/>
      <c r="B1848" s="15"/>
      <c r="C1848" s="7"/>
      <c r="D1848" s="13"/>
      <c r="E1848" s="14"/>
      <c r="F1848" s="14"/>
      <c r="G1848" s="14"/>
      <c r="H1848" s="14"/>
      <c r="I1848" s="13"/>
      <c r="J1848" s="52"/>
      <c r="K1848" s="2"/>
      <c r="L1848" s="18"/>
      <c r="M1848" s="12"/>
      <c r="N1848" s="12"/>
      <c r="O1848" s="18"/>
      <c r="P1848" s="14"/>
      <c r="Q1848" s="27"/>
      <c r="R1848" s="14"/>
      <c r="S1848" s="4"/>
      <c r="T1848" s="52"/>
      <c r="U1848" s="10"/>
      <c r="V1848" s="10"/>
      <c r="W1848" s="10"/>
      <c r="X1848" s="50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0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  <c r="EY1848" s="1"/>
      <c r="EZ1848" s="1"/>
      <c r="FA1848" s="1"/>
      <c r="FB1848" s="1"/>
      <c r="FC1848" s="1"/>
      <c r="FD1848" s="1"/>
      <c r="FE1848" s="1"/>
      <c r="FF1848" s="1"/>
      <c r="FG1848" s="1"/>
      <c r="FH1848" s="1"/>
      <c r="FI1848" s="1"/>
      <c r="FJ1848" s="1"/>
    </row>
    <row r="1849" spans="1:166" x14ac:dyDescent="0.15">
      <c r="A1849" s="65"/>
      <c r="B1849" s="15"/>
      <c r="C1849" s="7"/>
      <c r="D1849" s="13"/>
      <c r="E1849" s="14"/>
      <c r="F1849" s="14"/>
      <c r="G1849" s="14"/>
      <c r="H1849" s="14"/>
      <c r="I1849" s="13"/>
      <c r="J1849" s="52"/>
      <c r="K1849" s="2"/>
      <c r="L1849" s="18"/>
      <c r="M1849" s="12"/>
      <c r="N1849" s="12"/>
      <c r="O1849" s="18"/>
      <c r="P1849" s="14"/>
      <c r="Q1849" s="27"/>
      <c r="R1849" s="14"/>
      <c r="S1849" s="4"/>
      <c r="T1849" s="52"/>
      <c r="U1849" s="10"/>
      <c r="V1849" s="10"/>
      <c r="W1849" s="10"/>
      <c r="X1849" s="50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0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  <c r="EY1849" s="1"/>
      <c r="EZ1849" s="1"/>
      <c r="FA1849" s="1"/>
      <c r="FB1849" s="1"/>
      <c r="FC1849" s="1"/>
      <c r="FD1849" s="1"/>
      <c r="FE1849" s="1"/>
      <c r="FF1849" s="1"/>
      <c r="FG1849" s="1"/>
      <c r="FH1849" s="1"/>
      <c r="FI1849" s="1"/>
      <c r="FJ1849" s="1"/>
    </row>
    <row r="1850" spans="1:166" x14ac:dyDescent="0.15">
      <c r="A1850" s="65"/>
      <c r="B1850" s="15"/>
      <c r="C1850" s="7"/>
      <c r="D1850" s="13"/>
      <c r="E1850" s="14"/>
      <c r="F1850" s="14"/>
      <c r="G1850" s="14"/>
      <c r="H1850" s="14"/>
      <c r="I1850" s="13"/>
      <c r="J1850" s="52"/>
      <c r="K1850" s="2"/>
      <c r="L1850" s="18"/>
      <c r="M1850" s="12"/>
      <c r="N1850" s="12"/>
      <c r="O1850" s="18"/>
      <c r="P1850" s="14"/>
      <c r="Q1850" s="27"/>
      <c r="R1850" s="14"/>
      <c r="S1850" s="4"/>
      <c r="T1850" s="52"/>
      <c r="U1850" s="10"/>
      <c r="V1850" s="10"/>
      <c r="W1850" s="10"/>
      <c r="X1850" s="50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0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  <c r="EY1850" s="1"/>
      <c r="EZ1850" s="1"/>
      <c r="FA1850" s="1"/>
      <c r="FB1850" s="1"/>
      <c r="FC1850" s="1"/>
      <c r="FD1850" s="1"/>
      <c r="FE1850" s="1"/>
      <c r="FF1850" s="1"/>
      <c r="FG1850" s="1"/>
      <c r="FH1850" s="1"/>
      <c r="FI1850" s="1"/>
      <c r="FJ1850" s="1"/>
    </row>
    <row r="1851" spans="1:166" x14ac:dyDescent="0.15">
      <c r="A1851" s="65"/>
      <c r="B1851" s="15"/>
      <c r="C1851" s="7"/>
      <c r="D1851" s="13"/>
      <c r="E1851" s="14"/>
      <c r="F1851" s="14"/>
      <c r="G1851" s="14"/>
      <c r="H1851" s="14"/>
      <c r="I1851" s="13"/>
      <c r="J1851" s="52"/>
      <c r="K1851" s="2"/>
      <c r="L1851" s="18"/>
      <c r="M1851" s="12"/>
      <c r="N1851" s="12"/>
      <c r="O1851" s="18"/>
      <c r="P1851" s="14"/>
      <c r="Q1851" s="27"/>
      <c r="R1851" s="14"/>
      <c r="S1851" s="4"/>
      <c r="T1851" s="52"/>
      <c r="U1851" s="10"/>
      <c r="V1851" s="10"/>
      <c r="W1851" s="10"/>
      <c r="X1851" s="50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0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  <c r="EY1851" s="1"/>
      <c r="EZ1851" s="1"/>
      <c r="FA1851" s="1"/>
      <c r="FB1851" s="1"/>
      <c r="FC1851" s="1"/>
      <c r="FD1851" s="1"/>
      <c r="FE1851" s="1"/>
      <c r="FF1851" s="1"/>
      <c r="FG1851" s="1"/>
      <c r="FH1851" s="1"/>
      <c r="FI1851" s="1"/>
      <c r="FJ1851" s="1"/>
    </row>
    <row r="1852" spans="1:166" x14ac:dyDescent="0.15">
      <c r="A1852" s="65"/>
      <c r="B1852" s="15"/>
      <c r="C1852" s="7"/>
      <c r="D1852" s="13"/>
      <c r="E1852" s="14"/>
      <c r="F1852" s="14"/>
      <c r="G1852" s="14"/>
      <c r="H1852" s="14"/>
      <c r="I1852" s="13"/>
      <c r="J1852" s="52"/>
      <c r="K1852" s="2"/>
      <c r="L1852" s="18"/>
      <c r="M1852" s="12"/>
      <c r="N1852" s="12"/>
      <c r="O1852" s="18"/>
      <c r="P1852" s="14"/>
      <c r="Q1852" s="27"/>
      <c r="R1852" s="14"/>
      <c r="S1852" s="4"/>
      <c r="T1852" s="52"/>
      <c r="U1852" s="10"/>
      <c r="V1852" s="10"/>
      <c r="W1852" s="10"/>
      <c r="X1852" s="50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0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  <c r="EY1852" s="1"/>
      <c r="EZ1852" s="1"/>
      <c r="FA1852" s="1"/>
      <c r="FB1852" s="1"/>
      <c r="FC1852" s="1"/>
      <c r="FD1852" s="1"/>
      <c r="FE1852" s="1"/>
      <c r="FF1852" s="1"/>
      <c r="FG1852" s="1"/>
      <c r="FH1852" s="1"/>
      <c r="FI1852" s="1"/>
      <c r="FJ1852" s="1"/>
    </row>
    <row r="1853" spans="1:166" x14ac:dyDescent="0.15">
      <c r="A1853" s="65"/>
      <c r="B1853" s="15"/>
      <c r="C1853" s="7"/>
      <c r="D1853" s="13"/>
      <c r="E1853" s="14"/>
      <c r="F1853" s="14"/>
      <c r="G1853" s="14"/>
      <c r="H1853" s="14"/>
      <c r="I1853" s="13"/>
      <c r="J1853" s="52"/>
      <c r="K1853" s="2"/>
      <c r="L1853" s="18"/>
      <c r="M1853" s="12"/>
      <c r="N1853" s="12"/>
      <c r="O1853" s="18"/>
      <c r="P1853" s="14"/>
      <c r="Q1853" s="27"/>
      <c r="R1853" s="14"/>
      <c r="S1853" s="4"/>
      <c r="T1853" s="52"/>
      <c r="U1853" s="10"/>
      <c r="V1853" s="10"/>
      <c r="W1853" s="10"/>
      <c r="X1853" s="50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0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  <c r="EY1853" s="1"/>
      <c r="EZ1853" s="1"/>
      <c r="FA1853" s="1"/>
      <c r="FB1853" s="1"/>
      <c r="FC1853" s="1"/>
      <c r="FD1853" s="1"/>
      <c r="FE1853" s="1"/>
      <c r="FF1853" s="1"/>
      <c r="FG1853" s="1"/>
      <c r="FH1853" s="1"/>
      <c r="FI1853" s="1"/>
      <c r="FJ1853" s="1"/>
    </row>
    <row r="1854" spans="1:166" x14ac:dyDescent="0.15">
      <c r="A1854" s="65"/>
      <c r="B1854" s="15"/>
      <c r="C1854" s="7"/>
      <c r="D1854" s="13"/>
      <c r="E1854" s="14"/>
      <c r="F1854" s="14"/>
      <c r="G1854" s="14"/>
      <c r="H1854" s="14"/>
      <c r="I1854" s="13"/>
      <c r="J1854" s="52"/>
      <c r="K1854" s="2"/>
      <c r="L1854" s="18"/>
      <c r="M1854" s="12"/>
      <c r="N1854" s="12"/>
      <c r="O1854" s="18"/>
      <c r="P1854" s="14"/>
      <c r="Q1854" s="27"/>
      <c r="R1854" s="14"/>
      <c r="S1854" s="4"/>
      <c r="T1854" s="52"/>
      <c r="U1854" s="10"/>
      <c r="V1854" s="10"/>
      <c r="W1854" s="10"/>
      <c r="X1854" s="50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0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  <c r="EY1854" s="1"/>
      <c r="EZ1854" s="1"/>
      <c r="FA1854" s="1"/>
      <c r="FB1854" s="1"/>
      <c r="FC1854" s="1"/>
      <c r="FD1854" s="1"/>
      <c r="FE1854" s="1"/>
      <c r="FF1854" s="1"/>
      <c r="FG1854" s="1"/>
      <c r="FH1854" s="1"/>
      <c r="FI1854" s="1"/>
      <c r="FJ1854" s="1"/>
    </row>
    <row r="1855" spans="1:166" x14ac:dyDescent="0.15">
      <c r="A1855" s="65"/>
      <c r="B1855" s="15"/>
      <c r="C1855" s="7"/>
      <c r="D1855" s="13"/>
      <c r="E1855" s="14"/>
      <c r="F1855" s="14"/>
      <c r="G1855" s="14"/>
      <c r="H1855" s="14"/>
      <c r="I1855" s="13"/>
      <c r="J1855" s="52"/>
      <c r="K1855" s="2"/>
      <c r="L1855" s="18"/>
      <c r="M1855" s="12"/>
      <c r="N1855" s="12"/>
      <c r="O1855" s="18"/>
      <c r="P1855" s="14"/>
      <c r="Q1855" s="27"/>
      <c r="R1855" s="14"/>
      <c r="S1855" s="4"/>
      <c r="T1855" s="52"/>
      <c r="U1855" s="10"/>
      <c r="V1855" s="10"/>
      <c r="W1855" s="10"/>
      <c r="X1855" s="50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0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  <c r="EY1855" s="1"/>
      <c r="EZ1855" s="1"/>
      <c r="FA1855" s="1"/>
      <c r="FB1855" s="1"/>
      <c r="FC1855" s="1"/>
      <c r="FD1855" s="1"/>
      <c r="FE1855" s="1"/>
      <c r="FF1855" s="1"/>
      <c r="FG1855" s="1"/>
      <c r="FH1855" s="1"/>
      <c r="FI1855" s="1"/>
      <c r="FJ1855" s="1"/>
    </row>
    <row r="1856" spans="1:166" x14ac:dyDescent="0.15">
      <c r="A1856" s="65"/>
      <c r="B1856" s="15"/>
      <c r="C1856" s="7"/>
      <c r="D1856" s="13"/>
      <c r="E1856" s="14"/>
      <c r="F1856" s="14"/>
      <c r="G1856" s="14"/>
      <c r="H1856" s="14"/>
      <c r="I1856" s="13"/>
      <c r="J1856" s="52"/>
      <c r="K1856" s="2"/>
      <c r="L1856" s="18"/>
      <c r="M1856" s="12"/>
      <c r="N1856" s="12"/>
      <c r="O1856" s="18"/>
      <c r="P1856" s="14"/>
      <c r="Q1856" s="27"/>
      <c r="R1856" s="14"/>
      <c r="S1856" s="4"/>
      <c r="T1856" s="52"/>
      <c r="U1856" s="10"/>
      <c r="V1856" s="10"/>
      <c r="W1856" s="10"/>
      <c r="X1856" s="50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0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  <c r="EY1856" s="1"/>
      <c r="EZ1856" s="1"/>
      <c r="FA1856" s="1"/>
      <c r="FB1856" s="1"/>
      <c r="FC1856" s="1"/>
      <c r="FD1856" s="1"/>
      <c r="FE1856" s="1"/>
      <c r="FF1856" s="1"/>
      <c r="FG1856" s="1"/>
      <c r="FH1856" s="1"/>
      <c r="FI1856" s="1"/>
      <c r="FJ1856" s="1"/>
    </row>
    <row r="1857" spans="1:166" x14ac:dyDescent="0.15">
      <c r="A1857" s="65"/>
      <c r="B1857" s="15"/>
      <c r="C1857" s="7"/>
      <c r="D1857" s="13"/>
      <c r="E1857" s="14"/>
      <c r="F1857" s="14"/>
      <c r="G1857" s="14"/>
      <c r="H1857" s="14"/>
      <c r="I1857" s="13"/>
      <c r="J1857" s="52"/>
      <c r="K1857" s="2"/>
      <c r="L1857" s="18"/>
      <c r="M1857" s="12"/>
      <c r="N1857" s="12"/>
      <c r="O1857" s="18"/>
      <c r="P1857" s="14"/>
      <c r="Q1857" s="27"/>
      <c r="R1857" s="14"/>
      <c r="S1857" s="4"/>
      <c r="T1857" s="52"/>
      <c r="U1857" s="10"/>
      <c r="V1857" s="10"/>
      <c r="W1857" s="10"/>
      <c r="X1857" s="50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0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  <c r="EY1857" s="1"/>
      <c r="EZ1857" s="1"/>
      <c r="FA1857" s="1"/>
      <c r="FB1857" s="1"/>
      <c r="FC1857" s="1"/>
      <c r="FD1857" s="1"/>
      <c r="FE1857" s="1"/>
      <c r="FF1857" s="1"/>
      <c r="FG1857" s="1"/>
      <c r="FH1857" s="1"/>
      <c r="FI1857" s="1"/>
      <c r="FJ1857" s="1"/>
    </row>
    <row r="1858" spans="1:166" x14ac:dyDescent="0.15">
      <c r="A1858" s="65"/>
      <c r="B1858" s="15"/>
      <c r="C1858" s="7"/>
      <c r="D1858" s="13"/>
      <c r="E1858" s="14"/>
      <c r="F1858" s="14"/>
      <c r="G1858" s="14"/>
      <c r="H1858" s="14"/>
      <c r="I1858" s="13"/>
      <c r="J1858" s="52"/>
      <c r="K1858" s="2"/>
      <c r="L1858" s="18"/>
      <c r="M1858" s="12"/>
      <c r="N1858" s="12"/>
      <c r="O1858" s="18"/>
      <c r="P1858" s="14"/>
      <c r="Q1858" s="27"/>
      <c r="R1858" s="14"/>
      <c r="S1858" s="4"/>
      <c r="T1858" s="52"/>
      <c r="U1858" s="10"/>
      <c r="V1858" s="10"/>
      <c r="W1858" s="10"/>
      <c r="X1858" s="50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0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  <c r="EY1858" s="1"/>
      <c r="EZ1858" s="1"/>
      <c r="FA1858" s="1"/>
      <c r="FB1858" s="1"/>
      <c r="FC1858" s="1"/>
      <c r="FD1858" s="1"/>
      <c r="FE1858" s="1"/>
      <c r="FF1858" s="1"/>
      <c r="FG1858" s="1"/>
      <c r="FH1858" s="1"/>
      <c r="FI1858" s="1"/>
      <c r="FJ1858" s="1"/>
    </row>
    <row r="1859" spans="1:166" x14ac:dyDescent="0.15">
      <c r="A1859" s="108"/>
      <c r="B1859" s="46"/>
      <c r="C1859" s="16"/>
      <c r="D1859" s="17"/>
      <c r="E1859" s="36"/>
      <c r="F1859" s="36"/>
      <c r="G1859" s="36"/>
      <c r="H1859" s="36"/>
      <c r="I1859" s="17"/>
      <c r="J1859" s="51"/>
      <c r="K1859" s="37"/>
      <c r="L1859" s="47"/>
      <c r="M1859" s="38"/>
      <c r="N1859" s="38"/>
      <c r="O1859" s="47"/>
      <c r="P1859" s="36"/>
      <c r="Q1859" s="48"/>
      <c r="R1859" s="36"/>
      <c r="S1859" s="44"/>
      <c r="T1859" s="51"/>
      <c r="U1859" s="10"/>
      <c r="V1859" s="10"/>
      <c r="W1859" s="10"/>
      <c r="X1859" s="50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0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  <c r="EY1859" s="1"/>
      <c r="EZ1859" s="1"/>
      <c r="FA1859" s="1"/>
      <c r="FB1859" s="1"/>
      <c r="FC1859" s="1"/>
      <c r="FD1859" s="1"/>
      <c r="FE1859" s="1"/>
      <c r="FF1859" s="1"/>
      <c r="FG1859" s="1"/>
      <c r="FH1859" s="1"/>
      <c r="FI1859" s="1"/>
      <c r="FJ1859" s="1"/>
    </row>
    <row r="1860" spans="1:166" x14ac:dyDescent="0.15">
      <c r="A1860" s="65"/>
      <c r="B1860" s="15"/>
      <c r="C1860" s="7"/>
      <c r="D1860" s="13"/>
      <c r="E1860" s="14"/>
      <c r="F1860" s="14"/>
      <c r="G1860" s="14"/>
      <c r="H1860" s="14"/>
      <c r="I1860" s="13"/>
      <c r="J1860" s="52"/>
      <c r="K1860" s="2"/>
      <c r="L1860" s="18"/>
      <c r="M1860" s="12"/>
      <c r="N1860" s="12"/>
      <c r="O1860" s="18"/>
      <c r="P1860" s="14"/>
      <c r="Q1860" s="27"/>
      <c r="R1860" s="14"/>
      <c r="S1860" s="4"/>
      <c r="T1860" s="52"/>
      <c r="U1860" s="10"/>
      <c r="V1860" s="10"/>
      <c r="W1860" s="10"/>
      <c r="X1860" s="50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0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  <c r="EY1860" s="1"/>
      <c r="EZ1860" s="1"/>
      <c r="FA1860" s="1"/>
      <c r="FB1860" s="1"/>
      <c r="FC1860" s="1"/>
      <c r="FD1860" s="1"/>
      <c r="FE1860" s="1"/>
      <c r="FF1860" s="1"/>
      <c r="FG1860" s="1"/>
      <c r="FH1860" s="1"/>
      <c r="FI1860" s="1"/>
      <c r="FJ1860" s="1"/>
    </row>
    <row r="1861" spans="1:166" x14ac:dyDescent="0.15">
      <c r="A1861" s="65"/>
      <c r="B1861" s="15"/>
      <c r="C1861" s="7"/>
      <c r="D1861" s="13"/>
      <c r="E1861" s="14"/>
      <c r="F1861" s="14"/>
      <c r="G1861" s="14"/>
      <c r="H1861" s="14"/>
      <c r="I1861" s="13"/>
      <c r="J1861" s="52"/>
      <c r="K1861" s="2"/>
      <c r="L1861" s="18"/>
      <c r="M1861" s="12"/>
      <c r="N1861" s="12"/>
      <c r="O1861" s="18"/>
      <c r="P1861" s="14"/>
      <c r="Q1861" s="27"/>
      <c r="R1861" s="14"/>
      <c r="S1861" s="4"/>
      <c r="T1861" s="52"/>
      <c r="U1861" s="10"/>
      <c r="V1861" s="10"/>
      <c r="W1861" s="10"/>
      <c r="X1861" s="50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0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  <c r="EY1861" s="1"/>
      <c r="EZ1861" s="1"/>
      <c r="FA1861" s="1"/>
      <c r="FB1861" s="1"/>
      <c r="FC1861" s="1"/>
      <c r="FD1861" s="1"/>
      <c r="FE1861" s="1"/>
      <c r="FF1861" s="1"/>
      <c r="FG1861" s="1"/>
      <c r="FH1861" s="1"/>
      <c r="FI1861" s="1"/>
      <c r="FJ1861" s="1"/>
    </row>
    <row r="1862" spans="1:166" x14ac:dyDescent="0.15">
      <c r="A1862" s="65"/>
      <c r="B1862" s="15"/>
      <c r="C1862" s="7"/>
      <c r="D1862" s="13"/>
      <c r="E1862" s="14"/>
      <c r="F1862" s="14"/>
      <c r="G1862" s="14"/>
      <c r="H1862" s="14"/>
      <c r="I1862" s="13"/>
      <c r="J1862" s="52"/>
      <c r="K1862" s="2"/>
      <c r="L1862" s="18"/>
      <c r="M1862" s="12"/>
      <c r="N1862" s="12"/>
      <c r="O1862" s="18"/>
      <c r="P1862" s="14"/>
      <c r="Q1862" s="27"/>
      <c r="R1862" s="14"/>
      <c r="S1862" s="4"/>
      <c r="T1862" s="52"/>
      <c r="U1862" s="10"/>
      <c r="V1862" s="10"/>
      <c r="W1862" s="10"/>
      <c r="X1862" s="50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0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  <c r="EY1862" s="1"/>
      <c r="EZ1862" s="1"/>
      <c r="FA1862" s="1"/>
      <c r="FB1862" s="1"/>
      <c r="FC1862" s="1"/>
      <c r="FD1862" s="1"/>
      <c r="FE1862" s="1"/>
      <c r="FF1862" s="1"/>
      <c r="FG1862" s="1"/>
      <c r="FH1862" s="1"/>
      <c r="FI1862" s="1"/>
      <c r="FJ1862" s="1"/>
    </row>
    <row r="1863" spans="1:166" x14ac:dyDescent="0.15">
      <c r="A1863" s="65"/>
      <c r="B1863" s="15"/>
      <c r="C1863" s="7"/>
      <c r="D1863" s="13"/>
      <c r="E1863" s="14"/>
      <c r="F1863" s="14"/>
      <c r="G1863" s="14"/>
      <c r="H1863" s="14"/>
      <c r="I1863" s="13"/>
      <c r="J1863" s="52"/>
      <c r="K1863" s="2"/>
      <c r="L1863" s="18"/>
      <c r="M1863" s="12"/>
      <c r="N1863" s="12"/>
      <c r="O1863" s="18"/>
      <c r="P1863" s="14"/>
      <c r="Q1863" s="27"/>
      <c r="R1863" s="14"/>
      <c r="S1863" s="4"/>
      <c r="T1863" s="52"/>
      <c r="U1863" s="10"/>
      <c r="V1863" s="10"/>
      <c r="W1863" s="10"/>
      <c r="X1863" s="50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0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  <c r="EY1863" s="1"/>
      <c r="EZ1863" s="1"/>
      <c r="FA1863" s="1"/>
      <c r="FB1863" s="1"/>
      <c r="FC1863" s="1"/>
      <c r="FD1863" s="1"/>
      <c r="FE1863" s="1"/>
      <c r="FF1863" s="1"/>
      <c r="FG1863" s="1"/>
      <c r="FH1863" s="1"/>
      <c r="FI1863" s="1"/>
      <c r="FJ1863" s="1"/>
    </row>
    <row r="1864" spans="1:166" x14ac:dyDescent="0.15">
      <c r="A1864" s="65"/>
      <c r="B1864" s="15"/>
      <c r="C1864" s="7"/>
      <c r="D1864" s="13"/>
      <c r="E1864" s="14"/>
      <c r="F1864" s="14"/>
      <c r="G1864" s="14"/>
      <c r="H1864" s="14"/>
      <c r="I1864" s="13"/>
      <c r="J1864" s="52"/>
      <c r="K1864" s="2"/>
      <c r="L1864" s="18"/>
      <c r="M1864" s="12"/>
      <c r="N1864" s="12"/>
      <c r="O1864" s="18"/>
      <c r="P1864" s="14"/>
      <c r="Q1864" s="27"/>
      <c r="R1864" s="14"/>
      <c r="S1864" s="4"/>
      <c r="T1864" s="52"/>
      <c r="U1864" s="10"/>
      <c r="V1864" s="10"/>
      <c r="W1864" s="10"/>
      <c r="X1864" s="50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0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  <c r="EY1864" s="1"/>
      <c r="EZ1864" s="1"/>
      <c r="FA1864" s="1"/>
      <c r="FB1864" s="1"/>
      <c r="FC1864" s="1"/>
      <c r="FD1864" s="1"/>
      <c r="FE1864" s="1"/>
      <c r="FF1864" s="1"/>
      <c r="FG1864" s="1"/>
      <c r="FH1864" s="1"/>
      <c r="FI1864" s="1"/>
      <c r="FJ1864" s="1"/>
    </row>
    <row r="1865" spans="1:166" x14ac:dyDescent="0.15">
      <c r="A1865" s="65"/>
      <c r="B1865" s="15"/>
      <c r="C1865" s="7"/>
      <c r="D1865" s="13"/>
      <c r="E1865" s="14"/>
      <c r="F1865" s="14"/>
      <c r="G1865" s="14"/>
      <c r="H1865" s="14"/>
      <c r="I1865" s="13"/>
      <c r="J1865" s="52"/>
      <c r="K1865" s="2"/>
      <c r="L1865" s="18"/>
      <c r="M1865" s="12"/>
      <c r="N1865" s="12"/>
      <c r="O1865" s="18"/>
      <c r="P1865" s="14"/>
      <c r="Q1865" s="27"/>
      <c r="R1865" s="14"/>
      <c r="S1865" s="4"/>
      <c r="T1865" s="52"/>
      <c r="U1865" s="10"/>
      <c r="V1865" s="10"/>
      <c r="W1865" s="10"/>
      <c r="X1865" s="50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0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  <c r="EY1865" s="1"/>
      <c r="EZ1865" s="1"/>
      <c r="FA1865" s="1"/>
      <c r="FB1865" s="1"/>
      <c r="FC1865" s="1"/>
      <c r="FD1865" s="1"/>
      <c r="FE1865" s="1"/>
      <c r="FF1865" s="1"/>
      <c r="FG1865" s="1"/>
      <c r="FH1865" s="1"/>
      <c r="FI1865" s="1"/>
      <c r="FJ1865" s="1"/>
    </row>
    <row r="1866" spans="1:166" x14ac:dyDescent="0.15">
      <c r="A1866" s="65"/>
      <c r="B1866" s="15"/>
      <c r="C1866" s="7"/>
      <c r="D1866" s="13"/>
      <c r="E1866" s="14"/>
      <c r="F1866" s="14"/>
      <c r="G1866" s="14"/>
      <c r="H1866" s="14"/>
      <c r="I1866" s="13"/>
      <c r="J1866" s="52"/>
      <c r="K1866" s="2"/>
      <c r="L1866" s="18"/>
      <c r="M1866" s="12"/>
      <c r="N1866" s="12"/>
      <c r="O1866" s="18"/>
      <c r="P1866" s="14"/>
      <c r="Q1866" s="27"/>
      <c r="R1866" s="14"/>
      <c r="S1866" s="4"/>
      <c r="T1866" s="52"/>
      <c r="U1866" s="10"/>
      <c r="V1866" s="10"/>
      <c r="W1866" s="10"/>
      <c r="X1866" s="50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0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  <c r="EY1866" s="1"/>
      <c r="EZ1866" s="1"/>
      <c r="FA1866" s="1"/>
      <c r="FB1866" s="1"/>
      <c r="FC1866" s="1"/>
      <c r="FD1866" s="1"/>
      <c r="FE1866" s="1"/>
      <c r="FF1866" s="1"/>
      <c r="FG1866" s="1"/>
      <c r="FH1866" s="1"/>
      <c r="FI1866" s="1"/>
      <c r="FJ1866" s="1"/>
    </row>
    <row r="1867" spans="1:166" x14ac:dyDescent="0.15">
      <c r="A1867" s="65"/>
      <c r="B1867" s="15"/>
      <c r="C1867" s="7"/>
      <c r="D1867" s="13"/>
      <c r="E1867" s="14"/>
      <c r="F1867" s="14"/>
      <c r="G1867" s="14"/>
      <c r="H1867" s="14"/>
      <c r="I1867" s="13"/>
      <c r="J1867" s="52"/>
      <c r="K1867" s="2"/>
      <c r="L1867" s="18"/>
      <c r="M1867" s="12"/>
      <c r="N1867" s="12"/>
      <c r="O1867" s="18"/>
      <c r="P1867" s="14"/>
      <c r="Q1867" s="27"/>
      <c r="R1867" s="14"/>
      <c r="S1867" s="4"/>
      <c r="T1867" s="52"/>
      <c r="U1867" s="10"/>
      <c r="V1867" s="10"/>
      <c r="W1867" s="10"/>
      <c r="X1867" s="50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0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  <c r="EY1867" s="1"/>
      <c r="EZ1867" s="1"/>
      <c r="FA1867" s="1"/>
      <c r="FB1867" s="1"/>
      <c r="FC1867" s="1"/>
      <c r="FD1867" s="1"/>
      <c r="FE1867" s="1"/>
      <c r="FF1867" s="1"/>
      <c r="FG1867" s="1"/>
      <c r="FH1867" s="1"/>
      <c r="FI1867" s="1"/>
      <c r="FJ1867" s="1"/>
    </row>
    <row r="1868" spans="1:166" x14ac:dyDescent="0.15">
      <c r="A1868" s="65"/>
      <c r="B1868" s="15"/>
      <c r="C1868" s="7"/>
      <c r="D1868" s="13"/>
      <c r="E1868" s="14"/>
      <c r="F1868" s="14"/>
      <c r="G1868" s="14"/>
      <c r="H1868" s="14"/>
      <c r="I1868" s="13"/>
      <c r="J1868" s="52"/>
      <c r="K1868" s="2"/>
      <c r="L1868" s="18"/>
      <c r="M1868" s="12"/>
      <c r="N1868" s="12"/>
      <c r="O1868" s="18"/>
      <c r="P1868" s="14"/>
      <c r="Q1868" s="27"/>
      <c r="R1868" s="14"/>
      <c r="S1868" s="4"/>
      <c r="T1868" s="52"/>
      <c r="U1868" s="10"/>
      <c r="V1868" s="10"/>
      <c r="W1868" s="10"/>
      <c r="X1868" s="50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0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  <c r="EY1868" s="1"/>
      <c r="EZ1868" s="1"/>
      <c r="FA1868" s="1"/>
      <c r="FB1868" s="1"/>
      <c r="FC1868" s="1"/>
      <c r="FD1868" s="1"/>
      <c r="FE1868" s="1"/>
      <c r="FF1868" s="1"/>
      <c r="FG1868" s="1"/>
      <c r="FH1868" s="1"/>
      <c r="FI1868" s="1"/>
      <c r="FJ1868" s="1"/>
    </row>
    <row r="1869" spans="1:166" x14ac:dyDescent="0.15">
      <c r="A1869" s="65"/>
      <c r="B1869" s="15"/>
      <c r="C1869" s="7"/>
      <c r="D1869" s="13"/>
      <c r="E1869" s="14"/>
      <c r="F1869" s="14"/>
      <c r="G1869" s="14"/>
      <c r="H1869" s="14"/>
      <c r="I1869" s="13"/>
      <c r="J1869" s="52"/>
      <c r="K1869" s="2"/>
      <c r="L1869" s="18"/>
      <c r="M1869" s="12"/>
      <c r="N1869" s="12"/>
      <c r="O1869" s="18"/>
      <c r="P1869" s="14"/>
      <c r="Q1869" s="27"/>
      <c r="R1869" s="14"/>
      <c r="S1869" s="4"/>
      <c r="T1869" s="52"/>
      <c r="U1869" s="10"/>
      <c r="V1869" s="10"/>
      <c r="W1869" s="10"/>
      <c r="X1869" s="50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0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  <c r="EY1869" s="1"/>
      <c r="EZ1869" s="1"/>
      <c r="FA1869" s="1"/>
      <c r="FB1869" s="1"/>
      <c r="FC1869" s="1"/>
      <c r="FD1869" s="1"/>
      <c r="FE1869" s="1"/>
      <c r="FF1869" s="1"/>
      <c r="FG1869" s="1"/>
      <c r="FH1869" s="1"/>
      <c r="FI1869" s="1"/>
      <c r="FJ1869" s="1"/>
    </row>
    <row r="1870" spans="1:166" x14ac:dyDescent="0.15">
      <c r="A1870" s="65"/>
      <c r="B1870" s="15"/>
      <c r="C1870" s="7"/>
      <c r="D1870" s="13"/>
      <c r="E1870" s="14"/>
      <c r="F1870" s="14"/>
      <c r="G1870" s="14"/>
      <c r="H1870" s="14"/>
      <c r="I1870" s="13"/>
      <c r="J1870" s="52"/>
      <c r="K1870" s="2"/>
      <c r="L1870" s="18"/>
      <c r="M1870" s="12"/>
      <c r="N1870" s="12"/>
      <c r="O1870" s="18"/>
      <c r="P1870" s="14"/>
      <c r="Q1870" s="27"/>
      <c r="R1870" s="14"/>
      <c r="S1870" s="4"/>
      <c r="T1870" s="52"/>
      <c r="U1870" s="10"/>
      <c r="V1870" s="10"/>
      <c r="W1870" s="10"/>
      <c r="X1870" s="50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0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  <c r="EY1870" s="1"/>
      <c r="EZ1870" s="1"/>
      <c r="FA1870" s="1"/>
      <c r="FB1870" s="1"/>
      <c r="FC1870" s="1"/>
      <c r="FD1870" s="1"/>
      <c r="FE1870" s="1"/>
      <c r="FF1870" s="1"/>
      <c r="FG1870" s="1"/>
      <c r="FH1870" s="1"/>
      <c r="FI1870" s="1"/>
      <c r="FJ1870" s="1"/>
    </row>
    <row r="1871" spans="1:166" x14ac:dyDescent="0.15">
      <c r="A1871" s="65"/>
      <c r="B1871" s="15"/>
      <c r="C1871" s="7"/>
      <c r="D1871" s="13"/>
      <c r="E1871" s="14"/>
      <c r="F1871" s="14"/>
      <c r="G1871" s="14"/>
      <c r="H1871" s="14"/>
      <c r="I1871" s="13"/>
      <c r="J1871" s="52"/>
      <c r="K1871" s="2"/>
      <c r="L1871" s="18"/>
      <c r="M1871" s="12"/>
      <c r="N1871" s="12"/>
      <c r="O1871" s="18"/>
      <c r="P1871" s="14"/>
      <c r="Q1871" s="27"/>
      <c r="R1871" s="14"/>
      <c r="S1871" s="4"/>
      <c r="T1871" s="52"/>
      <c r="U1871" s="10"/>
      <c r="V1871" s="10"/>
      <c r="W1871" s="10"/>
      <c r="X1871" s="50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0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  <c r="EY1871" s="1"/>
      <c r="EZ1871" s="1"/>
      <c r="FA1871" s="1"/>
      <c r="FB1871" s="1"/>
      <c r="FC1871" s="1"/>
      <c r="FD1871" s="1"/>
      <c r="FE1871" s="1"/>
      <c r="FF1871" s="1"/>
      <c r="FG1871" s="1"/>
      <c r="FH1871" s="1"/>
      <c r="FI1871" s="1"/>
      <c r="FJ1871" s="1"/>
    </row>
    <row r="1872" spans="1:166" x14ac:dyDescent="0.15">
      <c r="A1872" s="65"/>
      <c r="B1872" s="15"/>
      <c r="C1872" s="7"/>
      <c r="D1872" s="13"/>
      <c r="E1872" s="14"/>
      <c r="F1872" s="14"/>
      <c r="G1872" s="14"/>
      <c r="H1872" s="14"/>
      <c r="I1872" s="13"/>
      <c r="J1872" s="52"/>
      <c r="K1872" s="2"/>
      <c r="L1872" s="18"/>
      <c r="M1872" s="12"/>
      <c r="N1872" s="12"/>
      <c r="O1872" s="18"/>
      <c r="P1872" s="14"/>
      <c r="Q1872" s="27"/>
      <c r="R1872" s="14"/>
      <c r="S1872" s="4"/>
      <c r="T1872" s="52"/>
      <c r="U1872" s="10"/>
      <c r="V1872" s="10"/>
      <c r="W1872" s="10"/>
      <c r="X1872" s="50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0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  <c r="EY1872" s="1"/>
      <c r="EZ1872" s="1"/>
      <c r="FA1872" s="1"/>
      <c r="FB1872" s="1"/>
      <c r="FC1872" s="1"/>
      <c r="FD1872" s="1"/>
      <c r="FE1872" s="1"/>
      <c r="FF1872" s="1"/>
      <c r="FG1872" s="1"/>
      <c r="FH1872" s="1"/>
      <c r="FI1872" s="1"/>
      <c r="FJ1872" s="1"/>
    </row>
    <row r="1873" spans="1:166" x14ac:dyDescent="0.15">
      <c r="A1873" s="65"/>
      <c r="B1873" s="15"/>
      <c r="C1873" s="7"/>
      <c r="D1873" s="13"/>
      <c r="E1873" s="14"/>
      <c r="F1873" s="14"/>
      <c r="G1873" s="14"/>
      <c r="H1873" s="14"/>
      <c r="I1873" s="13"/>
      <c r="J1873" s="52"/>
      <c r="K1873" s="2"/>
      <c r="L1873" s="18"/>
      <c r="M1873" s="12"/>
      <c r="N1873" s="12"/>
      <c r="O1873" s="18"/>
      <c r="P1873" s="14"/>
      <c r="Q1873" s="27"/>
      <c r="R1873" s="14"/>
      <c r="S1873" s="4"/>
      <c r="T1873" s="52"/>
      <c r="U1873" s="10"/>
      <c r="V1873" s="10"/>
      <c r="W1873" s="10"/>
      <c r="X1873" s="50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0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  <c r="EY1873" s="1"/>
      <c r="EZ1873" s="1"/>
      <c r="FA1873" s="1"/>
      <c r="FB1873" s="1"/>
      <c r="FC1873" s="1"/>
      <c r="FD1873" s="1"/>
      <c r="FE1873" s="1"/>
      <c r="FF1873" s="1"/>
      <c r="FG1873" s="1"/>
      <c r="FH1873" s="1"/>
      <c r="FI1873" s="1"/>
      <c r="FJ1873" s="1"/>
    </row>
    <row r="1874" spans="1:166" x14ac:dyDescent="0.15">
      <c r="A1874" s="65"/>
      <c r="B1874" s="15"/>
      <c r="C1874" s="7"/>
      <c r="D1874" s="13"/>
      <c r="E1874" s="14"/>
      <c r="F1874" s="14"/>
      <c r="G1874" s="14"/>
      <c r="H1874" s="14"/>
      <c r="I1874" s="13"/>
      <c r="J1874" s="52"/>
      <c r="K1874" s="2"/>
      <c r="L1874" s="18"/>
      <c r="M1874" s="12"/>
      <c r="N1874" s="12"/>
      <c r="O1874" s="18"/>
      <c r="P1874" s="14"/>
      <c r="Q1874" s="27"/>
      <c r="R1874" s="14"/>
      <c r="S1874" s="4"/>
      <c r="T1874" s="52"/>
      <c r="U1874" s="10"/>
      <c r="V1874" s="10"/>
      <c r="W1874" s="10"/>
      <c r="X1874" s="50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0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  <c r="EY1874" s="1"/>
      <c r="EZ1874" s="1"/>
      <c r="FA1874" s="1"/>
      <c r="FB1874" s="1"/>
      <c r="FC1874" s="1"/>
      <c r="FD1874" s="1"/>
      <c r="FE1874" s="1"/>
      <c r="FF1874" s="1"/>
      <c r="FG1874" s="1"/>
      <c r="FH1874" s="1"/>
      <c r="FI1874" s="1"/>
      <c r="FJ1874" s="1"/>
    </row>
    <row r="1875" spans="1:166" x14ac:dyDescent="0.15">
      <c r="A1875" s="65"/>
      <c r="B1875" s="15"/>
      <c r="C1875" s="7"/>
      <c r="D1875" s="13"/>
      <c r="E1875" s="14"/>
      <c r="F1875" s="14"/>
      <c r="G1875" s="14"/>
      <c r="H1875" s="14"/>
      <c r="I1875" s="13"/>
      <c r="J1875" s="52"/>
      <c r="K1875" s="2"/>
      <c r="L1875" s="18"/>
      <c r="M1875" s="12"/>
      <c r="N1875" s="12"/>
      <c r="O1875" s="18"/>
      <c r="P1875" s="14"/>
      <c r="Q1875" s="27"/>
      <c r="R1875" s="14"/>
      <c r="S1875" s="4"/>
      <c r="T1875" s="52"/>
      <c r="U1875" s="10"/>
      <c r="V1875" s="10"/>
      <c r="W1875" s="10"/>
      <c r="X1875" s="50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0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  <c r="EY1875" s="1"/>
      <c r="EZ1875" s="1"/>
      <c r="FA1875" s="1"/>
      <c r="FB1875" s="1"/>
      <c r="FC1875" s="1"/>
      <c r="FD1875" s="1"/>
      <c r="FE1875" s="1"/>
      <c r="FF1875" s="1"/>
      <c r="FG1875" s="1"/>
      <c r="FH1875" s="1"/>
      <c r="FI1875" s="1"/>
      <c r="FJ1875" s="1"/>
    </row>
    <row r="1876" spans="1:166" x14ac:dyDescent="0.15">
      <c r="A1876" s="65"/>
      <c r="B1876" s="15"/>
      <c r="C1876" s="7"/>
      <c r="D1876" s="13"/>
      <c r="E1876" s="14"/>
      <c r="F1876" s="14"/>
      <c r="G1876" s="14"/>
      <c r="H1876" s="14"/>
      <c r="I1876" s="13"/>
      <c r="J1876" s="52"/>
      <c r="K1876" s="2"/>
      <c r="L1876" s="18"/>
      <c r="M1876" s="12"/>
      <c r="N1876" s="12"/>
      <c r="O1876" s="18"/>
      <c r="P1876" s="14"/>
      <c r="Q1876" s="27"/>
      <c r="R1876" s="14"/>
      <c r="S1876" s="4"/>
      <c r="T1876" s="52"/>
      <c r="U1876" s="10"/>
      <c r="V1876" s="10"/>
      <c r="W1876" s="10"/>
      <c r="X1876" s="50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0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  <c r="EY1876" s="1"/>
      <c r="EZ1876" s="1"/>
      <c r="FA1876" s="1"/>
      <c r="FB1876" s="1"/>
      <c r="FC1876" s="1"/>
      <c r="FD1876" s="1"/>
      <c r="FE1876" s="1"/>
      <c r="FF1876" s="1"/>
      <c r="FG1876" s="1"/>
      <c r="FH1876" s="1"/>
      <c r="FI1876" s="1"/>
      <c r="FJ1876" s="1"/>
    </row>
    <row r="1877" spans="1:166" x14ac:dyDescent="0.15">
      <c r="A1877" s="65"/>
      <c r="B1877" s="15"/>
      <c r="C1877" s="7"/>
      <c r="D1877" s="13"/>
      <c r="E1877" s="14"/>
      <c r="F1877" s="14"/>
      <c r="G1877" s="14"/>
      <c r="H1877" s="14"/>
      <c r="I1877" s="13"/>
      <c r="J1877" s="52"/>
      <c r="K1877" s="2"/>
      <c r="L1877" s="18"/>
      <c r="M1877" s="12"/>
      <c r="N1877" s="12"/>
      <c r="O1877" s="18"/>
      <c r="P1877" s="14"/>
      <c r="Q1877" s="27"/>
      <c r="R1877" s="14"/>
      <c r="S1877" s="4"/>
      <c r="T1877" s="52"/>
      <c r="U1877" s="10"/>
      <c r="V1877" s="10"/>
      <c r="W1877" s="10"/>
      <c r="X1877" s="50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0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  <c r="EY1877" s="1"/>
      <c r="EZ1877" s="1"/>
      <c r="FA1877" s="1"/>
      <c r="FB1877" s="1"/>
      <c r="FC1877" s="1"/>
      <c r="FD1877" s="1"/>
      <c r="FE1877" s="1"/>
      <c r="FF1877" s="1"/>
      <c r="FG1877" s="1"/>
      <c r="FH1877" s="1"/>
      <c r="FI1877" s="1"/>
      <c r="FJ1877" s="1"/>
    </row>
    <row r="1878" spans="1:166" x14ac:dyDescent="0.15">
      <c r="A1878" s="65"/>
      <c r="B1878" s="15"/>
      <c r="C1878" s="7"/>
      <c r="D1878" s="13"/>
      <c r="E1878" s="14"/>
      <c r="F1878" s="14"/>
      <c r="G1878" s="14"/>
      <c r="H1878" s="14"/>
      <c r="I1878" s="13"/>
      <c r="J1878" s="52"/>
      <c r="K1878" s="2"/>
      <c r="L1878" s="18"/>
      <c r="M1878" s="12"/>
      <c r="N1878" s="12"/>
      <c r="O1878" s="18"/>
      <c r="P1878" s="14"/>
      <c r="Q1878" s="27"/>
      <c r="R1878" s="14"/>
      <c r="S1878" s="4"/>
      <c r="T1878" s="52"/>
      <c r="U1878" s="10"/>
      <c r="V1878" s="10"/>
      <c r="W1878" s="10"/>
      <c r="X1878" s="50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0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  <c r="EY1878" s="1"/>
      <c r="EZ1878" s="1"/>
      <c r="FA1878" s="1"/>
      <c r="FB1878" s="1"/>
      <c r="FC1878" s="1"/>
      <c r="FD1878" s="1"/>
      <c r="FE1878" s="1"/>
      <c r="FF1878" s="1"/>
      <c r="FG1878" s="1"/>
      <c r="FH1878" s="1"/>
      <c r="FI1878" s="1"/>
      <c r="FJ1878" s="1"/>
    </row>
    <row r="1879" spans="1:166" x14ac:dyDescent="0.15">
      <c r="A1879" s="65"/>
      <c r="B1879" s="15"/>
      <c r="C1879" s="7"/>
      <c r="D1879" s="13"/>
      <c r="E1879" s="14"/>
      <c r="F1879" s="14"/>
      <c r="G1879" s="14"/>
      <c r="H1879" s="14"/>
      <c r="I1879" s="13"/>
      <c r="J1879" s="52"/>
      <c r="K1879" s="2"/>
      <c r="L1879" s="18"/>
      <c r="M1879" s="12"/>
      <c r="N1879" s="12"/>
      <c r="O1879" s="18"/>
      <c r="P1879" s="14"/>
      <c r="Q1879" s="27"/>
      <c r="R1879" s="14"/>
      <c r="S1879" s="4"/>
      <c r="T1879" s="52"/>
      <c r="U1879" s="10"/>
      <c r="V1879" s="10"/>
      <c r="W1879" s="10"/>
      <c r="X1879" s="50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0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  <c r="EY1879" s="1"/>
      <c r="EZ1879" s="1"/>
      <c r="FA1879" s="1"/>
      <c r="FB1879" s="1"/>
      <c r="FC1879" s="1"/>
      <c r="FD1879" s="1"/>
      <c r="FE1879" s="1"/>
      <c r="FF1879" s="1"/>
      <c r="FG1879" s="1"/>
      <c r="FH1879" s="1"/>
      <c r="FI1879" s="1"/>
      <c r="FJ1879" s="1"/>
    </row>
    <row r="1880" spans="1:166" x14ac:dyDescent="0.15">
      <c r="A1880" s="65"/>
      <c r="B1880" s="15"/>
      <c r="C1880" s="7"/>
      <c r="D1880" s="13"/>
      <c r="E1880" s="14"/>
      <c r="F1880" s="14"/>
      <c r="G1880" s="14"/>
      <c r="H1880" s="14"/>
      <c r="I1880" s="13"/>
      <c r="J1880" s="52"/>
      <c r="K1880" s="2"/>
      <c r="L1880" s="18"/>
      <c r="M1880" s="12"/>
      <c r="N1880" s="12"/>
      <c r="O1880" s="18"/>
      <c r="P1880" s="14"/>
      <c r="Q1880" s="27"/>
      <c r="R1880" s="14"/>
      <c r="S1880" s="4"/>
      <c r="T1880" s="52"/>
      <c r="U1880" s="10"/>
      <c r="V1880" s="10"/>
      <c r="W1880" s="10"/>
      <c r="X1880" s="50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0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  <c r="EY1880" s="1"/>
      <c r="EZ1880" s="1"/>
      <c r="FA1880" s="1"/>
      <c r="FB1880" s="1"/>
      <c r="FC1880" s="1"/>
      <c r="FD1880" s="1"/>
      <c r="FE1880" s="1"/>
      <c r="FF1880" s="1"/>
      <c r="FG1880" s="1"/>
      <c r="FH1880" s="1"/>
      <c r="FI1880" s="1"/>
      <c r="FJ1880" s="1"/>
    </row>
    <row r="1881" spans="1:166" x14ac:dyDescent="0.15">
      <c r="A1881" s="65"/>
      <c r="B1881" s="15"/>
      <c r="C1881" s="7"/>
      <c r="D1881" s="13"/>
      <c r="E1881" s="14"/>
      <c r="F1881" s="14"/>
      <c r="G1881" s="14"/>
      <c r="H1881" s="14"/>
      <c r="I1881" s="13"/>
      <c r="J1881" s="52"/>
      <c r="K1881" s="2"/>
      <c r="L1881" s="18"/>
      <c r="M1881" s="12"/>
      <c r="N1881" s="12"/>
      <c r="O1881" s="18"/>
      <c r="P1881" s="14"/>
      <c r="Q1881" s="27"/>
      <c r="R1881" s="14"/>
      <c r="S1881" s="4"/>
      <c r="T1881" s="52"/>
      <c r="U1881" s="10"/>
      <c r="V1881" s="10"/>
      <c r="W1881" s="10"/>
      <c r="X1881" s="50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0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  <c r="EY1881" s="1"/>
      <c r="EZ1881" s="1"/>
      <c r="FA1881" s="1"/>
      <c r="FB1881" s="1"/>
      <c r="FC1881" s="1"/>
      <c r="FD1881" s="1"/>
      <c r="FE1881" s="1"/>
      <c r="FF1881" s="1"/>
      <c r="FG1881" s="1"/>
      <c r="FH1881" s="1"/>
      <c r="FI1881" s="1"/>
      <c r="FJ1881" s="1"/>
    </row>
    <row r="1882" spans="1:166" x14ac:dyDescent="0.15">
      <c r="A1882" s="65"/>
      <c r="B1882" s="15"/>
      <c r="C1882" s="7"/>
      <c r="D1882" s="13"/>
      <c r="E1882" s="14"/>
      <c r="F1882" s="14"/>
      <c r="G1882" s="14"/>
      <c r="H1882" s="14"/>
      <c r="I1882" s="13"/>
      <c r="J1882" s="52"/>
      <c r="K1882" s="2"/>
      <c r="L1882" s="18"/>
      <c r="M1882" s="12"/>
      <c r="N1882" s="12"/>
      <c r="O1882" s="18"/>
      <c r="P1882" s="14"/>
      <c r="Q1882" s="27"/>
      <c r="R1882" s="14"/>
      <c r="S1882" s="4"/>
      <c r="T1882" s="52"/>
      <c r="U1882" s="10"/>
      <c r="V1882" s="10"/>
      <c r="W1882" s="10"/>
      <c r="X1882" s="50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0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  <c r="EY1882" s="1"/>
      <c r="EZ1882" s="1"/>
      <c r="FA1882" s="1"/>
      <c r="FB1882" s="1"/>
      <c r="FC1882" s="1"/>
      <c r="FD1882" s="1"/>
      <c r="FE1882" s="1"/>
      <c r="FF1882" s="1"/>
      <c r="FG1882" s="1"/>
      <c r="FH1882" s="1"/>
      <c r="FI1882" s="1"/>
      <c r="FJ1882" s="1"/>
    </row>
    <row r="1883" spans="1:166" x14ac:dyDescent="0.15">
      <c r="A1883" s="65"/>
      <c r="B1883" s="15"/>
      <c r="C1883" s="7"/>
      <c r="D1883" s="13"/>
      <c r="E1883" s="14"/>
      <c r="F1883" s="14"/>
      <c r="G1883" s="14"/>
      <c r="H1883" s="14"/>
      <c r="I1883" s="13"/>
      <c r="J1883" s="52"/>
      <c r="K1883" s="2"/>
      <c r="L1883" s="18"/>
      <c r="M1883" s="12"/>
      <c r="N1883" s="12"/>
      <c r="O1883" s="18"/>
      <c r="P1883" s="14"/>
      <c r="Q1883" s="27"/>
      <c r="R1883" s="14"/>
      <c r="S1883" s="4"/>
      <c r="T1883" s="52"/>
      <c r="U1883" s="10"/>
      <c r="V1883" s="10"/>
      <c r="W1883" s="10"/>
      <c r="X1883" s="50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0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  <c r="EY1883" s="1"/>
      <c r="EZ1883" s="1"/>
      <c r="FA1883" s="1"/>
      <c r="FB1883" s="1"/>
      <c r="FC1883" s="1"/>
      <c r="FD1883" s="1"/>
      <c r="FE1883" s="1"/>
      <c r="FF1883" s="1"/>
      <c r="FG1883" s="1"/>
      <c r="FH1883" s="1"/>
      <c r="FI1883" s="1"/>
      <c r="FJ1883" s="1"/>
    </row>
    <row r="1884" spans="1:166" x14ac:dyDescent="0.15">
      <c r="A1884" s="65"/>
      <c r="B1884" s="15"/>
      <c r="C1884" s="7"/>
      <c r="D1884" s="13"/>
      <c r="E1884" s="14"/>
      <c r="F1884" s="14"/>
      <c r="G1884" s="14"/>
      <c r="H1884" s="14"/>
      <c r="I1884" s="13"/>
      <c r="J1884" s="52"/>
      <c r="K1884" s="2"/>
      <c r="L1884" s="18"/>
      <c r="M1884" s="12"/>
      <c r="N1884" s="12"/>
      <c r="O1884" s="18"/>
      <c r="P1884" s="14"/>
      <c r="Q1884" s="27"/>
      <c r="R1884" s="14"/>
      <c r="S1884" s="4"/>
      <c r="T1884" s="52"/>
      <c r="U1884" s="10"/>
      <c r="V1884" s="10"/>
      <c r="W1884" s="10"/>
      <c r="X1884" s="50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0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  <c r="EY1884" s="1"/>
      <c r="EZ1884" s="1"/>
      <c r="FA1884" s="1"/>
      <c r="FB1884" s="1"/>
      <c r="FC1884" s="1"/>
      <c r="FD1884" s="1"/>
      <c r="FE1884" s="1"/>
      <c r="FF1884" s="1"/>
      <c r="FG1884" s="1"/>
      <c r="FH1884" s="1"/>
      <c r="FI1884" s="1"/>
      <c r="FJ1884" s="1"/>
    </row>
    <row r="1885" spans="1:166" x14ac:dyDescent="0.15">
      <c r="A1885" s="65"/>
      <c r="B1885" s="15"/>
      <c r="C1885" s="7"/>
      <c r="D1885" s="13"/>
      <c r="E1885" s="14"/>
      <c r="F1885" s="14"/>
      <c r="G1885" s="14"/>
      <c r="H1885" s="14"/>
      <c r="I1885" s="13"/>
      <c r="J1885" s="52"/>
      <c r="K1885" s="2"/>
      <c r="L1885" s="18"/>
      <c r="M1885" s="12"/>
      <c r="N1885" s="12"/>
      <c r="O1885" s="18"/>
      <c r="P1885" s="14"/>
      <c r="Q1885" s="27"/>
      <c r="R1885" s="14"/>
      <c r="S1885" s="4"/>
      <c r="T1885" s="52"/>
      <c r="U1885" s="10"/>
      <c r="V1885" s="10"/>
      <c r="W1885" s="10"/>
      <c r="X1885" s="50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0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  <c r="EY1885" s="1"/>
      <c r="EZ1885" s="1"/>
      <c r="FA1885" s="1"/>
      <c r="FB1885" s="1"/>
      <c r="FC1885" s="1"/>
      <c r="FD1885" s="1"/>
      <c r="FE1885" s="1"/>
      <c r="FF1885" s="1"/>
      <c r="FG1885" s="1"/>
      <c r="FH1885" s="1"/>
      <c r="FI1885" s="1"/>
      <c r="FJ1885" s="1"/>
    </row>
    <row r="1886" spans="1:166" x14ac:dyDescent="0.15">
      <c r="A1886" s="65"/>
      <c r="B1886" s="15"/>
      <c r="C1886" s="7"/>
      <c r="D1886" s="13"/>
      <c r="E1886" s="14"/>
      <c r="F1886" s="14"/>
      <c r="G1886" s="14"/>
      <c r="H1886" s="14"/>
      <c r="I1886" s="13"/>
      <c r="J1886" s="52"/>
      <c r="K1886" s="2"/>
      <c r="L1886" s="18"/>
      <c r="M1886" s="12"/>
      <c r="N1886" s="12"/>
      <c r="O1886" s="18"/>
      <c r="P1886" s="14"/>
      <c r="Q1886" s="27"/>
      <c r="R1886" s="14"/>
      <c r="S1886" s="4"/>
      <c r="T1886" s="52"/>
      <c r="U1886" s="10"/>
      <c r="V1886" s="10"/>
      <c r="W1886" s="10"/>
      <c r="X1886" s="50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0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  <c r="EY1886" s="1"/>
      <c r="EZ1886" s="1"/>
      <c r="FA1886" s="1"/>
      <c r="FB1886" s="1"/>
      <c r="FC1886" s="1"/>
      <c r="FD1886" s="1"/>
      <c r="FE1886" s="1"/>
      <c r="FF1886" s="1"/>
      <c r="FG1886" s="1"/>
      <c r="FH1886" s="1"/>
      <c r="FI1886" s="1"/>
      <c r="FJ1886" s="1"/>
    </row>
    <row r="1887" spans="1:166" x14ac:dyDescent="0.15">
      <c r="A1887" s="65"/>
      <c r="B1887" s="15"/>
      <c r="C1887" s="7"/>
      <c r="D1887" s="13"/>
      <c r="E1887" s="14"/>
      <c r="F1887" s="14"/>
      <c r="G1887" s="14"/>
      <c r="H1887" s="14"/>
      <c r="I1887" s="13"/>
      <c r="J1887" s="52"/>
      <c r="K1887" s="2"/>
      <c r="L1887" s="18"/>
      <c r="M1887" s="12"/>
      <c r="N1887" s="12"/>
      <c r="O1887" s="18"/>
      <c r="P1887" s="14"/>
      <c r="Q1887" s="27"/>
      <c r="R1887" s="14"/>
      <c r="S1887" s="4"/>
      <c r="T1887" s="52"/>
      <c r="U1887" s="10"/>
      <c r="V1887" s="10"/>
      <c r="W1887" s="10"/>
      <c r="X1887" s="50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0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  <c r="EY1887" s="1"/>
      <c r="EZ1887" s="1"/>
      <c r="FA1887" s="1"/>
      <c r="FB1887" s="1"/>
      <c r="FC1887" s="1"/>
      <c r="FD1887" s="1"/>
      <c r="FE1887" s="1"/>
      <c r="FF1887" s="1"/>
      <c r="FG1887" s="1"/>
      <c r="FH1887" s="1"/>
      <c r="FI1887" s="1"/>
      <c r="FJ1887" s="1"/>
    </row>
    <row r="1888" spans="1:166" x14ac:dyDescent="0.15">
      <c r="A1888" s="65"/>
      <c r="B1888" s="15"/>
      <c r="C1888" s="7"/>
      <c r="D1888" s="13"/>
      <c r="E1888" s="14"/>
      <c r="F1888" s="14"/>
      <c r="G1888" s="14"/>
      <c r="H1888" s="14"/>
      <c r="I1888" s="13"/>
      <c r="J1888" s="52"/>
      <c r="K1888" s="2"/>
      <c r="L1888" s="18"/>
      <c r="M1888" s="12"/>
      <c r="N1888" s="12"/>
      <c r="O1888" s="18"/>
      <c r="P1888" s="14"/>
      <c r="Q1888" s="27"/>
      <c r="R1888" s="14"/>
      <c r="S1888" s="4"/>
      <c r="T1888" s="52"/>
      <c r="U1888" s="10"/>
      <c r="V1888" s="10"/>
      <c r="W1888" s="10"/>
      <c r="X1888" s="50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0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  <c r="EY1888" s="1"/>
      <c r="EZ1888" s="1"/>
      <c r="FA1888" s="1"/>
      <c r="FB1888" s="1"/>
      <c r="FC1888" s="1"/>
      <c r="FD1888" s="1"/>
      <c r="FE1888" s="1"/>
      <c r="FF1888" s="1"/>
      <c r="FG1888" s="1"/>
      <c r="FH1888" s="1"/>
      <c r="FI1888" s="1"/>
      <c r="FJ1888" s="1"/>
    </row>
    <row r="1889" spans="1:166" x14ac:dyDescent="0.15">
      <c r="A1889" s="65"/>
      <c r="B1889" s="15"/>
      <c r="C1889" s="7"/>
      <c r="D1889" s="13"/>
      <c r="E1889" s="14"/>
      <c r="F1889" s="14"/>
      <c r="G1889" s="14"/>
      <c r="H1889" s="14"/>
      <c r="I1889" s="13"/>
      <c r="J1889" s="52"/>
      <c r="K1889" s="2"/>
      <c r="L1889" s="18"/>
      <c r="M1889" s="12"/>
      <c r="N1889" s="12"/>
      <c r="O1889" s="18"/>
      <c r="P1889" s="14"/>
      <c r="Q1889" s="27"/>
      <c r="R1889" s="14"/>
      <c r="S1889" s="4"/>
      <c r="T1889" s="52"/>
      <c r="U1889" s="10"/>
      <c r="V1889" s="10"/>
      <c r="W1889" s="10"/>
      <c r="X1889" s="50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0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  <c r="EY1889" s="1"/>
      <c r="EZ1889" s="1"/>
      <c r="FA1889" s="1"/>
      <c r="FB1889" s="1"/>
      <c r="FC1889" s="1"/>
      <c r="FD1889" s="1"/>
      <c r="FE1889" s="1"/>
      <c r="FF1889" s="1"/>
      <c r="FG1889" s="1"/>
      <c r="FH1889" s="1"/>
      <c r="FI1889" s="1"/>
      <c r="FJ1889" s="1"/>
    </row>
    <row r="1890" spans="1:166" x14ac:dyDescent="0.15">
      <c r="A1890" s="65"/>
      <c r="B1890" s="15"/>
      <c r="C1890" s="7"/>
      <c r="D1890" s="13"/>
      <c r="E1890" s="14"/>
      <c r="F1890" s="14"/>
      <c r="G1890" s="14"/>
      <c r="H1890" s="14"/>
      <c r="I1890" s="13"/>
      <c r="J1890" s="52"/>
      <c r="K1890" s="2"/>
      <c r="L1890" s="18"/>
      <c r="M1890" s="12"/>
      <c r="N1890" s="12"/>
      <c r="O1890" s="18"/>
      <c r="P1890" s="14"/>
      <c r="Q1890" s="27"/>
      <c r="R1890" s="14"/>
      <c r="S1890" s="4"/>
      <c r="T1890" s="52"/>
      <c r="U1890" s="10"/>
      <c r="V1890" s="10"/>
      <c r="W1890" s="10"/>
      <c r="X1890" s="50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0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  <c r="EY1890" s="1"/>
      <c r="EZ1890" s="1"/>
      <c r="FA1890" s="1"/>
      <c r="FB1890" s="1"/>
      <c r="FC1890" s="1"/>
      <c r="FD1890" s="1"/>
      <c r="FE1890" s="1"/>
      <c r="FF1890" s="1"/>
      <c r="FG1890" s="1"/>
      <c r="FH1890" s="1"/>
      <c r="FI1890" s="1"/>
      <c r="FJ1890" s="1"/>
    </row>
    <row r="1891" spans="1:166" x14ac:dyDescent="0.15">
      <c r="A1891" s="65"/>
      <c r="B1891" s="15"/>
      <c r="C1891" s="7"/>
      <c r="D1891" s="13"/>
      <c r="E1891" s="14"/>
      <c r="F1891" s="14"/>
      <c r="G1891" s="14"/>
      <c r="H1891" s="14"/>
      <c r="I1891" s="13"/>
      <c r="J1891" s="52"/>
      <c r="K1891" s="2"/>
      <c r="L1891" s="18"/>
      <c r="M1891" s="12"/>
      <c r="N1891" s="12"/>
      <c r="O1891" s="18"/>
      <c r="P1891" s="14"/>
      <c r="Q1891" s="27"/>
      <c r="R1891" s="14"/>
      <c r="S1891" s="4"/>
      <c r="T1891" s="52"/>
      <c r="U1891" s="10"/>
      <c r="V1891" s="10"/>
      <c r="W1891" s="10"/>
      <c r="X1891" s="50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0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  <c r="EY1891" s="1"/>
      <c r="EZ1891" s="1"/>
      <c r="FA1891" s="1"/>
      <c r="FB1891" s="1"/>
      <c r="FC1891" s="1"/>
      <c r="FD1891" s="1"/>
      <c r="FE1891" s="1"/>
      <c r="FF1891" s="1"/>
      <c r="FG1891" s="1"/>
      <c r="FH1891" s="1"/>
      <c r="FI1891" s="1"/>
      <c r="FJ1891" s="1"/>
    </row>
    <row r="1892" spans="1:166" x14ac:dyDescent="0.15">
      <c r="A1892" s="65"/>
      <c r="B1892" s="15"/>
      <c r="C1892" s="7"/>
      <c r="D1892" s="13"/>
      <c r="E1892" s="14"/>
      <c r="F1892" s="14"/>
      <c r="G1892" s="14"/>
      <c r="H1892" s="14"/>
      <c r="I1892" s="13"/>
      <c r="J1892" s="52"/>
      <c r="K1892" s="2"/>
      <c r="L1892" s="18"/>
      <c r="M1892" s="12"/>
      <c r="N1892" s="12"/>
      <c r="O1892" s="18"/>
      <c r="P1892" s="14"/>
      <c r="Q1892" s="27"/>
      <c r="R1892" s="14"/>
      <c r="S1892" s="4"/>
      <c r="T1892" s="52"/>
      <c r="U1892" s="10"/>
      <c r="V1892" s="10"/>
      <c r="W1892" s="10"/>
      <c r="X1892" s="50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0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  <c r="EY1892" s="1"/>
      <c r="EZ1892" s="1"/>
      <c r="FA1892" s="1"/>
      <c r="FB1892" s="1"/>
      <c r="FC1892" s="1"/>
      <c r="FD1892" s="1"/>
      <c r="FE1892" s="1"/>
      <c r="FF1892" s="1"/>
      <c r="FG1892" s="1"/>
      <c r="FH1892" s="1"/>
      <c r="FI1892" s="1"/>
      <c r="FJ1892" s="1"/>
    </row>
    <row r="1893" spans="1:166" x14ac:dyDescent="0.15">
      <c r="A1893" s="65"/>
      <c r="B1893" s="15"/>
      <c r="C1893" s="7"/>
      <c r="D1893" s="13"/>
      <c r="E1893" s="14"/>
      <c r="F1893" s="14"/>
      <c r="G1893" s="14"/>
      <c r="H1893" s="14"/>
      <c r="I1893" s="13"/>
      <c r="J1893" s="52"/>
      <c r="K1893" s="2"/>
      <c r="L1893" s="18"/>
      <c r="M1893" s="12"/>
      <c r="N1893" s="12"/>
      <c r="O1893" s="18"/>
      <c r="P1893" s="14"/>
      <c r="Q1893" s="27"/>
      <c r="R1893" s="14"/>
      <c r="S1893" s="4"/>
      <c r="T1893" s="52"/>
      <c r="U1893" s="10"/>
      <c r="V1893" s="10"/>
      <c r="W1893" s="10"/>
      <c r="X1893" s="50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0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  <c r="EY1893" s="1"/>
      <c r="EZ1893" s="1"/>
      <c r="FA1893" s="1"/>
      <c r="FB1893" s="1"/>
      <c r="FC1893" s="1"/>
      <c r="FD1893" s="1"/>
      <c r="FE1893" s="1"/>
      <c r="FF1893" s="1"/>
      <c r="FG1893" s="1"/>
      <c r="FH1893" s="1"/>
      <c r="FI1893" s="1"/>
      <c r="FJ1893" s="1"/>
    </row>
    <row r="1894" spans="1:166" x14ac:dyDescent="0.15">
      <c r="A1894" s="65"/>
      <c r="B1894" s="15"/>
      <c r="C1894" s="7"/>
      <c r="D1894" s="13"/>
      <c r="E1894" s="14"/>
      <c r="F1894" s="14"/>
      <c r="G1894" s="14"/>
      <c r="H1894" s="14"/>
      <c r="I1894" s="13"/>
      <c r="J1894" s="52"/>
      <c r="K1894" s="2"/>
      <c r="L1894" s="18"/>
      <c r="M1894" s="12"/>
      <c r="N1894" s="12"/>
      <c r="O1894" s="18"/>
      <c r="P1894" s="14"/>
      <c r="Q1894" s="27"/>
      <c r="R1894" s="14"/>
      <c r="S1894" s="4"/>
      <c r="T1894" s="52"/>
      <c r="U1894" s="10"/>
      <c r="V1894" s="10"/>
      <c r="W1894" s="10"/>
      <c r="X1894" s="50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0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  <c r="EY1894" s="1"/>
      <c r="EZ1894" s="1"/>
      <c r="FA1894" s="1"/>
      <c r="FB1894" s="1"/>
      <c r="FC1894" s="1"/>
      <c r="FD1894" s="1"/>
      <c r="FE1894" s="1"/>
      <c r="FF1894" s="1"/>
      <c r="FG1894" s="1"/>
      <c r="FH1894" s="1"/>
      <c r="FI1894" s="1"/>
      <c r="FJ1894" s="1"/>
    </row>
    <row r="1895" spans="1:166" x14ac:dyDescent="0.15">
      <c r="A1895" s="65"/>
      <c r="B1895" s="15"/>
      <c r="C1895" s="7"/>
      <c r="D1895" s="13"/>
      <c r="E1895" s="14"/>
      <c r="F1895" s="14"/>
      <c r="G1895" s="14"/>
      <c r="H1895" s="14"/>
      <c r="I1895" s="13"/>
      <c r="J1895" s="52"/>
      <c r="K1895" s="2"/>
      <c r="L1895" s="18"/>
      <c r="M1895" s="12"/>
      <c r="N1895" s="12"/>
      <c r="O1895" s="18"/>
      <c r="P1895" s="14"/>
      <c r="Q1895" s="27"/>
      <c r="R1895" s="14"/>
      <c r="S1895" s="4"/>
      <c r="T1895" s="52"/>
      <c r="U1895" s="10"/>
      <c r="V1895" s="10"/>
      <c r="W1895" s="10"/>
      <c r="X1895" s="50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0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  <c r="EY1895" s="1"/>
      <c r="EZ1895" s="1"/>
      <c r="FA1895" s="1"/>
      <c r="FB1895" s="1"/>
      <c r="FC1895" s="1"/>
      <c r="FD1895" s="1"/>
      <c r="FE1895" s="1"/>
      <c r="FF1895" s="1"/>
      <c r="FG1895" s="1"/>
      <c r="FH1895" s="1"/>
      <c r="FI1895" s="1"/>
      <c r="FJ1895" s="1"/>
    </row>
    <row r="1896" spans="1:166" x14ac:dyDescent="0.15">
      <c r="A1896" s="65"/>
      <c r="B1896" s="15"/>
      <c r="C1896" s="7"/>
      <c r="D1896" s="13"/>
      <c r="E1896" s="14"/>
      <c r="F1896" s="14"/>
      <c r="G1896" s="14"/>
      <c r="H1896" s="14"/>
      <c r="I1896" s="13"/>
      <c r="J1896" s="52"/>
      <c r="K1896" s="2"/>
      <c r="L1896" s="18"/>
      <c r="M1896" s="12"/>
      <c r="N1896" s="12"/>
      <c r="O1896" s="18"/>
      <c r="P1896" s="14"/>
      <c r="Q1896" s="27"/>
      <c r="R1896" s="14"/>
      <c r="S1896" s="4"/>
      <c r="T1896" s="52"/>
      <c r="U1896" s="10"/>
      <c r="V1896" s="10"/>
      <c r="W1896" s="10"/>
      <c r="X1896" s="50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0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  <c r="EY1896" s="1"/>
      <c r="EZ1896" s="1"/>
      <c r="FA1896" s="1"/>
      <c r="FB1896" s="1"/>
      <c r="FC1896" s="1"/>
      <c r="FD1896" s="1"/>
      <c r="FE1896" s="1"/>
      <c r="FF1896" s="1"/>
      <c r="FG1896" s="1"/>
      <c r="FH1896" s="1"/>
      <c r="FI1896" s="1"/>
      <c r="FJ1896" s="1"/>
    </row>
    <row r="1897" spans="1:166" x14ac:dyDescent="0.15">
      <c r="A1897" s="65"/>
      <c r="B1897" s="15"/>
      <c r="C1897" s="7"/>
      <c r="D1897" s="13"/>
      <c r="E1897" s="14"/>
      <c r="F1897" s="14"/>
      <c r="G1897" s="14"/>
      <c r="H1897" s="14"/>
      <c r="I1897" s="13"/>
      <c r="J1897" s="52"/>
      <c r="K1897" s="2"/>
      <c r="L1897" s="18"/>
      <c r="M1897" s="12"/>
      <c r="N1897" s="12"/>
      <c r="O1897" s="18"/>
      <c r="P1897" s="14"/>
      <c r="Q1897" s="27"/>
      <c r="R1897" s="14"/>
      <c r="S1897" s="4"/>
      <c r="T1897" s="52"/>
      <c r="U1897" s="10"/>
      <c r="V1897" s="10"/>
      <c r="W1897" s="10"/>
      <c r="X1897" s="50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0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  <c r="EY1897" s="1"/>
      <c r="EZ1897" s="1"/>
      <c r="FA1897" s="1"/>
      <c r="FB1897" s="1"/>
      <c r="FC1897" s="1"/>
      <c r="FD1897" s="1"/>
      <c r="FE1897" s="1"/>
      <c r="FF1897" s="1"/>
      <c r="FG1897" s="1"/>
      <c r="FH1897" s="1"/>
      <c r="FI1897" s="1"/>
      <c r="FJ1897" s="1"/>
    </row>
    <row r="1898" spans="1:166" x14ac:dyDescent="0.15">
      <c r="A1898" s="65"/>
      <c r="B1898" s="15"/>
      <c r="C1898" s="7"/>
      <c r="D1898" s="13"/>
      <c r="E1898" s="14"/>
      <c r="F1898" s="14"/>
      <c r="G1898" s="14"/>
      <c r="H1898" s="14"/>
      <c r="I1898" s="13"/>
      <c r="J1898" s="52"/>
      <c r="K1898" s="2"/>
      <c r="L1898" s="18"/>
      <c r="M1898" s="12"/>
      <c r="N1898" s="12"/>
      <c r="O1898" s="18"/>
      <c r="P1898" s="14"/>
      <c r="Q1898" s="27"/>
      <c r="R1898" s="14"/>
      <c r="S1898" s="4"/>
      <c r="T1898" s="52"/>
      <c r="U1898" s="10"/>
      <c r="V1898" s="10"/>
      <c r="W1898" s="10"/>
      <c r="X1898" s="50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0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  <c r="EY1898" s="1"/>
      <c r="EZ1898" s="1"/>
      <c r="FA1898" s="1"/>
      <c r="FB1898" s="1"/>
      <c r="FC1898" s="1"/>
      <c r="FD1898" s="1"/>
      <c r="FE1898" s="1"/>
      <c r="FF1898" s="1"/>
      <c r="FG1898" s="1"/>
      <c r="FH1898" s="1"/>
      <c r="FI1898" s="1"/>
      <c r="FJ1898" s="1"/>
    </row>
    <row r="1899" spans="1:166" x14ac:dyDescent="0.15">
      <c r="A1899" s="65"/>
      <c r="B1899" s="15"/>
      <c r="C1899" s="7"/>
      <c r="D1899" s="13"/>
      <c r="E1899" s="14"/>
      <c r="F1899" s="14"/>
      <c r="G1899" s="14"/>
      <c r="H1899" s="14"/>
      <c r="I1899" s="13"/>
      <c r="J1899" s="52"/>
      <c r="K1899" s="2"/>
      <c r="L1899" s="18"/>
      <c r="M1899" s="12"/>
      <c r="N1899" s="12"/>
      <c r="O1899" s="18"/>
      <c r="P1899" s="14"/>
      <c r="Q1899" s="27"/>
      <c r="R1899" s="14"/>
      <c r="S1899" s="4"/>
      <c r="T1899" s="52"/>
      <c r="U1899" s="10"/>
      <c r="V1899" s="10"/>
      <c r="W1899" s="10"/>
      <c r="X1899" s="50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0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  <c r="EY1899" s="1"/>
      <c r="EZ1899" s="1"/>
      <c r="FA1899" s="1"/>
      <c r="FB1899" s="1"/>
      <c r="FC1899" s="1"/>
      <c r="FD1899" s="1"/>
      <c r="FE1899" s="1"/>
      <c r="FF1899" s="1"/>
      <c r="FG1899" s="1"/>
      <c r="FH1899" s="1"/>
      <c r="FI1899" s="1"/>
      <c r="FJ1899" s="1"/>
    </row>
    <row r="1900" spans="1:166" x14ac:dyDescent="0.15">
      <c r="A1900" s="65"/>
      <c r="B1900" s="15"/>
      <c r="C1900" s="7"/>
      <c r="D1900" s="13"/>
      <c r="E1900" s="14"/>
      <c r="F1900" s="14"/>
      <c r="G1900" s="14"/>
      <c r="H1900" s="14"/>
      <c r="I1900" s="13"/>
      <c r="J1900" s="52"/>
      <c r="K1900" s="2"/>
      <c r="L1900" s="18"/>
      <c r="M1900" s="12"/>
      <c r="N1900" s="12"/>
      <c r="O1900" s="18"/>
      <c r="P1900" s="14"/>
      <c r="Q1900" s="27"/>
      <c r="R1900" s="14"/>
      <c r="S1900" s="4"/>
      <c r="T1900" s="52"/>
      <c r="U1900" s="10"/>
      <c r="V1900" s="10"/>
      <c r="W1900" s="10"/>
      <c r="X1900" s="50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0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  <c r="EY1900" s="1"/>
      <c r="EZ1900" s="1"/>
      <c r="FA1900" s="1"/>
      <c r="FB1900" s="1"/>
      <c r="FC1900" s="1"/>
      <c r="FD1900" s="1"/>
      <c r="FE1900" s="1"/>
      <c r="FF1900" s="1"/>
      <c r="FG1900" s="1"/>
      <c r="FH1900" s="1"/>
      <c r="FI1900" s="1"/>
      <c r="FJ1900" s="1"/>
    </row>
    <row r="1901" spans="1:166" x14ac:dyDescent="0.15">
      <c r="A1901" s="65"/>
      <c r="B1901" s="15"/>
      <c r="C1901" s="7"/>
      <c r="D1901" s="13"/>
      <c r="E1901" s="14"/>
      <c r="F1901" s="14"/>
      <c r="G1901" s="14"/>
      <c r="H1901" s="14"/>
      <c r="I1901" s="13"/>
      <c r="J1901" s="52"/>
      <c r="K1901" s="2"/>
      <c r="L1901" s="18"/>
      <c r="M1901" s="12"/>
      <c r="N1901" s="12"/>
      <c r="O1901" s="18"/>
      <c r="P1901" s="14"/>
      <c r="Q1901" s="27"/>
      <c r="R1901" s="14"/>
      <c r="S1901" s="4"/>
      <c r="T1901" s="52"/>
      <c r="U1901" s="10"/>
      <c r="V1901" s="10"/>
      <c r="W1901" s="10"/>
      <c r="X1901" s="50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0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  <c r="EY1901" s="1"/>
      <c r="EZ1901" s="1"/>
      <c r="FA1901" s="1"/>
      <c r="FB1901" s="1"/>
      <c r="FC1901" s="1"/>
      <c r="FD1901" s="1"/>
      <c r="FE1901" s="1"/>
      <c r="FF1901" s="1"/>
      <c r="FG1901" s="1"/>
      <c r="FH1901" s="1"/>
      <c r="FI1901" s="1"/>
      <c r="FJ1901" s="1"/>
    </row>
    <row r="1902" spans="1:166" x14ac:dyDescent="0.15">
      <c r="A1902" s="65"/>
      <c r="B1902" s="15"/>
      <c r="C1902" s="7"/>
      <c r="D1902" s="13"/>
      <c r="E1902" s="14"/>
      <c r="F1902" s="14"/>
      <c r="G1902" s="14"/>
      <c r="H1902" s="14"/>
      <c r="I1902" s="13"/>
      <c r="J1902" s="52"/>
      <c r="K1902" s="2"/>
      <c r="L1902" s="18"/>
      <c r="M1902" s="12"/>
      <c r="N1902" s="12"/>
      <c r="O1902" s="18"/>
      <c r="P1902" s="14"/>
      <c r="Q1902" s="27"/>
      <c r="R1902" s="14"/>
      <c r="S1902" s="4"/>
      <c r="T1902" s="52"/>
      <c r="U1902" s="10"/>
      <c r="V1902" s="10"/>
      <c r="W1902" s="10"/>
      <c r="X1902" s="50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0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  <c r="EY1902" s="1"/>
      <c r="EZ1902" s="1"/>
      <c r="FA1902" s="1"/>
      <c r="FB1902" s="1"/>
      <c r="FC1902" s="1"/>
      <c r="FD1902" s="1"/>
      <c r="FE1902" s="1"/>
      <c r="FF1902" s="1"/>
      <c r="FG1902" s="1"/>
      <c r="FH1902" s="1"/>
      <c r="FI1902" s="1"/>
      <c r="FJ1902" s="1"/>
    </row>
    <row r="1903" spans="1:166" x14ac:dyDescent="0.15">
      <c r="A1903" s="65"/>
      <c r="B1903" s="15"/>
      <c r="C1903" s="7"/>
      <c r="D1903" s="13"/>
      <c r="E1903" s="14"/>
      <c r="F1903" s="14"/>
      <c r="G1903" s="14"/>
      <c r="H1903" s="14"/>
      <c r="I1903" s="13"/>
      <c r="J1903" s="52"/>
      <c r="K1903" s="2"/>
      <c r="L1903" s="18"/>
      <c r="M1903" s="12"/>
      <c r="N1903" s="12"/>
      <c r="O1903" s="18"/>
      <c r="P1903" s="14"/>
      <c r="Q1903" s="27"/>
      <c r="R1903" s="14"/>
      <c r="S1903" s="4"/>
      <c r="T1903" s="52"/>
      <c r="U1903" s="10"/>
      <c r="V1903" s="10"/>
      <c r="W1903" s="10"/>
      <c r="X1903" s="50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0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  <c r="EY1903" s="1"/>
      <c r="EZ1903" s="1"/>
      <c r="FA1903" s="1"/>
      <c r="FB1903" s="1"/>
      <c r="FC1903" s="1"/>
      <c r="FD1903" s="1"/>
      <c r="FE1903" s="1"/>
      <c r="FF1903" s="1"/>
      <c r="FG1903" s="1"/>
      <c r="FH1903" s="1"/>
      <c r="FI1903" s="1"/>
      <c r="FJ1903" s="1"/>
    </row>
    <row r="1904" spans="1:166" x14ac:dyDescent="0.15">
      <c r="A1904" s="65"/>
      <c r="B1904" s="15"/>
      <c r="C1904" s="7"/>
      <c r="D1904" s="13"/>
      <c r="E1904" s="14"/>
      <c r="F1904" s="14"/>
      <c r="G1904" s="14"/>
      <c r="H1904" s="14"/>
      <c r="I1904" s="13"/>
      <c r="J1904" s="52"/>
      <c r="K1904" s="2"/>
      <c r="L1904" s="18"/>
      <c r="M1904" s="12"/>
      <c r="N1904" s="12"/>
      <c r="O1904" s="18"/>
      <c r="P1904" s="14"/>
      <c r="Q1904" s="27"/>
      <c r="R1904" s="14"/>
      <c r="S1904" s="4"/>
      <c r="T1904" s="52"/>
      <c r="U1904" s="10"/>
      <c r="V1904" s="10"/>
      <c r="W1904" s="10"/>
      <c r="X1904" s="50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0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  <c r="EY1904" s="1"/>
      <c r="EZ1904" s="1"/>
      <c r="FA1904" s="1"/>
      <c r="FB1904" s="1"/>
      <c r="FC1904" s="1"/>
      <c r="FD1904" s="1"/>
      <c r="FE1904" s="1"/>
      <c r="FF1904" s="1"/>
      <c r="FG1904" s="1"/>
      <c r="FH1904" s="1"/>
      <c r="FI1904" s="1"/>
      <c r="FJ1904" s="1"/>
    </row>
    <row r="1905" spans="1:166" x14ac:dyDescent="0.15">
      <c r="A1905" s="65"/>
      <c r="B1905" s="15"/>
      <c r="C1905" s="7"/>
      <c r="D1905" s="13"/>
      <c r="E1905" s="14"/>
      <c r="F1905" s="14"/>
      <c r="G1905" s="14"/>
      <c r="H1905" s="14"/>
      <c r="I1905" s="13"/>
      <c r="J1905" s="52"/>
      <c r="K1905" s="2"/>
      <c r="L1905" s="18"/>
      <c r="M1905" s="12"/>
      <c r="N1905" s="12"/>
      <c r="O1905" s="18"/>
      <c r="P1905" s="14"/>
      <c r="Q1905" s="27"/>
      <c r="R1905" s="14"/>
      <c r="S1905" s="4"/>
      <c r="T1905" s="52"/>
      <c r="U1905" s="10"/>
      <c r="V1905" s="10"/>
      <c r="W1905" s="10"/>
      <c r="X1905" s="50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0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  <c r="EY1905" s="1"/>
      <c r="EZ1905" s="1"/>
      <c r="FA1905" s="1"/>
      <c r="FB1905" s="1"/>
      <c r="FC1905" s="1"/>
      <c r="FD1905" s="1"/>
      <c r="FE1905" s="1"/>
      <c r="FF1905" s="1"/>
      <c r="FG1905" s="1"/>
      <c r="FH1905" s="1"/>
      <c r="FI1905" s="1"/>
      <c r="FJ1905" s="1"/>
    </row>
    <row r="1906" spans="1:166" x14ac:dyDescent="0.15">
      <c r="A1906" s="65"/>
      <c r="B1906" s="15"/>
      <c r="C1906" s="7"/>
      <c r="D1906" s="13"/>
      <c r="E1906" s="14"/>
      <c r="F1906" s="14"/>
      <c r="G1906" s="14"/>
      <c r="H1906" s="14"/>
      <c r="I1906" s="13"/>
      <c r="J1906" s="52"/>
      <c r="K1906" s="2"/>
      <c r="L1906" s="18"/>
      <c r="M1906" s="12"/>
      <c r="N1906" s="12"/>
      <c r="O1906" s="18"/>
      <c r="P1906" s="14"/>
      <c r="Q1906" s="27"/>
      <c r="R1906" s="14"/>
      <c r="S1906" s="4"/>
      <c r="T1906" s="52"/>
      <c r="U1906" s="10"/>
      <c r="V1906" s="10"/>
      <c r="W1906" s="10"/>
      <c r="X1906" s="50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0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  <c r="EY1906" s="1"/>
      <c r="EZ1906" s="1"/>
      <c r="FA1906" s="1"/>
      <c r="FB1906" s="1"/>
      <c r="FC1906" s="1"/>
      <c r="FD1906" s="1"/>
      <c r="FE1906" s="1"/>
      <c r="FF1906" s="1"/>
      <c r="FG1906" s="1"/>
      <c r="FH1906" s="1"/>
      <c r="FI1906" s="1"/>
      <c r="FJ1906" s="1"/>
    </row>
    <row r="1907" spans="1:166" x14ac:dyDescent="0.15">
      <c r="A1907" s="65"/>
      <c r="B1907" s="15"/>
      <c r="C1907" s="7"/>
      <c r="D1907" s="13"/>
      <c r="E1907" s="14"/>
      <c r="F1907" s="14"/>
      <c r="G1907" s="14"/>
      <c r="H1907" s="14"/>
      <c r="I1907" s="13"/>
      <c r="J1907" s="52"/>
      <c r="K1907" s="2"/>
      <c r="L1907" s="18"/>
      <c r="M1907" s="12"/>
      <c r="N1907" s="12"/>
      <c r="O1907" s="18"/>
      <c r="P1907" s="14"/>
      <c r="Q1907" s="27"/>
      <c r="R1907" s="14"/>
      <c r="S1907" s="4"/>
      <c r="T1907" s="52"/>
      <c r="U1907" s="10"/>
      <c r="V1907" s="10"/>
      <c r="W1907" s="10"/>
      <c r="X1907" s="50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0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  <c r="EY1907" s="1"/>
      <c r="EZ1907" s="1"/>
      <c r="FA1907" s="1"/>
      <c r="FB1907" s="1"/>
      <c r="FC1907" s="1"/>
      <c r="FD1907" s="1"/>
      <c r="FE1907" s="1"/>
      <c r="FF1907" s="1"/>
      <c r="FG1907" s="1"/>
      <c r="FH1907" s="1"/>
      <c r="FI1907" s="1"/>
      <c r="FJ1907" s="1"/>
    </row>
    <row r="1908" spans="1:166" x14ac:dyDescent="0.15">
      <c r="A1908" s="65"/>
      <c r="B1908" s="15"/>
      <c r="C1908" s="7"/>
      <c r="D1908" s="13"/>
      <c r="E1908" s="14"/>
      <c r="F1908" s="14"/>
      <c r="G1908" s="14"/>
      <c r="H1908" s="14"/>
      <c r="I1908" s="13"/>
      <c r="J1908" s="52"/>
      <c r="K1908" s="2"/>
      <c r="L1908" s="18"/>
      <c r="M1908" s="12"/>
      <c r="N1908" s="12"/>
      <c r="O1908" s="18"/>
      <c r="P1908" s="14"/>
      <c r="Q1908" s="27"/>
      <c r="R1908" s="14"/>
      <c r="S1908" s="4"/>
      <c r="T1908" s="52"/>
      <c r="U1908" s="10"/>
      <c r="V1908" s="10"/>
      <c r="W1908" s="10"/>
      <c r="X1908" s="50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0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  <c r="EY1908" s="1"/>
      <c r="EZ1908" s="1"/>
      <c r="FA1908" s="1"/>
      <c r="FB1908" s="1"/>
      <c r="FC1908" s="1"/>
      <c r="FD1908" s="1"/>
      <c r="FE1908" s="1"/>
      <c r="FF1908" s="1"/>
      <c r="FG1908" s="1"/>
      <c r="FH1908" s="1"/>
      <c r="FI1908" s="1"/>
      <c r="FJ1908" s="1"/>
    </row>
    <row r="1909" spans="1:166" x14ac:dyDescent="0.15">
      <c r="A1909" s="65"/>
      <c r="B1909" s="15"/>
      <c r="C1909" s="7"/>
      <c r="D1909" s="13"/>
      <c r="E1909" s="14"/>
      <c r="F1909" s="14"/>
      <c r="G1909" s="14"/>
      <c r="H1909" s="14"/>
      <c r="I1909" s="13"/>
      <c r="J1909" s="52"/>
      <c r="K1909" s="2"/>
      <c r="L1909" s="18"/>
      <c r="M1909" s="12"/>
      <c r="N1909" s="12"/>
      <c r="O1909" s="18"/>
      <c r="P1909" s="14"/>
      <c r="Q1909" s="27"/>
      <c r="R1909" s="14"/>
      <c r="S1909" s="4"/>
      <c r="T1909" s="52"/>
      <c r="U1909" s="10"/>
      <c r="V1909" s="10"/>
      <c r="W1909" s="10"/>
      <c r="X1909" s="50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0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  <c r="EY1909" s="1"/>
      <c r="EZ1909" s="1"/>
      <c r="FA1909" s="1"/>
      <c r="FB1909" s="1"/>
      <c r="FC1909" s="1"/>
      <c r="FD1909" s="1"/>
      <c r="FE1909" s="1"/>
      <c r="FF1909" s="1"/>
      <c r="FG1909" s="1"/>
      <c r="FH1909" s="1"/>
      <c r="FI1909" s="1"/>
      <c r="FJ1909" s="1"/>
    </row>
    <row r="1910" spans="1:166" x14ac:dyDescent="0.15">
      <c r="A1910" s="65"/>
      <c r="B1910" s="15"/>
      <c r="C1910" s="7"/>
      <c r="D1910" s="13"/>
      <c r="E1910" s="14"/>
      <c r="F1910" s="14"/>
      <c r="G1910" s="14"/>
      <c r="H1910" s="14"/>
      <c r="I1910" s="13"/>
      <c r="J1910" s="52"/>
      <c r="K1910" s="2"/>
      <c r="L1910" s="18"/>
      <c r="M1910" s="12"/>
      <c r="N1910" s="12"/>
      <c r="O1910" s="18"/>
      <c r="P1910" s="14"/>
      <c r="Q1910" s="27"/>
      <c r="R1910" s="14"/>
      <c r="S1910" s="4"/>
      <c r="T1910" s="52"/>
      <c r="U1910" s="10"/>
      <c r="V1910" s="10"/>
      <c r="W1910" s="10"/>
      <c r="X1910" s="50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0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  <c r="EY1910" s="1"/>
      <c r="EZ1910" s="1"/>
      <c r="FA1910" s="1"/>
      <c r="FB1910" s="1"/>
      <c r="FC1910" s="1"/>
      <c r="FD1910" s="1"/>
      <c r="FE1910" s="1"/>
      <c r="FF1910" s="1"/>
      <c r="FG1910" s="1"/>
      <c r="FH1910" s="1"/>
      <c r="FI1910" s="1"/>
      <c r="FJ1910" s="1"/>
    </row>
    <row r="1911" spans="1:166" x14ac:dyDescent="0.15">
      <c r="A1911" s="65"/>
      <c r="B1911" s="15"/>
      <c r="C1911" s="7"/>
      <c r="D1911" s="13"/>
      <c r="E1911" s="14"/>
      <c r="F1911" s="14"/>
      <c r="G1911" s="14"/>
      <c r="H1911" s="14"/>
      <c r="I1911" s="13"/>
      <c r="J1911" s="52"/>
      <c r="K1911" s="2"/>
      <c r="L1911" s="18"/>
      <c r="M1911" s="12"/>
      <c r="N1911" s="12"/>
      <c r="O1911" s="18"/>
      <c r="P1911" s="14"/>
      <c r="Q1911" s="27"/>
      <c r="R1911" s="14"/>
      <c r="S1911" s="4"/>
      <c r="T1911" s="52"/>
      <c r="U1911" s="10"/>
      <c r="V1911" s="10"/>
      <c r="W1911" s="10"/>
      <c r="X1911" s="50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0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  <c r="EY1911" s="1"/>
      <c r="EZ1911" s="1"/>
      <c r="FA1911" s="1"/>
      <c r="FB1911" s="1"/>
      <c r="FC1911" s="1"/>
      <c r="FD1911" s="1"/>
      <c r="FE1911" s="1"/>
      <c r="FF1911" s="1"/>
      <c r="FG1911" s="1"/>
      <c r="FH1911" s="1"/>
      <c r="FI1911" s="1"/>
      <c r="FJ1911" s="1"/>
    </row>
    <row r="1912" spans="1:166" x14ac:dyDescent="0.15">
      <c r="A1912" s="65"/>
      <c r="B1912" s="15"/>
      <c r="C1912" s="7"/>
      <c r="D1912" s="13"/>
      <c r="E1912" s="14"/>
      <c r="F1912" s="14"/>
      <c r="G1912" s="14"/>
      <c r="H1912" s="14"/>
      <c r="I1912" s="13"/>
      <c r="J1912" s="52"/>
      <c r="K1912" s="2"/>
      <c r="L1912" s="18"/>
      <c r="M1912" s="12"/>
      <c r="N1912" s="12"/>
      <c r="O1912" s="18"/>
      <c r="P1912" s="14"/>
      <c r="Q1912" s="27"/>
      <c r="R1912" s="14"/>
      <c r="S1912" s="4"/>
      <c r="T1912" s="52"/>
      <c r="U1912" s="10"/>
      <c r="V1912" s="10"/>
      <c r="W1912" s="10"/>
      <c r="X1912" s="50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0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  <c r="EY1912" s="1"/>
      <c r="EZ1912" s="1"/>
      <c r="FA1912" s="1"/>
      <c r="FB1912" s="1"/>
      <c r="FC1912" s="1"/>
      <c r="FD1912" s="1"/>
      <c r="FE1912" s="1"/>
      <c r="FF1912" s="1"/>
      <c r="FG1912" s="1"/>
      <c r="FH1912" s="1"/>
      <c r="FI1912" s="1"/>
      <c r="FJ1912" s="1"/>
    </row>
    <row r="1913" spans="1:166" x14ac:dyDescent="0.15">
      <c r="A1913" s="65"/>
      <c r="B1913" s="15"/>
      <c r="C1913" s="7"/>
      <c r="D1913" s="13"/>
      <c r="E1913" s="14"/>
      <c r="F1913" s="14"/>
      <c r="G1913" s="14"/>
      <c r="H1913" s="14"/>
      <c r="I1913" s="13"/>
      <c r="J1913" s="52"/>
      <c r="K1913" s="2"/>
      <c r="L1913" s="18"/>
      <c r="M1913" s="12"/>
      <c r="N1913" s="12"/>
      <c r="O1913" s="18"/>
      <c r="P1913" s="14"/>
      <c r="Q1913" s="27"/>
      <c r="R1913" s="14"/>
      <c r="S1913" s="4"/>
      <c r="T1913" s="52"/>
      <c r="U1913" s="10"/>
      <c r="V1913" s="10"/>
      <c r="W1913" s="10"/>
      <c r="X1913" s="50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0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  <c r="EY1913" s="1"/>
      <c r="EZ1913" s="1"/>
      <c r="FA1913" s="1"/>
      <c r="FB1913" s="1"/>
      <c r="FC1913" s="1"/>
      <c r="FD1913" s="1"/>
      <c r="FE1913" s="1"/>
      <c r="FF1913" s="1"/>
      <c r="FG1913" s="1"/>
      <c r="FH1913" s="1"/>
      <c r="FI1913" s="1"/>
      <c r="FJ1913" s="1"/>
    </row>
    <row r="1914" spans="1:166" x14ac:dyDescent="0.15">
      <c r="A1914" s="65"/>
      <c r="B1914" s="15"/>
      <c r="C1914" s="7"/>
      <c r="D1914" s="13"/>
      <c r="E1914" s="14"/>
      <c r="F1914" s="14"/>
      <c r="G1914" s="14"/>
      <c r="H1914" s="14"/>
      <c r="I1914" s="13"/>
      <c r="J1914" s="52"/>
      <c r="K1914" s="2"/>
      <c r="L1914" s="18"/>
      <c r="M1914" s="12"/>
      <c r="N1914" s="12"/>
      <c r="O1914" s="18"/>
      <c r="P1914" s="14"/>
      <c r="Q1914" s="27"/>
      <c r="R1914" s="14"/>
      <c r="S1914" s="4"/>
      <c r="T1914" s="52"/>
      <c r="U1914" s="10"/>
      <c r="V1914" s="10"/>
      <c r="W1914" s="10"/>
      <c r="X1914" s="50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0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  <c r="EY1914" s="1"/>
      <c r="EZ1914" s="1"/>
      <c r="FA1914" s="1"/>
      <c r="FB1914" s="1"/>
      <c r="FC1914" s="1"/>
      <c r="FD1914" s="1"/>
      <c r="FE1914" s="1"/>
      <c r="FF1914" s="1"/>
      <c r="FG1914" s="1"/>
      <c r="FH1914" s="1"/>
      <c r="FI1914" s="1"/>
      <c r="FJ1914" s="1"/>
    </row>
    <row r="1915" spans="1:166" x14ac:dyDescent="0.15">
      <c r="A1915" s="65"/>
      <c r="B1915" s="15"/>
      <c r="C1915" s="7"/>
      <c r="D1915" s="13"/>
      <c r="E1915" s="14"/>
      <c r="F1915" s="14"/>
      <c r="G1915" s="14"/>
      <c r="H1915" s="14"/>
      <c r="I1915" s="13"/>
      <c r="J1915" s="52"/>
      <c r="K1915" s="2"/>
      <c r="L1915" s="18"/>
      <c r="M1915" s="12"/>
      <c r="N1915" s="12"/>
      <c r="O1915" s="18"/>
      <c r="P1915" s="14"/>
      <c r="Q1915" s="27"/>
      <c r="R1915" s="14"/>
      <c r="S1915" s="4"/>
      <c r="T1915" s="52"/>
      <c r="U1915" s="10"/>
      <c r="V1915" s="10"/>
      <c r="W1915" s="10"/>
      <c r="X1915" s="50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0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  <c r="EY1915" s="1"/>
      <c r="EZ1915" s="1"/>
      <c r="FA1915" s="1"/>
      <c r="FB1915" s="1"/>
      <c r="FC1915" s="1"/>
      <c r="FD1915" s="1"/>
      <c r="FE1915" s="1"/>
      <c r="FF1915" s="1"/>
      <c r="FG1915" s="1"/>
      <c r="FH1915" s="1"/>
      <c r="FI1915" s="1"/>
      <c r="FJ1915" s="1"/>
    </row>
    <row r="1916" spans="1:166" x14ac:dyDescent="0.15">
      <c r="A1916" s="65"/>
      <c r="B1916" s="15"/>
      <c r="C1916" s="7"/>
      <c r="D1916" s="13"/>
      <c r="E1916" s="14"/>
      <c r="F1916" s="14"/>
      <c r="G1916" s="14"/>
      <c r="H1916" s="14"/>
      <c r="I1916" s="13"/>
      <c r="J1916" s="52"/>
      <c r="K1916" s="2"/>
      <c r="L1916" s="18"/>
      <c r="M1916" s="12"/>
      <c r="N1916" s="12"/>
      <c r="O1916" s="18"/>
      <c r="P1916" s="14"/>
      <c r="Q1916" s="27"/>
      <c r="R1916" s="14"/>
      <c r="S1916" s="4"/>
      <c r="T1916" s="52"/>
      <c r="U1916" s="10"/>
      <c r="V1916" s="10"/>
      <c r="W1916" s="10"/>
      <c r="X1916" s="50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0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  <c r="EY1916" s="1"/>
      <c r="EZ1916" s="1"/>
      <c r="FA1916" s="1"/>
      <c r="FB1916" s="1"/>
      <c r="FC1916" s="1"/>
      <c r="FD1916" s="1"/>
      <c r="FE1916" s="1"/>
      <c r="FF1916" s="1"/>
      <c r="FG1916" s="1"/>
      <c r="FH1916" s="1"/>
      <c r="FI1916" s="1"/>
      <c r="FJ1916" s="1"/>
    </row>
    <row r="1917" spans="1:166" x14ac:dyDescent="0.15">
      <c r="A1917" s="65"/>
      <c r="B1917" s="15"/>
      <c r="C1917" s="7"/>
      <c r="D1917" s="13"/>
      <c r="E1917" s="14"/>
      <c r="F1917" s="14"/>
      <c r="G1917" s="14"/>
      <c r="H1917" s="14"/>
      <c r="I1917" s="13"/>
      <c r="J1917" s="52"/>
      <c r="K1917" s="2"/>
      <c r="L1917" s="18"/>
      <c r="M1917" s="12"/>
      <c r="N1917" s="12"/>
      <c r="O1917" s="18"/>
      <c r="P1917" s="14"/>
      <c r="Q1917" s="27"/>
      <c r="R1917" s="14"/>
      <c r="S1917" s="4"/>
      <c r="T1917" s="52"/>
      <c r="U1917" s="10"/>
      <c r="V1917" s="10"/>
      <c r="W1917" s="10"/>
      <c r="X1917" s="50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0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  <c r="EY1917" s="1"/>
      <c r="EZ1917" s="1"/>
      <c r="FA1917" s="1"/>
      <c r="FB1917" s="1"/>
      <c r="FC1917" s="1"/>
      <c r="FD1917" s="1"/>
      <c r="FE1917" s="1"/>
      <c r="FF1917" s="1"/>
      <c r="FG1917" s="1"/>
      <c r="FH1917" s="1"/>
      <c r="FI1917" s="1"/>
      <c r="FJ1917" s="1"/>
    </row>
    <row r="1918" spans="1:166" x14ac:dyDescent="0.15">
      <c r="A1918" s="65"/>
      <c r="B1918" s="15"/>
      <c r="C1918" s="7"/>
      <c r="D1918" s="13"/>
      <c r="E1918" s="14"/>
      <c r="F1918" s="14"/>
      <c r="G1918" s="14"/>
      <c r="H1918" s="14"/>
      <c r="I1918" s="13"/>
      <c r="J1918" s="52"/>
      <c r="K1918" s="2"/>
      <c r="L1918" s="18"/>
      <c r="M1918" s="12"/>
      <c r="N1918" s="12"/>
      <c r="O1918" s="18"/>
      <c r="P1918" s="14"/>
      <c r="Q1918" s="27"/>
      <c r="R1918" s="14"/>
      <c r="S1918" s="4"/>
      <c r="T1918" s="52"/>
      <c r="U1918" s="10"/>
      <c r="V1918" s="10"/>
      <c r="W1918" s="10"/>
      <c r="X1918" s="50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0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  <c r="EY1918" s="1"/>
      <c r="EZ1918" s="1"/>
      <c r="FA1918" s="1"/>
      <c r="FB1918" s="1"/>
      <c r="FC1918" s="1"/>
      <c r="FD1918" s="1"/>
      <c r="FE1918" s="1"/>
      <c r="FF1918" s="1"/>
      <c r="FG1918" s="1"/>
      <c r="FH1918" s="1"/>
      <c r="FI1918" s="1"/>
      <c r="FJ1918" s="1"/>
    </row>
    <row r="1919" spans="1:166" x14ac:dyDescent="0.15">
      <c r="A1919" s="65"/>
      <c r="B1919" s="15"/>
      <c r="C1919" s="7"/>
      <c r="D1919" s="13"/>
      <c r="E1919" s="14"/>
      <c r="F1919" s="14"/>
      <c r="G1919" s="14"/>
      <c r="H1919" s="14"/>
      <c r="I1919" s="13"/>
      <c r="J1919" s="52"/>
      <c r="K1919" s="2"/>
      <c r="L1919" s="18"/>
      <c r="M1919" s="12"/>
      <c r="N1919" s="12"/>
      <c r="O1919" s="18"/>
      <c r="P1919" s="14"/>
      <c r="Q1919" s="27"/>
      <c r="R1919" s="14"/>
      <c r="S1919" s="4"/>
      <c r="T1919" s="52"/>
      <c r="U1919" s="10"/>
      <c r="V1919" s="10"/>
      <c r="W1919" s="10"/>
      <c r="X1919" s="50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0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  <c r="EY1919" s="1"/>
      <c r="EZ1919" s="1"/>
      <c r="FA1919" s="1"/>
      <c r="FB1919" s="1"/>
      <c r="FC1919" s="1"/>
      <c r="FD1919" s="1"/>
      <c r="FE1919" s="1"/>
      <c r="FF1919" s="1"/>
      <c r="FG1919" s="1"/>
      <c r="FH1919" s="1"/>
      <c r="FI1919" s="1"/>
      <c r="FJ1919" s="1"/>
    </row>
    <row r="1920" spans="1:166" x14ac:dyDescent="0.15">
      <c r="A1920" s="65"/>
      <c r="B1920" s="15"/>
      <c r="C1920" s="7"/>
      <c r="D1920" s="13"/>
      <c r="E1920" s="14"/>
      <c r="F1920" s="14"/>
      <c r="G1920" s="14"/>
      <c r="H1920" s="14"/>
      <c r="I1920" s="13"/>
      <c r="J1920" s="52"/>
      <c r="K1920" s="2"/>
      <c r="L1920" s="18"/>
      <c r="M1920" s="12"/>
      <c r="N1920" s="12"/>
      <c r="O1920" s="18"/>
      <c r="P1920" s="14"/>
      <c r="Q1920" s="27"/>
      <c r="R1920" s="14"/>
      <c r="S1920" s="4"/>
      <c r="T1920" s="52"/>
      <c r="U1920" s="10"/>
      <c r="V1920" s="10"/>
      <c r="W1920" s="10"/>
      <c r="X1920" s="50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0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  <c r="EY1920" s="1"/>
      <c r="EZ1920" s="1"/>
      <c r="FA1920" s="1"/>
      <c r="FB1920" s="1"/>
      <c r="FC1920" s="1"/>
      <c r="FD1920" s="1"/>
      <c r="FE1920" s="1"/>
      <c r="FF1920" s="1"/>
      <c r="FG1920" s="1"/>
      <c r="FH1920" s="1"/>
      <c r="FI1920" s="1"/>
      <c r="FJ1920" s="1"/>
    </row>
    <row r="1921" spans="1:166" x14ac:dyDescent="0.15">
      <c r="A1921" s="65"/>
      <c r="B1921" s="15"/>
      <c r="C1921" s="7"/>
      <c r="D1921" s="13"/>
      <c r="E1921" s="14"/>
      <c r="F1921" s="14"/>
      <c r="G1921" s="14"/>
      <c r="H1921" s="14"/>
      <c r="I1921" s="13"/>
      <c r="J1921" s="52"/>
      <c r="K1921" s="2"/>
      <c r="L1921" s="18"/>
      <c r="M1921" s="12"/>
      <c r="N1921" s="12"/>
      <c r="O1921" s="18"/>
      <c r="P1921" s="14"/>
      <c r="Q1921" s="27"/>
      <c r="R1921" s="14"/>
      <c r="S1921" s="4"/>
      <c r="T1921" s="52"/>
      <c r="U1921" s="10"/>
      <c r="V1921" s="10"/>
      <c r="W1921" s="10"/>
      <c r="X1921" s="50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0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  <c r="EY1921" s="1"/>
      <c r="EZ1921" s="1"/>
      <c r="FA1921" s="1"/>
      <c r="FB1921" s="1"/>
      <c r="FC1921" s="1"/>
      <c r="FD1921" s="1"/>
      <c r="FE1921" s="1"/>
      <c r="FF1921" s="1"/>
      <c r="FG1921" s="1"/>
      <c r="FH1921" s="1"/>
      <c r="FI1921" s="1"/>
      <c r="FJ1921" s="1"/>
    </row>
    <row r="1922" spans="1:166" x14ac:dyDescent="0.15">
      <c r="A1922" s="65"/>
      <c r="B1922" s="15"/>
      <c r="C1922" s="7"/>
      <c r="D1922" s="13"/>
      <c r="E1922" s="14"/>
      <c r="F1922" s="14"/>
      <c r="G1922" s="14"/>
      <c r="H1922" s="14"/>
      <c r="I1922" s="13"/>
      <c r="J1922" s="52"/>
      <c r="K1922" s="2"/>
      <c r="L1922" s="18"/>
      <c r="M1922" s="12"/>
      <c r="N1922" s="12"/>
      <c r="O1922" s="18"/>
      <c r="P1922" s="14"/>
      <c r="Q1922" s="27"/>
      <c r="R1922" s="14"/>
      <c r="S1922" s="4"/>
      <c r="T1922" s="52"/>
      <c r="U1922" s="10"/>
      <c r="V1922" s="10"/>
      <c r="W1922" s="10"/>
      <c r="X1922" s="50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0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  <c r="EY1922" s="1"/>
      <c r="EZ1922" s="1"/>
      <c r="FA1922" s="1"/>
      <c r="FB1922" s="1"/>
      <c r="FC1922" s="1"/>
      <c r="FD1922" s="1"/>
      <c r="FE1922" s="1"/>
      <c r="FF1922" s="1"/>
      <c r="FG1922" s="1"/>
      <c r="FH1922" s="1"/>
      <c r="FI1922" s="1"/>
      <c r="FJ1922" s="1"/>
    </row>
    <row r="1923" spans="1:166" x14ac:dyDescent="0.15">
      <c r="A1923" s="65"/>
      <c r="B1923" s="15"/>
      <c r="C1923" s="7"/>
      <c r="D1923" s="13"/>
      <c r="E1923" s="14"/>
      <c r="F1923" s="14"/>
      <c r="G1923" s="14"/>
      <c r="H1923" s="14"/>
      <c r="I1923" s="13"/>
      <c r="J1923" s="52"/>
      <c r="K1923" s="2"/>
      <c r="L1923" s="18"/>
      <c r="M1923" s="12"/>
      <c r="N1923" s="12"/>
      <c r="O1923" s="18"/>
      <c r="P1923" s="14"/>
      <c r="Q1923" s="27"/>
      <c r="R1923" s="14"/>
      <c r="S1923" s="4"/>
      <c r="T1923" s="52"/>
      <c r="U1923" s="10"/>
      <c r="V1923" s="10"/>
      <c r="W1923" s="10"/>
      <c r="X1923" s="50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0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  <c r="EY1923" s="1"/>
      <c r="EZ1923" s="1"/>
      <c r="FA1923" s="1"/>
      <c r="FB1923" s="1"/>
      <c r="FC1923" s="1"/>
      <c r="FD1923" s="1"/>
      <c r="FE1923" s="1"/>
      <c r="FF1923" s="1"/>
      <c r="FG1923" s="1"/>
      <c r="FH1923" s="1"/>
      <c r="FI1923" s="1"/>
      <c r="FJ1923" s="1"/>
    </row>
    <row r="1924" spans="1:166" x14ac:dyDescent="0.15">
      <c r="A1924" s="65"/>
      <c r="B1924" s="15"/>
      <c r="C1924" s="7"/>
      <c r="D1924" s="13"/>
      <c r="E1924" s="14"/>
      <c r="F1924" s="14"/>
      <c r="G1924" s="14"/>
      <c r="H1924" s="14"/>
      <c r="I1924" s="13"/>
      <c r="J1924" s="52"/>
      <c r="K1924" s="2"/>
      <c r="L1924" s="18"/>
      <c r="M1924" s="12"/>
      <c r="N1924" s="12"/>
      <c r="O1924" s="18"/>
      <c r="P1924" s="14"/>
      <c r="Q1924" s="27"/>
      <c r="R1924" s="14"/>
      <c r="S1924" s="4"/>
      <c r="T1924" s="52"/>
      <c r="U1924" s="10"/>
      <c r="V1924" s="10"/>
      <c r="W1924" s="10"/>
      <c r="X1924" s="50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0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  <c r="EY1924" s="1"/>
      <c r="EZ1924" s="1"/>
      <c r="FA1924" s="1"/>
      <c r="FB1924" s="1"/>
      <c r="FC1924" s="1"/>
      <c r="FD1924" s="1"/>
      <c r="FE1924" s="1"/>
      <c r="FF1924" s="1"/>
      <c r="FG1924" s="1"/>
      <c r="FH1924" s="1"/>
      <c r="FI1924" s="1"/>
      <c r="FJ1924" s="1"/>
    </row>
    <row r="1925" spans="1:166" x14ac:dyDescent="0.15">
      <c r="A1925" s="65"/>
      <c r="B1925" s="15"/>
      <c r="C1925" s="7"/>
      <c r="D1925" s="13"/>
      <c r="E1925" s="14"/>
      <c r="F1925" s="14"/>
      <c r="G1925" s="14"/>
      <c r="H1925" s="14"/>
      <c r="I1925" s="13"/>
      <c r="J1925" s="52"/>
      <c r="K1925" s="2"/>
      <c r="L1925" s="18"/>
      <c r="M1925" s="12"/>
      <c r="N1925" s="12"/>
      <c r="O1925" s="18"/>
      <c r="P1925" s="14"/>
      <c r="Q1925" s="27"/>
      <c r="R1925" s="14"/>
      <c r="S1925" s="4"/>
      <c r="T1925" s="52"/>
      <c r="U1925" s="10"/>
      <c r="V1925" s="10"/>
      <c r="W1925" s="10"/>
      <c r="X1925" s="50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0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  <c r="EY1925" s="1"/>
      <c r="EZ1925" s="1"/>
      <c r="FA1925" s="1"/>
      <c r="FB1925" s="1"/>
      <c r="FC1925" s="1"/>
      <c r="FD1925" s="1"/>
      <c r="FE1925" s="1"/>
      <c r="FF1925" s="1"/>
      <c r="FG1925" s="1"/>
      <c r="FH1925" s="1"/>
      <c r="FI1925" s="1"/>
      <c r="FJ1925" s="1"/>
    </row>
    <row r="1926" spans="1:166" x14ac:dyDescent="0.15">
      <c r="A1926" s="65"/>
      <c r="B1926" s="15"/>
      <c r="C1926" s="7"/>
      <c r="D1926" s="13"/>
      <c r="E1926" s="14"/>
      <c r="F1926" s="14"/>
      <c r="G1926" s="14"/>
      <c r="H1926" s="14"/>
      <c r="I1926" s="13"/>
      <c r="J1926" s="52"/>
      <c r="K1926" s="2"/>
      <c r="L1926" s="18"/>
      <c r="M1926" s="12"/>
      <c r="N1926" s="12"/>
      <c r="O1926" s="18"/>
      <c r="P1926" s="14"/>
      <c r="Q1926" s="27"/>
      <c r="R1926" s="14"/>
      <c r="S1926" s="4"/>
      <c r="T1926" s="52"/>
      <c r="U1926" s="10"/>
      <c r="V1926" s="10"/>
      <c r="W1926" s="10"/>
      <c r="X1926" s="50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0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  <c r="EY1926" s="1"/>
      <c r="EZ1926" s="1"/>
      <c r="FA1926" s="1"/>
      <c r="FB1926" s="1"/>
      <c r="FC1926" s="1"/>
      <c r="FD1926" s="1"/>
      <c r="FE1926" s="1"/>
      <c r="FF1926" s="1"/>
      <c r="FG1926" s="1"/>
      <c r="FH1926" s="1"/>
      <c r="FI1926" s="1"/>
      <c r="FJ1926" s="1"/>
    </row>
    <row r="1927" spans="1:166" x14ac:dyDescent="0.15">
      <c r="A1927" s="65"/>
      <c r="B1927" s="15"/>
      <c r="C1927" s="7"/>
      <c r="D1927" s="13"/>
      <c r="E1927" s="14"/>
      <c r="F1927" s="14"/>
      <c r="G1927" s="14"/>
      <c r="H1927" s="14"/>
      <c r="I1927" s="13"/>
      <c r="J1927" s="52"/>
      <c r="K1927" s="2"/>
      <c r="L1927" s="18"/>
      <c r="M1927" s="12"/>
      <c r="N1927" s="12"/>
      <c r="O1927" s="18"/>
      <c r="P1927" s="14"/>
      <c r="Q1927" s="27"/>
      <c r="R1927" s="14"/>
      <c r="S1927" s="4"/>
      <c r="T1927" s="52"/>
      <c r="U1927" s="10"/>
      <c r="V1927" s="10"/>
      <c r="W1927" s="10"/>
      <c r="X1927" s="50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0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  <c r="EY1927" s="1"/>
      <c r="EZ1927" s="1"/>
      <c r="FA1927" s="1"/>
      <c r="FB1927" s="1"/>
      <c r="FC1927" s="1"/>
      <c r="FD1927" s="1"/>
      <c r="FE1927" s="1"/>
      <c r="FF1927" s="1"/>
      <c r="FG1927" s="1"/>
      <c r="FH1927" s="1"/>
      <c r="FI1927" s="1"/>
      <c r="FJ1927" s="1"/>
    </row>
    <row r="1928" spans="1:166" x14ac:dyDescent="0.15">
      <c r="A1928" s="65"/>
      <c r="B1928" s="15"/>
      <c r="C1928" s="7"/>
      <c r="D1928" s="13"/>
      <c r="E1928" s="14"/>
      <c r="F1928" s="14"/>
      <c r="G1928" s="14"/>
      <c r="H1928" s="14"/>
      <c r="I1928" s="13"/>
      <c r="J1928" s="52"/>
      <c r="K1928" s="2"/>
      <c r="L1928" s="18"/>
      <c r="M1928" s="12"/>
      <c r="N1928" s="12"/>
      <c r="O1928" s="18"/>
      <c r="P1928" s="14"/>
      <c r="Q1928" s="27"/>
      <c r="R1928" s="14"/>
      <c r="S1928" s="4"/>
      <c r="T1928" s="52"/>
      <c r="U1928" s="10"/>
      <c r="V1928" s="10"/>
      <c r="W1928" s="10"/>
      <c r="X1928" s="50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0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  <c r="EY1928" s="1"/>
      <c r="EZ1928" s="1"/>
      <c r="FA1928" s="1"/>
      <c r="FB1928" s="1"/>
      <c r="FC1928" s="1"/>
      <c r="FD1928" s="1"/>
      <c r="FE1928" s="1"/>
      <c r="FF1928" s="1"/>
      <c r="FG1928" s="1"/>
      <c r="FH1928" s="1"/>
      <c r="FI1928" s="1"/>
      <c r="FJ1928" s="1"/>
    </row>
    <row r="1929" spans="1:166" x14ac:dyDescent="0.15">
      <c r="A1929" s="65"/>
      <c r="B1929" s="15"/>
      <c r="C1929" s="7"/>
      <c r="D1929" s="13"/>
      <c r="E1929" s="14"/>
      <c r="F1929" s="14"/>
      <c r="G1929" s="14"/>
      <c r="H1929" s="14"/>
      <c r="I1929" s="13"/>
      <c r="J1929" s="52"/>
      <c r="K1929" s="2"/>
      <c r="L1929" s="18"/>
      <c r="M1929" s="12"/>
      <c r="N1929" s="12"/>
      <c r="O1929" s="18"/>
      <c r="P1929" s="14"/>
      <c r="Q1929" s="27"/>
      <c r="R1929" s="14"/>
      <c r="S1929" s="4"/>
      <c r="T1929" s="52"/>
      <c r="U1929" s="10"/>
      <c r="V1929" s="10"/>
      <c r="W1929" s="10"/>
      <c r="X1929" s="50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0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  <c r="EY1929" s="1"/>
      <c r="EZ1929" s="1"/>
      <c r="FA1929" s="1"/>
      <c r="FB1929" s="1"/>
      <c r="FC1929" s="1"/>
      <c r="FD1929" s="1"/>
      <c r="FE1929" s="1"/>
      <c r="FF1929" s="1"/>
      <c r="FG1929" s="1"/>
      <c r="FH1929" s="1"/>
      <c r="FI1929" s="1"/>
      <c r="FJ1929" s="1"/>
    </row>
    <row r="1930" spans="1:166" x14ac:dyDescent="0.15">
      <c r="A1930" s="65"/>
      <c r="B1930" s="15"/>
      <c r="C1930" s="7"/>
      <c r="D1930" s="13"/>
      <c r="E1930" s="14"/>
      <c r="F1930" s="14"/>
      <c r="G1930" s="14"/>
      <c r="H1930" s="14"/>
      <c r="I1930" s="13"/>
      <c r="J1930" s="52"/>
      <c r="K1930" s="2"/>
      <c r="L1930" s="18"/>
      <c r="M1930" s="12"/>
      <c r="N1930" s="12"/>
      <c r="O1930" s="18"/>
      <c r="P1930" s="14"/>
      <c r="Q1930" s="27"/>
      <c r="R1930" s="14"/>
      <c r="S1930" s="4"/>
      <c r="T1930" s="52"/>
      <c r="U1930" s="10"/>
      <c r="V1930" s="10"/>
      <c r="W1930" s="10"/>
      <c r="X1930" s="50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0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  <c r="EY1930" s="1"/>
      <c r="EZ1930" s="1"/>
      <c r="FA1930" s="1"/>
      <c r="FB1930" s="1"/>
      <c r="FC1930" s="1"/>
      <c r="FD1930" s="1"/>
      <c r="FE1930" s="1"/>
      <c r="FF1930" s="1"/>
      <c r="FG1930" s="1"/>
      <c r="FH1930" s="1"/>
      <c r="FI1930" s="1"/>
      <c r="FJ1930" s="1"/>
    </row>
    <row r="1931" spans="1:166" x14ac:dyDescent="0.15">
      <c r="A1931" s="65"/>
      <c r="B1931" s="15"/>
      <c r="C1931" s="7"/>
      <c r="D1931" s="13"/>
      <c r="E1931" s="14"/>
      <c r="F1931" s="14"/>
      <c r="G1931" s="14"/>
      <c r="H1931" s="14"/>
      <c r="I1931" s="13"/>
      <c r="J1931" s="52"/>
      <c r="K1931" s="2"/>
      <c r="L1931" s="18"/>
      <c r="M1931" s="12"/>
      <c r="N1931" s="12"/>
      <c r="O1931" s="18"/>
      <c r="P1931" s="14"/>
      <c r="Q1931" s="27"/>
      <c r="R1931" s="14"/>
      <c r="S1931" s="4"/>
      <c r="T1931" s="52"/>
      <c r="U1931" s="10"/>
      <c r="V1931" s="10"/>
      <c r="W1931" s="10"/>
      <c r="X1931" s="50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0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  <c r="EY1931" s="1"/>
      <c r="EZ1931" s="1"/>
      <c r="FA1931" s="1"/>
      <c r="FB1931" s="1"/>
      <c r="FC1931" s="1"/>
      <c r="FD1931" s="1"/>
      <c r="FE1931" s="1"/>
      <c r="FF1931" s="1"/>
      <c r="FG1931" s="1"/>
      <c r="FH1931" s="1"/>
      <c r="FI1931" s="1"/>
      <c r="FJ1931" s="1"/>
    </row>
    <row r="1932" spans="1:166" x14ac:dyDescent="0.15">
      <c r="A1932" s="65"/>
      <c r="B1932" s="15"/>
      <c r="C1932" s="7"/>
      <c r="D1932" s="13"/>
      <c r="E1932" s="14"/>
      <c r="F1932" s="14"/>
      <c r="G1932" s="14"/>
      <c r="H1932" s="14"/>
      <c r="I1932" s="13"/>
      <c r="J1932" s="52"/>
      <c r="K1932" s="2"/>
      <c r="L1932" s="18"/>
      <c r="M1932" s="12"/>
      <c r="N1932" s="12"/>
      <c r="O1932" s="18"/>
      <c r="P1932" s="14"/>
      <c r="Q1932" s="27"/>
      <c r="R1932" s="14"/>
      <c r="S1932" s="4"/>
      <c r="T1932" s="52"/>
      <c r="U1932" s="10"/>
      <c r="V1932" s="10"/>
      <c r="W1932" s="10"/>
      <c r="X1932" s="50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0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  <c r="EY1932" s="1"/>
      <c r="EZ1932" s="1"/>
      <c r="FA1932" s="1"/>
      <c r="FB1932" s="1"/>
      <c r="FC1932" s="1"/>
      <c r="FD1932" s="1"/>
      <c r="FE1932" s="1"/>
      <c r="FF1932" s="1"/>
      <c r="FG1932" s="1"/>
      <c r="FH1932" s="1"/>
      <c r="FI1932" s="1"/>
      <c r="FJ1932" s="1"/>
    </row>
    <row r="1933" spans="1:166" x14ac:dyDescent="0.15">
      <c r="A1933" s="65"/>
      <c r="B1933" s="15"/>
      <c r="C1933" s="7"/>
      <c r="D1933" s="13"/>
      <c r="E1933" s="14"/>
      <c r="F1933" s="14"/>
      <c r="G1933" s="14"/>
      <c r="H1933" s="14"/>
      <c r="I1933" s="13"/>
      <c r="J1933" s="52"/>
      <c r="K1933" s="2"/>
      <c r="L1933" s="18"/>
      <c r="M1933" s="12"/>
      <c r="N1933" s="12"/>
      <c r="O1933" s="18"/>
      <c r="P1933" s="14"/>
      <c r="Q1933" s="27"/>
      <c r="R1933" s="14"/>
      <c r="S1933" s="4"/>
      <c r="T1933" s="52"/>
      <c r="U1933" s="10"/>
      <c r="V1933" s="10"/>
      <c r="W1933" s="10"/>
      <c r="X1933" s="50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0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  <c r="EY1933" s="1"/>
      <c r="EZ1933" s="1"/>
      <c r="FA1933" s="1"/>
      <c r="FB1933" s="1"/>
      <c r="FC1933" s="1"/>
      <c r="FD1933" s="1"/>
      <c r="FE1933" s="1"/>
      <c r="FF1933" s="1"/>
      <c r="FG1933" s="1"/>
      <c r="FH1933" s="1"/>
      <c r="FI1933" s="1"/>
      <c r="FJ1933" s="1"/>
    </row>
    <row r="1934" spans="1:166" x14ac:dyDescent="0.15">
      <c r="A1934" s="65"/>
      <c r="B1934" s="15"/>
      <c r="C1934" s="7"/>
      <c r="D1934" s="13"/>
      <c r="E1934" s="14"/>
      <c r="F1934" s="14"/>
      <c r="G1934" s="14"/>
      <c r="H1934" s="14"/>
      <c r="I1934" s="13"/>
      <c r="J1934" s="52"/>
      <c r="K1934" s="2"/>
      <c r="L1934" s="18"/>
      <c r="M1934" s="12"/>
      <c r="N1934" s="12"/>
      <c r="O1934" s="18"/>
      <c r="P1934" s="14"/>
      <c r="Q1934" s="27"/>
      <c r="R1934" s="14"/>
      <c r="S1934" s="4"/>
      <c r="T1934" s="52"/>
      <c r="U1934" s="10"/>
      <c r="V1934" s="10"/>
      <c r="W1934" s="10"/>
      <c r="X1934" s="50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0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  <c r="EY1934" s="1"/>
      <c r="EZ1934" s="1"/>
      <c r="FA1934" s="1"/>
      <c r="FB1934" s="1"/>
      <c r="FC1934" s="1"/>
      <c r="FD1934" s="1"/>
      <c r="FE1934" s="1"/>
      <c r="FF1934" s="1"/>
      <c r="FG1934" s="1"/>
      <c r="FH1934" s="1"/>
      <c r="FI1934" s="1"/>
      <c r="FJ1934" s="1"/>
    </row>
    <row r="1935" spans="1:166" x14ac:dyDescent="0.15">
      <c r="A1935" s="65"/>
      <c r="B1935" s="15"/>
      <c r="C1935" s="7"/>
      <c r="D1935" s="13"/>
      <c r="E1935" s="14"/>
      <c r="F1935" s="14"/>
      <c r="G1935" s="14"/>
      <c r="H1935" s="14"/>
      <c r="I1935" s="13"/>
      <c r="J1935" s="52"/>
      <c r="K1935" s="2"/>
      <c r="L1935" s="18"/>
      <c r="M1935" s="12"/>
      <c r="N1935" s="12"/>
      <c r="O1935" s="18"/>
      <c r="P1935" s="14"/>
      <c r="Q1935" s="27"/>
      <c r="R1935" s="14"/>
      <c r="S1935" s="4"/>
      <c r="T1935" s="52"/>
      <c r="U1935" s="10"/>
      <c r="V1935" s="10"/>
      <c r="W1935" s="10"/>
      <c r="X1935" s="50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0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  <c r="EY1935" s="1"/>
      <c r="EZ1935" s="1"/>
      <c r="FA1935" s="1"/>
      <c r="FB1935" s="1"/>
      <c r="FC1935" s="1"/>
      <c r="FD1935" s="1"/>
      <c r="FE1935" s="1"/>
      <c r="FF1935" s="1"/>
      <c r="FG1935" s="1"/>
      <c r="FH1935" s="1"/>
      <c r="FI1935" s="1"/>
      <c r="FJ1935" s="1"/>
    </row>
    <row r="1936" spans="1:166" x14ac:dyDescent="0.15">
      <c r="A1936" s="65"/>
      <c r="B1936" s="15"/>
      <c r="C1936" s="7"/>
      <c r="D1936" s="13"/>
      <c r="E1936" s="14"/>
      <c r="F1936" s="14"/>
      <c r="G1936" s="14"/>
      <c r="H1936" s="14"/>
      <c r="I1936" s="13"/>
      <c r="J1936" s="52"/>
      <c r="K1936" s="2"/>
      <c r="L1936" s="18"/>
      <c r="M1936" s="12"/>
      <c r="N1936" s="12"/>
      <c r="O1936" s="18"/>
      <c r="P1936" s="14"/>
      <c r="Q1936" s="27"/>
      <c r="R1936" s="14"/>
      <c r="S1936" s="4"/>
      <c r="T1936" s="52"/>
      <c r="U1936" s="10"/>
      <c r="V1936" s="10"/>
      <c r="W1936" s="10"/>
      <c r="X1936" s="50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0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  <c r="EY1936" s="1"/>
      <c r="EZ1936" s="1"/>
      <c r="FA1936" s="1"/>
      <c r="FB1936" s="1"/>
      <c r="FC1936" s="1"/>
      <c r="FD1936" s="1"/>
      <c r="FE1936" s="1"/>
      <c r="FF1936" s="1"/>
      <c r="FG1936" s="1"/>
      <c r="FH1936" s="1"/>
      <c r="FI1936" s="1"/>
      <c r="FJ1936" s="1"/>
    </row>
    <row r="1937" spans="1:166" x14ac:dyDescent="0.15">
      <c r="A1937" s="65"/>
      <c r="B1937" s="15"/>
      <c r="C1937" s="7"/>
      <c r="D1937" s="13"/>
      <c r="E1937" s="14"/>
      <c r="F1937" s="14"/>
      <c r="G1937" s="14"/>
      <c r="H1937" s="14"/>
      <c r="I1937" s="13"/>
      <c r="J1937" s="52"/>
      <c r="K1937" s="2"/>
      <c r="L1937" s="18"/>
      <c r="M1937" s="12"/>
      <c r="N1937" s="12"/>
      <c r="O1937" s="18"/>
      <c r="P1937" s="14"/>
      <c r="Q1937" s="27"/>
      <c r="R1937" s="14"/>
      <c r="S1937" s="4"/>
      <c r="T1937" s="52"/>
      <c r="U1937" s="10"/>
      <c r="V1937" s="10"/>
      <c r="W1937" s="10"/>
      <c r="X1937" s="50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0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  <c r="EY1937" s="1"/>
      <c r="EZ1937" s="1"/>
      <c r="FA1937" s="1"/>
      <c r="FB1937" s="1"/>
      <c r="FC1937" s="1"/>
      <c r="FD1937" s="1"/>
      <c r="FE1937" s="1"/>
      <c r="FF1937" s="1"/>
      <c r="FG1937" s="1"/>
      <c r="FH1937" s="1"/>
      <c r="FI1937" s="1"/>
      <c r="FJ1937" s="1"/>
    </row>
    <row r="1938" spans="1:166" x14ac:dyDescent="0.15">
      <c r="A1938" s="65"/>
      <c r="B1938" s="15"/>
      <c r="C1938" s="7"/>
      <c r="D1938" s="13"/>
      <c r="E1938" s="14"/>
      <c r="F1938" s="14"/>
      <c r="G1938" s="14"/>
      <c r="H1938" s="14"/>
      <c r="I1938" s="13"/>
      <c r="J1938" s="52"/>
      <c r="K1938" s="2"/>
      <c r="L1938" s="18"/>
      <c r="M1938" s="12"/>
      <c r="N1938" s="12"/>
      <c r="O1938" s="18"/>
      <c r="P1938" s="14"/>
      <c r="Q1938" s="27"/>
      <c r="R1938" s="14"/>
      <c r="S1938" s="4"/>
      <c r="T1938" s="52"/>
      <c r="U1938" s="10"/>
      <c r="V1938" s="10"/>
      <c r="W1938" s="10"/>
      <c r="X1938" s="50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0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  <c r="EY1938" s="1"/>
      <c r="EZ1938" s="1"/>
      <c r="FA1938" s="1"/>
      <c r="FB1938" s="1"/>
      <c r="FC1938" s="1"/>
      <c r="FD1938" s="1"/>
      <c r="FE1938" s="1"/>
      <c r="FF1938" s="1"/>
      <c r="FG1938" s="1"/>
      <c r="FH1938" s="1"/>
      <c r="FI1938" s="1"/>
      <c r="FJ1938" s="1"/>
    </row>
    <row r="1939" spans="1:166" x14ac:dyDescent="0.15">
      <c r="A1939" s="65"/>
      <c r="B1939" s="15"/>
      <c r="C1939" s="7"/>
      <c r="D1939" s="13"/>
      <c r="E1939" s="14"/>
      <c r="F1939" s="14"/>
      <c r="G1939" s="14"/>
      <c r="H1939" s="14"/>
      <c r="I1939" s="13"/>
      <c r="J1939" s="52"/>
      <c r="K1939" s="2"/>
      <c r="L1939" s="18"/>
      <c r="M1939" s="12"/>
      <c r="N1939" s="12"/>
      <c r="O1939" s="18"/>
      <c r="P1939" s="14"/>
      <c r="Q1939" s="27"/>
      <c r="R1939" s="14"/>
      <c r="S1939" s="4"/>
      <c r="T1939" s="52"/>
      <c r="U1939" s="10"/>
      <c r="V1939" s="10"/>
      <c r="W1939" s="10"/>
      <c r="X1939" s="50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0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  <c r="EY1939" s="1"/>
      <c r="EZ1939" s="1"/>
      <c r="FA1939" s="1"/>
      <c r="FB1939" s="1"/>
      <c r="FC1939" s="1"/>
      <c r="FD1939" s="1"/>
      <c r="FE1939" s="1"/>
      <c r="FF1939" s="1"/>
      <c r="FG1939" s="1"/>
      <c r="FH1939" s="1"/>
      <c r="FI1939" s="1"/>
      <c r="FJ1939" s="1"/>
    </row>
    <row r="1940" spans="1:166" x14ac:dyDescent="0.15">
      <c r="A1940" s="65"/>
      <c r="B1940" s="15"/>
      <c r="C1940" s="7"/>
      <c r="D1940" s="13"/>
      <c r="E1940" s="14"/>
      <c r="F1940" s="14"/>
      <c r="G1940" s="14"/>
      <c r="H1940" s="14"/>
      <c r="I1940" s="13"/>
      <c r="J1940" s="52"/>
      <c r="K1940" s="2"/>
      <c r="L1940" s="18"/>
      <c r="M1940" s="12"/>
      <c r="N1940" s="12"/>
      <c r="O1940" s="18"/>
      <c r="P1940" s="14"/>
      <c r="Q1940" s="27"/>
      <c r="R1940" s="14"/>
      <c r="S1940" s="4"/>
      <c r="T1940" s="52"/>
      <c r="U1940" s="10"/>
      <c r="V1940" s="10"/>
      <c r="W1940" s="10"/>
      <c r="X1940" s="50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0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  <c r="EY1940" s="1"/>
      <c r="EZ1940" s="1"/>
      <c r="FA1940" s="1"/>
      <c r="FB1940" s="1"/>
      <c r="FC1940" s="1"/>
      <c r="FD1940" s="1"/>
      <c r="FE1940" s="1"/>
      <c r="FF1940" s="1"/>
      <c r="FG1940" s="1"/>
      <c r="FH1940" s="1"/>
      <c r="FI1940" s="1"/>
      <c r="FJ1940" s="1"/>
    </row>
    <row r="1941" spans="1:166" x14ac:dyDescent="0.15">
      <c r="A1941" s="65"/>
      <c r="B1941" s="15"/>
      <c r="C1941" s="7"/>
      <c r="D1941" s="13"/>
      <c r="E1941" s="14"/>
      <c r="F1941" s="14"/>
      <c r="G1941" s="14"/>
      <c r="H1941" s="14"/>
      <c r="I1941" s="13"/>
      <c r="J1941" s="52"/>
      <c r="K1941" s="2"/>
      <c r="L1941" s="18"/>
      <c r="M1941" s="12"/>
      <c r="N1941" s="12"/>
      <c r="O1941" s="18"/>
      <c r="P1941" s="14"/>
      <c r="Q1941" s="27"/>
      <c r="R1941" s="14"/>
      <c r="S1941" s="4"/>
      <c r="T1941" s="52"/>
      <c r="U1941" s="10"/>
      <c r="V1941" s="10"/>
      <c r="W1941" s="10"/>
      <c r="X1941" s="50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0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  <c r="EY1941" s="1"/>
      <c r="EZ1941" s="1"/>
      <c r="FA1941" s="1"/>
      <c r="FB1941" s="1"/>
      <c r="FC1941" s="1"/>
      <c r="FD1941" s="1"/>
      <c r="FE1941" s="1"/>
      <c r="FF1941" s="1"/>
      <c r="FG1941" s="1"/>
      <c r="FH1941" s="1"/>
      <c r="FI1941" s="1"/>
      <c r="FJ1941" s="1"/>
    </row>
    <row r="1942" spans="1:166" x14ac:dyDescent="0.15">
      <c r="A1942" s="65"/>
      <c r="B1942" s="15"/>
      <c r="C1942" s="7"/>
      <c r="D1942" s="13"/>
      <c r="E1942" s="14"/>
      <c r="F1942" s="14"/>
      <c r="G1942" s="14"/>
      <c r="H1942" s="14"/>
      <c r="I1942" s="13"/>
      <c r="J1942" s="52"/>
      <c r="K1942" s="2"/>
      <c r="L1942" s="18"/>
      <c r="M1942" s="12"/>
      <c r="N1942" s="12"/>
      <c r="O1942" s="18"/>
      <c r="P1942" s="14"/>
      <c r="Q1942" s="27"/>
      <c r="R1942" s="14"/>
      <c r="S1942" s="4"/>
      <c r="T1942" s="52"/>
      <c r="U1942" s="10"/>
      <c r="V1942" s="10"/>
      <c r="W1942" s="10"/>
      <c r="X1942" s="50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0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  <c r="EY1942" s="1"/>
      <c r="EZ1942" s="1"/>
      <c r="FA1942" s="1"/>
      <c r="FB1942" s="1"/>
      <c r="FC1942" s="1"/>
      <c r="FD1942" s="1"/>
      <c r="FE1942" s="1"/>
      <c r="FF1942" s="1"/>
      <c r="FG1942" s="1"/>
      <c r="FH1942" s="1"/>
      <c r="FI1942" s="1"/>
      <c r="FJ1942" s="1"/>
    </row>
    <row r="1943" spans="1:166" x14ac:dyDescent="0.15">
      <c r="A1943" s="65"/>
      <c r="B1943" s="15"/>
      <c r="C1943" s="7"/>
      <c r="D1943" s="13"/>
      <c r="E1943" s="14"/>
      <c r="F1943" s="14"/>
      <c r="G1943" s="14"/>
      <c r="H1943" s="14"/>
      <c r="I1943" s="13"/>
      <c r="J1943" s="52"/>
      <c r="K1943" s="2"/>
      <c r="L1943" s="18"/>
      <c r="M1943" s="12"/>
      <c r="N1943" s="12"/>
      <c r="O1943" s="18"/>
      <c r="P1943" s="14"/>
      <c r="Q1943" s="27"/>
      <c r="R1943" s="14"/>
      <c r="S1943" s="4"/>
      <c r="T1943" s="52"/>
      <c r="U1943" s="10"/>
      <c r="V1943" s="10"/>
      <c r="W1943" s="10"/>
      <c r="X1943" s="50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0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  <c r="EY1943" s="1"/>
      <c r="EZ1943" s="1"/>
      <c r="FA1943" s="1"/>
      <c r="FB1943" s="1"/>
      <c r="FC1943" s="1"/>
      <c r="FD1943" s="1"/>
      <c r="FE1943" s="1"/>
      <c r="FF1943" s="1"/>
      <c r="FG1943" s="1"/>
      <c r="FH1943" s="1"/>
      <c r="FI1943" s="1"/>
      <c r="FJ1943" s="1"/>
    </row>
    <row r="1944" spans="1:166" x14ac:dyDescent="0.15">
      <c r="A1944" s="65"/>
      <c r="B1944" s="15"/>
      <c r="C1944" s="7"/>
      <c r="D1944" s="13"/>
      <c r="E1944" s="14"/>
      <c r="F1944" s="14"/>
      <c r="G1944" s="14"/>
      <c r="H1944" s="14"/>
      <c r="I1944" s="13"/>
      <c r="J1944" s="52"/>
      <c r="K1944" s="2"/>
      <c r="L1944" s="18"/>
      <c r="M1944" s="12"/>
      <c r="N1944" s="12"/>
      <c r="O1944" s="18"/>
      <c r="P1944" s="14"/>
      <c r="Q1944" s="27"/>
      <c r="R1944" s="14"/>
      <c r="S1944" s="4"/>
      <c r="T1944" s="52"/>
      <c r="U1944" s="10"/>
      <c r="V1944" s="10"/>
      <c r="W1944" s="10"/>
      <c r="X1944" s="50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0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  <c r="EY1944" s="1"/>
      <c r="EZ1944" s="1"/>
      <c r="FA1944" s="1"/>
      <c r="FB1944" s="1"/>
      <c r="FC1944" s="1"/>
      <c r="FD1944" s="1"/>
      <c r="FE1944" s="1"/>
      <c r="FF1944" s="1"/>
      <c r="FG1944" s="1"/>
      <c r="FH1944" s="1"/>
      <c r="FI1944" s="1"/>
      <c r="FJ1944" s="1"/>
    </row>
    <row r="1945" spans="1:166" x14ac:dyDescent="0.15">
      <c r="A1945" s="65"/>
      <c r="B1945" s="15"/>
      <c r="C1945" s="7"/>
      <c r="D1945" s="13"/>
      <c r="E1945" s="14"/>
      <c r="F1945" s="14"/>
      <c r="G1945" s="14"/>
      <c r="H1945" s="14"/>
      <c r="I1945" s="13"/>
      <c r="J1945" s="52"/>
      <c r="K1945" s="2"/>
      <c r="L1945" s="18"/>
      <c r="M1945" s="12"/>
      <c r="N1945" s="12"/>
      <c r="O1945" s="18"/>
      <c r="P1945" s="14"/>
      <c r="Q1945" s="27"/>
      <c r="R1945" s="14"/>
      <c r="S1945" s="4"/>
      <c r="T1945" s="52"/>
      <c r="U1945" s="10"/>
      <c r="V1945" s="10"/>
      <c r="W1945" s="10"/>
      <c r="X1945" s="50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0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  <c r="EY1945" s="1"/>
      <c r="EZ1945" s="1"/>
      <c r="FA1945" s="1"/>
      <c r="FB1945" s="1"/>
      <c r="FC1945" s="1"/>
      <c r="FD1945" s="1"/>
      <c r="FE1945" s="1"/>
      <c r="FF1945" s="1"/>
      <c r="FG1945" s="1"/>
      <c r="FH1945" s="1"/>
      <c r="FI1945" s="1"/>
      <c r="FJ1945" s="1"/>
    </row>
    <row r="1946" spans="1:166" x14ac:dyDescent="0.15">
      <c r="A1946" s="65"/>
      <c r="B1946" s="15"/>
      <c r="C1946" s="7"/>
      <c r="D1946" s="13"/>
      <c r="E1946" s="14"/>
      <c r="F1946" s="14"/>
      <c r="G1946" s="14"/>
      <c r="H1946" s="14"/>
      <c r="I1946" s="13"/>
      <c r="J1946" s="52"/>
      <c r="K1946" s="2"/>
      <c r="L1946" s="18"/>
      <c r="M1946" s="12"/>
      <c r="N1946" s="12"/>
      <c r="O1946" s="18"/>
      <c r="P1946" s="14"/>
      <c r="Q1946" s="27"/>
      <c r="R1946" s="14"/>
      <c r="S1946" s="4"/>
      <c r="T1946" s="52"/>
      <c r="U1946" s="10"/>
      <c r="V1946" s="10"/>
      <c r="W1946" s="10"/>
      <c r="X1946" s="50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0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  <c r="EY1946" s="1"/>
      <c r="EZ1946" s="1"/>
      <c r="FA1946" s="1"/>
      <c r="FB1946" s="1"/>
      <c r="FC1946" s="1"/>
      <c r="FD1946" s="1"/>
      <c r="FE1946" s="1"/>
      <c r="FF1946" s="1"/>
      <c r="FG1946" s="1"/>
      <c r="FH1946" s="1"/>
      <c r="FI1946" s="1"/>
      <c r="FJ1946" s="1"/>
    </row>
    <row r="1947" spans="1:166" x14ac:dyDescent="0.15">
      <c r="A1947" s="65"/>
      <c r="B1947" s="15"/>
      <c r="C1947" s="7"/>
      <c r="D1947" s="13"/>
      <c r="E1947" s="14"/>
      <c r="F1947" s="14"/>
      <c r="G1947" s="14"/>
      <c r="H1947" s="14"/>
      <c r="I1947" s="13"/>
      <c r="J1947" s="52"/>
      <c r="K1947" s="2"/>
      <c r="L1947" s="18"/>
      <c r="M1947" s="12"/>
      <c r="N1947" s="12"/>
      <c r="O1947" s="18"/>
      <c r="P1947" s="14"/>
      <c r="Q1947" s="27"/>
      <c r="R1947" s="14"/>
      <c r="S1947" s="4"/>
      <c r="T1947" s="52"/>
      <c r="U1947" s="10"/>
      <c r="V1947" s="10"/>
      <c r="W1947" s="10"/>
      <c r="X1947" s="50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0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  <c r="EY1947" s="1"/>
      <c r="EZ1947" s="1"/>
      <c r="FA1947" s="1"/>
      <c r="FB1947" s="1"/>
      <c r="FC1947" s="1"/>
      <c r="FD1947" s="1"/>
      <c r="FE1947" s="1"/>
      <c r="FF1947" s="1"/>
      <c r="FG1947" s="1"/>
      <c r="FH1947" s="1"/>
      <c r="FI1947" s="1"/>
      <c r="FJ1947" s="1"/>
    </row>
    <row r="1948" spans="1:166" x14ac:dyDescent="0.15">
      <c r="A1948" s="65"/>
      <c r="B1948" s="15"/>
      <c r="C1948" s="7"/>
      <c r="D1948" s="13"/>
      <c r="E1948" s="14"/>
      <c r="F1948" s="14"/>
      <c r="G1948" s="14"/>
      <c r="H1948" s="14"/>
      <c r="I1948" s="13"/>
      <c r="J1948" s="52"/>
      <c r="K1948" s="2"/>
      <c r="L1948" s="18"/>
      <c r="M1948" s="12"/>
      <c r="N1948" s="12"/>
      <c r="O1948" s="18"/>
      <c r="P1948" s="14"/>
      <c r="Q1948" s="27"/>
      <c r="R1948" s="14"/>
      <c r="S1948" s="4"/>
      <c r="T1948" s="52"/>
      <c r="U1948" s="10"/>
      <c r="V1948" s="10"/>
      <c r="W1948" s="10"/>
      <c r="X1948" s="50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0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  <c r="EY1948" s="1"/>
      <c r="EZ1948" s="1"/>
      <c r="FA1948" s="1"/>
      <c r="FB1948" s="1"/>
      <c r="FC1948" s="1"/>
      <c r="FD1948" s="1"/>
      <c r="FE1948" s="1"/>
      <c r="FF1948" s="1"/>
      <c r="FG1948" s="1"/>
      <c r="FH1948" s="1"/>
      <c r="FI1948" s="1"/>
      <c r="FJ1948" s="1"/>
    </row>
    <row r="1949" spans="1:166" x14ac:dyDescent="0.15">
      <c r="A1949" s="65"/>
      <c r="B1949" s="15"/>
      <c r="C1949" s="7"/>
      <c r="D1949" s="13"/>
      <c r="E1949" s="14"/>
      <c r="F1949" s="14"/>
      <c r="G1949" s="14"/>
      <c r="H1949" s="14"/>
      <c r="I1949" s="13"/>
      <c r="J1949" s="52"/>
      <c r="K1949" s="2"/>
      <c r="L1949" s="18"/>
      <c r="M1949" s="12"/>
      <c r="N1949" s="12"/>
      <c r="O1949" s="18"/>
      <c r="P1949" s="14"/>
      <c r="Q1949" s="27"/>
      <c r="R1949" s="14"/>
      <c r="S1949" s="4"/>
      <c r="T1949" s="52"/>
      <c r="U1949" s="10"/>
      <c r="V1949" s="10"/>
      <c r="W1949" s="10"/>
      <c r="X1949" s="50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0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  <c r="EY1949" s="1"/>
      <c r="EZ1949" s="1"/>
      <c r="FA1949" s="1"/>
      <c r="FB1949" s="1"/>
      <c r="FC1949" s="1"/>
      <c r="FD1949" s="1"/>
      <c r="FE1949" s="1"/>
      <c r="FF1949" s="1"/>
      <c r="FG1949" s="1"/>
      <c r="FH1949" s="1"/>
      <c r="FI1949" s="1"/>
      <c r="FJ1949" s="1"/>
    </row>
    <row r="1950" spans="1:166" x14ac:dyDescent="0.15">
      <c r="A1950" s="65"/>
      <c r="B1950" s="15"/>
      <c r="C1950" s="7"/>
      <c r="D1950" s="13"/>
      <c r="E1950" s="14"/>
      <c r="F1950" s="14"/>
      <c r="G1950" s="14"/>
      <c r="H1950" s="14"/>
      <c r="I1950" s="13"/>
      <c r="J1950" s="52"/>
      <c r="K1950" s="2"/>
      <c r="L1950" s="18"/>
      <c r="M1950" s="12"/>
      <c r="N1950" s="12"/>
      <c r="O1950" s="18"/>
      <c r="P1950" s="14"/>
      <c r="Q1950" s="27"/>
      <c r="R1950" s="14"/>
      <c r="S1950" s="4"/>
      <c r="T1950" s="52"/>
      <c r="U1950" s="10"/>
      <c r="V1950" s="10"/>
      <c r="W1950" s="10"/>
      <c r="X1950" s="50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0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  <c r="EY1950" s="1"/>
      <c r="EZ1950" s="1"/>
      <c r="FA1950" s="1"/>
      <c r="FB1950" s="1"/>
      <c r="FC1950" s="1"/>
      <c r="FD1950" s="1"/>
      <c r="FE1950" s="1"/>
      <c r="FF1950" s="1"/>
      <c r="FG1950" s="1"/>
      <c r="FH1950" s="1"/>
      <c r="FI1950" s="1"/>
      <c r="FJ1950" s="1"/>
    </row>
    <row r="1951" spans="1:166" x14ac:dyDescent="0.15">
      <c r="A1951" s="65"/>
      <c r="B1951" s="15"/>
      <c r="C1951" s="7"/>
      <c r="D1951" s="13"/>
      <c r="E1951" s="14"/>
      <c r="F1951" s="14"/>
      <c r="G1951" s="14"/>
      <c r="H1951" s="14"/>
      <c r="I1951" s="13"/>
      <c r="J1951" s="52"/>
      <c r="K1951" s="2"/>
      <c r="L1951" s="18"/>
      <c r="M1951" s="12"/>
      <c r="N1951" s="12"/>
      <c r="O1951" s="18"/>
      <c r="P1951" s="14"/>
      <c r="Q1951" s="27"/>
      <c r="R1951" s="14"/>
      <c r="S1951" s="4"/>
      <c r="T1951" s="52"/>
      <c r="U1951" s="10"/>
      <c r="V1951" s="10"/>
      <c r="W1951" s="10"/>
      <c r="X1951" s="50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0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  <c r="EY1951" s="1"/>
      <c r="EZ1951" s="1"/>
      <c r="FA1951" s="1"/>
      <c r="FB1951" s="1"/>
      <c r="FC1951" s="1"/>
      <c r="FD1951" s="1"/>
      <c r="FE1951" s="1"/>
      <c r="FF1951" s="1"/>
      <c r="FG1951" s="1"/>
      <c r="FH1951" s="1"/>
      <c r="FI1951" s="1"/>
      <c r="FJ1951" s="1"/>
    </row>
    <row r="1952" spans="1:166" x14ac:dyDescent="0.15">
      <c r="A1952" s="65"/>
      <c r="B1952" s="15"/>
      <c r="C1952" s="7"/>
      <c r="D1952" s="13"/>
      <c r="E1952" s="14"/>
      <c r="F1952" s="14"/>
      <c r="G1952" s="14"/>
      <c r="H1952" s="14"/>
      <c r="I1952" s="13"/>
      <c r="J1952" s="52"/>
      <c r="K1952" s="2"/>
      <c r="L1952" s="18"/>
      <c r="M1952" s="12"/>
      <c r="N1952" s="12"/>
      <c r="O1952" s="18"/>
      <c r="P1952" s="14"/>
      <c r="Q1952" s="27"/>
      <c r="R1952" s="14"/>
      <c r="S1952" s="4"/>
      <c r="T1952" s="52"/>
      <c r="U1952" s="10"/>
      <c r="V1952" s="10"/>
      <c r="W1952" s="10"/>
      <c r="X1952" s="50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0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  <c r="EY1952" s="1"/>
      <c r="EZ1952" s="1"/>
      <c r="FA1952" s="1"/>
      <c r="FB1952" s="1"/>
      <c r="FC1952" s="1"/>
      <c r="FD1952" s="1"/>
      <c r="FE1952" s="1"/>
      <c r="FF1952" s="1"/>
      <c r="FG1952" s="1"/>
      <c r="FH1952" s="1"/>
      <c r="FI1952" s="1"/>
      <c r="FJ1952" s="1"/>
    </row>
    <row r="1953" spans="1:166" x14ac:dyDescent="0.15">
      <c r="A1953" s="65"/>
      <c r="B1953" s="15"/>
      <c r="C1953" s="7"/>
      <c r="D1953" s="13"/>
      <c r="E1953" s="14"/>
      <c r="F1953" s="14"/>
      <c r="G1953" s="14"/>
      <c r="H1953" s="14"/>
      <c r="I1953" s="13"/>
      <c r="J1953" s="52"/>
      <c r="K1953" s="2"/>
      <c r="L1953" s="18"/>
      <c r="M1953" s="12"/>
      <c r="N1953" s="12"/>
      <c r="O1953" s="18"/>
      <c r="P1953" s="14"/>
      <c r="Q1953" s="27"/>
      <c r="R1953" s="14"/>
      <c r="S1953" s="4"/>
      <c r="T1953" s="52"/>
      <c r="U1953" s="10"/>
      <c r="V1953" s="10"/>
      <c r="W1953" s="10"/>
      <c r="X1953" s="50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0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  <c r="EY1953" s="1"/>
      <c r="EZ1953" s="1"/>
      <c r="FA1953" s="1"/>
      <c r="FB1953" s="1"/>
      <c r="FC1953" s="1"/>
      <c r="FD1953" s="1"/>
      <c r="FE1953" s="1"/>
      <c r="FF1953" s="1"/>
      <c r="FG1953" s="1"/>
      <c r="FH1953" s="1"/>
      <c r="FI1953" s="1"/>
      <c r="FJ1953" s="1"/>
    </row>
    <row r="1954" spans="1:166" x14ac:dyDescent="0.15">
      <c r="A1954" s="65"/>
      <c r="B1954" s="15"/>
      <c r="C1954" s="7"/>
      <c r="D1954" s="13"/>
      <c r="E1954" s="14"/>
      <c r="F1954" s="14"/>
      <c r="G1954" s="14"/>
      <c r="H1954" s="14"/>
      <c r="I1954" s="13"/>
      <c r="J1954" s="52"/>
      <c r="K1954" s="2"/>
      <c r="L1954" s="18"/>
      <c r="M1954" s="12"/>
      <c r="N1954" s="12"/>
      <c r="O1954" s="18"/>
      <c r="P1954" s="14"/>
      <c r="Q1954" s="27"/>
      <c r="R1954" s="14"/>
      <c r="S1954" s="4"/>
      <c r="T1954" s="52"/>
      <c r="U1954" s="10"/>
      <c r="V1954" s="10"/>
      <c r="W1954" s="10"/>
      <c r="X1954" s="50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0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  <c r="EY1954" s="1"/>
      <c r="EZ1954" s="1"/>
      <c r="FA1954" s="1"/>
      <c r="FB1954" s="1"/>
      <c r="FC1954" s="1"/>
      <c r="FD1954" s="1"/>
      <c r="FE1954" s="1"/>
      <c r="FF1954" s="1"/>
      <c r="FG1954" s="1"/>
      <c r="FH1954" s="1"/>
      <c r="FI1954" s="1"/>
      <c r="FJ1954" s="1"/>
    </row>
    <row r="1955" spans="1:166" x14ac:dyDescent="0.15">
      <c r="A1955" s="65"/>
      <c r="B1955" s="15"/>
      <c r="C1955" s="7"/>
      <c r="D1955" s="13"/>
      <c r="E1955" s="14"/>
      <c r="F1955" s="14"/>
      <c r="G1955" s="14"/>
      <c r="H1955" s="14"/>
      <c r="I1955" s="13"/>
      <c r="J1955" s="52"/>
      <c r="K1955" s="2"/>
      <c r="L1955" s="18"/>
      <c r="M1955" s="12"/>
      <c r="N1955" s="12"/>
      <c r="O1955" s="18"/>
      <c r="P1955" s="14"/>
      <c r="Q1955" s="27"/>
      <c r="R1955" s="14"/>
      <c r="S1955" s="4"/>
      <c r="T1955" s="52"/>
      <c r="U1955" s="10"/>
      <c r="V1955" s="10"/>
      <c r="W1955" s="10"/>
      <c r="X1955" s="50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0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  <c r="EY1955" s="1"/>
      <c r="EZ1955" s="1"/>
      <c r="FA1955" s="1"/>
      <c r="FB1955" s="1"/>
      <c r="FC1955" s="1"/>
      <c r="FD1955" s="1"/>
      <c r="FE1955" s="1"/>
      <c r="FF1955" s="1"/>
      <c r="FG1955" s="1"/>
      <c r="FH1955" s="1"/>
      <c r="FI1955" s="1"/>
      <c r="FJ1955" s="1"/>
    </row>
    <row r="1956" spans="1:166" x14ac:dyDescent="0.15">
      <c r="A1956" s="65"/>
      <c r="B1956" s="15"/>
      <c r="C1956" s="7"/>
      <c r="D1956" s="13"/>
      <c r="E1956" s="14"/>
      <c r="F1956" s="14"/>
      <c r="G1956" s="14"/>
      <c r="H1956" s="14"/>
      <c r="I1956" s="13"/>
      <c r="J1956" s="52"/>
      <c r="K1956" s="2"/>
      <c r="L1956" s="18"/>
      <c r="M1956" s="12"/>
      <c r="N1956" s="12"/>
      <c r="O1956" s="18"/>
      <c r="P1956" s="14"/>
      <c r="Q1956" s="27"/>
      <c r="R1956" s="14"/>
      <c r="S1956" s="4"/>
      <c r="T1956" s="52"/>
      <c r="U1956" s="10"/>
      <c r="V1956" s="10"/>
      <c r="W1956" s="10"/>
      <c r="X1956" s="50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0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  <c r="EY1956" s="1"/>
      <c r="EZ1956" s="1"/>
      <c r="FA1956" s="1"/>
      <c r="FB1956" s="1"/>
      <c r="FC1956" s="1"/>
      <c r="FD1956" s="1"/>
      <c r="FE1956" s="1"/>
      <c r="FF1956" s="1"/>
      <c r="FG1956" s="1"/>
      <c r="FH1956" s="1"/>
      <c r="FI1956" s="1"/>
      <c r="FJ1956" s="1"/>
    </row>
    <row r="1957" spans="1:166" x14ac:dyDescent="0.15">
      <c r="A1957" s="65"/>
      <c r="B1957" s="15"/>
      <c r="C1957" s="7"/>
      <c r="D1957" s="13"/>
      <c r="E1957" s="14"/>
      <c r="F1957" s="14"/>
      <c r="G1957" s="14"/>
      <c r="H1957" s="14"/>
      <c r="I1957" s="13"/>
      <c r="J1957" s="52"/>
      <c r="K1957" s="2"/>
      <c r="L1957" s="18"/>
      <c r="M1957" s="12"/>
      <c r="N1957" s="12"/>
      <c r="O1957" s="18"/>
      <c r="P1957" s="14"/>
      <c r="Q1957" s="27"/>
      <c r="R1957" s="14"/>
      <c r="S1957" s="4"/>
      <c r="T1957" s="52"/>
      <c r="U1957" s="10"/>
      <c r="V1957" s="10"/>
      <c r="W1957" s="10"/>
      <c r="X1957" s="50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0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  <c r="EY1957" s="1"/>
      <c r="EZ1957" s="1"/>
      <c r="FA1957" s="1"/>
      <c r="FB1957" s="1"/>
      <c r="FC1957" s="1"/>
      <c r="FD1957" s="1"/>
      <c r="FE1957" s="1"/>
      <c r="FF1957" s="1"/>
      <c r="FG1957" s="1"/>
      <c r="FH1957" s="1"/>
      <c r="FI1957" s="1"/>
      <c r="FJ1957" s="1"/>
    </row>
    <row r="1958" spans="1:166" x14ac:dyDescent="0.15">
      <c r="A1958" s="65"/>
      <c r="B1958" s="15"/>
      <c r="C1958" s="7"/>
      <c r="D1958" s="13"/>
      <c r="E1958" s="14"/>
      <c r="F1958" s="14"/>
      <c r="G1958" s="14"/>
      <c r="H1958" s="14"/>
      <c r="I1958" s="13"/>
      <c r="J1958" s="52"/>
      <c r="K1958" s="2"/>
      <c r="L1958" s="18"/>
      <c r="M1958" s="12"/>
      <c r="N1958" s="12"/>
      <c r="O1958" s="18"/>
      <c r="P1958" s="14"/>
      <c r="Q1958" s="27"/>
      <c r="R1958" s="14"/>
      <c r="S1958" s="4"/>
      <c r="T1958" s="52"/>
      <c r="U1958" s="10"/>
      <c r="V1958" s="10"/>
      <c r="W1958" s="10"/>
      <c r="X1958" s="50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0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  <c r="EY1958" s="1"/>
      <c r="EZ1958" s="1"/>
      <c r="FA1958" s="1"/>
      <c r="FB1958" s="1"/>
      <c r="FC1958" s="1"/>
      <c r="FD1958" s="1"/>
      <c r="FE1958" s="1"/>
      <c r="FF1958" s="1"/>
      <c r="FG1958" s="1"/>
      <c r="FH1958" s="1"/>
      <c r="FI1958" s="1"/>
      <c r="FJ1958" s="1"/>
    </row>
    <row r="1959" spans="1:166" x14ac:dyDescent="0.15">
      <c r="A1959" s="65"/>
      <c r="B1959" s="15"/>
      <c r="C1959" s="7"/>
      <c r="D1959" s="13"/>
      <c r="E1959" s="14"/>
      <c r="F1959" s="14"/>
      <c r="G1959" s="14"/>
      <c r="H1959" s="14"/>
      <c r="I1959" s="13"/>
      <c r="J1959" s="52"/>
      <c r="K1959" s="2"/>
      <c r="L1959" s="18"/>
      <c r="M1959" s="12"/>
      <c r="N1959" s="12"/>
      <c r="O1959" s="18"/>
      <c r="P1959" s="14"/>
      <c r="Q1959" s="27"/>
      <c r="R1959" s="14"/>
      <c r="S1959" s="4"/>
      <c r="T1959" s="52"/>
      <c r="U1959" s="10"/>
      <c r="V1959" s="10"/>
      <c r="W1959" s="10"/>
      <c r="X1959" s="50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0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  <c r="EY1959" s="1"/>
      <c r="EZ1959" s="1"/>
      <c r="FA1959" s="1"/>
      <c r="FB1959" s="1"/>
      <c r="FC1959" s="1"/>
      <c r="FD1959" s="1"/>
      <c r="FE1959" s="1"/>
      <c r="FF1959" s="1"/>
      <c r="FG1959" s="1"/>
      <c r="FH1959" s="1"/>
      <c r="FI1959" s="1"/>
      <c r="FJ1959" s="1"/>
    </row>
    <row r="1960" spans="1:166" x14ac:dyDescent="0.15">
      <c r="A1960" s="65"/>
      <c r="B1960" s="15"/>
      <c r="C1960" s="7"/>
      <c r="D1960" s="13"/>
      <c r="E1960" s="14"/>
      <c r="F1960" s="14"/>
      <c r="G1960" s="14"/>
      <c r="H1960" s="14"/>
      <c r="I1960" s="13"/>
      <c r="J1960" s="52"/>
      <c r="K1960" s="2"/>
      <c r="L1960" s="18"/>
      <c r="M1960" s="12"/>
      <c r="N1960" s="12"/>
      <c r="O1960" s="18"/>
      <c r="P1960" s="14"/>
      <c r="Q1960" s="27"/>
      <c r="R1960" s="14"/>
      <c r="S1960" s="4"/>
      <c r="T1960" s="52"/>
      <c r="U1960" s="10"/>
      <c r="V1960" s="10"/>
      <c r="W1960" s="10"/>
      <c r="X1960" s="50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0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  <c r="EY1960" s="1"/>
      <c r="EZ1960" s="1"/>
      <c r="FA1960" s="1"/>
      <c r="FB1960" s="1"/>
      <c r="FC1960" s="1"/>
      <c r="FD1960" s="1"/>
      <c r="FE1960" s="1"/>
      <c r="FF1960" s="1"/>
      <c r="FG1960" s="1"/>
      <c r="FH1960" s="1"/>
      <c r="FI1960" s="1"/>
      <c r="FJ1960" s="1"/>
    </row>
    <row r="1961" spans="1:166" x14ac:dyDescent="0.15">
      <c r="A1961" s="65"/>
      <c r="B1961" s="15"/>
      <c r="C1961" s="7"/>
      <c r="D1961" s="13"/>
      <c r="E1961" s="14"/>
      <c r="F1961" s="14"/>
      <c r="G1961" s="14"/>
      <c r="H1961" s="14"/>
      <c r="I1961" s="13"/>
      <c r="J1961" s="52"/>
      <c r="K1961" s="2"/>
      <c r="L1961" s="18"/>
      <c r="M1961" s="12"/>
      <c r="N1961" s="12"/>
      <c r="O1961" s="18"/>
      <c r="P1961" s="14"/>
      <c r="Q1961" s="27"/>
      <c r="R1961" s="14"/>
      <c r="S1961" s="4"/>
      <c r="T1961" s="52"/>
      <c r="U1961" s="10"/>
      <c r="V1961" s="10"/>
      <c r="W1961" s="10"/>
      <c r="X1961" s="50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0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  <c r="EY1961" s="1"/>
      <c r="EZ1961" s="1"/>
      <c r="FA1961" s="1"/>
      <c r="FB1961" s="1"/>
      <c r="FC1961" s="1"/>
      <c r="FD1961" s="1"/>
      <c r="FE1961" s="1"/>
      <c r="FF1961" s="1"/>
      <c r="FG1961" s="1"/>
      <c r="FH1961" s="1"/>
      <c r="FI1961" s="1"/>
      <c r="FJ1961" s="1"/>
    </row>
    <row r="1962" spans="1:166" x14ac:dyDescent="0.15">
      <c r="A1962" s="65"/>
      <c r="B1962" s="15"/>
      <c r="C1962" s="7"/>
      <c r="D1962" s="13"/>
      <c r="E1962" s="14"/>
      <c r="F1962" s="14"/>
      <c r="G1962" s="14"/>
      <c r="H1962" s="14"/>
      <c r="I1962" s="13"/>
      <c r="J1962" s="52"/>
      <c r="K1962" s="2"/>
      <c r="L1962" s="18"/>
      <c r="M1962" s="12"/>
      <c r="N1962" s="12"/>
      <c r="O1962" s="18"/>
      <c r="P1962" s="14"/>
      <c r="Q1962" s="27"/>
      <c r="R1962" s="14"/>
      <c r="S1962" s="4"/>
      <c r="T1962" s="52"/>
      <c r="U1962" s="10"/>
      <c r="V1962" s="10"/>
      <c r="W1962" s="10"/>
      <c r="X1962" s="50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0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  <c r="EY1962" s="1"/>
      <c r="EZ1962" s="1"/>
      <c r="FA1962" s="1"/>
      <c r="FB1962" s="1"/>
      <c r="FC1962" s="1"/>
      <c r="FD1962" s="1"/>
      <c r="FE1962" s="1"/>
      <c r="FF1962" s="1"/>
      <c r="FG1962" s="1"/>
      <c r="FH1962" s="1"/>
      <c r="FI1962" s="1"/>
      <c r="FJ1962" s="1"/>
    </row>
    <row r="1963" spans="1:166" x14ac:dyDescent="0.15">
      <c r="A1963" s="65"/>
      <c r="B1963" s="15"/>
      <c r="C1963" s="7"/>
      <c r="D1963" s="13"/>
      <c r="E1963" s="14"/>
      <c r="F1963" s="14"/>
      <c r="G1963" s="14"/>
      <c r="H1963" s="14"/>
      <c r="I1963" s="13"/>
      <c r="J1963" s="52"/>
      <c r="K1963" s="2"/>
      <c r="L1963" s="18"/>
      <c r="M1963" s="12"/>
      <c r="N1963" s="12"/>
      <c r="O1963" s="18"/>
      <c r="P1963" s="14"/>
      <c r="Q1963" s="27"/>
      <c r="R1963" s="14"/>
      <c r="S1963" s="4"/>
      <c r="T1963" s="52"/>
      <c r="U1963" s="10"/>
      <c r="V1963" s="10"/>
      <c r="W1963" s="10"/>
      <c r="X1963" s="50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0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  <c r="EY1963" s="1"/>
      <c r="EZ1963" s="1"/>
      <c r="FA1963" s="1"/>
      <c r="FB1963" s="1"/>
      <c r="FC1963" s="1"/>
      <c r="FD1963" s="1"/>
      <c r="FE1963" s="1"/>
      <c r="FF1963" s="1"/>
      <c r="FG1963" s="1"/>
      <c r="FH1963" s="1"/>
      <c r="FI1963" s="1"/>
      <c r="FJ1963" s="1"/>
    </row>
    <row r="1964" spans="1:166" x14ac:dyDescent="0.15">
      <c r="A1964" s="65"/>
      <c r="B1964" s="15"/>
      <c r="C1964" s="7"/>
      <c r="D1964" s="13"/>
      <c r="E1964" s="14"/>
      <c r="F1964" s="14"/>
      <c r="G1964" s="14"/>
      <c r="H1964" s="14"/>
      <c r="I1964" s="13"/>
      <c r="J1964" s="52"/>
      <c r="K1964" s="2"/>
      <c r="L1964" s="18"/>
      <c r="M1964" s="12"/>
      <c r="N1964" s="12"/>
      <c r="O1964" s="18"/>
      <c r="P1964" s="14"/>
      <c r="Q1964" s="27"/>
      <c r="R1964" s="14"/>
      <c r="S1964" s="4"/>
      <c r="T1964" s="52"/>
      <c r="U1964" s="10"/>
      <c r="V1964" s="10"/>
      <c r="W1964" s="10"/>
      <c r="X1964" s="50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0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  <c r="EY1964" s="1"/>
      <c r="EZ1964" s="1"/>
      <c r="FA1964" s="1"/>
      <c r="FB1964" s="1"/>
      <c r="FC1964" s="1"/>
      <c r="FD1964" s="1"/>
      <c r="FE1964" s="1"/>
      <c r="FF1964" s="1"/>
      <c r="FG1964" s="1"/>
      <c r="FH1964" s="1"/>
      <c r="FI1964" s="1"/>
      <c r="FJ1964" s="1"/>
    </row>
    <row r="1965" spans="1:166" x14ac:dyDescent="0.15">
      <c r="A1965" s="65"/>
      <c r="B1965" s="15"/>
      <c r="C1965" s="7"/>
      <c r="D1965" s="13"/>
      <c r="E1965" s="14"/>
      <c r="F1965" s="14"/>
      <c r="G1965" s="14"/>
      <c r="H1965" s="14"/>
      <c r="I1965" s="13"/>
      <c r="J1965" s="52"/>
      <c r="K1965" s="2"/>
      <c r="L1965" s="18"/>
      <c r="M1965" s="12"/>
      <c r="N1965" s="12"/>
      <c r="O1965" s="18"/>
      <c r="P1965" s="14"/>
      <c r="Q1965" s="27"/>
      <c r="R1965" s="14"/>
      <c r="S1965" s="4"/>
      <c r="T1965" s="52"/>
      <c r="U1965" s="10"/>
      <c r="V1965" s="10"/>
      <c r="W1965" s="10"/>
      <c r="X1965" s="50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0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  <c r="EY1965" s="1"/>
      <c r="EZ1965" s="1"/>
      <c r="FA1965" s="1"/>
      <c r="FB1965" s="1"/>
      <c r="FC1965" s="1"/>
      <c r="FD1965" s="1"/>
      <c r="FE1965" s="1"/>
      <c r="FF1965" s="1"/>
      <c r="FG1965" s="1"/>
      <c r="FH1965" s="1"/>
      <c r="FI1965" s="1"/>
      <c r="FJ1965" s="1"/>
    </row>
    <row r="1966" spans="1:166" x14ac:dyDescent="0.15">
      <c r="A1966" s="65"/>
      <c r="B1966" s="15"/>
      <c r="C1966" s="7"/>
      <c r="D1966" s="13"/>
      <c r="E1966" s="14"/>
      <c r="F1966" s="14"/>
      <c r="G1966" s="14"/>
      <c r="H1966" s="14"/>
      <c r="I1966" s="13"/>
      <c r="J1966" s="52"/>
      <c r="K1966" s="2"/>
      <c r="L1966" s="18"/>
      <c r="M1966" s="12"/>
      <c r="N1966" s="12"/>
      <c r="O1966" s="18"/>
      <c r="P1966" s="14"/>
      <c r="Q1966" s="27"/>
      <c r="R1966" s="14"/>
      <c r="S1966" s="4"/>
      <c r="T1966" s="52"/>
      <c r="U1966" s="10"/>
      <c r="V1966" s="10"/>
      <c r="W1966" s="10"/>
      <c r="X1966" s="50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0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  <c r="EY1966" s="1"/>
      <c r="EZ1966" s="1"/>
      <c r="FA1966" s="1"/>
      <c r="FB1966" s="1"/>
      <c r="FC1966" s="1"/>
      <c r="FD1966" s="1"/>
      <c r="FE1966" s="1"/>
      <c r="FF1966" s="1"/>
      <c r="FG1966" s="1"/>
      <c r="FH1966" s="1"/>
      <c r="FI1966" s="1"/>
      <c r="FJ1966" s="1"/>
    </row>
    <row r="1967" spans="1:166" x14ac:dyDescent="0.15">
      <c r="A1967" s="65"/>
      <c r="B1967" s="15"/>
      <c r="C1967" s="7"/>
      <c r="D1967" s="13"/>
      <c r="E1967" s="14"/>
      <c r="F1967" s="14"/>
      <c r="G1967" s="14"/>
      <c r="H1967" s="14"/>
      <c r="I1967" s="13"/>
      <c r="J1967" s="52"/>
      <c r="K1967" s="2"/>
      <c r="L1967" s="18"/>
      <c r="M1967" s="12"/>
      <c r="N1967" s="12"/>
      <c r="O1967" s="18"/>
      <c r="P1967" s="14"/>
      <c r="Q1967" s="27"/>
      <c r="R1967" s="14"/>
      <c r="S1967" s="4"/>
      <c r="T1967" s="52"/>
      <c r="U1967" s="10"/>
      <c r="V1967" s="10"/>
      <c r="W1967" s="10"/>
      <c r="X1967" s="50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0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  <c r="EY1967" s="1"/>
      <c r="EZ1967" s="1"/>
      <c r="FA1967" s="1"/>
      <c r="FB1967" s="1"/>
      <c r="FC1967" s="1"/>
      <c r="FD1967" s="1"/>
      <c r="FE1967" s="1"/>
      <c r="FF1967" s="1"/>
      <c r="FG1967" s="1"/>
      <c r="FH1967" s="1"/>
      <c r="FI1967" s="1"/>
      <c r="FJ1967" s="1"/>
    </row>
    <row r="1968" spans="1:166" x14ac:dyDescent="0.15">
      <c r="A1968" s="65"/>
      <c r="B1968" s="15"/>
      <c r="C1968" s="7"/>
      <c r="D1968" s="13"/>
      <c r="E1968" s="14"/>
      <c r="F1968" s="14"/>
      <c r="G1968" s="14"/>
      <c r="H1968" s="14"/>
      <c r="I1968" s="13"/>
      <c r="J1968" s="52"/>
      <c r="K1968" s="2"/>
      <c r="L1968" s="18"/>
      <c r="M1968" s="12"/>
      <c r="N1968" s="12"/>
      <c r="O1968" s="18"/>
      <c r="P1968" s="14"/>
      <c r="Q1968" s="27"/>
      <c r="R1968" s="14"/>
      <c r="S1968" s="4"/>
      <c r="T1968" s="52"/>
      <c r="U1968" s="10"/>
      <c r="V1968" s="10"/>
      <c r="W1968" s="10"/>
      <c r="X1968" s="50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0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  <c r="EY1968" s="1"/>
      <c r="EZ1968" s="1"/>
      <c r="FA1968" s="1"/>
      <c r="FB1968" s="1"/>
      <c r="FC1968" s="1"/>
      <c r="FD1968" s="1"/>
      <c r="FE1968" s="1"/>
      <c r="FF1968" s="1"/>
      <c r="FG1968" s="1"/>
      <c r="FH1968" s="1"/>
      <c r="FI1968" s="1"/>
      <c r="FJ1968" s="1"/>
    </row>
    <row r="1969" spans="1:166" x14ac:dyDescent="0.15">
      <c r="A1969" s="65"/>
      <c r="B1969" s="15"/>
      <c r="C1969" s="7"/>
      <c r="D1969" s="13"/>
      <c r="E1969" s="14"/>
      <c r="F1969" s="14"/>
      <c r="G1969" s="14"/>
      <c r="H1969" s="14"/>
      <c r="I1969" s="13"/>
      <c r="J1969" s="52"/>
      <c r="K1969" s="2"/>
      <c r="L1969" s="18"/>
      <c r="M1969" s="12"/>
      <c r="N1969" s="12"/>
      <c r="O1969" s="18"/>
      <c r="P1969" s="14"/>
      <c r="Q1969" s="27"/>
      <c r="R1969" s="14"/>
      <c r="S1969" s="4"/>
      <c r="T1969" s="52"/>
      <c r="U1969" s="10"/>
      <c r="V1969" s="10"/>
      <c r="W1969" s="10"/>
      <c r="X1969" s="50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0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  <c r="EY1969" s="1"/>
      <c r="EZ1969" s="1"/>
      <c r="FA1969" s="1"/>
      <c r="FB1969" s="1"/>
      <c r="FC1969" s="1"/>
      <c r="FD1969" s="1"/>
      <c r="FE1969" s="1"/>
      <c r="FF1969" s="1"/>
      <c r="FG1969" s="1"/>
      <c r="FH1969" s="1"/>
      <c r="FI1969" s="1"/>
      <c r="FJ1969" s="1"/>
    </row>
    <row r="1970" spans="1:166" x14ac:dyDescent="0.15">
      <c r="A1970" s="65"/>
      <c r="B1970" s="15"/>
      <c r="C1970" s="7"/>
      <c r="D1970" s="13"/>
      <c r="E1970" s="14"/>
      <c r="F1970" s="14"/>
      <c r="G1970" s="14"/>
      <c r="H1970" s="14"/>
      <c r="I1970" s="13"/>
      <c r="J1970" s="52"/>
      <c r="K1970" s="2"/>
      <c r="L1970" s="18"/>
      <c r="M1970" s="12"/>
      <c r="N1970" s="12"/>
      <c r="O1970" s="18"/>
      <c r="P1970" s="14"/>
      <c r="Q1970" s="27"/>
      <c r="R1970" s="14"/>
      <c r="S1970" s="4"/>
      <c r="T1970" s="52"/>
      <c r="U1970" s="10"/>
      <c r="V1970" s="10"/>
      <c r="W1970" s="10"/>
      <c r="X1970" s="50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0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  <c r="EY1970" s="1"/>
      <c r="EZ1970" s="1"/>
      <c r="FA1970" s="1"/>
      <c r="FB1970" s="1"/>
      <c r="FC1970" s="1"/>
      <c r="FD1970" s="1"/>
      <c r="FE1970" s="1"/>
      <c r="FF1970" s="1"/>
      <c r="FG1970" s="1"/>
      <c r="FH1970" s="1"/>
      <c r="FI1970" s="1"/>
      <c r="FJ1970" s="1"/>
    </row>
    <row r="1971" spans="1:166" x14ac:dyDescent="0.15">
      <c r="A1971" s="65"/>
      <c r="B1971" s="15"/>
      <c r="C1971" s="7"/>
      <c r="D1971" s="13"/>
      <c r="E1971" s="14"/>
      <c r="F1971" s="14"/>
      <c r="G1971" s="14"/>
      <c r="H1971" s="14"/>
      <c r="I1971" s="13"/>
      <c r="J1971" s="52"/>
      <c r="K1971" s="2"/>
      <c r="L1971" s="18"/>
      <c r="M1971" s="12"/>
      <c r="N1971" s="12"/>
      <c r="O1971" s="18"/>
      <c r="P1971" s="14"/>
      <c r="Q1971" s="27"/>
      <c r="R1971" s="14"/>
      <c r="S1971" s="4"/>
      <c r="T1971" s="52"/>
      <c r="U1971" s="10"/>
      <c r="V1971" s="10"/>
      <c r="W1971" s="10"/>
      <c r="X1971" s="50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0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  <c r="EY1971" s="1"/>
      <c r="EZ1971" s="1"/>
      <c r="FA1971" s="1"/>
      <c r="FB1971" s="1"/>
      <c r="FC1971" s="1"/>
      <c r="FD1971" s="1"/>
      <c r="FE1971" s="1"/>
      <c r="FF1971" s="1"/>
      <c r="FG1971" s="1"/>
      <c r="FH1971" s="1"/>
      <c r="FI1971" s="1"/>
      <c r="FJ1971" s="1"/>
    </row>
    <row r="1972" spans="1:166" x14ac:dyDescent="0.15">
      <c r="A1972" s="65"/>
      <c r="B1972" s="15"/>
      <c r="C1972" s="7"/>
      <c r="D1972" s="13"/>
      <c r="E1972" s="14"/>
      <c r="F1972" s="14"/>
      <c r="G1972" s="14"/>
      <c r="H1972" s="14"/>
      <c r="I1972" s="13"/>
      <c r="J1972" s="52"/>
      <c r="K1972" s="2"/>
      <c r="L1972" s="18"/>
      <c r="M1972" s="12"/>
      <c r="N1972" s="12"/>
      <c r="O1972" s="18"/>
      <c r="P1972" s="14"/>
      <c r="Q1972" s="27"/>
      <c r="R1972" s="14"/>
      <c r="S1972" s="4"/>
      <c r="T1972" s="52"/>
      <c r="U1972" s="10"/>
      <c r="V1972" s="10"/>
      <c r="W1972" s="10"/>
      <c r="X1972" s="50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0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  <c r="EY1972" s="1"/>
      <c r="EZ1972" s="1"/>
      <c r="FA1972" s="1"/>
      <c r="FB1972" s="1"/>
      <c r="FC1972" s="1"/>
      <c r="FD1972" s="1"/>
      <c r="FE1972" s="1"/>
      <c r="FF1972" s="1"/>
      <c r="FG1972" s="1"/>
      <c r="FH1972" s="1"/>
      <c r="FI1972" s="1"/>
      <c r="FJ1972" s="1"/>
    </row>
    <row r="1973" spans="1:166" x14ac:dyDescent="0.15">
      <c r="A1973" s="65"/>
      <c r="B1973" s="15"/>
      <c r="C1973" s="7"/>
      <c r="D1973" s="13"/>
      <c r="E1973" s="14"/>
      <c r="F1973" s="14"/>
      <c r="G1973" s="14"/>
      <c r="H1973" s="14"/>
      <c r="I1973" s="13"/>
      <c r="J1973" s="52"/>
      <c r="K1973" s="2"/>
      <c r="L1973" s="18"/>
      <c r="M1973" s="12"/>
      <c r="N1973" s="12"/>
      <c r="O1973" s="18"/>
      <c r="P1973" s="14"/>
      <c r="Q1973" s="27"/>
      <c r="R1973" s="14"/>
      <c r="S1973" s="4"/>
      <c r="T1973" s="52"/>
      <c r="U1973" s="10"/>
      <c r="V1973" s="10"/>
      <c r="W1973" s="10"/>
      <c r="X1973" s="50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0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  <c r="EY1973" s="1"/>
      <c r="EZ1973" s="1"/>
      <c r="FA1973" s="1"/>
      <c r="FB1973" s="1"/>
      <c r="FC1973" s="1"/>
      <c r="FD1973" s="1"/>
      <c r="FE1973" s="1"/>
      <c r="FF1973" s="1"/>
      <c r="FG1973" s="1"/>
      <c r="FH1973" s="1"/>
      <c r="FI1973" s="1"/>
      <c r="FJ1973" s="1"/>
    </row>
    <row r="1974" spans="1:166" x14ac:dyDescent="0.15">
      <c r="A1974" s="65"/>
      <c r="B1974" s="15"/>
      <c r="C1974" s="7"/>
      <c r="D1974" s="13"/>
      <c r="E1974" s="14"/>
      <c r="F1974" s="14"/>
      <c r="G1974" s="14"/>
      <c r="H1974" s="14"/>
      <c r="I1974" s="13"/>
      <c r="J1974" s="52"/>
      <c r="K1974" s="2"/>
      <c r="L1974" s="18"/>
      <c r="M1974" s="12"/>
      <c r="N1974" s="12"/>
      <c r="O1974" s="18"/>
      <c r="P1974" s="14"/>
      <c r="Q1974" s="27"/>
      <c r="R1974" s="14"/>
      <c r="S1974" s="4"/>
      <c r="T1974" s="52"/>
      <c r="U1974" s="10"/>
      <c r="V1974" s="10"/>
      <c r="W1974" s="10"/>
      <c r="X1974" s="50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0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  <c r="EY1974" s="1"/>
      <c r="EZ1974" s="1"/>
      <c r="FA1974" s="1"/>
      <c r="FB1974" s="1"/>
      <c r="FC1974" s="1"/>
      <c r="FD1974" s="1"/>
      <c r="FE1974" s="1"/>
      <c r="FF1974" s="1"/>
      <c r="FG1974" s="1"/>
      <c r="FH1974" s="1"/>
      <c r="FI1974" s="1"/>
      <c r="FJ1974" s="1"/>
    </row>
    <row r="1975" spans="1:166" x14ac:dyDescent="0.15">
      <c r="A1975" s="65"/>
      <c r="B1975" s="15"/>
      <c r="C1975" s="7"/>
      <c r="D1975" s="13"/>
      <c r="E1975" s="14"/>
      <c r="F1975" s="14"/>
      <c r="G1975" s="14"/>
      <c r="H1975" s="14"/>
      <c r="I1975" s="13"/>
      <c r="J1975" s="52"/>
      <c r="K1975" s="2"/>
      <c r="L1975" s="18"/>
      <c r="M1975" s="12"/>
      <c r="N1975" s="12"/>
      <c r="O1975" s="18"/>
      <c r="P1975" s="14"/>
      <c r="Q1975" s="27"/>
      <c r="R1975" s="14"/>
      <c r="S1975" s="4"/>
      <c r="T1975" s="52"/>
      <c r="U1975" s="10"/>
      <c r="V1975" s="10"/>
      <c r="W1975" s="10"/>
      <c r="X1975" s="50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0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  <c r="EY1975" s="1"/>
      <c r="EZ1975" s="1"/>
      <c r="FA1975" s="1"/>
      <c r="FB1975" s="1"/>
      <c r="FC1975" s="1"/>
      <c r="FD1975" s="1"/>
      <c r="FE1975" s="1"/>
      <c r="FF1975" s="1"/>
      <c r="FG1975" s="1"/>
      <c r="FH1975" s="1"/>
      <c r="FI1975" s="1"/>
      <c r="FJ1975" s="1"/>
    </row>
    <row r="1976" spans="1:166" x14ac:dyDescent="0.15">
      <c r="A1976" s="65"/>
      <c r="B1976" s="15"/>
      <c r="C1976" s="7"/>
      <c r="D1976" s="13"/>
      <c r="E1976" s="14"/>
      <c r="F1976" s="14"/>
      <c r="G1976" s="14"/>
      <c r="H1976" s="14"/>
      <c r="I1976" s="13"/>
      <c r="J1976" s="52"/>
      <c r="K1976" s="2"/>
      <c r="L1976" s="18"/>
      <c r="M1976" s="12"/>
      <c r="N1976" s="12"/>
      <c r="O1976" s="18"/>
      <c r="P1976" s="14"/>
      <c r="Q1976" s="27"/>
      <c r="R1976" s="14"/>
      <c r="S1976" s="4"/>
      <c r="T1976" s="52"/>
      <c r="U1976" s="10"/>
      <c r="V1976" s="10"/>
      <c r="W1976" s="10"/>
      <c r="X1976" s="50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0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  <c r="EY1976" s="1"/>
      <c r="EZ1976" s="1"/>
      <c r="FA1976" s="1"/>
      <c r="FB1976" s="1"/>
      <c r="FC1976" s="1"/>
      <c r="FD1976" s="1"/>
      <c r="FE1976" s="1"/>
      <c r="FF1976" s="1"/>
      <c r="FG1976" s="1"/>
      <c r="FH1976" s="1"/>
      <c r="FI1976" s="1"/>
      <c r="FJ1976" s="1"/>
    </row>
    <row r="1977" spans="1:166" x14ac:dyDescent="0.15">
      <c r="A1977" s="65"/>
      <c r="B1977" s="15"/>
      <c r="C1977" s="7"/>
      <c r="D1977" s="13"/>
      <c r="E1977" s="14"/>
      <c r="F1977" s="14"/>
      <c r="G1977" s="14"/>
      <c r="H1977" s="14"/>
      <c r="I1977" s="13"/>
      <c r="J1977" s="52"/>
      <c r="K1977" s="2"/>
      <c r="L1977" s="18"/>
      <c r="M1977" s="12"/>
      <c r="N1977" s="12"/>
      <c r="O1977" s="18"/>
      <c r="P1977" s="14"/>
      <c r="Q1977" s="27"/>
      <c r="R1977" s="14"/>
      <c r="S1977" s="4"/>
      <c r="T1977" s="52"/>
      <c r="U1977" s="10"/>
      <c r="V1977" s="10"/>
      <c r="W1977" s="10"/>
      <c r="X1977" s="50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0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  <c r="EY1977" s="1"/>
      <c r="EZ1977" s="1"/>
      <c r="FA1977" s="1"/>
      <c r="FB1977" s="1"/>
      <c r="FC1977" s="1"/>
      <c r="FD1977" s="1"/>
      <c r="FE1977" s="1"/>
      <c r="FF1977" s="1"/>
      <c r="FG1977" s="1"/>
      <c r="FH1977" s="1"/>
      <c r="FI1977" s="1"/>
      <c r="FJ1977" s="1"/>
    </row>
    <row r="1978" spans="1:166" x14ac:dyDescent="0.15">
      <c r="A1978" s="65"/>
      <c r="B1978" s="15"/>
      <c r="C1978" s="7"/>
      <c r="D1978" s="13"/>
      <c r="E1978" s="14"/>
      <c r="F1978" s="14"/>
      <c r="G1978" s="14"/>
      <c r="H1978" s="14"/>
      <c r="I1978" s="13"/>
      <c r="J1978" s="52"/>
      <c r="K1978" s="2"/>
      <c r="L1978" s="18"/>
      <c r="M1978" s="12"/>
      <c r="N1978" s="12"/>
      <c r="O1978" s="18"/>
      <c r="P1978" s="14"/>
      <c r="Q1978" s="27"/>
      <c r="R1978" s="14"/>
      <c r="S1978" s="4"/>
      <c r="T1978" s="52"/>
      <c r="U1978" s="10"/>
      <c r="V1978" s="10"/>
      <c r="W1978" s="10"/>
      <c r="X1978" s="50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0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  <c r="EY1978" s="1"/>
      <c r="EZ1978" s="1"/>
      <c r="FA1978" s="1"/>
      <c r="FB1978" s="1"/>
      <c r="FC1978" s="1"/>
      <c r="FD1978" s="1"/>
      <c r="FE1978" s="1"/>
      <c r="FF1978" s="1"/>
      <c r="FG1978" s="1"/>
      <c r="FH1978" s="1"/>
      <c r="FI1978" s="1"/>
      <c r="FJ1978" s="1"/>
    </row>
    <row r="1979" spans="1:166" x14ac:dyDescent="0.15">
      <c r="A1979" s="65"/>
      <c r="B1979" s="15"/>
      <c r="C1979" s="7"/>
      <c r="D1979" s="13"/>
      <c r="E1979" s="14"/>
      <c r="F1979" s="14"/>
      <c r="G1979" s="14"/>
      <c r="H1979" s="14"/>
      <c r="I1979" s="13"/>
      <c r="J1979" s="52"/>
      <c r="K1979" s="2"/>
      <c r="L1979" s="18"/>
      <c r="M1979" s="12"/>
      <c r="N1979" s="12"/>
      <c r="O1979" s="18"/>
      <c r="P1979" s="14"/>
      <c r="Q1979" s="27"/>
      <c r="R1979" s="14"/>
      <c r="S1979" s="4"/>
      <c r="T1979" s="52"/>
      <c r="U1979" s="10"/>
      <c r="V1979" s="10"/>
      <c r="W1979" s="10"/>
      <c r="X1979" s="50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0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  <c r="EY1979" s="1"/>
      <c r="EZ1979" s="1"/>
      <c r="FA1979" s="1"/>
      <c r="FB1979" s="1"/>
      <c r="FC1979" s="1"/>
      <c r="FD1979" s="1"/>
      <c r="FE1979" s="1"/>
      <c r="FF1979" s="1"/>
      <c r="FG1979" s="1"/>
      <c r="FH1979" s="1"/>
      <c r="FI1979" s="1"/>
      <c r="FJ1979" s="1"/>
    </row>
    <row r="1980" spans="1:166" x14ac:dyDescent="0.15">
      <c r="A1980" s="65"/>
      <c r="B1980" s="15"/>
      <c r="C1980" s="7"/>
      <c r="D1980" s="13"/>
      <c r="E1980" s="14"/>
      <c r="F1980" s="14"/>
      <c r="G1980" s="14"/>
      <c r="H1980" s="14"/>
      <c r="I1980" s="13"/>
      <c r="J1980" s="52"/>
      <c r="K1980" s="2"/>
      <c r="L1980" s="18"/>
      <c r="M1980" s="12"/>
      <c r="N1980" s="12"/>
      <c r="O1980" s="18"/>
      <c r="P1980" s="14"/>
      <c r="Q1980" s="27"/>
      <c r="R1980" s="14"/>
      <c r="S1980" s="4"/>
      <c r="T1980" s="52"/>
      <c r="U1980" s="10"/>
      <c r="V1980" s="10"/>
      <c r="W1980" s="10"/>
      <c r="X1980" s="50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0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  <c r="EY1980" s="1"/>
      <c r="EZ1980" s="1"/>
      <c r="FA1980" s="1"/>
      <c r="FB1980" s="1"/>
      <c r="FC1980" s="1"/>
      <c r="FD1980" s="1"/>
      <c r="FE1980" s="1"/>
      <c r="FF1980" s="1"/>
      <c r="FG1980" s="1"/>
      <c r="FH1980" s="1"/>
      <c r="FI1980" s="1"/>
      <c r="FJ1980" s="1"/>
    </row>
    <row r="1981" spans="1:166" x14ac:dyDescent="0.15">
      <c r="A1981" s="65"/>
      <c r="B1981" s="15"/>
      <c r="C1981" s="7"/>
      <c r="D1981" s="13"/>
      <c r="E1981" s="14"/>
      <c r="F1981" s="14"/>
      <c r="G1981" s="14"/>
      <c r="H1981" s="14"/>
      <c r="I1981" s="13"/>
      <c r="J1981" s="52"/>
      <c r="K1981" s="2"/>
      <c r="L1981" s="18"/>
      <c r="M1981" s="12"/>
      <c r="N1981" s="12"/>
      <c r="O1981" s="18"/>
      <c r="P1981" s="14"/>
      <c r="Q1981" s="27"/>
      <c r="R1981" s="14"/>
      <c r="S1981" s="4"/>
      <c r="T1981" s="52"/>
      <c r="U1981" s="10"/>
      <c r="V1981" s="10"/>
      <c r="W1981" s="10"/>
      <c r="X1981" s="50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0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  <c r="EY1981" s="1"/>
      <c r="EZ1981" s="1"/>
      <c r="FA1981" s="1"/>
      <c r="FB1981" s="1"/>
      <c r="FC1981" s="1"/>
      <c r="FD1981" s="1"/>
      <c r="FE1981" s="1"/>
      <c r="FF1981" s="1"/>
      <c r="FG1981" s="1"/>
      <c r="FH1981" s="1"/>
      <c r="FI1981" s="1"/>
      <c r="FJ1981" s="1"/>
    </row>
    <row r="1982" spans="1:166" x14ac:dyDescent="0.15">
      <c r="A1982" s="65"/>
      <c r="B1982" s="15"/>
      <c r="C1982" s="7"/>
      <c r="D1982" s="13"/>
      <c r="E1982" s="14"/>
      <c r="F1982" s="14"/>
      <c r="G1982" s="14"/>
      <c r="H1982" s="14"/>
      <c r="I1982" s="13"/>
      <c r="J1982" s="52"/>
      <c r="K1982" s="2"/>
      <c r="L1982" s="18"/>
      <c r="M1982" s="12"/>
      <c r="N1982" s="12"/>
      <c r="O1982" s="18"/>
      <c r="P1982" s="14"/>
      <c r="Q1982" s="27"/>
      <c r="R1982" s="14"/>
      <c r="S1982" s="4"/>
      <c r="T1982" s="52"/>
      <c r="U1982" s="10"/>
      <c r="V1982" s="10"/>
      <c r="W1982" s="10"/>
      <c r="X1982" s="50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0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  <c r="EY1982" s="1"/>
      <c r="EZ1982" s="1"/>
      <c r="FA1982" s="1"/>
      <c r="FB1982" s="1"/>
      <c r="FC1982" s="1"/>
      <c r="FD1982" s="1"/>
      <c r="FE1982" s="1"/>
      <c r="FF1982" s="1"/>
      <c r="FG1982" s="1"/>
      <c r="FH1982" s="1"/>
      <c r="FI1982" s="1"/>
      <c r="FJ1982" s="1"/>
    </row>
    <row r="1983" spans="1:166" x14ac:dyDescent="0.15">
      <c r="A1983" s="65"/>
      <c r="B1983" s="15"/>
      <c r="C1983" s="7"/>
      <c r="D1983" s="13"/>
      <c r="E1983" s="14"/>
      <c r="F1983" s="14"/>
      <c r="G1983" s="14"/>
      <c r="H1983" s="14"/>
      <c r="I1983" s="13"/>
      <c r="J1983" s="52"/>
      <c r="K1983" s="2"/>
      <c r="L1983" s="18"/>
      <c r="M1983" s="12"/>
      <c r="N1983" s="12"/>
      <c r="O1983" s="18"/>
      <c r="P1983" s="14"/>
      <c r="Q1983" s="27"/>
      <c r="R1983" s="14"/>
      <c r="S1983" s="4"/>
      <c r="T1983" s="52"/>
      <c r="U1983" s="10"/>
      <c r="V1983" s="10"/>
      <c r="W1983" s="10"/>
      <c r="X1983" s="50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0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  <c r="EY1983" s="1"/>
      <c r="EZ1983" s="1"/>
      <c r="FA1983" s="1"/>
      <c r="FB1983" s="1"/>
      <c r="FC1983" s="1"/>
      <c r="FD1983" s="1"/>
      <c r="FE1983" s="1"/>
      <c r="FF1983" s="1"/>
      <c r="FG1983" s="1"/>
      <c r="FH1983" s="1"/>
      <c r="FI1983" s="1"/>
      <c r="FJ1983" s="1"/>
    </row>
    <row r="1984" spans="1:166" x14ac:dyDescent="0.15">
      <c r="A1984" s="65"/>
      <c r="B1984" s="15"/>
      <c r="C1984" s="7"/>
      <c r="D1984" s="13"/>
      <c r="E1984" s="14"/>
      <c r="F1984" s="14"/>
      <c r="G1984" s="14"/>
      <c r="H1984" s="14"/>
      <c r="I1984" s="13"/>
      <c r="J1984" s="52"/>
      <c r="K1984" s="2"/>
      <c r="L1984" s="18"/>
      <c r="M1984" s="12"/>
      <c r="N1984" s="12"/>
      <c r="O1984" s="18"/>
      <c r="P1984" s="14"/>
      <c r="Q1984" s="27"/>
      <c r="R1984" s="14"/>
      <c r="S1984" s="4"/>
      <c r="T1984" s="52"/>
      <c r="U1984" s="10"/>
      <c r="V1984" s="10"/>
      <c r="W1984" s="10"/>
      <c r="X1984" s="50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0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  <c r="EY1984" s="1"/>
      <c r="EZ1984" s="1"/>
      <c r="FA1984" s="1"/>
      <c r="FB1984" s="1"/>
      <c r="FC1984" s="1"/>
      <c r="FD1984" s="1"/>
      <c r="FE1984" s="1"/>
      <c r="FF1984" s="1"/>
      <c r="FG1984" s="1"/>
      <c r="FH1984" s="1"/>
      <c r="FI1984" s="1"/>
      <c r="FJ1984" s="1"/>
    </row>
    <row r="1985" spans="1:166" x14ac:dyDescent="0.15">
      <c r="A1985" s="65"/>
      <c r="B1985" s="15"/>
      <c r="C1985" s="7"/>
      <c r="D1985" s="13"/>
      <c r="E1985" s="14"/>
      <c r="F1985" s="14"/>
      <c r="G1985" s="14"/>
      <c r="H1985" s="14"/>
      <c r="I1985" s="13"/>
      <c r="J1985" s="52"/>
      <c r="K1985" s="2"/>
      <c r="L1985" s="18"/>
      <c r="M1985" s="12"/>
      <c r="N1985" s="12"/>
      <c r="O1985" s="18"/>
      <c r="P1985" s="14"/>
      <c r="Q1985" s="27"/>
      <c r="R1985" s="14"/>
      <c r="S1985" s="4"/>
      <c r="T1985" s="52"/>
      <c r="U1985" s="10"/>
      <c r="V1985" s="10"/>
      <c r="W1985" s="10"/>
      <c r="X1985" s="50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0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  <c r="EY1985" s="1"/>
      <c r="EZ1985" s="1"/>
      <c r="FA1985" s="1"/>
      <c r="FB1985" s="1"/>
      <c r="FC1985" s="1"/>
      <c r="FD1985" s="1"/>
      <c r="FE1985" s="1"/>
      <c r="FF1985" s="1"/>
      <c r="FG1985" s="1"/>
      <c r="FH1985" s="1"/>
      <c r="FI1985" s="1"/>
      <c r="FJ1985" s="1"/>
    </row>
    <row r="1986" spans="1:166" x14ac:dyDescent="0.15">
      <c r="A1986" s="65"/>
      <c r="B1986" s="15"/>
      <c r="C1986" s="7"/>
      <c r="D1986" s="13"/>
      <c r="E1986" s="14"/>
      <c r="F1986" s="14"/>
      <c r="G1986" s="14"/>
      <c r="H1986" s="14"/>
      <c r="I1986" s="13"/>
      <c r="J1986" s="52"/>
      <c r="K1986" s="2"/>
      <c r="L1986" s="18"/>
      <c r="M1986" s="12"/>
      <c r="N1986" s="12"/>
      <c r="O1986" s="18"/>
      <c r="P1986" s="14"/>
      <c r="Q1986" s="27"/>
      <c r="R1986" s="14"/>
      <c r="S1986" s="4"/>
      <c r="T1986" s="52"/>
      <c r="U1986" s="10"/>
      <c r="V1986" s="10"/>
      <c r="W1986" s="10"/>
      <c r="X1986" s="50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0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  <c r="EY1986" s="1"/>
      <c r="EZ1986" s="1"/>
      <c r="FA1986" s="1"/>
      <c r="FB1986" s="1"/>
      <c r="FC1986" s="1"/>
      <c r="FD1986" s="1"/>
      <c r="FE1986" s="1"/>
      <c r="FF1986" s="1"/>
      <c r="FG1986" s="1"/>
      <c r="FH1986" s="1"/>
      <c r="FI1986" s="1"/>
      <c r="FJ1986" s="1"/>
    </row>
    <row r="1987" spans="1:166" x14ac:dyDescent="0.15">
      <c r="A1987" s="65"/>
      <c r="B1987" s="15"/>
      <c r="C1987" s="7"/>
      <c r="D1987" s="13"/>
      <c r="E1987" s="14"/>
      <c r="F1987" s="14"/>
      <c r="G1987" s="14"/>
      <c r="H1987" s="14"/>
      <c r="I1987" s="13"/>
      <c r="J1987" s="52"/>
      <c r="K1987" s="2"/>
      <c r="L1987" s="18"/>
      <c r="M1987" s="12"/>
      <c r="N1987" s="12"/>
      <c r="O1987" s="18"/>
      <c r="P1987" s="14"/>
      <c r="Q1987" s="27"/>
      <c r="R1987" s="14"/>
      <c r="S1987" s="4"/>
      <c r="T1987" s="52"/>
      <c r="U1987" s="10"/>
      <c r="V1987" s="10"/>
      <c r="W1987" s="10"/>
      <c r="X1987" s="50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0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  <c r="EY1987" s="1"/>
      <c r="EZ1987" s="1"/>
      <c r="FA1987" s="1"/>
      <c r="FB1987" s="1"/>
      <c r="FC1987" s="1"/>
      <c r="FD1987" s="1"/>
      <c r="FE1987" s="1"/>
      <c r="FF1987" s="1"/>
      <c r="FG1987" s="1"/>
      <c r="FH1987" s="1"/>
      <c r="FI1987" s="1"/>
      <c r="FJ1987" s="1"/>
    </row>
    <row r="1988" spans="1:166" x14ac:dyDescent="0.15">
      <c r="A1988" s="65"/>
      <c r="B1988" s="15"/>
      <c r="C1988" s="7"/>
      <c r="D1988" s="13"/>
      <c r="E1988" s="14"/>
      <c r="F1988" s="14"/>
      <c r="G1988" s="14"/>
      <c r="H1988" s="14"/>
      <c r="I1988" s="13"/>
      <c r="J1988" s="52"/>
      <c r="K1988" s="2"/>
      <c r="L1988" s="18"/>
      <c r="M1988" s="12"/>
      <c r="N1988" s="12"/>
      <c r="O1988" s="18"/>
      <c r="P1988" s="14"/>
      <c r="Q1988" s="27"/>
      <c r="R1988" s="14"/>
      <c r="S1988" s="4"/>
      <c r="T1988" s="52"/>
      <c r="U1988" s="10"/>
      <c r="V1988" s="10"/>
      <c r="W1988" s="10"/>
      <c r="X1988" s="50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0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  <c r="EY1988" s="1"/>
      <c r="EZ1988" s="1"/>
      <c r="FA1988" s="1"/>
      <c r="FB1988" s="1"/>
      <c r="FC1988" s="1"/>
      <c r="FD1988" s="1"/>
      <c r="FE1988" s="1"/>
      <c r="FF1988" s="1"/>
      <c r="FG1988" s="1"/>
      <c r="FH1988" s="1"/>
      <c r="FI1988" s="1"/>
      <c r="FJ1988" s="1"/>
    </row>
    <row r="1989" spans="1:166" x14ac:dyDescent="0.15">
      <c r="A1989" s="65"/>
      <c r="B1989" s="15"/>
      <c r="C1989" s="7"/>
      <c r="D1989" s="13"/>
      <c r="E1989" s="14"/>
      <c r="F1989" s="14"/>
      <c r="G1989" s="14"/>
      <c r="H1989" s="14"/>
      <c r="I1989" s="13"/>
      <c r="J1989" s="52"/>
      <c r="K1989" s="2"/>
      <c r="L1989" s="18"/>
      <c r="M1989" s="12"/>
      <c r="N1989" s="12"/>
      <c r="O1989" s="18"/>
      <c r="P1989" s="14"/>
      <c r="Q1989" s="27"/>
      <c r="R1989" s="14"/>
      <c r="S1989" s="4"/>
      <c r="T1989" s="52"/>
      <c r="U1989" s="10"/>
      <c r="V1989" s="10"/>
      <c r="W1989" s="10"/>
      <c r="X1989" s="50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0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  <c r="EY1989" s="1"/>
      <c r="EZ1989" s="1"/>
      <c r="FA1989" s="1"/>
      <c r="FB1989" s="1"/>
      <c r="FC1989" s="1"/>
      <c r="FD1989" s="1"/>
      <c r="FE1989" s="1"/>
      <c r="FF1989" s="1"/>
      <c r="FG1989" s="1"/>
      <c r="FH1989" s="1"/>
      <c r="FI1989" s="1"/>
      <c r="FJ1989" s="1"/>
    </row>
    <row r="1990" spans="1:166" x14ac:dyDescent="0.15">
      <c r="A1990" s="65"/>
      <c r="B1990" s="15"/>
      <c r="C1990" s="7"/>
      <c r="D1990" s="13"/>
      <c r="E1990" s="14"/>
      <c r="F1990" s="14"/>
      <c r="G1990" s="14"/>
      <c r="H1990" s="14"/>
      <c r="I1990" s="13"/>
      <c r="J1990" s="52"/>
      <c r="K1990" s="2"/>
      <c r="L1990" s="18"/>
      <c r="M1990" s="12"/>
      <c r="N1990" s="12"/>
      <c r="O1990" s="18"/>
      <c r="P1990" s="14"/>
      <c r="Q1990" s="27"/>
      <c r="R1990" s="14"/>
      <c r="S1990" s="4"/>
      <c r="T1990" s="52"/>
      <c r="U1990" s="10"/>
      <c r="V1990" s="10"/>
      <c r="W1990" s="10"/>
      <c r="X1990" s="50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0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  <c r="EY1990" s="1"/>
      <c r="EZ1990" s="1"/>
      <c r="FA1990" s="1"/>
      <c r="FB1990" s="1"/>
      <c r="FC1990" s="1"/>
      <c r="FD1990" s="1"/>
      <c r="FE1990" s="1"/>
      <c r="FF1990" s="1"/>
      <c r="FG1990" s="1"/>
      <c r="FH1990" s="1"/>
      <c r="FI1990" s="1"/>
      <c r="FJ1990" s="1"/>
    </row>
    <row r="1991" spans="1:166" x14ac:dyDescent="0.15">
      <c r="A1991" s="65"/>
      <c r="B1991" s="15"/>
      <c r="C1991" s="7"/>
      <c r="D1991" s="13"/>
      <c r="E1991" s="14"/>
      <c r="F1991" s="14"/>
      <c r="G1991" s="14"/>
      <c r="H1991" s="14"/>
      <c r="I1991" s="13"/>
      <c r="J1991" s="52"/>
      <c r="K1991" s="2"/>
      <c r="L1991" s="18"/>
      <c r="M1991" s="12"/>
      <c r="N1991" s="12"/>
      <c r="O1991" s="18"/>
      <c r="P1991" s="14"/>
      <c r="Q1991" s="27"/>
      <c r="R1991" s="14"/>
      <c r="S1991" s="4"/>
      <c r="T1991" s="52"/>
      <c r="U1991" s="10"/>
      <c r="V1991" s="10"/>
      <c r="W1991" s="10"/>
      <c r="X1991" s="50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0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  <c r="EY1991" s="1"/>
      <c r="EZ1991" s="1"/>
      <c r="FA1991" s="1"/>
      <c r="FB1991" s="1"/>
      <c r="FC1991" s="1"/>
      <c r="FD1991" s="1"/>
      <c r="FE1991" s="1"/>
      <c r="FF1991" s="1"/>
      <c r="FG1991" s="1"/>
      <c r="FH1991" s="1"/>
      <c r="FI1991" s="1"/>
      <c r="FJ1991" s="1"/>
    </row>
    <row r="1992" spans="1:166" x14ac:dyDescent="0.15">
      <c r="A1992" s="65"/>
      <c r="B1992" s="15"/>
      <c r="C1992" s="7"/>
      <c r="D1992" s="13"/>
      <c r="E1992" s="14"/>
      <c r="F1992" s="14"/>
      <c r="G1992" s="14"/>
      <c r="H1992" s="14"/>
      <c r="I1992" s="13"/>
      <c r="J1992" s="52"/>
      <c r="K1992" s="2"/>
      <c r="L1992" s="18"/>
      <c r="M1992" s="12"/>
      <c r="N1992" s="12"/>
      <c r="O1992" s="18"/>
      <c r="P1992" s="14"/>
      <c r="Q1992" s="27"/>
      <c r="R1992" s="14"/>
      <c r="S1992" s="4"/>
      <c r="T1992" s="52"/>
      <c r="U1992" s="10"/>
      <c r="V1992" s="10"/>
      <c r="W1992" s="10"/>
      <c r="X1992" s="50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0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  <c r="EY1992" s="1"/>
      <c r="EZ1992" s="1"/>
      <c r="FA1992" s="1"/>
      <c r="FB1992" s="1"/>
      <c r="FC1992" s="1"/>
      <c r="FD1992" s="1"/>
      <c r="FE1992" s="1"/>
      <c r="FF1992" s="1"/>
      <c r="FG1992" s="1"/>
      <c r="FH1992" s="1"/>
      <c r="FI1992" s="1"/>
      <c r="FJ1992" s="1"/>
    </row>
    <row r="1993" spans="1:166" x14ac:dyDescent="0.15">
      <c r="A1993" s="65"/>
      <c r="B1993" s="15"/>
      <c r="C1993" s="7"/>
      <c r="D1993" s="13"/>
      <c r="E1993" s="14"/>
      <c r="F1993" s="14"/>
      <c r="G1993" s="14"/>
      <c r="H1993" s="14"/>
      <c r="I1993" s="13"/>
      <c r="J1993" s="52"/>
      <c r="K1993" s="2"/>
      <c r="L1993" s="18"/>
      <c r="M1993" s="12"/>
      <c r="N1993" s="12"/>
      <c r="O1993" s="18"/>
      <c r="P1993" s="14"/>
      <c r="Q1993" s="27"/>
      <c r="R1993" s="14"/>
      <c r="S1993" s="4"/>
      <c r="T1993" s="52"/>
      <c r="U1993" s="10"/>
      <c r="V1993" s="10"/>
      <c r="W1993" s="10"/>
      <c r="X1993" s="50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0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  <c r="EY1993" s="1"/>
      <c r="EZ1993" s="1"/>
      <c r="FA1993" s="1"/>
      <c r="FB1993" s="1"/>
      <c r="FC1993" s="1"/>
      <c r="FD1993" s="1"/>
      <c r="FE1993" s="1"/>
      <c r="FF1993" s="1"/>
      <c r="FG1993" s="1"/>
      <c r="FH1993" s="1"/>
      <c r="FI1993" s="1"/>
      <c r="FJ1993" s="1"/>
    </row>
    <row r="1994" spans="1:166" x14ac:dyDescent="0.15">
      <c r="A1994" s="65"/>
      <c r="B1994" s="15"/>
      <c r="C1994" s="7"/>
      <c r="D1994" s="13"/>
      <c r="E1994" s="14"/>
      <c r="F1994" s="14"/>
      <c r="G1994" s="14"/>
      <c r="H1994" s="14"/>
      <c r="I1994" s="13"/>
      <c r="J1994" s="52"/>
      <c r="K1994" s="2"/>
      <c r="L1994" s="18"/>
      <c r="M1994" s="12"/>
      <c r="N1994" s="12"/>
      <c r="O1994" s="18"/>
      <c r="P1994" s="14"/>
      <c r="Q1994" s="27"/>
      <c r="R1994" s="14"/>
      <c r="S1994" s="4"/>
      <c r="T1994" s="52"/>
      <c r="U1994" s="10"/>
      <c r="V1994" s="10"/>
      <c r="W1994" s="10"/>
      <c r="X1994" s="50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0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  <c r="EY1994" s="1"/>
      <c r="EZ1994" s="1"/>
      <c r="FA1994" s="1"/>
      <c r="FB1994" s="1"/>
      <c r="FC1994" s="1"/>
      <c r="FD1994" s="1"/>
      <c r="FE1994" s="1"/>
      <c r="FF1994" s="1"/>
      <c r="FG1994" s="1"/>
      <c r="FH1994" s="1"/>
      <c r="FI1994" s="1"/>
      <c r="FJ1994" s="1"/>
    </row>
    <row r="1995" spans="1:166" x14ac:dyDescent="0.15">
      <c r="A1995" s="65"/>
      <c r="B1995" s="15"/>
      <c r="C1995" s="7"/>
      <c r="D1995" s="13"/>
      <c r="E1995" s="14"/>
      <c r="F1995" s="14"/>
      <c r="G1995" s="14"/>
      <c r="H1995" s="14"/>
      <c r="I1995" s="13"/>
      <c r="J1995" s="52"/>
      <c r="K1995" s="2"/>
      <c r="L1995" s="18"/>
      <c r="M1995" s="12"/>
      <c r="N1995" s="12"/>
      <c r="O1995" s="18"/>
      <c r="P1995" s="14"/>
      <c r="Q1995" s="27"/>
      <c r="R1995" s="14"/>
      <c r="S1995" s="4"/>
      <c r="T1995" s="52"/>
      <c r="U1995" s="10"/>
      <c r="V1995" s="10"/>
      <c r="W1995" s="10"/>
      <c r="X1995" s="50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0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  <c r="EY1995" s="1"/>
      <c r="EZ1995" s="1"/>
      <c r="FA1995" s="1"/>
      <c r="FB1995" s="1"/>
      <c r="FC1995" s="1"/>
      <c r="FD1995" s="1"/>
      <c r="FE1995" s="1"/>
      <c r="FF1995" s="1"/>
      <c r="FG1995" s="1"/>
      <c r="FH1995" s="1"/>
      <c r="FI1995" s="1"/>
      <c r="FJ1995" s="1"/>
    </row>
    <row r="1996" spans="1:166" x14ac:dyDescent="0.15">
      <c r="A1996" s="65"/>
      <c r="B1996" s="15"/>
      <c r="C1996" s="7"/>
      <c r="D1996" s="13"/>
      <c r="E1996" s="14"/>
      <c r="F1996" s="14"/>
      <c r="G1996" s="14"/>
      <c r="H1996" s="14"/>
      <c r="I1996" s="13"/>
      <c r="J1996" s="52"/>
      <c r="K1996" s="2"/>
      <c r="L1996" s="18"/>
      <c r="M1996" s="12"/>
      <c r="N1996" s="12"/>
      <c r="O1996" s="18"/>
      <c r="P1996" s="14"/>
      <c r="Q1996" s="27"/>
      <c r="R1996" s="14"/>
      <c r="S1996" s="4"/>
      <c r="T1996" s="52"/>
      <c r="U1996" s="10"/>
      <c r="V1996" s="10"/>
      <c r="W1996" s="10"/>
      <c r="X1996" s="50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0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  <c r="EY1996" s="1"/>
      <c r="EZ1996" s="1"/>
      <c r="FA1996" s="1"/>
      <c r="FB1996" s="1"/>
      <c r="FC1996" s="1"/>
      <c r="FD1996" s="1"/>
      <c r="FE1996" s="1"/>
      <c r="FF1996" s="1"/>
      <c r="FG1996" s="1"/>
      <c r="FH1996" s="1"/>
      <c r="FI1996" s="1"/>
      <c r="FJ1996" s="1"/>
    </row>
    <row r="1997" spans="1:166" x14ac:dyDescent="0.15">
      <c r="A1997" s="65"/>
      <c r="B1997" s="15"/>
      <c r="C1997" s="7"/>
      <c r="D1997" s="13"/>
      <c r="E1997" s="14"/>
      <c r="F1997" s="14"/>
      <c r="G1997" s="14"/>
      <c r="H1997" s="14"/>
      <c r="I1997" s="13"/>
      <c r="J1997" s="52"/>
      <c r="K1997" s="2"/>
      <c r="L1997" s="18"/>
      <c r="M1997" s="12"/>
      <c r="N1997" s="12"/>
      <c r="O1997" s="18"/>
      <c r="P1997" s="14"/>
      <c r="Q1997" s="27"/>
      <c r="R1997" s="14"/>
      <c r="S1997" s="4"/>
      <c r="T1997" s="52"/>
      <c r="U1997" s="10"/>
      <c r="V1997" s="10"/>
      <c r="W1997" s="10"/>
      <c r="X1997" s="50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0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  <c r="EY1997" s="1"/>
      <c r="EZ1997" s="1"/>
      <c r="FA1997" s="1"/>
      <c r="FB1997" s="1"/>
      <c r="FC1997" s="1"/>
      <c r="FD1997" s="1"/>
      <c r="FE1997" s="1"/>
      <c r="FF1997" s="1"/>
      <c r="FG1997" s="1"/>
      <c r="FH1997" s="1"/>
      <c r="FI1997" s="1"/>
      <c r="FJ1997" s="1"/>
    </row>
    <row r="1998" spans="1:166" x14ac:dyDescent="0.15">
      <c r="A1998" s="65"/>
      <c r="B1998" s="15"/>
      <c r="C1998" s="7"/>
      <c r="D1998" s="13"/>
      <c r="E1998" s="14"/>
      <c r="F1998" s="14"/>
      <c r="G1998" s="14"/>
      <c r="H1998" s="14"/>
      <c r="I1998" s="13"/>
      <c r="J1998" s="52"/>
      <c r="K1998" s="2"/>
      <c r="L1998" s="18"/>
      <c r="M1998" s="12"/>
      <c r="N1998" s="12"/>
      <c r="O1998" s="18"/>
      <c r="P1998" s="14"/>
      <c r="Q1998" s="27"/>
      <c r="R1998" s="14"/>
      <c r="S1998" s="4"/>
      <c r="T1998" s="52"/>
      <c r="U1998" s="10"/>
      <c r="V1998" s="10"/>
      <c r="W1998" s="10"/>
      <c r="X1998" s="50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0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  <c r="EY1998" s="1"/>
      <c r="EZ1998" s="1"/>
      <c r="FA1998" s="1"/>
      <c r="FB1998" s="1"/>
      <c r="FC1998" s="1"/>
      <c r="FD1998" s="1"/>
      <c r="FE1998" s="1"/>
      <c r="FF1998" s="1"/>
      <c r="FG1998" s="1"/>
      <c r="FH1998" s="1"/>
      <c r="FI1998" s="1"/>
      <c r="FJ1998" s="1"/>
    </row>
    <row r="1999" spans="1:166" x14ac:dyDescent="0.15">
      <c r="A1999" s="65"/>
      <c r="B1999" s="15"/>
      <c r="C1999" s="7"/>
      <c r="D1999" s="13"/>
      <c r="E1999" s="14"/>
      <c r="F1999" s="14"/>
      <c r="G1999" s="14"/>
      <c r="H1999" s="14"/>
      <c r="I1999" s="13"/>
      <c r="J1999" s="52"/>
      <c r="K1999" s="2"/>
      <c r="L1999" s="18"/>
      <c r="M1999" s="12"/>
      <c r="N1999" s="12"/>
      <c r="O1999" s="18"/>
      <c r="P1999" s="14"/>
      <c r="Q1999" s="27"/>
      <c r="R1999" s="14"/>
      <c r="S1999" s="4"/>
      <c r="T1999" s="52"/>
      <c r="U1999" s="10"/>
      <c r="V1999" s="10"/>
      <c r="W1999" s="10"/>
      <c r="X1999" s="50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0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  <c r="EY1999" s="1"/>
      <c r="EZ1999" s="1"/>
      <c r="FA1999" s="1"/>
      <c r="FB1999" s="1"/>
      <c r="FC1999" s="1"/>
      <c r="FD1999" s="1"/>
      <c r="FE1999" s="1"/>
      <c r="FF1999" s="1"/>
      <c r="FG1999" s="1"/>
      <c r="FH1999" s="1"/>
      <c r="FI1999" s="1"/>
      <c r="FJ1999" s="1"/>
    </row>
    <row r="2000" spans="1:166" x14ac:dyDescent="0.15">
      <c r="A2000" s="65"/>
      <c r="B2000" s="15"/>
      <c r="C2000" s="7"/>
      <c r="D2000" s="13"/>
      <c r="E2000" s="14"/>
      <c r="F2000" s="14"/>
      <c r="G2000" s="14"/>
      <c r="H2000" s="14"/>
      <c r="I2000" s="13"/>
      <c r="J2000" s="52"/>
      <c r="K2000" s="2"/>
      <c r="L2000" s="18"/>
      <c r="M2000" s="12"/>
      <c r="N2000" s="12"/>
      <c r="O2000" s="18"/>
      <c r="P2000" s="14"/>
      <c r="Q2000" s="27"/>
      <c r="R2000" s="14"/>
      <c r="S2000" s="4"/>
      <c r="T2000" s="52"/>
      <c r="U2000" s="10"/>
      <c r="V2000" s="10"/>
      <c r="W2000" s="10"/>
      <c r="X2000" s="50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0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  <c r="EY2000" s="1"/>
      <c r="EZ2000" s="1"/>
      <c r="FA2000" s="1"/>
      <c r="FB2000" s="1"/>
      <c r="FC2000" s="1"/>
      <c r="FD2000" s="1"/>
      <c r="FE2000" s="1"/>
      <c r="FF2000" s="1"/>
      <c r="FG2000" s="1"/>
      <c r="FH2000" s="1"/>
      <c r="FI2000" s="1"/>
      <c r="FJ2000" s="1"/>
    </row>
    <row r="2001" spans="1:166" x14ac:dyDescent="0.15">
      <c r="A2001" s="65"/>
      <c r="B2001" s="15"/>
      <c r="C2001" s="7"/>
      <c r="D2001" s="13"/>
      <c r="E2001" s="14"/>
      <c r="F2001" s="14"/>
      <c r="G2001" s="14"/>
      <c r="H2001" s="14"/>
      <c r="I2001" s="13"/>
      <c r="J2001" s="52"/>
      <c r="K2001" s="2"/>
      <c r="L2001" s="18"/>
      <c r="M2001" s="12"/>
      <c r="N2001" s="12"/>
      <c r="O2001" s="18"/>
      <c r="P2001" s="14"/>
      <c r="Q2001" s="27"/>
      <c r="R2001" s="14"/>
      <c r="S2001" s="4"/>
      <c r="T2001" s="52"/>
      <c r="U2001" s="10"/>
      <c r="V2001" s="10"/>
      <c r="W2001" s="10"/>
      <c r="X2001" s="50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0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  <c r="EY2001" s="1"/>
      <c r="EZ2001" s="1"/>
      <c r="FA2001" s="1"/>
      <c r="FB2001" s="1"/>
      <c r="FC2001" s="1"/>
      <c r="FD2001" s="1"/>
      <c r="FE2001" s="1"/>
      <c r="FF2001" s="1"/>
      <c r="FG2001" s="1"/>
      <c r="FH2001" s="1"/>
      <c r="FI2001" s="1"/>
      <c r="FJ2001" s="1"/>
    </row>
    <row r="2002" spans="1:166" x14ac:dyDescent="0.15">
      <c r="A2002" s="65"/>
      <c r="B2002" s="15"/>
      <c r="C2002" s="7"/>
      <c r="D2002" s="13"/>
      <c r="E2002" s="14"/>
      <c r="F2002" s="14"/>
      <c r="G2002" s="14"/>
      <c r="H2002" s="14"/>
      <c r="I2002" s="13"/>
      <c r="J2002" s="52"/>
      <c r="K2002" s="2"/>
      <c r="L2002" s="18"/>
      <c r="M2002" s="12"/>
      <c r="N2002" s="12"/>
      <c r="O2002" s="18"/>
      <c r="P2002" s="14"/>
      <c r="Q2002" s="27"/>
      <c r="R2002" s="14"/>
      <c r="S2002" s="4"/>
      <c r="T2002" s="52"/>
      <c r="U2002" s="10"/>
      <c r="V2002" s="10"/>
      <c r="W2002" s="10"/>
      <c r="X2002" s="50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0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  <c r="EY2002" s="1"/>
      <c r="EZ2002" s="1"/>
      <c r="FA2002" s="1"/>
      <c r="FB2002" s="1"/>
      <c r="FC2002" s="1"/>
      <c r="FD2002" s="1"/>
      <c r="FE2002" s="1"/>
      <c r="FF2002" s="1"/>
      <c r="FG2002" s="1"/>
      <c r="FH2002" s="1"/>
      <c r="FI2002" s="1"/>
      <c r="FJ2002" s="1"/>
    </row>
    <row r="2003" spans="1:166" x14ac:dyDescent="0.15">
      <c r="A2003" s="65"/>
      <c r="B2003" s="15"/>
      <c r="C2003" s="7"/>
      <c r="D2003" s="13"/>
      <c r="E2003" s="14"/>
      <c r="F2003" s="14"/>
      <c r="G2003" s="14"/>
      <c r="H2003" s="14"/>
      <c r="I2003" s="13"/>
      <c r="J2003" s="52"/>
      <c r="K2003" s="2"/>
      <c r="L2003" s="18"/>
      <c r="M2003" s="12"/>
      <c r="N2003" s="12"/>
      <c r="O2003" s="18"/>
      <c r="P2003" s="14"/>
      <c r="Q2003" s="27"/>
      <c r="R2003" s="14"/>
      <c r="S2003" s="4"/>
      <c r="T2003" s="52"/>
      <c r="U2003" s="10"/>
      <c r="V2003" s="10"/>
      <c r="W2003" s="10"/>
      <c r="X2003" s="50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0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  <c r="EY2003" s="1"/>
      <c r="EZ2003" s="1"/>
      <c r="FA2003" s="1"/>
      <c r="FB2003" s="1"/>
      <c r="FC2003" s="1"/>
      <c r="FD2003" s="1"/>
      <c r="FE2003" s="1"/>
      <c r="FF2003" s="1"/>
      <c r="FG2003" s="1"/>
      <c r="FH2003" s="1"/>
      <c r="FI2003" s="1"/>
      <c r="FJ2003" s="1"/>
    </row>
    <row r="2004" spans="1:166" x14ac:dyDescent="0.15">
      <c r="A2004" s="65"/>
      <c r="B2004" s="15"/>
      <c r="C2004" s="7"/>
      <c r="D2004" s="13"/>
      <c r="E2004" s="14"/>
      <c r="F2004" s="14"/>
      <c r="G2004" s="14"/>
      <c r="H2004" s="14"/>
      <c r="I2004" s="13"/>
      <c r="J2004" s="52"/>
      <c r="K2004" s="2"/>
      <c r="L2004" s="18"/>
      <c r="M2004" s="12"/>
      <c r="N2004" s="12"/>
      <c r="O2004" s="18"/>
      <c r="P2004" s="14"/>
      <c r="Q2004" s="27"/>
      <c r="R2004" s="14"/>
      <c r="S2004" s="4"/>
      <c r="T2004" s="52"/>
      <c r="U2004" s="10"/>
      <c r="V2004" s="10"/>
      <c r="W2004" s="10"/>
      <c r="X2004" s="50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0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  <c r="EY2004" s="1"/>
      <c r="EZ2004" s="1"/>
      <c r="FA2004" s="1"/>
      <c r="FB2004" s="1"/>
      <c r="FC2004" s="1"/>
      <c r="FD2004" s="1"/>
      <c r="FE2004" s="1"/>
      <c r="FF2004" s="1"/>
      <c r="FG2004" s="1"/>
      <c r="FH2004" s="1"/>
      <c r="FI2004" s="1"/>
      <c r="FJ2004" s="1"/>
    </row>
    <row r="2005" spans="1:166" x14ac:dyDescent="0.15">
      <c r="A2005" s="65"/>
      <c r="B2005" s="15"/>
      <c r="C2005" s="7"/>
      <c r="D2005" s="13"/>
      <c r="E2005" s="14"/>
      <c r="F2005" s="14"/>
      <c r="G2005" s="14"/>
      <c r="H2005" s="14"/>
      <c r="I2005" s="13"/>
      <c r="J2005" s="52"/>
      <c r="K2005" s="2"/>
      <c r="L2005" s="18"/>
      <c r="M2005" s="12"/>
      <c r="N2005" s="12"/>
      <c r="O2005" s="18"/>
      <c r="P2005" s="14"/>
      <c r="Q2005" s="27"/>
      <c r="R2005" s="14"/>
      <c r="S2005" s="4"/>
      <c r="T2005" s="52"/>
      <c r="U2005" s="10"/>
      <c r="V2005" s="10"/>
      <c r="W2005" s="10"/>
      <c r="X2005" s="50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0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  <c r="EY2005" s="1"/>
      <c r="EZ2005" s="1"/>
      <c r="FA2005" s="1"/>
      <c r="FB2005" s="1"/>
      <c r="FC2005" s="1"/>
      <c r="FD2005" s="1"/>
      <c r="FE2005" s="1"/>
      <c r="FF2005" s="1"/>
      <c r="FG2005" s="1"/>
      <c r="FH2005" s="1"/>
      <c r="FI2005" s="1"/>
      <c r="FJ2005" s="1"/>
    </row>
    <row r="2006" spans="1:166" x14ac:dyDescent="0.15">
      <c r="A2006" s="65"/>
      <c r="B2006" s="15"/>
      <c r="C2006" s="7"/>
      <c r="D2006" s="13"/>
      <c r="E2006" s="14"/>
      <c r="F2006" s="14"/>
      <c r="G2006" s="14"/>
      <c r="H2006" s="14"/>
      <c r="I2006" s="13"/>
      <c r="J2006" s="52"/>
      <c r="K2006" s="2"/>
      <c r="L2006" s="18"/>
      <c r="M2006" s="12"/>
      <c r="N2006" s="12"/>
      <c r="O2006" s="18"/>
      <c r="P2006" s="14"/>
      <c r="Q2006" s="27"/>
      <c r="R2006" s="14"/>
      <c r="S2006" s="4"/>
      <c r="T2006" s="52"/>
      <c r="U2006" s="10"/>
      <c r="V2006" s="10"/>
      <c r="W2006" s="10"/>
      <c r="X2006" s="50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0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  <c r="EY2006" s="1"/>
      <c r="EZ2006" s="1"/>
      <c r="FA2006" s="1"/>
      <c r="FB2006" s="1"/>
      <c r="FC2006" s="1"/>
      <c r="FD2006" s="1"/>
      <c r="FE2006" s="1"/>
      <c r="FF2006" s="1"/>
      <c r="FG2006" s="1"/>
      <c r="FH2006" s="1"/>
      <c r="FI2006" s="1"/>
      <c r="FJ2006" s="1"/>
    </row>
    <row r="2007" spans="1:166" x14ac:dyDescent="0.15">
      <c r="A2007" s="65"/>
      <c r="B2007" s="15"/>
      <c r="C2007" s="7"/>
      <c r="D2007" s="13"/>
      <c r="E2007" s="14"/>
      <c r="F2007" s="14"/>
      <c r="G2007" s="14"/>
      <c r="H2007" s="14"/>
      <c r="I2007" s="13"/>
      <c r="J2007" s="52"/>
      <c r="K2007" s="2"/>
      <c r="L2007" s="18"/>
      <c r="M2007" s="12"/>
      <c r="N2007" s="12"/>
      <c r="O2007" s="18"/>
      <c r="P2007" s="14"/>
      <c r="Q2007" s="27"/>
      <c r="R2007" s="14"/>
      <c r="S2007" s="4"/>
      <c r="T2007" s="52"/>
      <c r="U2007" s="10"/>
      <c r="V2007" s="10"/>
      <c r="W2007" s="10"/>
      <c r="X2007" s="50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0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  <c r="EY2007" s="1"/>
      <c r="EZ2007" s="1"/>
      <c r="FA2007" s="1"/>
      <c r="FB2007" s="1"/>
      <c r="FC2007" s="1"/>
      <c r="FD2007" s="1"/>
      <c r="FE2007" s="1"/>
      <c r="FF2007" s="1"/>
      <c r="FG2007" s="1"/>
      <c r="FH2007" s="1"/>
      <c r="FI2007" s="1"/>
      <c r="FJ2007" s="1"/>
    </row>
    <row r="2008" spans="1:166" x14ac:dyDescent="0.15">
      <c r="A2008" s="65"/>
      <c r="B2008" s="15"/>
      <c r="C2008" s="7"/>
      <c r="D2008" s="13"/>
      <c r="E2008" s="14"/>
      <c r="F2008" s="14"/>
      <c r="G2008" s="14"/>
      <c r="H2008" s="14"/>
      <c r="I2008" s="13"/>
      <c r="J2008" s="52"/>
      <c r="K2008" s="2"/>
      <c r="L2008" s="18"/>
      <c r="M2008" s="12"/>
      <c r="N2008" s="12"/>
      <c r="O2008" s="18"/>
      <c r="P2008" s="14"/>
      <c r="Q2008" s="27"/>
      <c r="R2008" s="14"/>
      <c r="S2008" s="4"/>
      <c r="T2008" s="52"/>
      <c r="U2008" s="10"/>
      <c r="V2008" s="10"/>
      <c r="W2008" s="10"/>
      <c r="X2008" s="50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0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  <c r="EY2008" s="1"/>
      <c r="EZ2008" s="1"/>
      <c r="FA2008" s="1"/>
      <c r="FB2008" s="1"/>
      <c r="FC2008" s="1"/>
      <c r="FD2008" s="1"/>
      <c r="FE2008" s="1"/>
      <c r="FF2008" s="1"/>
      <c r="FG2008" s="1"/>
      <c r="FH2008" s="1"/>
      <c r="FI2008" s="1"/>
      <c r="FJ2008" s="1"/>
    </row>
    <row r="2009" spans="1:166" x14ac:dyDescent="0.15">
      <c r="A2009" s="65"/>
      <c r="B2009" s="15"/>
      <c r="C2009" s="7"/>
      <c r="D2009" s="13"/>
      <c r="E2009" s="14"/>
      <c r="F2009" s="14"/>
      <c r="G2009" s="14"/>
      <c r="H2009" s="14"/>
      <c r="I2009" s="13"/>
      <c r="J2009" s="52"/>
      <c r="K2009" s="2"/>
      <c r="L2009" s="18"/>
      <c r="M2009" s="12"/>
      <c r="N2009" s="12"/>
      <c r="O2009" s="18"/>
      <c r="P2009" s="14"/>
      <c r="Q2009" s="27"/>
      <c r="R2009" s="14"/>
      <c r="S2009" s="4"/>
      <c r="T2009" s="52"/>
      <c r="U2009" s="10"/>
      <c r="V2009" s="10"/>
      <c r="W2009" s="10"/>
      <c r="X2009" s="50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0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  <c r="EY2009" s="1"/>
      <c r="EZ2009" s="1"/>
      <c r="FA2009" s="1"/>
      <c r="FB2009" s="1"/>
      <c r="FC2009" s="1"/>
      <c r="FD2009" s="1"/>
      <c r="FE2009" s="1"/>
      <c r="FF2009" s="1"/>
      <c r="FG2009" s="1"/>
      <c r="FH2009" s="1"/>
      <c r="FI2009" s="1"/>
      <c r="FJ2009" s="1"/>
    </row>
    <row r="2010" spans="1:166" x14ac:dyDescent="0.15">
      <c r="A2010" s="65"/>
      <c r="B2010" s="15"/>
      <c r="C2010" s="7"/>
      <c r="D2010" s="13"/>
      <c r="E2010" s="14"/>
      <c r="F2010" s="14"/>
      <c r="G2010" s="14"/>
      <c r="H2010" s="14"/>
      <c r="I2010" s="13"/>
      <c r="J2010" s="52"/>
      <c r="K2010" s="2"/>
      <c r="L2010" s="18"/>
      <c r="M2010" s="12"/>
      <c r="N2010" s="12"/>
      <c r="O2010" s="18"/>
      <c r="P2010" s="14"/>
      <c r="Q2010" s="27"/>
      <c r="R2010" s="14"/>
      <c r="S2010" s="4"/>
      <c r="T2010" s="52"/>
      <c r="U2010" s="10"/>
      <c r="V2010" s="10"/>
      <c r="W2010" s="10"/>
      <c r="X2010" s="50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0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  <c r="EY2010" s="1"/>
      <c r="EZ2010" s="1"/>
      <c r="FA2010" s="1"/>
      <c r="FB2010" s="1"/>
      <c r="FC2010" s="1"/>
      <c r="FD2010" s="1"/>
      <c r="FE2010" s="1"/>
      <c r="FF2010" s="1"/>
      <c r="FG2010" s="1"/>
      <c r="FH2010" s="1"/>
      <c r="FI2010" s="1"/>
      <c r="FJ2010" s="1"/>
    </row>
    <row r="2011" spans="1:166" x14ac:dyDescent="0.15">
      <c r="A2011" s="65"/>
      <c r="B2011" s="15"/>
      <c r="C2011" s="7"/>
      <c r="D2011" s="13"/>
      <c r="E2011" s="14"/>
      <c r="F2011" s="14"/>
      <c r="G2011" s="14"/>
      <c r="H2011" s="14"/>
      <c r="I2011" s="13"/>
      <c r="J2011" s="52"/>
      <c r="K2011" s="2"/>
      <c r="L2011" s="18"/>
      <c r="M2011" s="12"/>
      <c r="N2011" s="12"/>
      <c r="O2011" s="18"/>
      <c r="P2011" s="14"/>
      <c r="Q2011" s="27"/>
      <c r="R2011" s="14"/>
      <c r="S2011" s="4"/>
      <c r="T2011" s="52"/>
      <c r="U2011" s="10"/>
      <c r="V2011" s="10"/>
      <c r="W2011" s="10"/>
      <c r="X2011" s="50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0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  <c r="EY2011" s="1"/>
      <c r="EZ2011" s="1"/>
      <c r="FA2011" s="1"/>
      <c r="FB2011" s="1"/>
      <c r="FC2011" s="1"/>
      <c r="FD2011" s="1"/>
      <c r="FE2011" s="1"/>
      <c r="FF2011" s="1"/>
      <c r="FG2011" s="1"/>
      <c r="FH2011" s="1"/>
      <c r="FI2011" s="1"/>
      <c r="FJ2011" s="1"/>
    </row>
    <row r="2012" spans="1:166" x14ac:dyDescent="0.15">
      <c r="A2012" s="65"/>
      <c r="B2012" s="15"/>
      <c r="C2012" s="7"/>
      <c r="D2012" s="13"/>
      <c r="E2012" s="14"/>
      <c r="F2012" s="14"/>
      <c r="G2012" s="14"/>
      <c r="H2012" s="14"/>
      <c r="I2012" s="13"/>
      <c r="J2012" s="52"/>
      <c r="K2012" s="2"/>
      <c r="L2012" s="18"/>
      <c r="M2012" s="12"/>
      <c r="N2012" s="12"/>
      <c r="O2012" s="18"/>
      <c r="P2012" s="14"/>
      <c r="Q2012" s="27"/>
      <c r="R2012" s="14"/>
      <c r="S2012" s="4"/>
      <c r="T2012" s="52"/>
      <c r="U2012" s="10"/>
      <c r="V2012" s="10"/>
      <c r="W2012" s="10"/>
      <c r="X2012" s="50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0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  <c r="EY2012" s="1"/>
      <c r="EZ2012" s="1"/>
      <c r="FA2012" s="1"/>
      <c r="FB2012" s="1"/>
      <c r="FC2012" s="1"/>
      <c r="FD2012" s="1"/>
      <c r="FE2012" s="1"/>
      <c r="FF2012" s="1"/>
      <c r="FG2012" s="1"/>
      <c r="FH2012" s="1"/>
      <c r="FI2012" s="1"/>
      <c r="FJ2012" s="1"/>
    </row>
    <row r="2013" spans="1:166" x14ac:dyDescent="0.15">
      <c r="A2013" s="65"/>
      <c r="B2013" s="15"/>
      <c r="C2013" s="7"/>
      <c r="D2013" s="13"/>
      <c r="E2013" s="14"/>
      <c r="F2013" s="14"/>
      <c r="G2013" s="14"/>
      <c r="H2013" s="14"/>
      <c r="I2013" s="13"/>
      <c r="J2013" s="52"/>
      <c r="K2013" s="2"/>
      <c r="L2013" s="18"/>
      <c r="M2013" s="12"/>
      <c r="N2013" s="12"/>
      <c r="O2013" s="18"/>
      <c r="P2013" s="14"/>
      <c r="Q2013" s="27"/>
      <c r="R2013" s="14"/>
      <c r="S2013" s="4"/>
      <c r="T2013" s="52"/>
      <c r="U2013" s="10"/>
      <c r="V2013" s="10"/>
      <c r="W2013" s="10"/>
      <c r="X2013" s="50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0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  <c r="EY2013" s="1"/>
      <c r="EZ2013" s="1"/>
      <c r="FA2013" s="1"/>
      <c r="FB2013" s="1"/>
      <c r="FC2013" s="1"/>
      <c r="FD2013" s="1"/>
      <c r="FE2013" s="1"/>
      <c r="FF2013" s="1"/>
      <c r="FG2013" s="1"/>
      <c r="FH2013" s="1"/>
      <c r="FI2013" s="1"/>
      <c r="FJ2013" s="1"/>
    </row>
    <row r="2014" spans="1:166" x14ac:dyDescent="0.15">
      <c r="A2014" s="65"/>
      <c r="B2014" s="15"/>
      <c r="C2014" s="7"/>
      <c r="D2014" s="13"/>
      <c r="E2014" s="14"/>
      <c r="F2014" s="14"/>
      <c r="G2014" s="14"/>
      <c r="H2014" s="14"/>
      <c r="I2014" s="13"/>
      <c r="J2014" s="52"/>
      <c r="K2014" s="2"/>
      <c r="L2014" s="18"/>
      <c r="M2014" s="12"/>
      <c r="N2014" s="12"/>
      <c r="O2014" s="18"/>
      <c r="P2014" s="14"/>
      <c r="Q2014" s="27"/>
      <c r="R2014" s="14"/>
      <c r="S2014" s="4"/>
      <c r="T2014" s="52"/>
      <c r="U2014" s="10"/>
      <c r="V2014" s="10"/>
      <c r="W2014" s="10"/>
      <c r="X2014" s="50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0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  <c r="EY2014" s="1"/>
      <c r="EZ2014" s="1"/>
      <c r="FA2014" s="1"/>
      <c r="FB2014" s="1"/>
      <c r="FC2014" s="1"/>
      <c r="FD2014" s="1"/>
      <c r="FE2014" s="1"/>
      <c r="FF2014" s="1"/>
      <c r="FG2014" s="1"/>
      <c r="FH2014" s="1"/>
      <c r="FI2014" s="1"/>
      <c r="FJ2014" s="1"/>
    </row>
    <row r="2015" spans="1:166" x14ac:dyDescent="0.15">
      <c r="A2015" s="65"/>
      <c r="B2015" s="15"/>
      <c r="C2015" s="7"/>
      <c r="D2015" s="13"/>
      <c r="E2015" s="14"/>
      <c r="F2015" s="14"/>
      <c r="G2015" s="14"/>
      <c r="H2015" s="14"/>
      <c r="I2015" s="13"/>
      <c r="J2015" s="52"/>
      <c r="K2015" s="2"/>
      <c r="L2015" s="18"/>
      <c r="M2015" s="12"/>
      <c r="N2015" s="12"/>
      <c r="O2015" s="18"/>
      <c r="P2015" s="14"/>
      <c r="Q2015" s="27"/>
      <c r="R2015" s="14"/>
      <c r="S2015" s="4"/>
      <c r="T2015" s="52"/>
      <c r="U2015" s="10"/>
      <c r="V2015" s="10"/>
      <c r="W2015" s="10"/>
      <c r="X2015" s="50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0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  <c r="EY2015" s="1"/>
      <c r="EZ2015" s="1"/>
      <c r="FA2015" s="1"/>
      <c r="FB2015" s="1"/>
      <c r="FC2015" s="1"/>
      <c r="FD2015" s="1"/>
      <c r="FE2015" s="1"/>
      <c r="FF2015" s="1"/>
      <c r="FG2015" s="1"/>
      <c r="FH2015" s="1"/>
      <c r="FI2015" s="1"/>
      <c r="FJ2015" s="1"/>
    </row>
    <row r="2016" spans="1:166" x14ac:dyDescent="0.15">
      <c r="A2016" s="65"/>
      <c r="B2016" s="15"/>
      <c r="C2016" s="7"/>
      <c r="D2016" s="13"/>
      <c r="E2016" s="14"/>
      <c r="F2016" s="14"/>
      <c r="G2016" s="14"/>
      <c r="H2016" s="14"/>
      <c r="I2016" s="13"/>
      <c r="J2016" s="52"/>
      <c r="K2016" s="2"/>
      <c r="L2016" s="18"/>
      <c r="M2016" s="12"/>
      <c r="N2016" s="12"/>
      <c r="O2016" s="18"/>
      <c r="P2016" s="14"/>
      <c r="Q2016" s="27"/>
      <c r="R2016" s="14"/>
      <c r="S2016" s="4"/>
      <c r="T2016" s="52"/>
      <c r="U2016" s="10"/>
      <c r="V2016" s="10"/>
      <c r="W2016" s="10"/>
      <c r="X2016" s="50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0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  <c r="EY2016" s="1"/>
      <c r="EZ2016" s="1"/>
      <c r="FA2016" s="1"/>
      <c r="FB2016" s="1"/>
      <c r="FC2016" s="1"/>
      <c r="FD2016" s="1"/>
      <c r="FE2016" s="1"/>
      <c r="FF2016" s="1"/>
      <c r="FG2016" s="1"/>
      <c r="FH2016" s="1"/>
      <c r="FI2016" s="1"/>
      <c r="FJ2016" s="1"/>
    </row>
    <row r="2017" spans="1:166" x14ac:dyDescent="0.15">
      <c r="A2017" s="65"/>
      <c r="B2017" s="15"/>
      <c r="C2017" s="7"/>
      <c r="D2017" s="13"/>
      <c r="E2017" s="14"/>
      <c r="F2017" s="14"/>
      <c r="G2017" s="14"/>
      <c r="H2017" s="14"/>
      <c r="I2017" s="13"/>
      <c r="J2017" s="52"/>
      <c r="K2017" s="2"/>
      <c r="L2017" s="18"/>
      <c r="M2017" s="12"/>
      <c r="N2017" s="12"/>
      <c r="O2017" s="18"/>
      <c r="P2017" s="14"/>
      <c r="Q2017" s="27"/>
      <c r="R2017" s="14"/>
      <c r="S2017" s="4"/>
      <c r="T2017" s="52"/>
      <c r="U2017" s="10"/>
      <c r="V2017" s="10"/>
      <c r="W2017" s="10"/>
      <c r="X2017" s="50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0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  <c r="EY2017" s="1"/>
      <c r="EZ2017" s="1"/>
      <c r="FA2017" s="1"/>
      <c r="FB2017" s="1"/>
      <c r="FC2017" s="1"/>
      <c r="FD2017" s="1"/>
      <c r="FE2017" s="1"/>
      <c r="FF2017" s="1"/>
      <c r="FG2017" s="1"/>
      <c r="FH2017" s="1"/>
      <c r="FI2017" s="1"/>
      <c r="FJ2017" s="1"/>
    </row>
    <row r="2018" spans="1:166" x14ac:dyDescent="0.15">
      <c r="A2018" s="65"/>
      <c r="B2018" s="15"/>
      <c r="C2018" s="7"/>
      <c r="D2018" s="13"/>
      <c r="E2018" s="14"/>
      <c r="F2018" s="14"/>
      <c r="G2018" s="14"/>
      <c r="H2018" s="14"/>
      <c r="I2018" s="13"/>
      <c r="J2018" s="52"/>
      <c r="K2018" s="2"/>
      <c r="L2018" s="18"/>
      <c r="M2018" s="12"/>
      <c r="N2018" s="12"/>
      <c r="O2018" s="18"/>
      <c r="P2018" s="14"/>
      <c r="Q2018" s="27"/>
      <c r="R2018" s="14"/>
      <c r="S2018" s="4"/>
      <c r="T2018" s="52"/>
      <c r="U2018" s="10"/>
      <c r="V2018" s="10"/>
      <c r="W2018" s="10"/>
      <c r="X2018" s="50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0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  <c r="EY2018" s="1"/>
      <c r="EZ2018" s="1"/>
      <c r="FA2018" s="1"/>
      <c r="FB2018" s="1"/>
      <c r="FC2018" s="1"/>
      <c r="FD2018" s="1"/>
      <c r="FE2018" s="1"/>
      <c r="FF2018" s="1"/>
      <c r="FG2018" s="1"/>
      <c r="FH2018" s="1"/>
      <c r="FI2018" s="1"/>
      <c r="FJ2018" s="1"/>
    </row>
    <row r="2019" spans="1:166" x14ac:dyDescent="0.15">
      <c r="A2019" s="65"/>
      <c r="B2019" s="15"/>
      <c r="C2019" s="7"/>
      <c r="D2019" s="13"/>
      <c r="E2019" s="14"/>
      <c r="F2019" s="14"/>
      <c r="G2019" s="14"/>
      <c r="H2019" s="14"/>
      <c r="I2019" s="13"/>
      <c r="J2019" s="52"/>
      <c r="K2019" s="2"/>
      <c r="L2019" s="18"/>
      <c r="M2019" s="12"/>
      <c r="N2019" s="12"/>
      <c r="O2019" s="18"/>
      <c r="P2019" s="14"/>
      <c r="Q2019" s="27"/>
      <c r="R2019" s="14"/>
      <c r="S2019" s="4"/>
      <c r="T2019" s="52"/>
      <c r="U2019" s="10"/>
      <c r="V2019" s="10"/>
      <c r="W2019" s="10"/>
      <c r="X2019" s="50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0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  <c r="EY2019" s="1"/>
      <c r="EZ2019" s="1"/>
      <c r="FA2019" s="1"/>
      <c r="FB2019" s="1"/>
      <c r="FC2019" s="1"/>
      <c r="FD2019" s="1"/>
      <c r="FE2019" s="1"/>
      <c r="FF2019" s="1"/>
      <c r="FG2019" s="1"/>
      <c r="FH2019" s="1"/>
      <c r="FI2019" s="1"/>
      <c r="FJ2019" s="1"/>
    </row>
    <row r="2020" spans="1:166" x14ac:dyDescent="0.15">
      <c r="A2020" s="65"/>
      <c r="B2020" s="15"/>
      <c r="C2020" s="7"/>
      <c r="D2020" s="13"/>
      <c r="E2020" s="14"/>
      <c r="F2020" s="14"/>
      <c r="G2020" s="14"/>
      <c r="H2020" s="14"/>
      <c r="I2020" s="13"/>
      <c r="J2020" s="52"/>
      <c r="K2020" s="2"/>
      <c r="L2020" s="18"/>
      <c r="M2020" s="12"/>
      <c r="N2020" s="12"/>
      <c r="O2020" s="18"/>
      <c r="P2020" s="14"/>
      <c r="Q2020" s="27"/>
      <c r="R2020" s="14"/>
      <c r="S2020" s="4"/>
      <c r="T2020" s="52"/>
      <c r="U2020" s="10"/>
      <c r="V2020" s="10"/>
      <c r="W2020" s="10"/>
      <c r="X2020" s="50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0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  <c r="EY2020" s="1"/>
      <c r="EZ2020" s="1"/>
      <c r="FA2020" s="1"/>
      <c r="FB2020" s="1"/>
      <c r="FC2020" s="1"/>
      <c r="FD2020" s="1"/>
      <c r="FE2020" s="1"/>
      <c r="FF2020" s="1"/>
      <c r="FG2020" s="1"/>
      <c r="FH2020" s="1"/>
      <c r="FI2020" s="1"/>
      <c r="FJ2020" s="1"/>
    </row>
    <row r="2021" spans="1:166" x14ac:dyDescent="0.15">
      <c r="A2021" s="65"/>
      <c r="B2021" s="15"/>
      <c r="C2021" s="7"/>
      <c r="D2021" s="13"/>
      <c r="E2021" s="14"/>
      <c r="F2021" s="14"/>
      <c r="G2021" s="14"/>
      <c r="H2021" s="14"/>
      <c r="I2021" s="13"/>
      <c r="J2021" s="52"/>
      <c r="K2021" s="2"/>
      <c r="L2021" s="18"/>
      <c r="M2021" s="12"/>
      <c r="N2021" s="12"/>
      <c r="O2021" s="18"/>
      <c r="P2021" s="14"/>
      <c r="Q2021" s="27"/>
      <c r="R2021" s="14"/>
      <c r="S2021" s="4"/>
      <c r="T2021" s="52"/>
      <c r="U2021" s="45"/>
      <c r="V2021" s="45"/>
      <c r="W2021" s="45"/>
      <c r="X2021" s="58"/>
      <c r="Y2021" s="34"/>
      <c r="Z2021" s="39"/>
      <c r="AA2021" s="45"/>
      <c r="AB2021" s="34"/>
      <c r="AC2021" s="34"/>
      <c r="AD2021" s="34"/>
      <c r="AE2021" s="45"/>
      <c r="AF2021" s="35"/>
      <c r="AG2021" s="45"/>
      <c r="AH2021" s="45"/>
      <c r="AI2021" s="39"/>
      <c r="AJ2021" s="39"/>
      <c r="AK2021" s="39"/>
      <c r="AL2021" s="39"/>
      <c r="AM2021" s="39"/>
      <c r="AN2021" s="39"/>
      <c r="AO2021" s="39"/>
      <c r="AP2021" s="39"/>
      <c r="AQ2021" s="39"/>
      <c r="AR2021" s="39"/>
      <c r="AS2021" s="39"/>
      <c r="AT2021" s="39"/>
      <c r="AU2021" s="39"/>
      <c r="AV2021" s="39"/>
      <c r="AW2021" s="39"/>
      <c r="AX2021" s="39"/>
      <c r="AY2021" s="39"/>
      <c r="AZ2021" s="39"/>
      <c r="BA2021" s="39"/>
      <c r="BB2021" s="39"/>
      <c r="BC2021" s="39"/>
      <c r="BD2021" s="39"/>
      <c r="BE2021" s="39"/>
      <c r="BF2021" s="39"/>
      <c r="BG2021" s="39"/>
      <c r="BH2021" s="39"/>
      <c r="BI2021" s="39"/>
      <c r="BJ2021" s="39"/>
      <c r="BK2021" s="39"/>
      <c r="BL2021" s="39"/>
      <c r="BM2021" s="39"/>
      <c r="BN2021" s="39"/>
      <c r="BO2021" s="39"/>
      <c r="BP2021" s="39"/>
      <c r="BQ2021" s="39"/>
      <c r="BR2021" s="39"/>
      <c r="BS2021" s="39"/>
      <c r="BT2021" s="39"/>
      <c r="BU2021" s="39"/>
      <c r="BV2021" s="39"/>
      <c r="BW2021" s="39"/>
      <c r="BX2021" s="39"/>
      <c r="BY2021" s="39"/>
      <c r="BZ2021" s="39"/>
      <c r="CA2021" s="39"/>
      <c r="CB2021" s="39"/>
      <c r="CC2021" s="39"/>
      <c r="CD2021" s="39"/>
      <c r="CE2021" s="39"/>
      <c r="CF2021" s="39"/>
      <c r="CG2021" s="39"/>
      <c r="CH2021" s="39"/>
      <c r="CI2021" s="39"/>
      <c r="CJ2021" s="39"/>
      <c r="CK2021" s="39"/>
      <c r="CL2021" s="39"/>
      <c r="CM2021" s="39"/>
      <c r="CN2021" s="39"/>
      <c r="CO2021" s="39"/>
      <c r="CP2021" s="39"/>
      <c r="CQ2021" s="39"/>
      <c r="CR2021" s="39"/>
      <c r="CS2021" s="39"/>
      <c r="CT2021" s="39"/>
      <c r="CU2021" s="39"/>
      <c r="CV2021" s="39"/>
      <c r="CW2021" s="39"/>
      <c r="CX2021" s="39"/>
      <c r="CY2021" s="39"/>
      <c r="CZ2021" s="39"/>
      <c r="DA2021" s="39"/>
      <c r="DB2021" s="39"/>
      <c r="DC2021" s="39"/>
      <c r="DD2021" s="39"/>
      <c r="DE2021" s="39"/>
      <c r="DF2021" s="39"/>
      <c r="DG2021" s="39"/>
      <c r="DH2021" s="39"/>
      <c r="DI2021" s="39"/>
      <c r="DJ2021" s="39"/>
      <c r="DK2021" s="39"/>
      <c r="DL2021" s="39"/>
      <c r="DM2021" s="39"/>
      <c r="DN2021" s="39"/>
      <c r="DO2021" s="39"/>
      <c r="DP2021" s="39"/>
      <c r="DQ2021" s="39"/>
      <c r="DR2021" s="39"/>
      <c r="DS2021" s="39"/>
      <c r="DT2021" s="39"/>
      <c r="DU2021" s="39"/>
      <c r="DV2021" s="39"/>
      <c r="DW2021" s="39"/>
      <c r="DX2021" s="39"/>
      <c r="DY2021" s="39"/>
      <c r="DZ2021" s="39"/>
      <c r="EA2021" s="39"/>
      <c r="EB2021" s="39"/>
      <c r="EC2021" s="39"/>
      <c r="ED2021" s="39"/>
      <c r="EE2021" s="39"/>
      <c r="EF2021" s="39"/>
      <c r="EG2021" s="39"/>
      <c r="EH2021" s="39"/>
      <c r="EI2021" s="39"/>
      <c r="EJ2021" s="39"/>
      <c r="EK2021" s="39"/>
      <c r="EL2021" s="39"/>
      <c r="EM2021" s="39"/>
      <c r="EN2021" s="39"/>
      <c r="EO2021" s="39"/>
      <c r="EP2021" s="39"/>
      <c r="EQ2021" s="39"/>
      <c r="ER2021" s="39"/>
      <c r="ES2021" s="39"/>
      <c r="ET2021" s="39"/>
      <c r="EU2021" s="39"/>
      <c r="EV2021" s="39"/>
      <c r="EW2021" s="39"/>
      <c r="EX2021" s="39"/>
      <c r="EY2021" s="39"/>
      <c r="EZ2021" s="39"/>
      <c r="FA2021" s="39"/>
      <c r="FB2021" s="39"/>
      <c r="FC2021" s="39"/>
      <c r="FD2021" s="39"/>
      <c r="FE2021" s="39"/>
      <c r="FF2021" s="39"/>
      <c r="FG2021" s="39"/>
      <c r="FH2021" s="39"/>
      <c r="FI2021" s="39"/>
      <c r="FJ2021" s="39"/>
    </row>
    <row r="2022" spans="1:166" x14ac:dyDescent="0.15">
      <c r="A2022" s="65"/>
      <c r="B2022" s="15"/>
      <c r="C2022" s="7"/>
      <c r="D2022" s="13"/>
      <c r="E2022" s="14"/>
      <c r="F2022" s="14"/>
      <c r="G2022" s="14"/>
      <c r="H2022" s="14"/>
      <c r="I2022" s="13"/>
      <c r="J2022" s="52"/>
      <c r="K2022" s="2"/>
      <c r="L2022" s="18"/>
      <c r="M2022" s="12"/>
      <c r="N2022" s="12"/>
      <c r="O2022" s="18"/>
      <c r="P2022" s="14"/>
      <c r="Q2022" s="27"/>
      <c r="R2022" s="14"/>
      <c r="S2022" s="4"/>
      <c r="T2022" s="52"/>
      <c r="U2022" s="45"/>
      <c r="V2022" s="45"/>
      <c r="W2022" s="45"/>
      <c r="X2022" s="58"/>
      <c r="Y2022" s="34"/>
      <c r="Z2022" s="39"/>
      <c r="AA2022" s="45"/>
      <c r="AB2022" s="34"/>
      <c r="AC2022" s="34"/>
      <c r="AD2022" s="34"/>
      <c r="AE2022" s="45"/>
      <c r="AF2022" s="35"/>
      <c r="AG2022" s="45"/>
      <c r="AH2022" s="45"/>
      <c r="AI2022" s="39"/>
      <c r="AJ2022" s="39"/>
      <c r="AK2022" s="39"/>
      <c r="AL2022" s="39"/>
      <c r="AM2022" s="39"/>
      <c r="AN2022" s="39"/>
      <c r="AO2022" s="39"/>
      <c r="AP2022" s="39"/>
      <c r="AQ2022" s="39"/>
      <c r="AR2022" s="39"/>
      <c r="AS2022" s="39"/>
      <c r="AT2022" s="39"/>
      <c r="AU2022" s="39"/>
      <c r="AV2022" s="39"/>
      <c r="AW2022" s="39"/>
      <c r="AX2022" s="39"/>
      <c r="AY2022" s="39"/>
      <c r="AZ2022" s="39"/>
      <c r="BA2022" s="39"/>
      <c r="BB2022" s="39"/>
      <c r="BC2022" s="39"/>
      <c r="BD2022" s="39"/>
      <c r="BE2022" s="39"/>
      <c r="BF2022" s="39"/>
      <c r="BG2022" s="39"/>
      <c r="BH2022" s="39"/>
      <c r="BI2022" s="39"/>
      <c r="BJ2022" s="39"/>
      <c r="BK2022" s="39"/>
      <c r="BL2022" s="39"/>
      <c r="BM2022" s="39"/>
      <c r="BN2022" s="39"/>
      <c r="BO2022" s="39"/>
      <c r="BP2022" s="39"/>
      <c r="BQ2022" s="39"/>
      <c r="BR2022" s="39"/>
      <c r="BS2022" s="39"/>
      <c r="BT2022" s="39"/>
      <c r="BU2022" s="39"/>
      <c r="BV2022" s="39"/>
      <c r="BW2022" s="39"/>
      <c r="BX2022" s="39"/>
      <c r="BY2022" s="39"/>
      <c r="BZ2022" s="39"/>
      <c r="CA2022" s="39"/>
      <c r="CB2022" s="39"/>
      <c r="CC2022" s="39"/>
      <c r="CD2022" s="39"/>
      <c r="CE2022" s="39"/>
      <c r="CF2022" s="39"/>
      <c r="CG2022" s="39"/>
      <c r="CH2022" s="39"/>
      <c r="CI2022" s="39"/>
      <c r="CJ2022" s="39"/>
      <c r="CK2022" s="39"/>
      <c r="CL2022" s="39"/>
      <c r="CM2022" s="39"/>
      <c r="CN2022" s="39"/>
      <c r="CO2022" s="39"/>
      <c r="CP2022" s="39"/>
      <c r="CQ2022" s="39"/>
      <c r="CR2022" s="39"/>
      <c r="CS2022" s="39"/>
      <c r="CT2022" s="39"/>
      <c r="CU2022" s="39"/>
      <c r="CV2022" s="39"/>
      <c r="CW2022" s="39"/>
      <c r="CX2022" s="39"/>
      <c r="CY2022" s="39"/>
      <c r="CZ2022" s="39"/>
      <c r="DA2022" s="39"/>
      <c r="DB2022" s="39"/>
      <c r="DC2022" s="39"/>
      <c r="DD2022" s="39"/>
      <c r="DE2022" s="39"/>
      <c r="DF2022" s="39"/>
      <c r="DG2022" s="39"/>
      <c r="DH2022" s="39"/>
      <c r="DI2022" s="39"/>
      <c r="DJ2022" s="39"/>
      <c r="DK2022" s="39"/>
      <c r="DL2022" s="39"/>
      <c r="DM2022" s="39"/>
      <c r="DN2022" s="39"/>
      <c r="DO2022" s="39"/>
      <c r="DP2022" s="39"/>
      <c r="DQ2022" s="39"/>
      <c r="DR2022" s="39"/>
      <c r="DS2022" s="39"/>
      <c r="DT2022" s="39"/>
      <c r="DU2022" s="39"/>
      <c r="DV2022" s="39"/>
      <c r="DW2022" s="39"/>
      <c r="DX2022" s="39"/>
      <c r="DY2022" s="39"/>
      <c r="DZ2022" s="39"/>
      <c r="EA2022" s="39"/>
      <c r="EB2022" s="39"/>
      <c r="EC2022" s="39"/>
      <c r="ED2022" s="39"/>
      <c r="EE2022" s="39"/>
      <c r="EF2022" s="39"/>
      <c r="EG2022" s="39"/>
      <c r="EH2022" s="39"/>
      <c r="EI2022" s="39"/>
      <c r="EJ2022" s="39"/>
      <c r="EK2022" s="39"/>
      <c r="EL2022" s="39"/>
      <c r="EM2022" s="39"/>
      <c r="EN2022" s="39"/>
      <c r="EO2022" s="39"/>
      <c r="EP2022" s="39"/>
      <c r="EQ2022" s="39"/>
      <c r="ER2022" s="39"/>
      <c r="ES2022" s="39"/>
      <c r="ET2022" s="39"/>
      <c r="EU2022" s="39"/>
      <c r="EV2022" s="39"/>
      <c r="EW2022" s="39"/>
      <c r="EX2022" s="39"/>
      <c r="EY2022" s="39"/>
      <c r="EZ2022" s="39"/>
      <c r="FA2022" s="39"/>
      <c r="FB2022" s="39"/>
      <c r="FC2022" s="39"/>
      <c r="FD2022" s="39"/>
      <c r="FE2022" s="39"/>
      <c r="FF2022" s="39"/>
      <c r="FG2022" s="39"/>
      <c r="FH2022" s="39"/>
      <c r="FI2022" s="39"/>
      <c r="FJ2022" s="39"/>
    </row>
    <row r="2023" spans="1:166" x14ac:dyDescent="0.15">
      <c r="A2023" s="65"/>
      <c r="B2023" s="15"/>
      <c r="C2023" s="7"/>
      <c r="D2023" s="13"/>
      <c r="E2023" s="14"/>
      <c r="F2023" s="14"/>
      <c r="G2023" s="14"/>
      <c r="H2023" s="14"/>
      <c r="I2023" s="13"/>
      <c r="J2023" s="52"/>
      <c r="K2023" s="2"/>
      <c r="L2023" s="18"/>
      <c r="M2023" s="12"/>
      <c r="N2023" s="12"/>
      <c r="O2023" s="18"/>
      <c r="P2023" s="14"/>
      <c r="Q2023" s="27"/>
      <c r="R2023" s="14"/>
      <c r="S2023" s="4"/>
      <c r="T2023" s="52"/>
      <c r="U2023" s="10"/>
      <c r="V2023" s="10"/>
      <c r="W2023" s="10"/>
      <c r="X2023" s="50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0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  <c r="EY2023" s="1"/>
      <c r="EZ2023" s="1"/>
      <c r="FA2023" s="1"/>
      <c r="FB2023" s="1"/>
      <c r="FC2023" s="1"/>
      <c r="FD2023" s="1"/>
      <c r="FE2023" s="1"/>
      <c r="FF2023" s="1"/>
      <c r="FG2023" s="1"/>
      <c r="FH2023" s="1"/>
      <c r="FI2023" s="1"/>
      <c r="FJ2023" s="1"/>
    </row>
    <row r="2024" spans="1:166" x14ac:dyDescent="0.15">
      <c r="A2024" s="65"/>
      <c r="B2024" s="15"/>
      <c r="C2024" s="7"/>
      <c r="D2024" s="13"/>
      <c r="E2024" s="14"/>
      <c r="F2024" s="14"/>
      <c r="G2024" s="14"/>
      <c r="H2024" s="14"/>
      <c r="I2024" s="13"/>
      <c r="J2024" s="52"/>
      <c r="K2024" s="2"/>
      <c r="L2024" s="18"/>
      <c r="M2024" s="12"/>
      <c r="N2024" s="12"/>
      <c r="O2024" s="18"/>
      <c r="P2024" s="14"/>
      <c r="Q2024" s="27"/>
      <c r="R2024" s="14"/>
      <c r="S2024" s="4"/>
      <c r="T2024" s="52"/>
      <c r="U2024" s="10"/>
      <c r="V2024" s="10"/>
      <c r="W2024" s="10"/>
      <c r="X2024" s="50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0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  <c r="EY2024" s="1"/>
      <c r="EZ2024" s="1"/>
      <c r="FA2024" s="1"/>
      <c r="FB2024" s="1"/>
      <c r="FC2024" s="1"/>
      <c r="FD2024" s="1"/>
      <c r="FE2024" s="1"/>
      <c r="FF2024" s="1"/>
      <c r="FG2024" s="1"/>
      <c r="FH2024" s="1"/>
      <c r="FI2024" s="1"/>
      <c r="FJ2024" s="1"/>
    </row>
    <row r="2025" spans="1:166" x14ac:dyDescent="0.15">
      <c r="A2025" s="65"/>
      <c r="B2025" s="15"/>
      <c r="C2025" s="7"/>
      <c r="D2025" s="13"/>
      <c r="E2025" s="14"/>
      <c r="F2025" s="14"/>
      <c r="G2025" s="14"/>
      <c r="H2025" s="14"/>
      <c r="I2025" s="13"/>
      <c r="J2025" s="52"/>
      <c r="K2025" s="2"/>
      <c r="L2025" s="18"/>
      <c r="M2025" s="12"/>
      <c r="N2025" s="12"/>
      <c r="O2025" s="18"/>
      <c r="P2025" s="14"/>
      <c r="Q2025" s="27"/>
      <c r="R2025" s="14"/>
      <c r="S2025" s="4"/>
      <c r="T2025" s="52"/>
      <c r="U2025" s="10"/>
      <c r="V2025" s="10"/>
      <c r="W2025" s="10"/>
      <c r="X2025" s="50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0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  <c r="EY2025" s="1"/>
      <c r="EZ2025" s="1"/>
      <c r="FA2025" s="1"/>
      <c r="FB2025" s="1"/>
      <c r="FC2025" s="1"/>
      <c r="FD2025" s="1"/>
      <c r="FE2025" s="1"/>
      <c r="FF2025" s="1"/>
      <c r="FG2025" s="1"/>
      <c r="FH2025" s="1"/>
      <c r="FI2025" s="1"/>
      <c r="FJ2025" s="1"/>
    </row>
    <row r="2026" spans="1:166" x14ac:dyDescent="0.15">
      <c r="A2026" s="65"/>
      <c r="B2026" s="15"/>
      <c r="C2026" s="7"/>
      <c r="D2026" s="13"/>
      <c r="E2026" s="14"/>
      <c r="F2026" s="14"/>
      <c r="G2026" s="14"/>
      <c r="H2026" s="14"/>
      <c r="I2026" s="13"/>
      <c r="J2026" s="52"/>
      <c r="K2026" s="2"/>
      <c r="L2026" s="18"/>
      <c r="M2026" s="12"/>
      <c r="N2026" s="12"/>
      <c r="O2026" s="18"/>
      <c r="P2026" s="14"/>
      <c r="Q2026" s="27"/>
      <c r="R2026" s="14"/>
      <c r="S2026" s="4"/>
      <c r="T2026" s="52"/>
      <c r="U2026" s="10"/>
      <c r="V2026" s="10"/>
      <c r="W2026" s="10"/>
      <c r="X2026" s="50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0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  <c r="EY2026" s="1"/>
      <c r="EZ2026" s="1"/>
      <c r="FA2026" s="1"/>
      <c r="FB2026" s="1"/>
      <c r="FC2026" s="1"/>
      <c r="FD2026" s="1"/>
      <c r="FE2026" s="1"/>
      <c r="FF2026" s="1"/>
      <c r="FG2026" s="1"/>
      <c r="FH2026" s="1"/>
      <c r="FI2026" s="1"/>
      <c r="FJ2026" s="1"/>
    </row>
    <row r="2027" spans="1:166" x14ac:dyDescent="0.15">
      <c r="A2027" s="65"/>
      <c r="B2027" s="15"/>
      <c r="C2027" s="7"/>
      <c r="D2027" s="13"/>
      <c r="E2027" s="14"/>
      <c r="F2027" s="14"/>
      <c r="G2027" s="14"/>
      <c r="H2027" s="14"/>
      <c r="I2027" s="13"/>
      <c r="J2027" s="52"/>
      <c r="K2027" s="2"/>
      <c r="L2027" s="18"/>
      <c r="M2027" s="12"/>
      <c r="N2027" s="12"/>
      <c r="O2027" s="18"/>
      <c r="P2027" s="14"/>
      <c r="Q2027" s="27"/>
      <c r="R2027" s="14"/>
      <c r="S2027" s="4"/>
      <c r="T2027" s="52"/>
      <c r="U2027" s="10"/>
      <c r="V2027" s="10"/>
      <c r="W2027" s="10"/>
      <c r="X2027" s="50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0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  <c r="EY2027" s="1"/>
      <c r="EZ2027" s="1"/>
      <c r="FA2027" s="1"/>
      <c r="FB2027" s="1"/>
      <c r="FC2027" s="1"/>
      <c r="FD2027" s="1"/>
      <c r="FE2027" s="1"/>
      <c r="FF2027" s="1"/>
      <c r="FG2027" s="1"/>
      <c r="FH2027" s="1"/>
      <c r="FI2027" s="1"/>
      <c r="FJ2027" s="1"/>
    </row>
    <row r="2028" spans="1:166" x14ac:dyDescent="0.15">
      <c r="A2028" s="65"/>
      <c r="B2028" s="15"/>
      <c r="C2028" s="7"/>
      <c r="D2028" s="13"/>
      <c r="E2028" s="14"/>
      <c r="F2028" s="14"/>
      <c r="G2028" s="14"/>
      <c r="H2028" s="14"/>
      <c r="I2028" s="13"/>
      <c r="J2028" s="52"/>
      <c r="K2028" s="2"/>
      <c r="L2028" s="18"/>
      <c r="M2028" s="12"/>
      <c r="N2028" s="12"/>
      <c r="O2028" s="18"/>
      <c r="P2028" s="14"/>
      <c r="Q2028" s="27"/>
      <c r="R2028" s="14"/>
      <c r="S2028" s="4"/>
      <c r="T2028" s="52"/>
      <c r="U2028" s="10"/>
      <c r="V2028" s="10"/>
      <c r="W2028" s="10"/>
      <c r="X2028" s="50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0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  <c r="EY2028" s="1"/>
      <c r="EZ2028" s="1"/>
      <c r="FA2028" s="1"/>
      <c r="FB2028" s="1"/>
      <c r="FC2028" s="1"/>
      <c r="FD2028" s="1"/>
      <c r="FE2028" s="1"/>
      <c r="FF2028" s="1"/>
      <c r="FG2028" s="1"/>
      <c r="FH2028" s="1"/>
      <c r="FI2028" s="1"/>
      <c r="FJ2028" s="1"/>
    </row>
    <row r="2029" spans="1:166" x14ac:dyDescent="0.15">
      <c r="A2029" s="65"/>
      <c r="B2029" s="15"/>
      <c r="C2029" s="7"/>
      <c r="D2029" s="13"/>
      <c r="E2029" s="14"/>
      <c r="F2029" s="14"/>
      <c r="G2029" s="14"/>
      <c r="H2029" s="14"/>
      <c r="I2029" s="13"/>
      <c r="J2029" s="52"/>
      <c r="K2029" s="2"/>
      <c r="L2029" s="18"/>
      <c r="M2029" s="12"/>
      <c r="N2029" s="12"/>
      <c r="O2029" s="18"/>
      <c r="P2029" s="14"/>
      <c r="Q2029" s="27"/>
      <c r="R2029" s="14"/>
      <c r="S2029" s="4"/>
      <c r="T2029" s="52"/>
      <c r="U2029" s="10"/>
      <c r="V2029" s="10"/>
      <c r="W2029" s="10"/>
      <c r="X2029" s="50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0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  <c r="EY2029" s="1"/>
      <c r="EZ2029" s="1"/>
      <c r="FA2029" s="1"/>
      <c r="FB2029" s="1"/>
      <c r="FC2029" s="1"/>
      <c r="FD2029" s="1"/>
      <c r="FE2029" s="1"/>
      <c r="FF2029" s="1"/>
      <c r="FG2029" s="1"/>
      <c r="FH2029" s="1"/>
      <c r="FI2029" s="1"/>
      <c r="FJ2029" s="1"/>
    </row>
    <row r="2030" spans="1:166" x14ac:dyDescent="0.15">
      <c r="A2030" s="65"/>
      <c r="B2030" s="15"/>
      <c r="C2030" s="7"/>
      <c r="D2030" s="13"/>
      <c r="E2030" s="14"/>
      <c r="F2030" s="14"/>
      <c r="G2030" s="14"/>
      <c r="H2030" s="14"/>
      <c r="I2030" s="13"/>
      <c r="J2030" s="52"/>
      <c r="K2030" s="2"/>
      <c r="L2030" s="18"/>
      <c r="M2030" s="12"/>
      <c r="N2030" s="12"/>
      <c r="O2030" s="18"/>
      <c r="P2030" s="14"/>
      <c r="Q2030" s="27"/>
      <c r="R2030" s="14"/>
      <c r="S2030" s="4"/>
      <c r="T2030" s="52"/>
      <c r="U2030" s="10"/>
      <c r="V2030" s="10"/>
      <c r="W2030" s="10"/>
      <c r="X2030" s="50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0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  <c r="EY2030" s="1"/>
      <c r="EZ2030" s="1"/>
      <c r="FA2030" s="1"/>
      <c r="FB2030" s="1"/>
      <c r="FC2030" s="1"/>
      <c r="FD2030" s="1"/>
      <c r="FE2030" s="1"/>
      <c r="FF2030" s="1"/>
      <c r="FG2030" s="1"/>
      <c r="FH2030" s="1"/>
      <c r="FI2030" s="1"/>
      <c r="FJ2030" s="1"/>
    </row>
    <row r="2031" spans="1:166" x14ac:dyDescent="0.15">
      <c r="A2031" s="65"/>
      <c r="B2031" s="15"/>
      <c r="C2031" s="7"/>
      <c r="D2031" s="13"/>
      <c r="E2031" s="14"/>
      <c r="F2031" s="14"/>
      <c r="G2031" s="14"/>
      <c r="H2031" s="14"/>
      <c r="I2031" s="13"/>
      <c r="J2031" s="52"/>
      <c r="K2031" s="2"/>
      <c r="L2031" s="18"/>
      <c r="M2031" s="12"/>
      <c r="N2031" s="12"/>
      <c r="O2031" s="18"/>
      <c r="P2031" s="14"/>
      <c r="Q2031" s="27"/>
      <c r="R2031" s="14"/>
      <c r="S2031" s="4"/>
      <c r="T2031" s="52"/>
      <c r="U2031" s="10"/>
      <c r="V2031" s="10"/>
      <c r="W2031" s="10"/>
      <c r="X2031" s="50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0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  <c r="EY2031" s="1"/>
      <c r="EZ2031" s="1"/>
      <c r="FA2031" s="1"/>
      <c r="FB2031" s="1"/>
      <c r="FC2031" s="1"/>
      <c r="FD2031" s="1"/>
      <c r="FE2031" s="1"/>
      <c r="FF2031" s="1"/>
      <c r="FG2031" s="1"/>
      <c r="FH2031" s="1"/>
      <c r="FI2031" s="1"/>
      <c r="FJ2031" s="1"/>
    </row>
    <row r="2032" spans="1:166" x14ac:dyDescent="0.15">
      <c r="A2032" s="65"/>
      <c r="B2032" s="15"/>
      <c r="C2032" s="7"/>
      <c r="D2032" s="13"/>
      <c r="E2032" s="14"/>
      <c r="F2032" s="14"/>
      <c r="G2032" s="14"/>
      <c r="H2032" s="14"/>
      <c r="I2032" s="13"/>
      <c r="J2032" s="52"/>
      <c r="K2032" s="2"/>
      <c r="L2032" s="18"/>
      <c r="M2032" s="12"/>
      <c r="N2032" s="12"/>
      <c r="O2032" s="18"/>
      <c r="P2032" s="14"/>
      <c r="Q2032" s="27"/>
      <c r="R2032" s="14"/>
      <c r="S2032" s="4"/>
      <c r="T2032" s="52"/>
      <c r="U2032" s="10"/>
      <c r="V2032" s="10"/>
      <c r="W2032" s="10"/>
      <c r="X2032" s="50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0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  <c r="EY2032" s="1"/>
      <c r="EZ2032" s="1"/>
      <c r="FA2032" s="1"/>
      <c r="FB2032" s="1"/>
      <c r="FC2032" s="1"/>
      <c r="FD2032" s="1"/>
      <c r="FE2032" s="1"/>
      <c r="FF2032" s="1"/>
      <c r="FG2032" s="1"/>
      <c r="FH2032" s="1"/>
      <c r="FI2032" s="1"/>
      <c r="FJ2032" s="1"/>
    </row>
    <row r="2033" spans="1:166" x14ac:dyDescent="0.15">
      <c r="A2033" s="65"/>
      <c r="B2033" s="15"/>
      <c r="C2033" s="7"/>
      <c r="D2033" s="13"/>
      <c r="E2033" s="14"/>
      <c r="F2033" s="14"/>
      <c r="G2033" s="14"/>
      <c r="H2033" s="14"/>
      <c r="I2033" s="13"/>
      <c r="J2033" s="52"/>
      <c r="K2033" s="2"/>
      <c r="L2033" s="18"/>
      <c r="M2033" s="12"/>
      <c r="N2033" s="12"/>
      <c r="O2033" s="18"/>
      <c r="P2033" s="14"/>
      <c r="Q2033" s="27"/>
      <c r="R2033" s="14"/>
      <c r="S2033" s="4"/>
      <c r="T2033" s="52"/>
      <c r="U2033" s="10"/>
      <c r="V2033" s="10"/>
      <c r="W2033" s="10"/>
      <c r="X2033" s="50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0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  <c r="EY2033" s="1"/>
      <c r="EZ2033" s="1"/>
      <c r="FA2033" s="1"/>
      <c r="FB2033" s="1"/>
      <c r="FC2033" s="1"/>
      <c r="FD2033" s="1"/>
      <c r="FE2033" s="1"/>
      <c r="FF2033" s="1"/>
      <c r="FG2033" s="1"/>
      <c r="FH2033" s="1"/>
      <c r="FI2033" s="1"/>
      <c r="FJ2033" s="1"/>
    </row>
    <row r="2034" spans="1:166" x14ac:dyDescent="0.15">
      <c r="A2034" s="65"/>
      <c r="B2034" s="15"/>
      <c r="C2034" s="7"/>
      <c r="D2034" s="13"/>
      <c r="E2034" s="14"/>
      <c r="F2034" s="14"/>
      <c r="G2034" s="14"/>
      <c r="H2034" s="14"/>
      <c r="I2034" s="13"/>
      <c r="J2034" s="52"/>
      <c r="K2034" s="2"/>
      <c r="L2034" s="18"/>
      <c r="M2034" s="12"/>
      <c r="N2034" s="12"/>
      <c r="O2034" s="18"/>
      <c r="P2034" s="14"/>
      <c r="Q2034" s="27"/>
      <c r="R2034" s="14"/>
      <c r="S2034" s="4"/>
      <c r="T2034" s="52"/>
      <c r="U2034" s="10"/>
      <c r="V2034" s="10"/>
      <c r="W2034" s="10"/>
      <c r="X2034" s="50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0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  <c r="EY2034" s="1"/>
      <c r="EZ2034" s="1"/>
      <c r="FA2034" s="1"/>
      <c r="FB2034" s="1"/>
      <c r="FC2034" s="1"/>
      <c r="FD2034" s="1"/>
      <c r="FE2034" s="1"/>
      <c r="FF2034" s="1"/>
      <c r="FG2034" s="1"/>
      <c r="FH2034" s="1"/>
      <c r="FI2034" s="1"/>
      <c r="FJ2034" s="1"/>
    </row>
    <row r="2035" spans="1:166" x14ac:dyDescent="0.15">
      <c r="A2035" s="65"/>
      <c r="B2035" s="15"/>
      <c r="C2035" s="7"/>
      <c r="D2035" s="13"/>
      <c r="E2035" s="14"/>
      <c r="F2035" s="14"/>
      <c r="G2035" s="14"/>
      <c r="H2035" s="14"/>
      <c r="I2035" s="13"/>
      <c r="J2035" s="52"/>
      <c r="K2035" s="2"/>
      <c r="L2035" s="18"/>
      <c r="M2035" s="12"/>
      <c r="N2035" s="12"/>
      <c r="O2035" s="18"/>
      <c r="P2035" s="14"/>
      <c r="Q2035" s="27"/>
      <c r="R2035" s="14"/>
      <c r="S2035" s="4"/>
      <c r="T2035" s="52"/>
      <c r="U2035" s="10"/>
      <c r="V2035" s="10"/>
      <c r="W2035" s="10"/>
      <c r="X2035" s="50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0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  <c r="EY2035" s="1"/>
      <c r="EZ2035" s="1"/>
      <c r="FA2035" s="1"/>
      <c r="FB2035" s="1"/>
      <c r="FC2035" s="1"/>
      <c r="FD2035" s="1"/>
      <c r="FE2035" s="1"/>
      <c r="FF2035" s="1"/>
      <c r="FG2035" s="1"/>
      <c r="FH2035" s="1"/>
      <c r="FI2035" s="1"/>
      <c r="FJ2035" s="1"/>
    </row>
    <row r="2036" spans="1:166" x14ac:dyDescent="0.15">
      <c r="A2036" s="65"/>
      <c r="B2036" s="15"/>
      <c r="C2036" s="7"/>
      <c r="D2036" s="13"/>
      <c r="E2036" s="14"/>
      <c r="F2036" s="14"/>
      <c r="G2036" s="14"/>
      <c r="H2036" s="14"/>
      <c r="I2036" s="13"/>
      <c r="J2036" s="52"/>
      <c r="K2036" s="2"/>
      <c r="L2036" s="18"/>
      <c r="M2036" s="12"/>
      <c r="N2036" s="12"/>
      <c r="O2036" s="18"/>
      <c r="P2036" s="14"/>
      <c r="Q2036" s="27"/>
      <c r="R2036" s="14"/>
      <c r="S2036" s="4"/>
      <c r="T2036" s="52"/>
      <c r="U2036" s="10"/>
      <c r="V2036" s="10"/>
      <c r="W2036" s="10"/>
      <c r="X2036" s="50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0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  <c r="EY2036" s="1"/>
      <c r="EZ2036" s="1"/>
      <c r="FA2036" s="1"/>
      <c r="FB2036" s="1"/>
      <c r="FC2036" s="1"/>
      <c r="FD2036" s="1"/>
      <c r="FE2036" s="1"/>
      <c r="FF2036" s="1"/>
      <c r="FG2036" s="1"/>
      <c r="FH2036" s="1"/>
      <c r="FI2036" s="1"/>
      <c r="FJ2036" s="1"/>
    </row>
    <row r="2037" spans="1:166" x14ac:dyDescent="0.15">
      <c r="A2037" s="65"/>
      <c r="B2037" s="15"/>
      <c r="C2037" s="7"/>
      <c r="D2037" s="13"/>
      <c r="E2037" s="14"/>
      <c r="F2037" s="14"/>
      <c r="G2037" s="14"/>
      <c r="H2037" s="14"/>
      <c r="I2037" s="13"/>
      <c r="J2037" s="52"/>
      <c r="K2037" s="2"/>
      <c r="L2037" s="18"/>
      <c r="M2037" s="12"/>
      <c r="N2037" s="12"/>
      <c r="O2037" s="18"/>
      <c r="P2037" s="14"/>
      <c r="Q2037" s="27"/>
      <c r="R2037" s="14"/>
      <c r="S2037" s="4"/>
      <c r="T2037" s="52"/>
      <c r="U2037" s="10"/>
      <c r="V2037" s="10"/>
      <c r="W2037" s="10"/>
      <c r="X2037" s="50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0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  <c r="EY2037" s="1"/>
      <c r="EZ2037" s="1"/>
      <c r="FA2037" s="1"/>
      <c r="FB2037" s="1"/>
      <c r="FC2037" s="1"/>
      <c r="FD2037" s="1"/>
      <c r="FE2037" s="1"/>
      <c r="FF2037" s="1"/>
      <c r="FG2037" s="1"/>
      <c r="FH2037" s="1"/>
      <c r="FI2037" s="1"/>
      <c r="FJ2037" s="1"/>
    </row>
    <row r="2038" spans="1:166" x14ac:dyDescent="0.15">
      <c r="A2038" s="65"/>
      <c r="B2038" s="15"/>
      <c r="C2038" s="7"/>
      <c r="D2038" s="13"/>
      <c r="E2038" s="14"/>
      <c r="F2038" s="14"/>
      <c r="G2038" s="14"/>
      <c r="H2038" s="14"/>
      <c r="I2038" s="13"/>
      <c r="J2038" s="52"/>
      <c r="K2038" s="2"/>
      <c r="L2038" s="18"/>
      <c r="M2038" s="12"/>
      <c r="N2038" s="12"/>
      <c r="O2038" s="18"/>
      <c r="P2038" s="14"/>
      <c r="Q2038" s="27"/>
      <c r="R2038" s="14"/>
      <c r="S2038" s="4"/>
      <c r="T2038" s="52"/>
      <c r="U2038" s="10"/>
      <c r="V2038" s="10"/>
      <c r="W2038" s="10"/>
      <c r="X2038" s="50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0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  <c r="EY2038" s="1"/>
      <c r="EZ2038" s="1"/>
      <c r="FA2038" s="1"/>
      <c r="FB2038" s="1"/>
      <c r="FC2038" s="1"/>
      <c r="FD2038" s="1"/>
      <c r="FE2038" s="1"/>
      <c r="FF2038" s="1"/>
      <c r="FG2038" s="1"/>
      <c r="FH2038" s="1"/>
      <c r="FI2038" s="1"/>
      <c r="FJ2038" s="1"/>
    </row>
    <row r="2039" spans="1:166" x14ac:dyDescent="0.15">
      <c r="A2039" s="65"/>
      <c r="B2039" s="15"/>
      <c r="C2039" s="7"/>
      <c r="D2039" s="13"/>
      <c r="E2039" s="14"/>
      <c r="F2039" s="14"/>
      <c r="G2039" s="14"/>
      <c r="H2039" s="14"/>
      <c r="I2039" s="13"/>
      <c r="J2039" s="52"/>
      <c r="K2039" s="2"/>
      <c r="L2039" s="18"/>
      <c r="M2039" s="12"/>
      <c r="N2039" s="12"/>
      <c r="O2039" s="18"/>
      <c r="P2039" s="14"/>
      <c r="Q2039" s="27"/>
      <c r="R2039" s="14"/>
      <c r="S2039" s="4"/>
      <c r="T2039" s="52"/>
      <c r="U2039" s="10"/>
      <c r="V2039" s="10"/>
      <c r="W2039" s="10"/>
      <c r="X2039" s="50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0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  <c r="EY2039" s="1"/>
      <c r="EZ2039" s="1"/>
      <c r="FA2039" s="1"/>
      <c r="FB2039" s="1"/>
      <c r="FC2039" s="1"/>
      <c r="FD2039" s="1"/>
      <c r="FE2039" s="1"/>
      <c r="FF2039" s="1"/>
      <c r="FG2039" s="1"/>
      <c r="FH2039" s="1"/>
      <c r="FI2039" s="1"/>
      <c r="FJ2039" s="1"/>
    </row>
    <row r="2040" spans="1:166" x14ac:dyDescent="0.15">
      <c r="A2040" s="65"/>
      <c r="B2040" s="15"/>
      <c r="C2040" s="7"/>
      <c r="D2040" s="13"/>
      <c r="E2040" s="14"/>
      <c r="F2040" s="14"/>
      <c r="G2040" s="14"/>
      <c r="H2040" s="14"/>
      <c r="I2040" s="13"/>
      <c r="J2040" s="52"/>
      <c r="K2040" s="2"/>
      <c r="L2040" s="18"/>
      <c r="M2040" s="12"/>
      <c r="N2040" s="12"/>
      <c r="O2040" s="18"/>
      <c r="P2040" s="14"/>
      <c r="Q2040" s="27"/>
      <c r="R2040" s="14"/>
      <c r="S2040" s="4"/>
      <c r="T2040" s="52"/>
      <c r="U2040" s="10"/>
      <c r="V2040" s="10"/>
      <c r="W2040" s="10"/>
      <c r="X2040" s="50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0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  <c r="EY2040" s="1"/>
      <c r="EZ2040" s="1"/>
      <c r="FA2040" s="1"/>
      <c r="FB2040" s="1"/>
      <c r="FC2040" s="1"/>
      <c r="FD2040" s="1"/>
      <c r="FE2040" s="1"/>
      <c r="FF2040" s="1"/>
      <c r="FG2040" s="1"/>
      <c r="FH2040" s="1"/>
      <c r="FI2040" s="1"/>
      <c r="FJ2040" s="1"/>
    </row>
    <row r="2041" spans="1:166" x14ac:dyDescent="0.15">
      <c r="A2041" s="65"/>
      <c r="B2041" s="15"/>
      <c r="C2041" s="7"/>
      <c r="D2041" s="13"/>
      <c r="E2041" s="14"/>
      <c r="F2041" s="14"/>
      <c r="G2041" s="14"/>
      <c r="H2041" s="14"/>
      <c r="I2041" s="13"/>
      <c r="J2041" s="52"/>
      <c r="K2041" s="2"/>
      <c r="L2041" s="18"/>
      <c r="M2041" s="12"/>
      <c r="N2041" s="12"/>
      <c r="O2041" s="18"/>
      <c r="P2041" s="14"/>
      <c r="Q2041" s="27"/>
      <c r="R2041" s="14"/>
      <c r="S2041" s="4"/>
      <c r="T2041" s="52"/>
      <c r="U2041" s="10"/>
      <c r="V2041" s="10"/>
      <c r="W2041" s="10"/>
      <c r="X2041" s="50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0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  <c r="EY2041" s="1"/>
      <c r="EZ2041" s="1"/>
      <c r="FA2041" s="1"/>
      <c r="FB2041" s="1"/>
      <c r="FC2041" s="1"/>
      <c r="FD2041" s="1"/>
      <c r="FE2041" s="1"/>
      <c r="FF2041" s="1"/>
      <c r="FG2041" s="1"/>
      <c r="FH2041" s="1"/>
      <c r="FI2041" s="1"/>
      <c r="FJ2041" s="1"/>
    </row>
    <row r="2042" spans="1:166" x14ac:dyDescent="0.15">
      <c r="A2042" s="65"/>
      <c r="B2042" s="15"/>
      <c r="C2042" s="7"/>
      <c r="D2042" s="13"/>
      <c r="E2042" s="14"/>
      <c r="F2042" s="14"/>
      <c r="G2042" s="14"/>
      <c r="H2042" s="14"/>
      <c r="I2042" s="13"/>
      <c r="J2042" s="52"/>
      <c r="K2042" s="2"/>
      <c r="L2042" s="18"/>
      <c r="M2042" s="12"/>
      <c r="N2042" s="12"/>
      <c r="O2042" s="18"/>
      <c r="P2042" s="14"/>
      <c r="Q2042" s="27"/>
      <c r="R2042" s="14"/>
      <c r="S2042" s="4"/>
      <c r="T2042" s="52"/>
      <c r="U2042" s="10"/>
      <c r="V2042" s="10"/>
      <c r="W2042" s="10"/>
      <c r="X2042" s="50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0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  <c r="EY2042" s="1"/>
      <c r="EZ2042" s="1"/>
      <c r="FA2042" s="1"/>
      <c r="FB2042" s="1"/>
      <c r="FC2042" s="1"/>
      <c r="FD2042" s="1"/>
      <c r="FE2042" s="1"/>
      <c r="FF2042" s="1"/>
      <c r="FG2042" s="1"/>
      <c r="FH2042" s="1"/>
      <c r="FI2042" s="1"/>
      <c r="FJ2042" s="1"/>
    </row>
    <row r="2043" spans="1:166" x14ac:dyDescent="0.15">
      <c r="A2043" s="65"/>
      <c r="B2043" s="15"/>
      <c r="C2043" s="7"/>
      <c r="D2043" s="13"/>
      <c r="E2043" s="14"/>
      <c r="F2043" s="14"/>
      <c r="G2043" s="14"/>
      <c r="H2043" s="14"/>
      <c r="I2043" s="13"/>
      <c r="J2043" s="52"/>
      <c r="K2043" s="2"/>
      <c r="L2043" s="18"/>
      <c r="M2043" s="12"/>
      <c r="N2043" s="12"/>
      <c r="O2043" s="18"/>
      <c r="P2043" s="14"/>
      <c r="Q2043" s="27"/>
      <c r="R2043" s="14"/>
      <c r="S2043" s="4"/>
      <c r="T2043" s="52"/>
      <c r="U2043" s="10"/>
      <c r="V2043" s="10"/>
      <c r="W2043" s="10"/>
      <c r="X2043" s="50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0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  <c r="EY2043" s="1"/>
      <c r="EZ2043" s="1"/>
      <c r="FA2043" s="1"/>
      <c r="FB2043" s="1"/>
      <c r="FC2043" s="1"/>
      <c r="FD2043" s="1"/>
      <c r="FE2043" s="1"/>
      <c r="FF2043" s="1"/>
      <c r="FG2043" s="1"/>
      <c r="FH2043" s="1"/>
      <c r="FI2043" s="1"/>
      <c r="FJ2043" s="1"/>
    </row>
    <row r="2044" spans="1:166" x14ac:dyDescent="0.15">
      <c r="A2044" s="65"/>
      <c r="B2044" s="15"/>
      <c r="C2044" s="7"/>
      <c r="D2044" s="13"/>
      <c r="E2044" s="14"/>
      <c r="F2044" s="14"/>
      <c r="G2044" s="14"/>
      <c r="H2044" s="14"/>
      <c r="I2044" s="13"/>
      <c r="J2044" s="52"/>
      <c r="K2044" s="2"/>
      <c r="L2044" s="18"/>
      <c r="M2044" s="12"/>
      <c r="N2044" s="12"/>
      <c r="O2044" s="18"/>
      <c r="P2044" s="14"/>
      <c r="Q2044" s="27"/>
      <c r="R2044" s="14"/>
      <c r="S2044" s="4"/>
      <c r="T2044" s="52"/>
      <c r="U2044" s="10"/>
      <c r="V2044" s="10"/>
      <c r="W2044" s="10"/>
      <c r="X2044" s="50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0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  <c r="EY2044" s="1"/>
      <c r="EZ2044" s="1"/>
      <c r="FA2044" s="1"/>
      <c r="FB2044" s="1"/>
      <c r="FC2044" s="1"/>
      <c r="FD2044" s="1"/>
      <c r="FE2044" s="1"/>
      <c r="FF2044" s="1"/>
      <c r="FG2044" s="1"/>
      <c r="FH2044" s="1"/>
      <c r="FI2044" s="1"/>
      <c r="FJ2044" s="1"/>
    </row>
    <row r="2045" spans="1:166" x14ac:dyDescent="0.15">
      <c r="A2045" s="65"/>
      <c r="B2045" s="15"/>
      <c r="C2045" s="7"/>
      <c r="D2045" s="13"/>
      <c r="E2045" s="14"/>
      <c r="F2045" s="14"/>
      <c r="G2045" s="14"/>
      <c r="H2045" s="14"/>
      <c r="I2045" s="13"/>
      <c r="J2045" s="52"/>
      <c r="K2045" s="2"/>
      <c r="L2045" s="18"/>
      <c r="M2045" s="12"/>
      <c r="N2045" s="12"/>
      <c r="O2045" s="18"/>
      <c r="P2045" s="14"/>
      <c r="Q2045" s="27"/>
      <c r="R2045" s="14"/>
      <c r="S2045" s="4"/>
      <c r="T2045" s="52"/>
      <c r="U2045" s="10"/>
      <c r="V2045" s="10"/>
      <c r="W2045" s="10"/>
      <c r="X2045" s="50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0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  <c r="EY2045" s="1"/>
      <c r="EZ2045" s="1"/>
      <c r="FA2045" s="1"/>
      <c r="FB2045" s="1"/>
      <c r="FC2045" s="1"/>
      <c r="FD2045" s="1"/>
      <c r="FE2045" s="1"/>
      <c r="FF2045" s="1"/>
      <c r="FG2045" s="1"/>
      <c r="FH2045" s="1"/>
      <c r="FI2045" s="1"/>
      <c r="FJ2045" s="1"/>
    </row>
    <row r="2046" spans="1:166" x14ac:dyDescent="0.15">
      <c r="A2046" s="65"/>
      <c r="B2046" s="15"/>
      <c r="C2046" s="7"/>
      <c r="D2046" s="13"/>
      <c r="E2046" s="14"/>
      <c r="F2046" s="14"/>
      <c r="G2046" s="14"/>
      <c r="H2046" s="14"/>
      <c r="I2046" s="13"/>
      <c r="J2046" s="52"/>
      <c r="K2046" s="2"/>
      <c r="L2046" s="18"/>
      <c r="M2046" s="12"/>
      <c r="N2046" s="12"/>
      <c r="O2046" s="18"/>
      <c r="P2046" s="14"/>
      <c r="Q2046" s="27"/>
      <c r="R2046" s="14"/>
      <c r="S2046" s="4"/>
      <c r="T2046" s="52"/>
      <c r="U2046" s="10"/>
      <c r="V2046" s="10"/>
      <c r="W2046" s="10"/>
      <c r="X2046" s="50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0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  <c r="EY2046" s="1"/>
      <c r="EZ2046" s="1"/>
      <c r="FA2046" s="1"/>
      <c r="FB2046" s="1"/>
      <c r="FC2046" s="1"/>
      <c r="FD2046" s="1"/>
      <c r="FE2046" s="1"/>
      <c r="FF2046" s="1"/>
      <c r="FG2046" s="1"/>
      <c r="FH2046" s="1"/>
      <c r="FI2046" s="1"/>
      <c r="FJ2046" s="1"/>
    </row>
    <row r="2047" spans="1:166" x14ac:dyDescent="0.15">
      <c r="A2047" s="65"/>
      <c r="B2047" s="15"/>
      <c r="C2047" s="7"/>
      <c r="D2047" s="13"/>
      <c r="E2047" s="14"/>
      <c r="F2047" s="14"/>
      <c r="G2047" s="14"/>
      <c r="H2047" s="14"/>
      <c r="I2047" s="13"/>
      <c r="J2047" s="52"/>
      <c r="K2047" s="2"/>
      <c r="L2047" s="18"/>
      <c r="M2047" s="12"/>
      <c r="N2047" s="12"/>
      <c r="O2047" s="18"/>
      <c r="P2047" s="14"/>
      <c r="Q2047" s="27"/>
      <c r="R2047" s="14"/>
      <c r="S2047" s="4"/>
      <c r="T2047" s="52"/>
      <c r="U2047" s="10"/>
      <c r="V2047" s="10"/>
      <c r="W2047" s="10"/>
      <c r="X2047" s="50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0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  <c r="EY2047" s="1"/>
      <c r="EZ2047" s="1"/>
      <c r="FA2047" s="1"/>
      <c r="FB2047" s="1"/>
      <c r="FC2047" s="1"/>
      <c r="FD2047" s="1"/>
      <c r="FE2047" s="1"/>
      <c r="FF2047" s="1"/>
      <c r="FG2047" s="1"/>
      <c r="FH2047" s="1"/>
      <c r="FI2047" s="1"/>
      <c r="FJ2047" s="1"/>
    </row>
    <row r="2048" spans="1:166" x14ac:dyDescent="0.15">
      <c r="A2048" s="65"/>
      <c r="B2048" s="15"/>
      <c r="C2048" s="7"/>
      <c r="D2048" s="13"/>
      <c r="E2048" s="14"/>
      <c r="F2048" s="14"/>
      <c r="G2048" s="14"/>
      <c r="H2048" s="14"/>
      <c r="I2048" s="13"/>
      <c r="J2048" s="52"/>
      <c r="K2048" s="2"/>
      <c r="L2048" s="18"/>
      <c r="M2048" s="12"/>
      <c r="N2048" s="12"/>
      <c r="O2048" s="18"/>
      <c r="P2048" s="14"/>
      <c r="Q2048" s="27"/>
      <c r="R2048" s="14"/>
      <c r="S2048" s="4"/>
      <c r="T2048" s="52"/>
      <c r="U2048" s="10"/>
      <c r="V2048" s="10"/>
      <c r="W2048" s="10"/>
      <c r="X2048" s="50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0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  <c r="EY2048" s="1"/>
      <c r="EZ2048" s="1"/>
      <c r="FA2048" s="1"/>
      <c r="FB2048" s="1"/>
      <c r="FC2048" s="1"/>
      <c r="FD2048" s="1"/>
      <c r="FE2048" s="1"/>
      <c r="FF2048" s="1"/>
      <c r="FG2048" s="1"/>
      <c r="FH2048" s="1"/>
      <c r="FI2048" s="1"/>
      <c r="FJ2048" s="1"/>
    </row>
    <row r="2049" spans="1:166" x14ac:dyDescent="0.15">
      <c r="A2049" s="65"/>
      <c r="B2049" s="15"/>
      <c r="C2049" s="7"/>
      <c r="D2049" s="13"/>
      <c r="E2049" s="14"/>
      <c r="F2049" s="14"/>
      <c r="G2049" s="14"/>
      <c r="H2049" s="14"/>
      <c r="I2049" s="13"/>
      <c r="J2049" s="52"/>
      <c r="K2049" s="2"/>
      <c r="L2049" s="18"/>
      <c r="M2049" s="12"/>
      <c r="N2049" s="12"/>
      <c r="O2049" s="18"/>
      <c r="P2049" s="14"/>
      <c r="Q2049" s="27"/>
      <c r="R2049" s="14"/>
      <c r="S2049" s="4"/>
      <c r="T2049" s="52"/>
      <c r="U2049" s="10"/>
      <c r="V2049" s="10"/>
      <c r="W2049" s="10"/>
      <c r="X2049" s="50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0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  <c r="EY2049" s="1"/>
      <c r="EZ2049" s="1"/>
      <c r="FA2049" s="1"/>
      <c r="FB2049" s="1"/>
      <c r="FC2049" s="1"/>
      <c r="FD2049" s="1"/>
      <c r="FE2049" s="1"/>
      <c r="FF2049" s="1"/>
      <c r="FG2049" s="1"/>
      <c r="FH2049" s="1"/>
      <c r="FI2049" s="1"/>
      <c r="FJ2049" s="1"/>
    </row>
    <row r="2050" spans="1:166" x14ac:dyDescent="0.15">
      <c r="A2050" s="65"/>
      <c r="B2050" s="15"/>
      <c r="C2050" s="7"/>
      <c r="D2050" s="13"/>
      <c r="E2050" s="14"/>
      <c r="F2050" s="14"/>
      <c r="G2050" s="14"/>
      <c r="H2050" s="14"/>
      <c r="I2050" s="13"/>
      <c r="J2050" s="52"/>
      <c r="K2050" s="2"/>
      <c r="L2050" s="18"/>
      <c r="M2050" s="12"/>
      <c r="N2050" s="12"/>
      <c r="O2050" s="18"/>
      <c r="P2050" s="14"/>
      <c r="Q2050" s="27"/>
      <c r="R2050" s="14"/>
      <c r="S2050" s="4"/>
      <c r="T2050" s="52"/>
      <c r="U2050" s="10"/>
      <c r="V2050" s="10"/>
      <c r="W2050" s="10"/>
      <c r="X2050" s="50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0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  <c r="EY2050" s="1"/>
      <c r="EZ2050" s="1"/>
      <c r="FA2050" s="1"/>
      <c r="FB2050" s="1"/>
      <c r="FC2050" s="1"/>
      <c r="FD2050" s="1"/>
      <c r="FE2050" s="1"/>
      <c r="FF2050" s="1"/>
      <c r="FG2050" s="1"/>
      <c r="FH2050" s="1"/>
      <c r="FI2050" s="1"/>
      <c r="FJ2050" s="1"/>
    </row>
    <row r="2051" spans="1:166" x14ac:dyDescent="0.15">
      <c r="A2051" s="65"/>
      <c r="B2051" s="15"/>
      <c r="C2051" s="7"/>
      <c r="D2051" s="13"/>
      <c r="E2051" s="14"/>
      <c r="F2051" s="14"/>
      <c r="G2051" s="14"/>
      <c r="H2051" s="14"/>
      <c r="I2051" s="13"/>
      <c r="J2051" s="52"/>
      <c r="K2051" s="2"/>
      <c r="L2051" s="18"/>
      <c r="M2051" s="12"/>
      <c r="N2051" s="12"/>
      <c r="O2051" s="18"/>
      <c r="P2051" s="14"/>
      <c r="Q2051" s="27"/>
      <c r="R2051" s="14"/>
      <c r="S2051" s="4"/>
      <c r="T2051" s="52"/>
      <c r="U2051" s="10"/>
      <c r="V2051" s="10"/>
      <c r="W2051" s="10"/>
      <c r="X2051" s="50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0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  <c r="EY2051" s="1"/>
      <c r="EZ2051" s="1"/>
      <c r="FA2051" s="1"/>
      <c r="FB2051" s="1"/>
      <c r="FC2051" s="1"/>
      <c r="FD2051" s="1"/>
      <c r="FE2051" s="1"/>
      <c r="FF2051" s="1"/>
      <c r="FG2051" s="1"/>
      <c r="FH2051" s="1"/>
      <c r="FI2051" s="1"/>
      <c r="FJ2051" s="1"/>
    </row>
    <row r="2052" spans="1:166" x14ac:dyDescent="0.15">
      <c r="A2052" s="65"/>
      <c r="B2052" s="15"/>
      <c r="C2052" s="7"/>
      <c r="D2052" s="13"/>
      <c r="E2052" s="14"/>
      <c r="F2052" s="14"/>
      <c r="G2052" s="14"/>
      <c r="H2052" s="14"/>
      <c r="I2052" s="13"/>
      <c r="J2052" s="52"/>
      <c r="K2052" s="2"/>
      <c r="L2052" s="18"/>
      <c r="M2052" s="12"/>
      <c r="N2052" s="12"/>
      <c r="O2052" s="18"/>
      <c r="P2052" s="14"/>
      <c r="Q2052" s="27"/>
      <c r="R2052" s="14"/>
      <c r="S2052" s="4"/>
      <c r="T2052" s="52"/>
      <c r="U2052" s="10"/>
      <c r="V2052" s="10"/>
      <c r="W2052" s="10"/>
      <c r="X2052" s="50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0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  <c r="EY2052" s="1"/>
      <c r="EZ2052" s="1"/>
      <c r="FA2052" s="1"/>
      <c r="FB2052" s="1"/>
      <c r="FC2052" s="1"/>
      <c r="FD2052" s="1"/>
      <c r="FE2052" s="1"/>
      <c r="FF2052" s="1"/>
      <c r="FG2052" s="1"/>
      <c r="FH2052" s="1"/>
      <c r="FI2052" s="1"/>
      <c r="FJ2052" s="1"/>
    </row>
    <row r="2053" spans="1:166" x14ac:dyDescent="0.15">
      <c r="A2053" s="65"/>
      <c r="B2053" s="15"/>
      <c r="C2053" s="7"/>
      <c r="D2053" s="13"/>
      <c r="E2053" s="14"/>
      <c r="F2053" s="14"/>
      <c r="G2053" s="14"/>
      <c r="H2053" s="14"/>
      <c r="I2053" s="13"/>
      <c r="J2053" s="52"/>
      <c r="K2053" s="2"/>
      <c r="L2053" s="18"/>
      <c r="M2053" s="12"/>
      <c r="N2053" s="12"/>
      <c r="O2053" s="18"/>
      <c r="P2053" s="14"/>
      <c r="Q2053" s="27"/>
      <c r="R2053" s="14"/>
      <c r="S2053" s="4"/>
      <c r="T2053" s="52"/>
      <c r="U2053" s="10"/>
      <c r="V2053" s="10"/>
      <c r="W2053" s="10"/>
      <c r="X2053" s="50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0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  <c r="EY2053" s="1"/>
      <c r="EZ2053" s="1"/>
      <c r="FA2053" s="1"/>
      <c r="FB2053" s="1"/>
      <c r="FC2053" s="1"/>
      <c r="FD2053" s="1"/>
      <c r="FE2053" s="1"/>
      <c r="FF2053" s="1"/>
      <c r="FG2053" s="1"/>
      <c r="FH2053" s="1"/>
      <c r="FI2053" s="1"/>
      <c r="FJ2053" s="1"/>
    </row>
    <row r="2054" spans="1:166" x14ac:dyDescent="0.15">
      <c r="A2054" s="65"/>
      <c r="B2054" s="15"/>
      <c r="C2054" s="7"/>
      <c r="D2054" s="13"/>
      <c r="E2054" s="14"/>
      <c r="F2054" s="14"/>
      <c r="G2054" s="14"/>
      <c r="H2054" s="14"/>
      <c r="I2054" s="13"/>
      <c r="J2054" s="52"/>
      <c r="K2054" s="2"/>
      <c r="L2054" s="18"/>
      <c r="M2054" s="12"/>
      <c r="N2054" s="12"/>
      <c r="O2054" s="18"/>
      <c r="P2054" s="14"/>
      <c r="Q2054" s="27"/>
      <c r="R2054" s="14"/>
      <c r="S2054" s="4"/>
      <c r="T2054" s="52"/>
      <c r="U2054" s="10"/>
      <c r="V2054" s="10"/>
      <c r="W2054" s="10"/>
      <c r="X2054" s="50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0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  <c r="EY2054" s="1"/>
      <c r="EZ2054" s="1"/>
      <c r="FA2054" s="1"/>
      <c r="FB2054" s="1"/>
      <c r="FC2054" s="1"/>
      <c r="FD2054" s="1"/>
      <c r="FE2054" s="1"/>
      <c r="FF2054" s="1"/>
      <c r="FG2054" s="1"/>
      <c r="FH2054" s="1"/>
      <c r="FI2054" s="1"/>
      <c r="FJ2054" s="1"/>
    </row>
    <row r="2055" spans="1:166" x14ac:dyDescent="0.15">
      <c r="A2055" s="65"/>
      <c r="B2055" s="15"/>
      <c r="C2055" s="7"/>
      <c r="D2055" s="13"/>
      <c r="E2055" s="14"/>
      <c r="F2055" s="14"/>
      <c r="G2055" s="14"/>
      <c r="H2055" s="14"/>
      <c r="I2055" s="13"/>
      <c r="J2055" s="52"/>
      <c r="K2055" s="2"/>
      <c r="L2055" s="18"/>
      <c r="M2055" s="12"/>
      <c r="N2055" s="12"/>
      <c r="O2055" s="18"/>
      <c r="P2055" s="14"/>
      <c r="Q2055" s="27"/>
      <c r="R2055" s="14"/>
      <c r="S2055" s="4"/>
      <c r="T2055" s="52"/>
      <c r="U2055" s="10"/>
      <c r="V2055" s="10"/>
      <c r="W2055" s="10"/>
      <c r="X2055" s="50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0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  <c r="EY2055" s="1"/>
      <c r="EZ2055" s="1"/>
      <c r="FA2055" s="1"/>
      <c r="FB2055" s="1"/>
      <c r="FC2055" s="1"/>
      <c r="FD2055" s="1"/>
      <c r="FE2055" s="1"/>
      <c r="FF2055" s="1"/>
      <c r="FG2055" s="1"/>
      <c r="FH2055" s="1"/>
      <c r="FI2055" s="1"/>
      <c r="FJ2055" s="1"/>
    </row>
    <row r="2056" spans="1:166" x14ac:dyDescent="0.15">
      <c r="A2056" s="65"/>
      <c r="B2056" s="15"/>
      <c r="C2056" s="7"/>
      <c r="D2056" s="13"/>
      <c r="E2056" s="14"/>
      <c r="F2056" s="14"/>
      <c r="G2056" s="14"/>
      <c r="H2056" s="14"/>
      <c r="I2056" s="13"/>
      <c r="J2056" s="52"/>
      <c r="K2056" s="2"/>
      <c r="L2056" s="18"/>
      <c r="M2056" s="12"/>
      <c r="N2056" s="12"/>
      <c r="O2056" s="18"/>
      <c r="P2056" s="14"/>
      <c r="Q2056" s="27"/>
      <c r="R2056" s="14"/>
      <c r="S2056" s="4"/>
      <c r="T2056" s="52"/>
      <c r="U2056" s="10"/>
      <c r="V2056" s="10"/>
      <c r="W2056" s="10"/>
      <c r="X2056" s="50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0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  <c r="EY2056" s="1"/>
      <c r="EZ2056" s="1"/>
      <c r="FA2056" s="1"/>
      <c r="FB2056" s="1"/>
      <c r="FC2056" s="1"/>
      <c r="FD2056" s="1"/>
      <c r="FE2056" s="1"/>
      <c r="FF2056" s="1"/>
      <c r="FG2056" s="1"/>
      <c r="FH2056" s="1"/>
      <c r="FI2056" s="1"/>
      <c r="FJ2056" s="1"/>
    </row>
    <row r="2057" spans="1:166" x14ac:dyDescent="0.15">
      <c r="A2057" s="65"/>
      <c r="B2057" s="15"/>
      <c r="C2057" s="7"/>
      <c r="D2057" s="13"/>
      <c r="E2057" s="14"/>
      <c r="F2057" s="14"/>
      <c r="G2057" s="14"/>
      <c r="H2057" s="14"/>
      <c r="I2057" s="13"/>
      <c r="J2057" s="52"/>
      <c r="K2057" s="2"/>
      <c r="L2057" s="18"/>
      <c r="M2057" s="12"/>
      <c r="N2057" s="12"/>
      <c r="O2057" s="18"/>
      <c r="P2057" s="14"/>
      <c r="Q2057" s="27"/>
      <c r="R2057" s="14"/>
      <c r="S2057" s="4"/>
      <c r="T2057" s="52"/>
      <c r="U2057" s="10"/>
      <c r="V2057" s="10"/>
      <c r="W2057" s="10"/>
      <c r="X2057" s="50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0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  <c r="EY2057" s="1"/>
      <c r="EZ2057" s="1"/>
      <c r="FA2057" s="1"/>
      <c r="FB2057" s="1"/>
      <c r="FC2057" s="1"/>
      <c r="FD2057" s="1"/>
      <c r="FE2057" s="1"/>
      <c r="FF2057" s="1"/>
      <c r="FG2057" s="1"/>
      <c r="FH2057" s="1"/>
      <c r="FI2057" s="1"/>
      <c r="FJ2057" s="1"/>
    </row>
    <row r="2058" spans="1:166" x14ac:dyDescent="0.15">
      <c r="A2058" s="65"/>
      <c r="B2058" s="15"/>
      <c r="C2058" s="7"/>
      <c r="D2058" s="13"/>
      <c r="E2058" s="14"/>
      <c r="F2058" s="14"/>
      <c r="G2058" s="14"/>
      <c r="H2058" s="14"/>
      <c r="I2058" s="13"/>
      <c r="J2058" s="52"/>
      <c r="K2058" s="2"/>
      <c r="L2058" s="18"/>
      <c r="M2058" s="12"/>
      <c r="N2058" s="12"/>
      <c r="O2058" s="18"/>
      <c r="P2058" s="14"/>
      <c r="Q2058" s="27"/>
      <c r="R2058" s="14"/>
      <c r="S2058" s="4"/>
      <c r="T2058" s="52"/>
      <c r="U2058" s="10"/>
      <c r="V2058" s="10"/>
      <c r="W2058" s="10"/>
      <c r="X2058" s="50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0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  <c r="EY2058" s="1"/>
      <c r="EZ2058" s="1"/>
      <c r="FA2058" s="1"/>
      <c r="FB2058" s="1"/>
      <c r="FC2058" s="1"/>
      <c r="FD2058" s="1"/>
      <c r="FE2058" s="1"/>
      <c r="FF2058" s="1"/>
      <c r="FG2058" s="1"/>
      <c r="FH2058" s="1"/>
      <c r="FI2058" s="1"/>
      <c r="FJ2058" s="1"/>
    </row>
    <row r="2059" spans="1:166" x14ac:dyDescent="0.15">
      <c r="A2059" s="65"/>
      <c r="B2059" s="15"/>
      <c r="C2059" s="7"/>
      <c r="D2059" s="13"/>
      <c r="E2059" s="14"/>
      <c r="F2059" s="14"/>
      <c r="G2059" s="14"/>
      <c r="H2059" s="14"/>
      <c r="I2059" s="13"/>
      <c r="J2059" s="52"/>
      <c r="K2059" s="2"/>
      <c r="L2059" s="18"/>
      <c r="M2059" s="12"/>
      <c r="N2059" s="12"/>
      <c r="O2059" s="18"/>
      <c r="P2059" s="14"/>
      <c r="Q2059" s="27"/>
      <c r="R2059" s="14"/>
      <c r="S2059" s="4"/>
      <c r="T2059" s="52"/>
      <c r="U2059" s="10"/>
      <c r="V2059" s="10"/>
      <c r="W2059" s="10"/>
      <c r="X2059" s="50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0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  <c r="EY2059" s="1"/>
      <c r="EZ2059" s="1"/>
      <c r="FA2059" s="1"/>
      <c r="FB2059" s="1"/>
      <c r="FC2059" s="1"/>
      <c r="FD2059" s="1"/>
      <c r="FE2059" s="1"/>
      <c r="FF2059" s="1"/>
      <c r="FG2059" s="1"/>
      <c r="FH2059" s="1"/>
      <c r="FI2059" s="1"/>
      <c r="FJ2059" s="1"/>
    </row>
    <row r="2060" spans="1:166" x14ac:dyDescent="0.15">
      <c r="A2060" s="65"/>
      <c r="B2060" s="15"/>
      <c r="C2060" s="7"/>
      <c r="D2060" s="13"/>
      <c r="E2060" s="14"/>
      <c r="F2060" s="14"/>
      <c r="G2060" s="14"/>
      <c r="H2060" s="14"/>
      <c r="I2060" s="13"/>
      <c r="J2060" s="52"/>
      <c r="K2060" s="2"/>
      <c r="L2060" s="18"/>
      <c r="M2060" s="12"/>
      <c r="N2060" s="12"/>
      <c r="O2060" s="18"/>
      <c r="P2060" s="14"/>
      <c r="Q2060" s="27"/>
      <c r="R2060" s="14"/>
      <c r="S2060" s="4"/>
      <c r="T2060" s="52"/>
      <c r="U2060" s="10"/>
      <c r="V2060" s="10"/>
      <c r="W2060" s="10"/>
      <c r="X2060" s="50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0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  <c r="EY2060" s="1"/>
      <c r="EZ2060" s="1"/>
      <c r="FA2060" s="1"/>
      <c r="FB2060" s="1"/>
      <c r="FC2060" s="1"/>
      <c r="FD2060" s="1"/>
      <c r="FE2060" s="1"/>
      <c r="FF2060" s="1"/>
      <c r="FG2060" s="1"/>
      <c r="FH2060" s="1"/>
      <c r="FI2060" s="1"/>
      <c r="FJ2060" s="1"/>
    </row>
    <row r="2061" spans="1:166" x14ac:dyDescent="0.15">
      <c r="A2061" s="65"/>
      <c r="B2061" s="15"/>
      <c r="C2061" s="7"/>
      <c r="D2061" s="13"/>
      <c r="E2061" s="14"/>
      <c r="F2061" s="14"/>
      <c r="G2061" s="14"/>
      <c r="H2061" s="14"/>
      <c r="I2061" s="13"/>
      <c r="J2061" s="52"/>
      <c r="K2061" s="2"/>
      <c r="L2061" s="18"/>
      <c r="M2061" s="12"/>
      <c r="N2061" s="12"/>
      <c r="O2061" s="18"/>
      <c r="P2061" s="14"/>
      <c r="Q2061" s="27"/>
      <c r="R2061" s="14"/>
      <c r="S2061" s="4"/>
      <c r="T2061" s="52"/>
      <c r="U2061" s="10"/>
      <c r="V2061" s="10"/>
      <c r="W2061" s="10"/>
      <c r="X2061" s="50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0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  <c r="EY2061" s="1"/>
      <c r="EZ2061" s="1"/>
      <c r="FA2061" s="1"/>
      <c r="FB2061" s="1"/>
      <c r="FC2061" s="1"/>
      <c r="FD2061" s="1"/>
      <c r="FE2061" s="1"/>
      <c r="FF2061" s="1"/>
      <c r="FG2061" s="1"/>
      <c r="FH2061" s="1"/>
      <c r="FI2061" s="1"/>
      <c r="FJ2061" s="1"/>
    </row>
    <row r="2062" spans="1:166" x14ac:dyDescent="0.15">
      <c r="A2062" s="65"/>
      <c r="B2062" s="15"/>
      <c r="C2062" s="7"/>
      <c r="D2062" s="13"/>
      <c r="E2062" s="14"/>
      <c r="F2062" s="14"/>
      <c r="G2062" s="14"/>
      <c r="H2062" s="14"/>
      <c r="I2062" s="13"/>
      <c r="J2062" s="52"/>
      <c r="K2062" s="2"/>
      <c r="L2062" s="18"/>
      <c r="M2062" s="12"/>
      <c r="N2062" s="12"/>
      <c r="O2062" s="18"/>
      <c r="P2062" s="14"/>
      <c r="Q2062" s="27"/>
      <c r="R2062" s="14"/>
      <c r="S2062" s="4"/>
      <c r="T2062" s="52"/>
      <c r="U2062" s="10"/>
      <c r="V2062" s="10"/>
      <c r="W2062" s="10"/>
      <c r="X2062" s="50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0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  <c r="EY2062" s="1"/>
      <c r="EZ2062" s="1"/>
      <c r="FA2062" s="1"/>
      <c r="FB2062" s="1"/>
      <c r="FC2062" s="1"/>
      <c r="FD2062" s="1"/>
      <c r="FE2062" s="1"/>
      <c r="FF2062" s="1"/>
      <c r="FG2062" s="1"/>
      <c r="FH2062" s="1"/>
      <c r="FI2062" s="1"/>
      <c r="FJ2062" s="1"/>
    </row>
    <row r="2063" spans="1:166" x14ac:dyDescent="0.15">
      <c r="A2063" s="65"/>
      <c r="B2063" s="15"/>
      <c r="C2063" s="7"/>
      <c r="D2063" s="13"/>
      <c r="E2063" s="14"/>
      <c r="F2063" s="14"/>
      <c r="G2063" s="14"/>
      <c r="H2063" s="14"/>
      <c r="I2063" s="13"/>
      <c r="J2063" s="52"/>
      <c r="K2063" s="2"/>
      <c r="L2063" s="18"/>
      <c r="M2063" s="12"/>
      <c r="N2063" s="12"/>
      <c r="O2063" s="18"/>
      <c r="P2063" s="14"/>
      <c r="Q2063" s="27"/>
      <c r="R2063" s="14"/>
      <c r="S2063" s="4"/>
      <c r="T2063" s="52"/>
      <c r="U2063" s="10"/>
      <c r="V2063" s="10"/>
      <c r="W2063" s="10"/>
      <c r="X2063" s="50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0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  <c r="EY2063" s="1"/>
      <c r="EZ2063" s="1"/>
      <c r="FA2063" s="1"/>
      <c r="FB2063" s="1"/>
      <c r="FC2063" s="1"/>
      <c r="FD2063" s="1"/>
      <c r="FE2063" s="1"/>
      <c r="FF2063" s="1"/>
      <c r="FG2063" s="1"/>
      <c r="FH2063" s="1"/>
      <c r="FI2063" s="1"/>
      <c r="FJ2063" s="1"/>
    </row>
    <row r="2064" spans="1:166" x14ac:dyDescent="0.15">
      <c r="A2064" s="65"/>
      <c r="B2064" s="15"/>
      <c r="C2064" s="7"/>
      <c r="D2064" s="13"/>
      <c r="E2064" s="14"/>
      <c r="F2064" s="14"/>
      <c r="G2064" s="14"/>
      <c r="H2064" s="14"/>
      <c r="I2064" s="13"/>
      <c r="J2064" s="52"/>
      <c r="K2064" s="2"/>
      <c r="L2064" s="18"/>
      <c r="M2064" s="12"/>
      <c r="N2064" s="12"/>
      <c r="O2064" s="18"/>
      <c r="P2064" s="14"/>
      <c r="Q2064" s="27"/>
      <c r="R2064" s="14"/>
      <c r="S2064" s="4"/>
      <c r="T2064" s="52"/>
      <c r="U2064" s="10"/>
      <c r="V2064" s="10"/>
      <c r="W2064" s="10"/>
      <c r="X2064" s="50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0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  <c r="EY2064" s="1"/>
      <c r="EZ2064" s="1"/>
      <c r="FA2064" s="1"/>
      <c r="FB2064" s="1"/>
      <c r="FC2064" s="1"/>
      <c r="FD2064" s="1"/>
      <c r="FE2064" s="1"/>
      <c r="FF2064" s="1"/>
      <c r="FG2064" s="1"/>
      <c r="FH2064" s="1"/>
      <c r="FI2064" s="1"/>
      <c r="FJ2064" s="1"/>
    </row>
    <row r="2065" spans="1:166" x14ac:dyDescent="0.15">
      <c r="A2065" s="65"/>
      <c r="B2065" s="15"/>
      <c r="C2065" s="7"/>
      <c r="D2065" s="13"/>
      <c r="E2065" s="14"/>
      <c r="F2065" s="14"/>
      <c r="G2065" s="14"/>
      <c r="H2065" s="14"/>
      <c r="I2065" s="13"/>
      <c r="J2065" s="52"/>
      <c r="K2065" s="2"/>
      <c r="L2065" s="18"/>
      <c r="M2065" s="12"/>
      <c r="N2065" s="12"/>
      <c r="O2065" s="18"/>
      <c r="P2065" s="14"/>
      <c r="Q2065" s="27"/>
      <c r="R2065" s="14"/>
      <c r="S2065" s="4"/>
      <c r="T2065" s="52"/>
      <c r="U2065" s="10"/>
      <c r="V2065" s="10"/>
      <c r="W2065" s="10"/>
      <c r="X2065" s="50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0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  <c r="EY2065" s="1"/>
      <c r="EZ2065" s="1"/>
      <c r="FA2065" s="1"/>
      <c r="FB2065" s="1"/>
      <c r="FC2065" s="1"/>
      <c r="FD2065" s="1"/>
      <c r="FE2065" s="1"/>
      <c r="FF2065" s="1"/>
      <c r="FG2065" s="1"/>
      <c r="FH2065" s="1"/>
      <c r="FI2065" s="1"/>
      <c r="FJ2065" s="1"/>
    </row>
    <row r="2066" spans="1:166" x14ac:dyDescent="0.15">
      <c r="A2066" s="65"/>
      <c r="B2066" s="15"/>
      <c r="C2066" s="7"/>
      <c r="D2066" s="13"/>
      <c r="E2066" s="14"/>
      <c r="F2066" s="14"/>
      <c r="G2066" s="14"/>
      <c r="H2066" s="14"/>
      <c r="I2066" s="13"/>
      <c r="J2066" s="52"/>
      <c r="K2066" s="2"/>
      <c r="L2066" s="18"/>
      <c r="M2066" s="12"/>
      <c r="N2066" s="12"/>
      <c r="O2066" s="18"/>
      <c r="P2066" s="14"/>
      <c r="Q2066" s="27"/>
      <c r="R2066" s="14"/>
      <c r="S2066" s="4"/>
      <c r="T2066" s="52"/>
      <c r="U2066" s="10"/>
      <c r="V2066" s="10"/>
      <c r="W2066" s="10"/>
      <c r="X2066" s="50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0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  <c r="EY2066" s="1"/>
      <c r="EZ2066" s="1"/>
      <c r="FA2066" s="1"/>
      <c r="FB2066" s="1"/>
      <c r="FC2066" s="1"/>
      <c r="FD2066" s="1"/>
      <c r="FE2066" s="1"/>
      <c r="FF2066" s="1"/>
      <c r="FG2066" s="1"/>
      <c r="FH2066" s="1"/>
      <c r="FI2066" s="1"/>
      <c r="FJ2066" s="1"/>
    </row>
    <row r="2067" spans="1:166" x14ac:dyDescent="0.15">
      <c r="A2067" s="65"/>
      <c r="B2067" s="15"/>
      <c r="C2067" s="7"/>
      <c r="D2067" s="13"/>
      <c r="E2067" s="14"/>
      <c r="F2067" s="14"/>
      <c r="G2067" s="14"/>
      <c r="H2067" s="14"/>
      <c r="I2067" s="13"/>
      <c r="J2067" s="52"/>
      <c r="K2067" s="2"/>
      <c r="L2067" s="18"/>
      <c r="M2067" s="12"/>
      <c r="N2067" s="12"/>
      <c r="O2067" s="18"/>
      <c r="P2067" s="14"/>
      <c r="Q2067" s="27"/>
      <c r="R2067" s="14"/>
      <c r="S2067" s="4"/>
      <c r="T2067" s="52"/>
      <c r="U2067" s="10"/>
      <c r="V2067" s="10"/>
      <c r="W2067" s="10"/>
      <c r="X2067" s="50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0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  <c r="EY2067" s="1"/>
      <c r="EZ2067" s="1"/>
      <c r="FA2067" s="1"/>
      <c r="FB2067" s="1"/>
      <c r="FC2067" s="1"/>
      <c r="FD2067" s="1"/>
      <c r="FE2067" s="1"/>
      <c r="FF2067" s="1"/>
      <c r="FG2067" s="1"/>
      <c r="FH2067" s="1"/>
      <c r="FI2067" s="1"/>
      <c r="FJ2067" s="1"/>
    </row>
    <row r="2068" spans="1:166" x14ac:dyDescent="0.15">
      <c r="A2068" s="65"/>
      <c r="B2068" s="15"/>
      <c r="C2068" s="7"/>
      <c r="D2068" s="13"/>
      <c r="E2068" s="14"/>
      <c r="F2068" s="14"/>
      <c r="G2068" s="14"/>
      <c r="H2068" s="14"/>
      <c r="I2068" s="13"/>
      <c r="J2068" s="52"/>
      <c r="K2068" s="2"/>
      <c r="L2068" s="18"/>
      <c r="M2068" s="12"/>
      <c r="N2068" s="12"/>
      <c r="O2068" s="18"/>
      <c r="P2068" s="14"/>
      <c r="Q2068" s="27"/>
      <c r="R2068" s="14"/>
      <c r="S2068" s="4"/>
      <c r="T2068" s="52"/>
      <c r="U2068" s="10"/>
      <c r="V2068" s="10"/>
      <c r="W2068" s="10"/>
      <c r="X2068" s="50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0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  <c r="EY2068" s="1"/>
      <c r="EZ2068" s="1"/>
      <c r="FA2068" s="1"/>
      <c r="FB2068" s="1"/>
      <c r="FC2068" s="1"/>
      <c r="FD2068" s="1"/>
      <c r="FE2068" s="1"/>
      <c r="FF2068" s="1"/>
      <c r="FG2068" s="1"/>
      <c r="FH2068" s="1"/>
      <c r="FI2068" s="1"/>
      <c r="FJ2068" s="1"/>
    </row>
    <row r="2069" spans="1:166" x14ac:dyDescent="0.15">
      <c r="A2069" s="65"/>
      <c r="B2069" s="15"/>
      <c r="C2069" s="7"/>
      <c r="D2069" s="13"/>
      <c r="E2069" s="14"/>
      <c r="F2069" s="14"/>
      <c r="G2069" s="14"/>
      <c r="H2069" s="14"/>
      <c r="I2069" s="13"/>
      <c r="J2069" s="52"/>
      <c r="K2069" s="2"/>
      <c r="L2069" s="18"/>
      <c r="M2069" s="12"/>
      <c r="N2069" s="12"/>
      <c r="O2069" s="18"/>
      <c r="P2069" s="14"/>
      <c r="Q2069" s="27"/>
      <c r="R2069" s="14"/>
      <c r="S2069" s="4"/>
      <c r="T2069" s="52"/>
      <c r="U2069" s="10"/>
      <c r="V2069" s="10"/>
      <c r="W2069" s="10"/>
      <c r="X2069" s="50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0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  <c r="EY2069" s="1"/>
      <c r="EZ2069" s="1"/>
      <c r="FA2069" s="1"/>
      <c r="FB2069" s="1"/>
      <c r="FC2069" s="1"/>
      <c r="FD2069" s="1"/>
      <c r="FE2069" s="1"/>
      <c r="FF2069" s="1"/>
      <c r="FG2069" s="1"/>
      <c r="FH2069" s="1"/>
      <c r="FI2069" s="1"/>
      <c r="FJ2069" s="1"/>
    </row>
    <row r="2070" spans="1:166" x14ac:dyDescent="0.15">
      <c r="A2070" s="65"/>
      <c r="B2070" s="15"/>
      <c r="C2070" s="7"/>
      <c r="D2070" s="13"/>
      <c r="E2070" s="14"/>
      <c r="F2070" s="14"/>
      <c r="G2070" s="14"/>
      <c r="H2070" s="14"/>
      <c r="I2070" s="13"/>
      <c r="J2070" s="52"/>
      <c r="K2070" s="2"/>
      <c r="L2070" s="18"/>
      <c r="M2070" s="12"/>
      <c r="N2070" s="12"/>
      <c r="O2070" s="18"/>
      <c r="P2070" s="14"/>
      <c r="Q2070" s="27"/>
      <c r="R2070" s="14"/>
      <c r="S2070" s="4"/>
      <c r="T2070" s="52"/>
      <c r="U2070" s="10"/>
      <c r="V2070" s="10"/>
      <c r="W2070" s="10"/>
      <c r="X2070" s="50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0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  <c r="EY2070" s="1"/>
      <c r="EZ2070" s="1"/>
      <c r="FA2070" s="1"/>
      <c r="FB2070" s="1"/>
      <c r="FC2070" s="1"/>
      <c r="FD2070" s="1"/>
      <c r="FE2070" s="1"/>
      <c r="FF2070" s="1"/>
      <c r="FG2070" s="1"/>
      <c r="FH2070" s="1"/>
      <c r="FI2070" s="1"/>
      <c r="FJ2070" s="1"/>
    </row>
    <row r="2071" spans="1:166" x14ac:dyDescent="0.15">
      <c r="A2071" s="65"/>
      <c r="B2071" s="15"/>
      <c r="C2071" s="7"/>
      <c r="D2071" s="13"/>
      <c r="E2071" s="14"/>
      <c r="F2071" s="14"/>
      <c r="G2071" s="14"/>
      <c r="H2071" s="14"/>
      <c r="I2071" s="13"/>
      <c r="J2071" s="52"/>
      <c r="K2071" s="2"/>
      <c r="L2071" s="18"/>
      <c r="M2071" s="12"/>
      <c r="N2071" s="12"/>
      <c r="O2071" s="18"/>
      <c r="P2071" s="14"/>
      <c r="Q2071" s="27"/>
      <c r="R2071" s="14"/>
      <c r="S2071" s="4"/>
      <c r="T2071" s="52"/>
      <c r="U2071" s="10"/>
      <c r="V2071" s="10"/>
      <c r="W2071" s="10"/>
      <c r="X2071" s="50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0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  <c r="EY2071" s="1"/>
      <c r="EZ2071" s="1"/>
      <c r="FA2071" s="1"/>
      <c r="FB2071" s="1"/>
      <c r="FC2071" s="1"/>
      <c r="FD2071" s="1"/>
      <c r="FE2071" s="1"/>
      <c r="FF2071" s="1"/>
      <c r="FG2071" s="1"/>
      <c r="FH2071" s="1"/>
      <c r="FI2071" s="1"/>
      <c r="FJ2071" s="1"/>
    </row>
    <row r="2072" spans="1:166" x14ac:dyDescent="0.15">
      <c r="A2072" s="65"/>
      <c r="B2072" s="15"/>
      <c r="C2072" s="7"/>
      <c r="D2072" s="13"/>
      <c r="E2072" s="14"/>
      <c r="F2072" s="14"/>
      <c r="G2072" s="14"/>
      <c r="H2072" s="14"/>
      <c r="I2072" s="13"/>
      <c r="J2072" s="52"/>
      <c r="K2072" s="2"/>
      <c r="L2072" s="18"/>
      <c r="M2072" s="12"/>
      <c r="N2072" s="12"/>
      <c r="O2072" s="18"/>
      <c r="P2072" s="14"/>
      <c r="Q2072" s="27"/>
      <c r="R2072" s="14"/>
      <c r="S2072" s="4"/>
      <c r="T2072" s="52"/>
      <c r="U2072" s="10"/>
      <c r="V2072" s="10"/>
      <c r="W2072" s="10"/>
      <c r="X2072" s="50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0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  <c r="EY2072" s="1"/>
      <c r="EZ2072" s="1"/>
      <c r="FA2072" s="1"/>
      <c r="FB2072" s="1"/>
      <c r="FC2072" s="1"/>
      <c r="FD2072" s="1"/>
      <c r="FE2072" s="1"/>
      <c r="FF2072" s="1"/>
      <c r="FG2072" s="1"/>
      <c r="FH2072" s="1"/>
      <c r="FI2072" s="1"/>
      <c r="FJ2072" s="1"/>
    </row>
    <row r="2073" spans="1:166" x14ac:dyDescent="0.15">
      <c r="A2073" s="65"/>
      <c r="B2073" s="15"/>
      <c r="C2073" s="7"/>
      <c r="D2073" s="13"/>
      <c r="E2073" s="14"/>
      <c r="F2073" s="14"/>
      <c r="G2073" s="14"/>
      <c r="H2073" s="14"/>
      <c r="I2073" s="13"/>
      <c r="J2073" s="52"/>
      <c r="K2073" s="2"/>
      <c r="L2073" s="18"/>
      <c r="M2073" s="12"/>
      <c r="N2073" s="12"/>
      <c r="O2073" s="18"/>
      <c r="P2073" s="14"/>
      <c r="Q2073" s="27"/>
      <c r="R2073" s="14"/>
      <c r="S2073" s="4"/>
      <c r="T2073" s="52"/>
      <c r="U2073" s="10"/>
      <c r="V2073" s="10"/>
      <c r="W2073" s="10"/>
      <c r="X2073" s="50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0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  <c r="EY2073" s="1"/>
      <c r="EZ2073" s="1"/>
      <c r="FA2073" s="1"/>
      <c r="FB2073" s="1"/>
      <c r="FC2073" s="1"/>
      <c r="FD2073" s="1"/>
      <c r="FE2073" s="1"/>
      <c r="FF2073" s="1"/>
      <c r="FG2073" s="1"/>
      <c r="FH2073" s="1"/>
      <c r="FI2073" s="1"/>
      <c r="FJ2073" s="1"/>
    </row>
    <row r="2074" spans="1:166" x14ac:dyDescent="0.15">
      <c r="A2074" s="65"/>
      <c r="B2074" s="15"/>
      <c r="C2074" s="7"/>
      <c r="D2074" s="13"/>
      <c r="E2074" s="14"/>
      <c r="F2074" s="14"/>
      <c r="G2074" s="14"/>
      <c r="H2074" s="14"/>
      <c r="I2074" s="13"/>
      <c r="J2074" s="52"/>
      <c r="K2074" s="2"/>
      <c r="L2074" s="18"/>
      <c r="M2074" s="12"/>
      <c r="N2074" s="12"/>
      <c r="O2074" s="18"/>
      <c r="P2074" s="14"/>
      <c r="Q2074" s="27"/>
      <c r="R2074" s="14"/>
      <c r="S2074" s="4"/>
      <c r="T2074" s="52"/>
      <c r="U2074" s="10"/>
      <c r="V2074" s="10"/>
      <c r="W2074" s="10"/>
      <c r="X2074" s="50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0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  <c r="EY2074" s="1"/>
      <c r="EZ2074" s="1"/>
      <c r="FA2074" s="1"/>
      <c r="FB2074" s="1"/>
      <c r="FC2074" s="1"/>
      <c r="FD2074" s="1"/>
      <c r="FE2074" s="1"/>
      <c r="FF2074" s="1"/>
      <c r="FG2074" s="1"/>
      <c r="FH2074" s="1"/>
      <c r="FI2074" s="1"/>
      <c r="FJ2074" s="1"/>
    </row>
    <row r="2075" spans="1:166" x14ac:dyDescent="0.15">
      <c r="A2075" s="65"/>
      <c r="B2075" s="15"/>
      <c r="C2075" s="7"/>
      <c r="D2075" s="13"/>
      <c r="E2075" s="14"/>
      <c r="F2075" s="14"/>
      <c r="G2075" s="14"/>
      <c r="H2075" s="14"/>
      <c r="I2075" s="13"/>
      <c r="J2075" s="52"/>
      <c r="K2075" s="2"/>
      <c r="L2075" s="18"/>
      <c r="M2075" s="12"/>
      <c r="N2075" s="12"/>
      <c r="O2075" s="18"/>
      <c r="P2075" s="14"/>
      <c r="Q2075" s="27"/>
      <c r="R2075" s="14"/>
      <c r="S2075" s="4"/>
      <c r="T2075" s="52"/>
      <c r="U2075" s="10"/>
      <c r="V2075" s="10"/>
      <c r="W2075" s="10"/>
      <c r="X2075" s="50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0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  <c r="EY2075" s="1"/>
      <c r="EZ2075" s="1"/>
      <c r="FA2075" s="1"/>
      <c r="FB2075" s="1"/>
      <c r="FC2075" s="1"/>
      <c r="FD2075" s="1"/>
      <c r="FE2075" s="1"/>
      <c r="FF2075" s="1"/>
      <c r="FG2075" s="1"/>
      <c r="FH2075" s="1"/>
      <c r="FI2075" s="1"/>
      <c r="FJ2075" s="1"/>
    </row>
    <row r="2076" spans="1:166" x14ac:dyDescent="0.15">
      <c r="A2076" s="65"/>
      <c r="B2076" s="15"/>
      <c r="C2076" s="7"/>
      <c r="D2076" s="13"/>
      <c r="E2076" s="14"/>
      <c r="F2076" s="14"/>
      <c r="G2076" s="14"/>
      <c r="H2076" s="14"/>
      <c r="I2076" s="13"/>
      <c r="J2076" s="52"/>
      <c r="K2076" s="2"/>
      <c r="L2076" s="18"/>
      <c r="M2076" s="12"/>
      <c r="N2076" s="12"/>
      <c r="O2076" s="18"/>
      <c r="P2076" s="14"/>
      <c r="Q2076" s="27"/>
      <c r="R2076" s="14"/>
      <c r="S2076" s="4"/>
      <c r="T2076" s="52"/>
      <c r="U2076" s="10"/>
      <c r="V2076" s="10"/>
      <c r="W2076" s="10"/>
      <c r="X2076" s="50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0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  <c r="EY2076" s="1"/>
      <c r="EZ2076" s="1"/>
      <c r="FA2076" s="1"/>
      <c r="FB2076" s="1"/>
      <c r="FC2076" s="1"/>
      <c r="FD2076" s="1"/>
      <c r="FE2076" s="1"/>
      <c r="FF2076" s="1"/>
      <c r="FG2076" s="1"/>
      <c r="FH2076" s="1"/>
      <c r="FI2076" s="1"/>
      <c r="FJ2076" s="1"/>
    </row>
    <row r="2077" spans="1:166" x14ac:dyDescent="0.15">
      <c r="A2077" s="65"/>
      <c r="B2077" s="15"/>
      <c r="C2077" s="7"/>
      <c r="D2077" s="13"/>
      <c r="E2077" s="14"/>
      <c r="F2077" s="14"/>
      <c r="G2077" s="14"/>
      <c r="H2077" s="14"/>
      <c r="I2077" s="13"/>
      <c r="J2077" s="52"/>
      <c r="K2077" s="2"/>
      <c r="L2077" s="18"/>
      <c r="M2077" s="12"/>
      <c r="N2077" s="12"/>
      <c r="O2077" s="18"/>
      <c r="P2077" s="14"/>
      <c r="Q2077" s="27"/>
      <c r="R2077" s="14"/>
      <c r="S2077" s="4"/>
      <c r="T2077" s="52"/>
      <c r="U2077" s="10"/>
      <c r="V2077" s="10"/>
      <c r="W2077" s="10"/>
      <c r="X2077" s="50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0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  <c r="EY2077" s="1"/>
      <c r="EZ2077" s="1"/>
      <c r="FA2077" s="1"/>
      <c r="FB2077" s="1"/>
      <c r="FC2077" s="1"/>
      <c r="FD2077" s="1"/>
      <c r="FE2077" s="1"/>
      <c r="FF2077" s="1"/>
      <c r="FG2077" s="1"/>
      <c r="FH2077" s="1"/>
      <c r="FI2077" s="1"/>
      <c r="FJ2077" s="1"/>
    </row>
    <row r="2078" spans="1:166" x14ac:dyDescent="0.15">
      <c r="A2078" s="65"/>
      <c r="B2078" s="15"/>
      <c r="C2078" s="7"/>
      <c r="D2078" s="13"/>
      <c r="E2078" s="14"/>
      <c r="F2078" s="14"/>
      <c r="G2078" s="14"/>
      <c r="H2078" s="14"/>
      <c r="I2078" s="13"/>
      <c r="J2078" s="52"/>
      <c r="K2078" s="2"/>
      <c r="L2078" s="18"/>
      <c r="M2078" s="12"/>
      <c r="N2078" s="12"/>
      <c r="O2078" s="18"/>
      <c r="P2078" s="14"/>
      <c r="Q2078" s="27"/>
      <c r="R2078" s="14"/>
      <c r="S2078" s="4"/>
      <c r="T2078" s="52"/>
      <c r="U2078" s="10"/>
      <c r="V2078" s="10"/>
      <c r="W2078" s="10"/>
      <c r="X2078" s="50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0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  <c r="EY2078" s="1"/>
      <c r="EZ2078" s="1"/>
      <c r="FA2078" s="1"/>
      <c r="FB2078" s="1"/>
      <c r="FC2078" s="1"/>
      <c r="FD2078" s="1"/>
      <c r="FE2078" s="1"/>
      <c r="FF2078" s="1"/>
      <c r="FG2078" s="1"/>
      <c r="FH2078" s="1"/>
      <c r="FI2078" s="1"/>
      <c r="FJ2078" s="1"/>
    </row>
    <row r="2079" spans="1:166" x14ac:dyDescent="0.15">
      <c r="A2079" s="65"/>
      <c r="B2079" s="15"/>
      <c r="C2079" s="7"/>
      <c r="D2079" s="13"/>
      <c r="E2079" s="14"/>
      <c r="F2079" s="14"/>
      <c r="G2079" s="14"/>
      <c r="H2079" s="14"/>
      <c r="I2079" s="13"/>
      <c r="J2079" s="52"/>
      <c r="K2079" s="2"/>
      <c r="L2079" s="18"/>
      <c r="M2079" s="12"/>
      <c r="N2079" s="12"/>
      <c r="O2079" s="18"/>
      <c r="P2079" s="14"/>
      <c r="Q2079" s="27"/>
      <c r="R2079" s="14"/>
      <c r="S2079" s="4"/>
      <c r="T2079" s="52"/>
      <c r="U2079" s="10"/>
      <c r="V2079" s="10"/>
      <c r="W2079" s="10"/>
      <c r="X2079" s="50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0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  <c r="EY2079" s="1"/>
      <c r="EZ2079" s="1"/>
      <c r="FA2079" s="1"/>
      <c r="FB2079" s="1"/>
      <c r="FC2079" s="1"/>
      <c r="FD2079" s="1"/>
      <c r="FE2079" s="1"/>
      <c r="FF2079" s="1"/>
      <c r="FG2079" s="1"/>
      <c r="FH2079" s="1"/>
      <c r="FI2079" s="1"/>
      <c r="FJ2079" s="1"/>
    </row>
    <row r="2080" spans="1:166" x14ac:dyDescent="0.15">
      <c r="A2080" s="65"/>
      <c r="B2080" s="15"/>
      <c r="C2080" s="7"/>
      <c r="D2080" s="13"/>
      <c r="E2080" s="14"/>
      <c r="F2080" s="14"/>
      <c r="G2080" s="14"/>
      <c r="H2080" s="14"/>
      <c r="I2080" s="13"/>
      <c r="J2080" s="52"/>
      <c r="K2080" s="2"/>
      <c r="L2080" s="18"/>
      <c r="M2080" s="12"/>
      <c r="N2080" s="12"/>
      <c r="O2080" s="18"/>
      <c r="P2080" s="14"/>
      <c r="Q2080" s="27"/>
      <c r="R2080" s="14"/>
      <c r="S2080" s="4"/>
      <c r="T2080" s="52"/>
      <c r="U2080" s="10"/>
      <c r="V2080" s="10"/>
      <c r="W2080" s="10"/>
      <c r="X2080" s="50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0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  <c r="EY2080" s="1"/>
      <c r="EZ2080" s="1"/>
      <c r="FA2080" s="1"/>
      <c r="FB2080" s="1"/>
      <c r="FC2080" s="1"/>
      <c r="FD2080" s="1"/>
      <c r="FE2080" s="1"/>
      <c r="FF2080" s="1"/>
      <c r="FG2080" s="1"/>
      <c r="FH2080" s="1"/>
      <c r="FI2080" s="1"/>
      <c r="FJ2080" s="1"/>
    </row>
    <row r="2081" spans="1:166" x14ac:dyDescent="0.15">
      <c r="A2081" s="65"/>
      <c r="B2081" s="15"/>
      <c r="C2081" s="7"/>
      <c r="D2081" s="13"/>
      <c r="E2081" s="14"/>
      <c r="F2081" s="14"/>
      <c r="G2081" s="14"/>
      <c r="H2081" s="14"/>
      <c r="I2081" s="13"/>
      <c r="J2081" s="52"/>
      <c r="K2081" s="2"/>
      <c r="L2081" s="18"/>
      <c r="M2081" s="12"/>
      <c r="N2081" s="12"/>
      <c r="O2081" s="18"/>
      <c r="P2081" s="14"/>
      <c r="Q2081" s="27"/>
      <c r="R2081" s="14"/>
      <c r="S2081" s="4"/>
      <c r="T2081" s="52"/>
      <c r="U2081" s="10"/>
      <c r="V2081" s="10"/>
      <c r="W2081" s="10"/>
      <c r="X2081" s="50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0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  <c r="EY2081" s="1"/>
      <c r="EZ2081" s="1"/>
      <c r="FA2081" s="1"/>
      <c r="FB2081" s="1"/>
      <c r="FC2081" s="1"/>
      <c r="FD2081" s="1"/>
      <c r="FE2081" s="1"/>
      <c r="FF2081" s="1"/>
      <c r="FG2081" s="1"/>
      <c r="FH2081" s="1"/>
      <c r="FI2081" s="1"/>
      <c r="FJ2081" s="1"/>
    </row>
    <row r="2082" spans="1:166" x14ac:dyDescent="0.15">
      <c r="A2082" s="65"/>
      <c r="B2082" s="15"/>
      <c r="C2082" s="7"/>
      <c r="D2082" s="13"/>
      <c r="E2082" s="14"/>
      <c r="F2082" s="14"/>
      <c r="G2082" s="14"/>
      <c r="H2082" s="14"/>
      <c r="I2082" s="13"/>
      <c r="J2082" s="52"/>
      <c r="K2082" s="2"/>
      <c r="L2082" s="18"/>
      <c r="M2082" s="12"/>
      <c r="N2082" s="12"/>
      <c r="O2082" s="18"/>
      <c r="P2082" s="14"/>
      <c r="Q2082" s="27"/>
      <c r="R2082" s="14"/>
      <c r="S2082" s="4"/>
      <c r="T2082" s="52"/>
      <c r="U2082" s="10"/>
      <c r="V2082" s="10"/>
      <c r="W2082" s="10"/>
      <c r="X2082" s="50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0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  <c r="EY2082" s="1"/>
      <c r="EZ2082" s="1"/>
      <c r="FA2082" s="1"/>
      <c r="FB2082" s="1"/>
      <c r="FC2082" s="1"/>
      <c r="FD2082" s="1"/>
      <c r="FE2082" s="1"/>
      <c r="FF2082" s="1"/>
      <c r="FG2082" s="1"/>
      <c r="FH2082" s="1"/>
      <c r="FI2082" s="1"/>
      <c r="FJ2082" s="1"/>
    </row>
    <row r="2083" spans="1:166" x14ac:dyDescent="0.15">
      <c r="A2083" s="65"/>
      <c r="B2083" s="15"/>
      <c r="C2083" s="7"/>
      <c r="D2083" s="13"/>
      <c r="E2083" s="14"/>
      <c r="F2083" s="14"/>
      <c r="G2083" s="14"/>
      <c r="H2083" s="14"/>
      <c r="I2083" s="13"/>
      <c r="J2083" s="52"/>
      <c r="K2083" s="2"/>
      <c r="L2083" s="18"/>
      <c r="M2083" s="12"/>
      <c r="N2083" s="12"/>
      <c r="O2083" s="18"/>
      <c r="P2083" s="14"/>
      <c r="Q2083" s="27"/>
      <c r="R2083" s="14"/>
      <c r="S2083" s="4"/>
      <c r="T2083" s="52"/>
      <c r="U2083" s="10"/>
      <c r="V2083" s="10"/>
      <c r="W2083" s="10"/>
      <c r="X2083" s="50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0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  <c r="EY2083" s="1"/>
      <c r="EZ2083" s="1"/>
      <c r="FA2083" s="1"/>
      <c r="FB2083" s="1"/>
      <c r="FC2083" s="1"/>
      <c r="FD2083" s="1"/>
      <c r="FE2083" s="1"/>
      <c r="FF2083" s="1"/>
      <c r="FG2083" s="1"/>
      <c r="FH2083" s="1"/>
      <c r="FI2083" s="1"/>
      <c r="FJ2083" s="1"/>
    </row>
    <row r="2084" spans="1:166" x14ac:dyDescent="0.15">
      <c r="A2084" s="65"/>
      <c r="B2084" s="15"/>
      <c r="C2084" s="7"/>
      <c r="D2084" s="13"/>
      <c r="E2084" s="14"/>
      <c r="F2084" s="14"/>
      <c r="G2084" s="14"/>
      <c r="H2084" s="14"/>
      <c r="I2084" s="13"/>
      <c r="J2084" s="52"/>
      <c r="K2084" s="2"/>
      <c r="L2084" s="18"/>
      <c r="M2084" s="12"/>
      <c r="N2084" s="12"/>
      <c r="O2084" s="18"/>
      <c r="P2084" s="14"/>
      <c r="Q2084" s="27"/>
      <c r="R2084" s="14"/>
      <c r="S2084" s="4"/>
      <c r="T2084" s="52"/>
      <c r="U2084" s="10"/>
      <c r="V2084" s="10"/>
      <c r="W2084" s="10"/>
      <c r="X2084" s="50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0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  <c r="EY2084" s="1"/>
      <c r="EZ2084" s="1"/>
      <c r="FA2084" s="1"/>
      <c r="FB2084" s="1"/>
      <c r="FC2084" s="1"/>
      <c r="FD2084" s="1"/>
      <c r="FE2084" s="1"/>
      <c r="FF2084" s="1"/>
      <c r="FG2084" s="1"/>
      <c r="FH2084" s="1"/>
      <c r="FI2084" s="1"/>
      <c r="FJ2084" s="1"/>
    </row>
    <row r="2085" spans="1:166" x14ac:dyDescent="0.15">
      <c r="A2085" s="65"/>
      <c r="B2085" s="15"/>
      <c r="C2085" s="7"/>
      <c r="D2085" s="13"/>
      <c r="E2085" s="14"/>
      <c r="F2085" s="14"/>
      <c r="G2085" s="14"/>
      <c r="H2085" s="14"/>
      <c r="I2085" s="13"/>
      <c r="J2085" s="52"/>
      <c r="K2085" s="2"/>
      <c r="L2085" s="18"/>
      <c r="M2085" s="12"/>
      <c r="N2085" s="12"/>
      <c r="O2085" s="18"/>
      <c r="P2085" s="14"/>
      <c r="Q2085" s="27"/>
      <c r="R2085" s="14"/>
      <c r="S2085" s="4"/>
      <c r="T2085" s="52"/>
      <c r="U2085" s="10"/>
      <c r="V2085" s="10"/>
      <c r="W2085" s="10"/>
      <c r="X2085" s="50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0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  <c r="EY2085" s="1"/>
      <c r="EZ2085" s="1"/>
      <c r="FA2085" s="1"/>
      <c r="FB2085" s="1"/>
      <c r="FC2085" s="1"/>
      <c r="FD2085" s="1"/>
      <c r="FE2085" s="1"/>
      <c r="FF2085" s="1"/>
      <c r="FG2085" s="1"/>
      <c r="FH2085" s="1"/>
      <c r="FI2085" s="1"/>
      <c r="FJ2085" s="1"/>
    </row>
    <row r="2086" spans="1:166" x14ac:dyDescent="0.15">
      <c r="A2086" s="65"/>
      <c r="B2086" s="15"/>
      <c r="C2086" s="7"/>
      <c r="D2086" s="13"/>
      <c r="E2086" s="14"/>
      <c r="F2086" s="14"/>
      <c r="G2086" s="14"/>
      <c r="H2086" s="14"/>
      <c r="I2086" s="13"/>
      <c r="J2086" s="52"/>
      <c r="K2086" s="2"/>
      <c r="L2086" s="18"/>
      <c r="M2086" s="12"/>
      <c r="N2086" s="12"/>
      <c r="O2086" s="18"/>
      <c r="P2086" s="14"/>
      <c r="Q2086" s="27"/>
      <c r="R2086" s="14"/>
      <c r="S2086" s="4"/>
      <c r="T2086" s="52"/>
      <c r="U2086" s="10"/>
      <c r="V2086" s="10"/>
      <c r="W2086" s="10"/>
      <c r="X2086" s="50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0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  <c r="EY2086" s="1"/>
      <c r="EZ2086" s="1"/>
      <c r="FA2086" s="1"/>
      <c r="FB2086" s="1"/>
      <c r="FC2086" s="1"/>
      <c r="FD2086" s="1"/>
      <c r="FE2086" s="1"/>
      <c r="FF2086" s="1"/>
      <c r="FG2086" s="1"/>
      <c r="FH2086" s="1"/>
      <c r="FI2086" s="1"/>
      <c r="FJ2086" s="1"/>
    </row>
    <row r="2087" spans="1:166" x14ac:dyDescent="0.15">
      <c r="A2087" s="65"/>
      <c r="B2087" s="15"/>
      <c r="C2087" s="7"/>
      <c r="D2087" s="13"/>
      <c r="E2087" s="14"/>
      <c r="F2087" s="14"/>
      <c r="G2087" s="14"/>
      <c r="H2087" s="14"/>
      <c r="I2087" s="13"/>
      <c r="J2087" s="52"/>
      <c r="K2087" s="2"/>
      <c r="L2087" s="18"/>
      <c r="M2087" s="12"/>
      <c r="N2087" s="12"/>
      <c r="O2087" s="18"/>
      <c r="P2087" s="14"/>
      <c r="Q2087" s="27"/>
      <c r="R2087" s="14"/>
      <c r="S2087" s="4"/>
      <c r="T2087" s="52"/>
      <c r="U2087" s="10"/>
      <c r="V2087" s="10"/>
      <c r="W2087" s="10"/>
      <c r="X2087" s="50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0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  <c r="EY2087" s="1"/>
      <c r="EZ2087" s="1"/>
      <c r="FA2087" s="1"/>
      <c r="FB2087" s="1"/>
      <c r="FC2087" s="1"/>
      <c r="FD2087" s="1"/>
      <c r="FE2087" s="1"/>
      <c r="FF2087" s="1"/>
      <c r="FG2087" s="1"/>
      <c r="FH2087" s="1"/>
      <c r="FI2087" s="1"/>
      <c r="FJ2087" s="1"/>
    </row>
    <row r="2088" spans="1:166" x14ac:dyDescent="0.15">
      <c r="A2088" s="65"/>
      <c r="B2088" s="15"/>
      <c r="C2088" s="7"/>
      <c r="D2088" s="13"/>
      <c r="E2088" s="14"/>
      <c r="F2088" s="14"/>
      <c r="G2088" s="14"/>
      <c r="H2088" s="14"/>
      <c r="I2088" s="13"/>
      <c r="J2088" s="52"/>
      <c r="K2088" s="2"/>
      <c r="L2088" s="18"/>
      <c r="M2088" s="12"/>
      <c r="N2088" s="12"/>
      <c r="O2088" s="18"/>
      <c r="P2088" s="14"/>
      <c r="Q2088" s="27"/>
      <c r="R2088" s="14"/>
      <c r="S2088" s="4"/>
      <c r="T2088" s="52"/>
      <c r="U2088" s="10"/>
      <c r="V2088" s="10"/>
      <c r="W2088" s="10"/>
      <c r="X2088" s="50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0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  <c r="EY2088" s="1"/>
      <c r="EZ2088" s="1"/>
      <c r="FA2088" s="1"/>
      <c r="FB2088" s="1"/>
      <c r="FC2088" s="1"/>
      <c r="FD2088" s="1"/>
      <c r="FE2088" s="1"/>
      <c r="FF2088" s="1"/>
      <c r="FG2088" s="1"/>
      <c r="FH2088" s="1"/>
      <c r="FI2088" s="1"/>
      <c r="FJ2088" s="1"/>
    </row>
    <row r="2089" spans="1:166" x14ac:dyDescent="0.15">
      <c r="A2089" s="65"/>
      <c r="B2089" s="15"/>
      <c r="C2089" s="7"/>
      <c r="D2089" s="13"/>
      <c r="E2089" s="14"/>
      <c r="F2089" s="14"/>
      <c r="G2089" s="14"/>
      <c r="H2089" s="14"/>
      <c r="I2089" s="13"/>
      <c r="J2089" s="52"/>
      <c r="K2089" s="2"/>
      <c r="L2089" s="18"/>
      <c r="M2089" s="12"/>
      <c r="N2089" s="12"/>
      <c r="O2089" s="18"/>
      <c r="P2089" s="14"/>
      <c r="Q2089" s="27"/>
      <c r="R2089" s="14"/>
      <c r="S2089" s="4"/>
      <c r="T2089" s="52"/>
      <c r="U2089" s="10"/>
      <c r="V2089" s="10"/>
      <c r="W2089" s="10"/>
      <c r="X2089" s="50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0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  <c r="EY2089" s="1"/>
      <c r="EZ2089" s="1"/>
      <c r="FA2089" s="1"/>
      <c r="FB2089" s="1"/>
      <c r="FC2089" s="1"/>
      <c r="FD2089" s="1"/>
      <c r="FE2089" s="1"/>
      <c r="FF2089" s="1"/>
      <c r="FG2089" s="1"/>
      <c r="FH2089" s="1"/>
      <c r="FI2089" s="1"/>
      <c r="FJ2089" s="1"/>
    </row>
    <row r="2090" spans="1:166" x14ac:dyDescent="0.15">
      <c r="A2090" s="65"/>
      <c r="B2090" s="15"/>
      <c r="C2090" s="7"/>
      <c r="D2090" s="13"/>
      <c r="E2090" s="14"/>
      <c r="F2090" s="14"/>
      <c r="G2090" s="14"/>
      <c r="H2090" s="14"/>
      <c r="I2090" s="13"/>
      <c r="J2090" s="52"/>
      <c r="K2090" s="2"/>
      <c r="L2090" s="18"/>
      <c r="M2090" s="12"/>
      <c r="N2090" s="12"/>
      <c r="O2090" s="18"/>
      <c r="P2090" s="14"/>
      <c r="Q2090" s="27"/>
      <c r="R2090" s="14"/>
      <c r="S2090" s="4"/>
      <c r="T2090" s="52"/>
      <c r="U2090" s="10"/>
      <c r="V2090" s="10"/>
      <c r="W2090" s="10"/>
      <c r="X2090" s="50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0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  <c r="EY2090" s="1"/>
      <c r="EZ2090" s="1"/>
      <c r="FA2090" s="1"/>
      <c r="FB2090" s="1"/>
      <c r="FC2090" s="1"/>
      <c r="FD2090" s="1"/>
      <c r="FE2090" s="1"/>
      <c r="FF2090" s="1"/>
      <c r="FG2090" s="1"/>
      <c r="FH2090" s="1"/>
      <c r="FI2090" s="1"/>
      <c r="FJ2090" s="1"/>
    </row>
    <row r="2091" spans="1:166" x14ac:dyDescent="0.15">
      <c r="A2091" s="65"/>
      <c r="B2091" s="15"/>
      <c r="C2091" s="7"/>
      <c r="D2091" s="13"/>
      <c r="E2091" s="14"/>
      <c r="F2091" s="14"/>
      <c r="G2091" s="14"/>
      <c r="H2091" s="14"/>
      <c r="I2091" s="13"/>
      <c r="J2091" s="52"/>
      <c r="K2091" s="2"/>
      <c r="L2091" s="18"/>
      <c r="M2091" s="12"/>
      <c r="N2091" s="12"/>
      <c r="O2091" s="18"/>
      <c r="P2091" s="14"/>
      <c r="Q2091" s="27"/>
      <c r="R2091" s="14"/>
      <c r="S2091" s="4"/>
      <c r="T2091" s="52"/>
      <c r="U2091" s="10"/>
      <c r="V2091" s="10"/>
      <c r="W2091" s="10"/>
      <c r="X2091" s="50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0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  <c r="EY2091" s="1"/>
      <c r="EZ2091" s="1"/>
      <c r="FA2091" s="1"/>
      <c r="FB2091" s="1"/>
      <c r="FC2091" s="1"/>
      <c r="FD2091" s="1"/>
      <c r="FE2091" s="1"/>
      <c r="FF2091" s="1"/>
      <c r="FG2091" s="1"/>
      <c r="FH2091" s="1"/>
      <c r="FI2091" s="1"/>
      <c r="FJ2091" s="1"/>
    </row>
    <row r="2092" spans="1:166" x14ac:dyDescent="0.15">
      <c r="A2092" s="65"/>
      <c r="B2092" s="15"/>
      <c r="C2092" s="7"/>
      <c r="D2092" s="13"/>
      <c r="E2092" s="14"/>
      <c r="F2092" s="14"/>
      <c r="G2092" s="14"/>
      <c r="H2092" s="14"/>
      <c r="I2092" s="13"/>
      <c r="J2092" s="52"/>
      <c r="K2092" s="2"/>
      <c r="L2092" s="18"/>
      <c r="M2092" s="12"/>
      <c r="N2092" s="12"/>
      <c r="O2092" s="18"/>
      <c r="P2092" s="14"/>
      <c r="Q2092" s="27"/>
      <c r="R2092" s="14"/>
      <c r="S2092" s="4"/>
      <c r="T2092" s="52"/>
      <c r="U2092" s="10"/>
      <c r="V2092" s="10"/>
      <c r="W2092" s="10"/>
      <c r="X2092" s="50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0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  <c r="EY2092" s="1"/>
      <c r="EZ2092" s="1"/>
      <c r="FA2092" s="1"/>
      <c r="FB2092" s="1"/>
      <c r="FC2092" s="1"/>
      <c r="FD2092" s="1"/>
      <c r="FE2092" s="1"/>
      <c r="FF2092" s="1"/>
      <c r="FG2092" s="1"/>
      <c r="FH2092" s="1"/>
      <c r="FI2092" s="1"/>
      <c r="FJ2092" s="1"/>
    </row>
    <row r="2093" spans="1:166" x14ac:dyDescent="0.15">
      <c r="A2093" s="65"/>
      <c r="B2093" s="15"/>
      <c r="C2093" s="7"/>
      <c r="D2093" s="13"/>
      <c r="E2093" s="14"/>
      <c r="F2093" s="14"/>
      <c r="G2093" s="14"/>
      <c r="H2093" s="14"/>
      <c r="I2093" s="13"/>
      <c r="J2093" s="52"/>
      <c r="K2093" s="2"/>
      <c r="L2093" s="18"/>
      <c r="M2093" s="12"/>
      <c r="N2093" s="12"/>
      <c r="O2093" s="18"/>
      <c r="P2093" s="14"/>
      <c r="Q2093" s="27"/>
      <c r="R2093" s="14"/>
      <c r="S2093" s="4"/>
      <c r="T2093" s="52"/>
      <c r="U2093" s="10"/>
      <c r="V2093" s="10"/>
      <c r="W2093" s="10"/>
      <c r="X2093" s="50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0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  <c r="EY2093" s="1"/>
      <c r="EZ2093" s="1"/>
      <c r="FA2093" s="1"/>
      <c r="FB2093" s="1"/>
      <c r="FC2093" s="1"/>
      <c r="FD2093" s="1"/>
      <c r="FE2093" s="1"/>
      <c r="FF2093" s="1"/>
      <c r="FG2093" s="1"/>
      <c r="FH2093" s="1"/>
      <c r="FI2093" s="1"/>
      <c r="FJ2093" s="1"/>
    </row>
    <row r="2094" spans="1:166" x14ac:dyDescent="0.15">
      <c r="A2094" s="65"/>
      <c r="B2094" s="15"/>
      <c r="C2094" s="7"/>
      <c r="D2094" s="13"/>
      <c r="E2094" s="14"/>
      <c r="F2094" s="14"/>
      <c r="G2094" s="14"/>
      <c r="H2094" s="14"/>
      <c r="I2094" s="13"/>
      <c r="J2094" s="52"/>
      <c r="K2094" s="2"/>
      <c r="L2094" s="18"/>
      <c r="M2094" s="12"/>
      <c r="N2094" s="12"/>
      <c r="O2094" s="18"/>
      <c r="P2094" s="14"/>
      <c r="Q2094" s="27"/>
      <c r="R2094" s="14"/>
      <c r="S2094" s="4"/>
      <c r="T2094" s="52"/>
      <c r="U2094" s="10"/>
      <c r="V2094" s="10"/>
      <c r="W2094" s="10"/>
      <c r="X2094" s="50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0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  <c r="EY2094" s="1"/>
      <c r="EZ2094" s="1"/>
      <c r="FA2094" s="1"/>
      <c r="FB2094" s="1"/>
      <c r="FC2094" s="1"/>
      <c r="FD2094" s="1"/>
      <c r="FE2094" s="1"/>
      <c r="FF2094" s="1"/>
      <c r="FG2094" s="1"/>
      <c r="FH2094" s="1"/>
      <c r="FI2094" s="1"/>
      <c r="FJ2094" s="1"/>
    </row>
    <row r="2095" spans="1:166" x14ac:dyDescent="0.15">
      <c r="A2095" s="65"/>
      <c r="B2095" s="15"/>
      <c r="C2095" s="7"/>
      <c r="D2095" s="13"/>
      <c r="E2095" s="14"/>
      <c r="F2095" s="14"/>
      <c r="G2095" s="14"/>
      <c r="H2095" s="14"/>
      <c r="I2095" s="13"/>
      <c r="J2095" s="52"/>
      <c r="K2095" s="2"/>
      <c r="L2095" s="18"/>
      <c r="M2095" s="12"/>
      <c r="N2095" s="12"/>
      <c r="O2095" s="18"/>
      <c r="P2095" s="14"/>
      <c r="Q2095" s="27"/>
      <c r="R2095" s="14"/>
      <c r="S2095" s="4"/>
      <c r="T2095" s="52"/>
      <c r="U2095" s="10"/>
      <c r="V2095" s="10"/>
      <c r="W2095" s="10"/>
      <c r="X2095" s="50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0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  <c r="EY2095" s="1"/>
      <c r="EZ2095" s="1"/>
      <c r="FA2095" s="1"/>
      <c r="FB2095" s="1"/>
      <c r="FC2095" s="1"/>
      <c r="FD2095" s="1"/>
      <c r="FE2095" s="1"/>
      <c r="FF2095" s="1"/>
      <c r="FG2095" s="1"/>
      <c r="FH2095" s="1"/>
      <c r="FI2095" s="1"/>
      <c r="FJ2095" s="1"/>
    </row>
    <row r="2096" spans="1:166" x14ac:dyDescent="0.15">
      <c r="A2096" s="65"/>
      <c r="B2096" s="15"/>
      <c r="C2096" s="7"/>
      <c r="D2096" s="13"/>
      <c r="E2096" s="14"/>
      <c r="F2096" s="14"/>
      <c r="G2096" s="14"/>
      <c r="H2096" s="14"/>
      <c r="I2096" s="13"/>
      <c r="J2096" s="52"/>
      <c r="K2096" s="2"/>
      <c r="L2096" s="18"/>
      <c r="M2096" s="12"/>
      <c r="N2096" s="12"/>
      <c r="O2096" s="18"/>
      <c r="P2096" s="14"/>
      <c r="Q2096" s="27"/>
      <c r="R2096" s="14"/>
      <c r="S2096" s="4"/>
      <c r="T2096" s="52"/>
      <c r="U2096" s="10"/>
      <c r="V2096" s="10"/>
      <c r="W2096" s="10"/>
      <c r="X2096" s="50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0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  <c r="EY2096" s="1"/>
      <c r="EZ2096" s="1"/>
      <c r="FA2096" s="1"/>
      <c r="FB2096" s="1"/>
      <c r="FC2096" s="1"/>
      <c r="FD2096" s="1"/>
      <c r="FE2096" s="1"/>
      <c r="FF2096" s="1"/>
      <c r="FG2096" s="1"/>
      <c r="FH2096" s="1"/>
      <c r="FI2096" s="1"/>
      <c r="FJ2096" s="1"/>
    </row>
    <row r="2097" spans="1:166" x14ac:dyDescent="0.15">
      <c r="A2097" s="65"/>
      <c r="B2097" s="15"/>
      <c r="C2097" s="7"/>
      <c r="D2097" s="13"/>
      <c r="E2097" s="14"/>
      <c r="F2097" s="14"/>
      <c r="G2097" s="14"/>
      <c r="H2097" s="14"/>
      <c r="I2097" s="13"/>
      <c r="J2097" s="52"/>
      <c r="K2097" s="2"/>
      <c r="L2097" s="18"/>
      <c r="M2097" s="12"/>
      <c r="N2097" s="12"/>
      <c r="O2097" s="18"/>
      <c r="P2097" s="14"/>
      <c r="Q2097" s="27"/>
      <c r="R2097" s="14"/>
      <c r="S2097" s="4"/>
      <c r="T2097" s="52"/>
      <c r="U2097" s="10"/>
      <c r="V2097" s="10"/>
      <c r="W2097" s="10"/>
      <c r="X2097" s="50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0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  <c r="EY2097" s="1"/>
      <c r="EZ2097" s="1"/>
      <c r="FA2097" s="1"/>
      <c r="FB2097" s="1"/>
      <c r="FC2097" s="1"/>
      <c r="FD2097" s="1"/>
      <c r="FE2097" s="1"/>
      <c r="FF2097" s="1"/>
      <c r="FG2097" s="1"/>
      <c r="FH2097" s="1"/>
      <c r="FI2097" s="1"/>
      <c r="FJ2097" s="1"/>
    </row>
    <row r="2098" spans="1:166" x14ac:dyDescent="0.15">
      <c r="A2098" s="65"/>
      <c r="B2098" s="15"/>
      <c r="C2098" s="7"/>
      <c r="D2098" s="13"/>
      <c r="E2098" s="14"/>
      <c r="F2098" s="14"/>
      <c r="G2098" s="14"/>
      <c r="H2098" s="14"/>
      <c r="I2098" s="13"/>
      <c r="J2098" s="52"/>
      <c r="K2098" s="2"/>
      <c r="L2098" s="18"/>
      <c r="M2098" s="12"/>
      <c r="N2098" s="12"/>
      <c r="O2098" s="18"/>
      <c r="P2098" s="14"/>
      <c r="Q2098" s="27"/>
      <c r="R2098" s="14"/>
      <c r="S2098" s="4"/>
      <c r="T2098" s="52"/>
      <c r="U2098" s="10"/>
      <c r="V2098" s="10"/>
      <c r="W2098" s="10"/>
      <c r="X2098" s="50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0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  <c r="EY2098" s="1"/>
      <c r="EZ2098" s="1"/>
      <c r="FA2098" s="1"/>
      <c r="FB2098" s="1"/>
      <c r="FC2098" s="1"/>
      <c r="FD2098" s="1"/>
      <c r="FE2098" s="1"/>
      <c r="FF2098" s="1"/>
      <c r="FG2098" s="1"/>
      <c r="FH2098" s="1"/>
      <c r="FI2098" s="1"/>
      <c r="FJ2098" s="1"/>
    </row>
    <row r="2099" spans="1:166" x14ac:dyDescent="0.15">
      <c r="A2099" s="65"/>
      <c r="B2099" s="15"/>
      <c r="C2099" s="7"/>
      <c r="D2099" s="13"/>
      <c r="E2099" s="14"/>
      <c r="F2099" s="14"/>
      <c r="G2099" s="14"/>
      <c r="H2099" s="14"/>
      <c r="I2099" s="13"/>
      <c r="J2099" s="52"/>
      <c r="K2099" s="2"/>
      <c r="L2099" s="18"/>
      <c r="M2099" s="12"/>
      <c r="N2099" s="12"/>
      <c r="O2099" s="18"/>
      <c r="P2099" s="14"/>
      <c r="Q2099" s="27"/>
      <c r="R2099" s="14"/>
      <c r="S2099" s="4"/>
      <c r="T2099" s="52"/>
      <c r="U2099" s="10"/>
      <c r="V2099" s="10"/>
      <c r="W2099" s="10"/>
      <c r="X2099" s="50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0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  <c r="EY2099" s="1"/>
      <c r="EZ2099" s="1"/>
      <c r="FA2099" s="1"/>
      <c r="FB2099" s="1"/>
      <c r="FC2099" s="1"/>
      <c r="FD2099" s="1"/>
      <c r="FE2099" s="1"/>
      <c r="FF2099" s="1"/>
      <c r="FG2099" s="1"/>
      <c r="FH2099" s="1"/>
      <c r="FI2099" s="1"/>
      <c r="FJ2099" s="1"/>
    </row>
    <row r="2100" spans="1:166" x14ac:dyDescent="0.15">
      <c r="A2100" s="65"/>
      <c r="B2100" s="15"/>
      <c r="C2100" s="7"/>
      <c r="D2100" s="13"/>
      <c r="E2100" s="14"/>
      <c r="F2100" s="14"/>
      <c r="G2100" s="14"/>
      <c r="H2100" s="14"/>
      <c r="I2100" s="13"/>
      <c r="J2100" s="52"/>
      <c r="K2100" s="2"/>
      <c r="L2100" s="18"/>
      <c r="M2100" s="12"/>
      <c r="N2100" s="12"/>
      <c r="O2100" s="18"/>
      <c r="P2100" s="14"/>
      <c r="Q2100" s="27"/>
      <c r="R2100" s="14"/>
      <c r="S2100" s="4"/>
      <c r="T2100" s="52"/>
      <c r="U2100" s="10"/>
      <c r="V2100" s="10"/>
      <c r="W2100" s="10"/>
      <c r="X2100" s="50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0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  <c r="EY2100" s="1"/>
      <c r="EZ2100" s="1"/>
      <c r="FA2100" s="1"/>
      <c r="FB2100" s="1"/>
      <c r="FC2100" s="1"/>
      <c r="FD2100" s="1"/>
      <c r="FE2100" s="1"/>
      <c r="FF2100" s="1"/>
      <c r="FG2100" s="1"/>
      <c r="FH2100" s="1"/>
      <c r="FI2100" s="1"/>
      <c r="FJ2100" s="1"/>
    </row>
    <row r="2101" spans="1:166" x14ac:dyDescent="0.15">
      <c r="A2101" s="65"/>
      <c r="B2101" s="15"/>
      <c r="C2101" s="7"/>
      <c r="D2101" s="13"/>
      <c r="E2101" s="14"/>
      <c r="F2101" s="14"/>
      <c r="G2101" s="14"/>
      <c r="H2101" s="14"/>
      <c r="I2101" s="13"/>
      <c r="J2101" s="52"/>
      <c r="K2101" s="2"/>
      <c r="L2101" s="18"/>
      <c r="M2101" s="12"/>
      <c r="N2101" s="12"/>
      <c r="O2101" s="18"/>
      <c r="P2101" s="14"/>
      <c r="Q2101" s="27"/>
      <c r="R2101" s="14"/>
      <c r="S2101" s="4"/>
      <c r="T2101" s="52"/>
      <c r="U2101" s="10"/>
      <c r="V2101" s="10"/>
      <c r="W2101" s="10"/>
      <c r="X2101" s="50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0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  <c r="EY2101" s="1"/>
      <c r="EZ2101" s="1"/>
      <c r="FA2101" s="1"/>
      <c r="FB2101" s="1"/>
      <c r="FC2101" s="1"/>
      <c r="FD2101" s="1"/>
      <c r="FE2101" s="1"/>
      <c r="FF2101" s="1"/>
      <c r="FG2101" s="1"/>
      <c r="FH2101" s="1"/>
      <c r="FI2101" s="1"/>
      <c r="FJ2101" s="1"/>
    </row>
    <row r="2102" spans="1:166" x14ac:dyDescent="0.15">
      <c r="A2102" s="65"/>
      <c r="B2102" s="15"/>
      <c r="C2102" s="7"/>
      <c r="D2102" s="13"/>
      <c r="E2102" s="14"/>
      <c r="F2102" s="14"/>
      <c r="G2102" s="14"/>
      <c r="H2102" s="14"/>
      <c r="I2102" s="13"/>
      <c r="J2102" s="52"/>
      <c r="K2102" s="2"/>
      <c r="L2102" s="18"/>
      <c r="M2102" s="12"/>
      <c r="N2102" s="12"/>
      <c r="O2102" s="18"/>
      <c r="P2102" s="14"/>
      <c r="Q2102" s="27"/>
      <c r="R2102" s="14"/>
      <c r="S2102" s="4"/>
      <c r="T2102" s="52"/>
      <c r="U2102" s="10"/>
      <c r="V2102" s="10"/>
      <c r="W2102" s="10"/>
      <c r="X2102" s="50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0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  <c r="EY2102" s="1"/>
      <c r="EZ2102" s="1"/>
      <c r="FA2102" s="1"/>
      <c r="FB2102" s="1"/>
      <c r="FC2102" s="1"/>
      <c r="FD2102" s="1"/>
      <c r="FE2102" s="1"/>
      <c r="FF2102" s="1"/>
      <c r="FG2102" s="1"/>
      <c r="FH2102" s="1"/>
      <c r="FI2102" s="1"/>
      <c r="FJ2102" s="1"/>
    </row>
    <row r="2103" spans="1:166" x14ac:dyDescent="0.15">
      <c r="A2103" s="65"/>
      <c r="B2103" s="15"/>
      <c r="C2103" s="7"/>
      <c r="D2103" s="13"/>
      <c r="E2103" s="14"/>
      <c r="F2103" s="14"/>
      <c r="G2103" s="14"/>
      <c r="H2103" s="14"/>
      <c r="I2103" s="13"/>
      <c r="J2103" s="52"/>
      <c r="K2103" s="2"/>
      <c r="L2103" s="18"/>
      <c r="M2103" s="12"/>
      <c r="N2103" s="12"/>
      <c r="O2103" s="18"/>
      <c r="P2103" s="14"/>
      <c r="Q2103" s="27"/>
      <c r="R2103" s="14"/>
      <c r="S2103" s="4"/>
      <c r="T2103" s="52"/>
      <c r="U2103" s="10"/>
      <c r="V2103" s="10"/>
      <c r="W2103" s="10"/>
      <c r="X2103" s="50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0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  <c r="EY2103" s="1"/>
      <c r="EZ2103" s="1"/>
      <c r="FA2103" s="1"/>
      <c r="FB2103" s="1"/>
      <c r="FC2103" s="1"/>
      <c r="FD2103" s="1"/>
      <c r="FE2103" s="1"/>
      <c r="FF2103" s="1"/>
      <c r="FG2103" s="1"/>
      <c r="FH2103" s="1"/>
      <c r="FI2103" s="1"/>
      <c r="FJ2103" s="1"/>
    </row>
    <row r="2104" spans="1:166" x14ac:dyDescent="0.15">
      <c r="A2104" s="65"/>
      <c r="B2104" s="15"/>
      <c r="C2104" s="7"/>
      <c r="D2104" s="13"/>
      <c r="E2104" s="14"/>
      <c r="F2104" s="14"/>
      <c r="G2104" s="14"/>
      <c r="H2104" s="14"/>
      <c r="I2104" s="13"/>
      <c r="J2104" s="52"/>
      <c r="K2104" s="2"/>
      <c r="L2104" s="18"/>
      <c r="M2104" s="12"/>
      <c r="N2104" s="12"/>
      <c r="O2104" s="18"/>
      <c r="P2104" s="14"/>
      <c r="Q2104" s="27"/>
      <c r="R2104" s="14"/>
      <c r="S2104" s="4"/>
      <c r="T2104" s="52"/>
      <c r="U2104" s="10"/>
      <c r="V2104" s="10"/>
      <c r="W2104" s="10"/>
      <c r="X2104" s="50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0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  <c r="EY2104" s="1"/>
      <c r="EZ2104" s="1"/>
      <c r="FA2104" s="1"/>
      <c r="FB2104" s="1"/>
      <c r="FC2104" s="1"/>
      <c r="FD2104" s="1"/>
      <c r="FE2104" s="1"/>
      <c r="FF2104" s="1"/>
      <c r="FG2104" s="1"/>
      <c r="FH2104" s="1"/>
      <c r="FI2104" s="1"/>
      <c r="FJ2104" s="1"/>
    </row>
    <row r="2105" spans="1:166" x14ac:dyDescent="0.15">
      <c r="A2105" s="65"/>
      <c r="B2105" s="15"/>
      <c r="C2105" s="7"/>
      <c r="D2105" s="13"/>
      <c r="E2105" s="14"/>
      <c r="F2105" s="14"/>
      <c r="G2105" s="14"/>
      <c r="H2105" s="14"/>
      <c r="I2105" s="13"/>
      <c r="J2105" s="52"/>
      <c r="K2105" s="2"/>
      <c r="L2105" s="18"/>
      <c r="M2105" s="12"/>
      <c r="N2105" s="12"/>
      <c r="O2105" s="18"/>
      <c r="P2105" s="14"/>
      <c r="Q2105" s="27"/>
      <c r="R2105" s="14"/>
      <c r="S2105" s="4"/>
      <c r="T2105" s="52"/>
      <c r="U2105" s="10"/>
      <c r="V2105" s="10"/>
      <c r="W2105" s="10"/>
      <c r="X2105" s="50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0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  <c r="EY2105" s="1"/>
      <c r="EZ2105" s="1"/>
      <c r="FA2105" s="1"/>
      <c r="FB2105" s="1"/>
      <c r="FC2105" s="1"/>
      <c r="FD2105" s="1"/>
      <c r="FE2105" s="1"/>
      <c r="FF2105" s="1"/>
      <c r="FG2105" s="1"/>
      <c r="FH2105" s="1"/>
      <c r="FI2105" s="1"/>
      <c r="FJ2105" s="1"/>
    </row>
    <row r="2106" spans="1:166" x14ac:dyDescent="0.15">
      <c r="A2106" s="65"/>
      <c r="B2106" s="15"/>
      <c r="C2106" s="7"/>
      <c r="D2106" s="13"/>
      <c r="E2106" s="14"/>
      <c r="F2106" s="14"/>
      <c r="G2106" s="14"/>
      <c r="H2106" s="14"/>
      <c r="I2106" s="13"/>
      <c r="J2106" s="52"/>
      <c r="K2106" s="2"/>
      <c r="L2106" s="18"/>
      <c r="M2106" s="12"/>
      <c r="N2106" s="12"/>
      <c r="O2106" s="18"/>
      <c r="P2106" s="14"/>
      <c r="Q2106" s="27"/>
      <c r="R2106" s="14"/>
      <c r="S2106" s="4"/>
      <c r="T2106" s="52"/>
      <c r="U2106" s="10"/>
      <c r="V2106" s="10"/>
      <c r="W2106" s="10"/>
      <c r="X2106" s="50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0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  <c r="EY2106" s="1"/>
      <c r="EZ2106" s="1"/>
      <c r="FA2106" s="1"/>
      <c r="FB2106" s="1"/>
      <c r="FC2106" s="1"/>
      <c r="FD2106" s="1"/>
      <c r="FE2106" s="1"/>
      <c r="FF2106" s="1"/>
      <c r="FG2106" s="1"/>
      <c r="FH2106" s="1"/>
      <c r="FI2106" s="1"/>
      <c r="FJ2106" s="1"/>
    </row>
    <row r="2107" spans="1:166" x14ac:dyDescent="0.15">
      <c r="A2107" s="65"/>
      <c r="B2107" s="15"/>
      <c r="C2107" s="7"/>
      <c r="D2107" s="13"/>
      <c r="E2107" s="14"/>
      <c r="F2107" s="14"/>
      <c r="G2107" s="14"/>
      <c r="H2107" s="14"/>
      <c r="I2107" s="13"/>
      <c r="J2107" s="52"/>
      <c r="K2107" s="2"/>
      <c r="L2107" s="18"/>
      <c r="M2107" s="12"/>
      <c r="N2107" s="12"/>
      <c r="O2107" s="18"/>
      <c r="P2107" s="14"/>
      <c r="Q2107" s="27"/>
      <c r="R2107" s="14"/>
      <c r="S2107" s="4"/>
      <c r="T2107" s="52"/>
      <c r="U2107" s="10"/>
      <c r="V2107" s="10"/>
      <c r="W2107" s="10"/>
      <c r="X2107" s="50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0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  <c r="EY2107" s="1"/>
      <c r="EZ2107" s="1"/>
      <c r="FA2107" s="1"/>
      <c r="FB2107" s="1"/>
      <c r="FC2107" s="1"/>
      <c r="FD2107" s="1"/>
      <c r="FE2107" s="1"/>
      <c r="FF2107" s="1"/>
      <c r="FG2107" s="1"/>
      <c r="FH2107" s="1"/>
      <c r="FI2107" s="1"/>
      <c r="FJ2107" s="1"/>
    </row>
    <row r="2108" spans="1:166" x14ac:dyDescent="0.15">
      <c r="A2108" s="65"/>
      <c r="B2108" s="15"/>
      <c r="C2108" s="7"/>
      <c r="D2108" s="13"/>
      <c r="E2108" s="14"/>
      <c r="F2108" s="14"/>
      <c r="G2108" s="14"/>
      <c r="H2108" s="14"/>
      <c r="I2108" s="13"/>
      <c r="J2108" s="52"/>
      <c r="K2108" s="2"/>
      <c r="L2108" s="18"/>
      <c r="M2108" s="12"/>
      <c r="N2108" s="12"/>
      <c r="O2108" s="18"/>
      <c r="P2108" s="14"/>
      <c r="Q2108" s="27"/>
      <c r="R2108" s="14"/>
      <c r="S2108" s="4"/>
      <c r="T2108" s="52"/>
      <c r="U2108" s="10"/>
      <c r="V2108" s="10"/>
      <c r="W2108" s="10"/>
      <c r="X2108" s="50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0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  <c r="EY2108" s="1"/>
      <c r="EZ2108" s="1"/>
      <c r="FA2108" s="1"/>
      <c r="FB2108" s="1"/>
      <c r="FC2108" s="1"/>
      <c r="FD2108" s="1"/>
      <c r="FE2108" s="1"/>
      <c r="FF2108" s="1"/>
      <c r="FG2108" s="1"/>
      <c r="FH2108" s="1"/>
      <c r="FI2108" s="1"/>
      <c r="FJ2108" s="1"/>
    </row>
    <row r="2109" spans="1:166" x14ac:dyDescent="0.15">
      <c r="A2109" s="65"/>
      <c r="B2109" s="15"/>
      <c r="C2109" s="7"/>
      <c r="D2109" s="13"/>
      <c r="E2109" s="14"/>
      <c r="F2109" s="14"/>
      <c r="G2109" s="14"/>
      <c r="H2109" s="14"/>
      <c r="I2109" s="13"/>
      <c r="J2109" s="52"/>
      <c r="K2109" s="2"/>
      <c r="L2109" s="18"/>
      <c r="M2109" s="12"/>
      <c r="N2109" s="12"/>
      <c r="O2109" s="18"/>
      <c r="P2109" s="14"/>
      <c r="Q2109" s="27"/>
      <c r="R2109" s="14"/>
      <c r="S2109" s="4"/>
      <c r="T2109" s="52"/>
      <c r="U2109" s="10"/>
      <c r="V2109" s="10"/>
      <c r="W2109" s="10"/>
      <c r="X2109" s="50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0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  <c r="EY2109" s="1"/>
      <c r="EZ2109" s="1"/>
      <c r="FA2109" s="1"/>
      <c r="FB2109" s="1"/>
      <c r="FC2109" s="1"/>
      <c r="FD2109" s="1"/>
      <c r="FE2109" s="1"/>
      <c r="FF2109" s="1"/>
      <c r="FG2109" s="1"/>
      <c r="FH2109" s="1"/>
      <c r="FI2109" s="1"/>
      <c r="FJ2109" s="1"/>
    </row>
    <row r="2110" spans="1:166" x14ac:dyDescent="0.15">
      <c r="A2110" s="65"/>
      <c r="B2110" s="15"/>
      <c r="C2110" s="7"/>
      <c r="D2110" s="13"/>
      <c r="E2110" s="14"/>
      <c r="F2110" s="14"/>
      <c r="G2110" s="14"/>
      <c r="H2110" s="14"/>
      <c r="I2110" s="13"/>
      <c r="J2110" s="52"/>
      <c r="K2110" s="2"/>
      <c r="L2110" s="18"/>
      <c r="M2110" s="12"/>
      <c r="N2110" s="12"/>
      <c r="O2110" s="18"/>
      <c r="P2110" s="14"/>
      <c r="Q2110" s="27"/>
      <c r="R2110" s="14"/>
      <c r="S2110" s="4"/>
      <c r="T2110" s="52"/>
      <c r="U2110" s="10"/>
      <c r="V2110" s="10"/>
      <c r="W2110" s="10"/>
      <c r="X2110" s="50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0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  <c r="EY2110" s="1"/>
      <c r="EZ2110" s="1"/>
      <c r="FA2110" s="1"/>
      <c r="FB2110" s="1"/>
      <c r="FC2110" s="1"/>
      <c r="FD2110" s="1"/>
      <c r="FE2110" s="1"/>
      <c r="FF2110" s="1"/>
      <c r="FG2110" s="1"/>
      <c r="FH2110" s="1"/>
      <c r="FI2110" s="1"/>
      <c r="FJ2110" s="1"/>
    </row>
    <row r="2111" spans="1:166" x14ac:dyDescent="0.15">
      <c r="A2111" s="65"/>
      <c r="B2111" s="15"/>
      <c r="C2111" s="7"/>
      <c r="D2111" s="13"/>
      <c r="E2111" s="14"/>
      <c r="F2111" s="14"/>
      <c r="G2111" s="14"/>
      <c r="H2111" s="14"/>
      <c r="I2111" s="13"/>
      <c r="J2111" s="52"/>
      <c r="K2111" s="2"/>
      <c r="L2111" s="18"/>
      <c r="M2111" s="12"/>
      <c r="N2111" s="12"/>
      <c r="O2111" s="18"/>
      <c r="P2111" s="14"/>
      <c r="Q2111" s="27"/>
      <c r="R2111" s="14"/>
      <c r="S2111" s="4"/>
      <c r="T2111" s="52"/>
      <c r="U2111" s="10"/>
      <c r="V2111" s="10"/>
      <c r="W2111" s="10"/>
      <c r="X2111" s="50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0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  <c r="EY2111" s="1"/>
      <c r="EZ2111" s="1"/>
      <c r="FA2111" s="1"/>
      <c r="FB2111" s="1"/>
      <c r="FC2111" s="1"/>
      <c r="FD2111" s="1"/>
      <c r="FE2111" s="1"/>
      <c r="FF2111" s="1"/>
      <c r="FG2111" s="1"/>
      <c r="FH2111" s="1"/>
      <c r="FI2111" s="1"/>
      <c r="FJ2111" s="1"/>
    </row>
    <row r="2112" spans="1:166" x14ac:dyDescent="0.15">
      <c r="A2112" s="65"/>
      <c r="B2112" s="15"/>
      <c r="C2112" s="7"/>
      <c r="D2112" s="13"/>
      <c r="E2112" s="14"/>
      <c r="F2112" s="14"/>
      <c r="G2112" s="14"/>
      <c r="H2112" s="14"/>
      <c r="I2112" s="13"/>
      <c r="J2112" s="52"/>
      <c r="K2112" s="2"/>
      <c r="L2112" s="18"/>
      <c r="M2112" s="12"/>
      <c r="N2112" s="12"/>
      <c r="O2112" s="18"/>
      <c r="P2112" s="14"/>
      <c r="Q2112" s="27"/>
      <c r="R2112" s="14"/>
      <c r="S2112" s="4"/>
      <c r="T2112" s="52"/>
      <c r="U2112" s="10"/>
      <c r="V2112" s="10"/>
      <c r="W2112" s="10"/>
      <c r="X2112" s="50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0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  <c r="EY2112" s="1"/>
      <c r="EZ2112" s="1"/>
      <c r="FA2112" s="1"/>
      <c r="FB2112" s="1"/>
      <c r="FC2112" s="1"/>
      <c r="FD2112" s="1"/>
      <c r="FE2112" s="1"/>
      <c r="FF2112" s="1"/>
      <c r="FG2112" s="1"/>
      <c r="FH2112" s="1"/>
      <c r="FI2112" s="1"/>
      <c r="FJ2112" s="1"/>
    </row>
    <row r="2113" spans="1:166" x14ac:dyDescent="0.15">
      <c r="A2113" s="65"/>
      <c r="B2113" s="15"/>
      <c r="C2113" s="7"/>
      <c r="D2113" s="13"/>
      <c r="E2113" s="14"/>
      <c r="F2113" s="14"/>
      <c r="G2113" s="14"/>
      <c r="H2113" s="14"/>
      <c r="I2113" s="13"/>
      <c r="J2113" s="52"/>
      <c r="K2113" s="2"/>
      <c r="L2113" s="18"/>
      <c r="M2113" s="12"/>
      <c r="N2113" s="12"/>
      <c r="O2113" s="18"/>
      <c r="P2113" s="14"/>
      <c r="Q2113" s="27"/>
      <c r="R2113" s="14"/>
      <c r="S2113" s="4"/>
      <c r="T2113" s="52"/>
      <c r="U2113" s="10"/>
      <c r="V2113" s="10"/>
      <c r="W2113" s="10"/>
      <c r="X2113" s="50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0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  <c r="EY2113" s="1"/>
      <c r="EZ2113" s="1"/>
      <c r="FA2113" s="1"/>
      <c r="FB2113" s="1"/>
      <c r="FC2113" s="1"/>
      <c r="FD2113" s="1"/>
      <c r="FE2113" s="1"/>
      <c r="FF2113" s="1"/>
      <c r="FG2113" s="1"/>
      <c r="FH2113" s="1"/>
      <c r="FI2113" s="1"/>
      <c r="FJ2113" s="1"/>
    </row>
    <row r="2114" spans="1:166" x14ac:dyDescent="0.15">
      <c r="A2114" s="65"/>
      <c r="B2114" s="15"/>
      <c r="C2114" s="7"/>
      <c r="D2114" s="13"/>
      <c r="E2114" s="14"/>
      <c r="F2114" s="14"/>
      <c r="G2114" s="14"/>
      <c r="H2114" s="14"/>
      <c r="I2114" s="13"/>
      <c r="J2114" s="52"/>
      <c r="K2114" s="2"/>
      <c r="L2114" s="18"/>
      <c r="M2114" s="12"/>
      <c r="N2114" s="12"/>
      <c r="O2114" s="18"/>
      <c r="P2114" s="14"/>
      <c r="Q2114" s="27"/>
      <c r="R2114" s="14"/>
      <c r="S2114" s="4"/>
      <c r="T2114" s="52"/>
      <c r="U2114" s="10"/>
      <c r="V2114" s="10"/>
      <c r="W2114" s="10"/>
      <c r="X2114" s="50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0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  <c r="EY2114" s="1"/>
      <c r="EZ2114" s="1"/>
      <c r="FA2114" s="1"/>
      <c r="FB2114" s="1"/>
      <c r="FC2114" s="1"/>
      <c r="FD2114" s="1"/>
      <c r="FE2114" s="1"/>
      <c r="FF2114" s="1"/>
      <c r="FG2114" s="1"/>
      <c r="FH2114" s="1"/>
      <c r="FI2114" s="1"/>
      <c r="FJ2114" s="1"/>
    </row>
    <row r="2115" spans="1:166" x14ac:dyDescent="0.15">
      <c r="A2115" s="65"/>
      <c r="B2115" s="15"/>
      <c r="C2115" s="7"/>
      <c r="D2115" s="13"/>
      <c r="E2115" s="14"/>
      <c r="F2115" s="14"/>
      <c r="G2115" s="14"/>
      <c r="H2115" s="14"/>
      <c r="I2115" s="13"/>
      <c r="J2115" s="52"/>
      <c r="K2115" s="2"/>
      <c r="L2115" s="18"/>
      <c r="M2115" s="12"/>
      <c r="N2115" s="12"/>
      <c r="O2115" s="18"/>
      <c r="P2115" s="14"/>
      <c r="Q2115" s="27"/>
      <c r="R2115" s="14"/>
      <c r="S2115" s="4"/>
      <c r="T2115" s="52"/>
      <c r="U2115" s="10"/>
      <c r="V2115" s="10"/>
      <c r="W2115" s="10"/>
      <c r="X2115" s="50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0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  <c r="EY2115" s="1"/>
      <c r="EZ2115" s="1"/>
      <c r="FA2115" s="1"/>
      <c r="FB2115" s="1"/>
      <c r="FC2115" s="1"/>
      <c r="FD2115" s="1"/>
      <c r="FE2115" s="1"/>
      <c r="FF2115" s="1"/>
      <c r="FG2115" s="1"/>
      <c r="FH2115" s="1"/>
      <c r="FI2115" s="1"/>
      <c r="FJ2115" s="1"/>
    </row>
    <row r="2116" spans="1:166" x14ac:dyDescent="0.15">
      <c r="A2116" s="65"/>
      <c r="B2116" s="15"/>
      <c r="C2116" s="7"/>
      <c r="D2116" s="13"/>
      <c r="E2116" s="14"/>
      <c r="F2116" s="14"/>
      <c r="G2116" s="14"/>
      <c r="H2116" s="14"/>
      <c r="I2116" s="13"/>
      <c r="J2116" s="52"/>
      <c r="K2116" s="2"/>
      <c r="L2116" s="18"/>
      <c r="M2116" s="12"/>
      <c r="N2116" s="12"/>
      <c r="O2116" s="18"/>
      <c r="P2116" s="14"/>
      <c r="Q2116" s="27"/>
      <c r="R2116" s="14"/>
      <c r="S2116" s="4"/>
      <c r="T2116" s="52"/>
      <c r="U2116" s="10"/>
      <c r="V2116" s="10"/>
      <c r="W2116" s="10"/>
      <c r="X2116" s="50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0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  <c r="EY2116" s="1"/>
      <c r="EZ2116" s="1"/>
      <c r="FA2116" s="1"/>
      <c r="FB2116" s="1"/>
      <c r="FC2116" s="1"/>
      <c r="FD2116" s="1"/>
      <c r="FE2116" s="1"/>
      <c r="FF2116" s="1"/>
      <c r="FG2116" s="1"/>
      <c r="FH2116" s="1"/>
      <c r="FI2116" s="1"/>
      <c r="FJ2116" s="1"/>
    </row>
    <row r="2117" spans="1:166" x14ac:dyDescent="0.15">
      <c r="A2117" s="65"/>
      <c r="B2117" s="15"/>
      <c r="C2117" s="7"/>
      <c r="D2117" s="13"/>
      <c r="E2117" s="14"/>
      <c r="F2117" s="14"/>
      <c r="G2117" s="14"/>
      <c r="H2117" s="14"/>
      <c r="I2117" s="13"/>
      <c r="J2117" s="52"/>
      <c r="K2117" s="2"/>
      <c r="L2117" s="18"/>
      <c r="M2117" s="12"/>
      <c r="N2117" s="12"/>
      <c r="O2117" s="18"/>
      <c r="P2117" s="14"/>
      <c r="Q2117" s="27"/>
      <c r="R2117" s="14"/>
      <c r="S2117" s="4"/>
      <c r="T2117" s="52"/>
      <c r="U2117" s="10"/>
      <c r="V2117" s="10"/>
      <c r="W2117" s="10"/>
      <c r="X2117" s="50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0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  <c r="EY2117" s="1"/>
      <c r="EZ2117" s="1"/>
      <c r="FA2117" s="1"/>
      <c r="FB2117" s="1"/>
      <c r="FC2117" s="1"/>
      <c r="FD2117" s="1"/>
      <c r="FE2117" s="1"/>
      <c r="FF2117" s="1"/>
      <c r="FG2117" s="1"/>
      <c r="FH2117" s="1"/>
      <c r="FI2117" s="1"/>
      <c r="FJ2117" s="1"/>
    </row>
    <row r="2118" spans="1:166" x14ac:dyDescent="0.15">
      <c r="A2118" s="65"/>
      <c r="B2118" s="15"/>
      <c r="C2118" s="7"/>
      <c r="D2118" s="13"/>
      <c r="E2118" s="14"/>
      <c r="F2118" s="14"/>
      <c r="G2118" s="14"/>
      <c r="H2118" s="14"/>
      <c r="I2118" s="13"/>
      <c r="J2118" s="52"/>
      <c r="K2118" s="2"/>
      <c r="L2118" s="18"/>
      <c r="M2118" s="12"/>
      <c r="N2118" s="12"/>
      <c r="O2118" s="18"/>
      <c r="P2118" s="14"/>
      <c r="Q2118" s="27"/>
      <c r="R2118" s="14"/>
      <c r="S2118" s="4"/>
      <c r="T2118" s="52"/>
      <c r="U2118" s="10"/>
      <c r="V2118" s="10"/>
      <c r="W2118" s="10"/>
      <c r="X2118" s="50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0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  <c r="EY2118" s="1"/>
      <c r="EZ2118" s="1"/>
      <c r="FA2118" s="1"/>
      <c r="FB2118" s="1"/>
      <c r="FC2118" s="1"/>
      <c r="FD2118" s="1"/>
      <c r="FE2118" s="1"/>
      <c r="FF2118" s="1"/>
      <c r="FG2118" s="1"/>
      <c r="FH2118" s="1"/>
      <c r="FI2118" s="1"/>
      <c r="FJ2118" s="1"/>
    </row>
    <row r="2119" spans="1:166" x14ac:dyDescent="0.15">
      <c r="A2119" s="65"/>
      <c r="B2119" s="15"/>
      <c r="C2119" s="7"/>
      <c r="D2119" s="13"/>
      <c r="E2119" s="14"/>
      <c r="F2119" s="14"/>
      <c r="G2119" s="14"/>
      <c r="H2119" s="14"/>
      <c r="I2119" s="13"/>
      <c r="J2119" s="52"/>
      <c r="K2119" s="2"/>
      <c r="L2119" s="18"/>
      <c r="M2119" s="12"/>
      <c r="N2119" s="12"/>
      <c r="O2119" s="18"/>
      <c r="P2119" s="14"/>
      <c r="Q2119" s="27"/>
      <c r="R2119" s="14"/>
      <c r="S2119" s="4"/>
      <c r="T2119" s="52"/>
      <c r="U2119" s="10"/>
      <c r="V2119" s="10"/>
      <c r="W2119" s="10"/>
      <c r="X2119" s="50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0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  <c r="EY2119" s="1"/>
      <c r="EZ2119" s="1"/>
      <c r="FA2119" s="1"/>
      <c r="FB2119" s="1"/>
      <c r="FC2119" s="1"/>
      <c r="FD2119" s="1"/>
      <c r="FE2119" s="1"/>
      <c r="FF2119" s="1"/>
      <c r="FG2119" s="1"/>
      <c r="FH2119" s="1"/>
      <c r="FI2119" s="1"/>
      <c r="FJ2119" s="1"/>
    </row>
    <row r="2120" spans="1:166" x14ac:dyDescent="0.15">
      <c r="A2120" s="65"/>
      <c r="B2120" s="15"/>
      <c r="C2120" s="7"/>
      <c r="D2120" s="13"/>
      <c r="E2120" s="14"/>
      <c r="F2120" s="14"/>
      <c r="G2120" s="14"/>
      <c r="H2120" s="14"/>
      <c r="I2120" s="13"/>
      <c r="J2120" s="52"/>
      <c r="K2120" s="2"/>
      <c r="L2120" s="18"/>
      <c r="M2120" s="12"/>
      <c r="N2120" s="12"/>
      <c r="O2120" s="18"/>
      <c r="P2120" s="14"/>
      <c r="Q2120" s="27"/>
      <c r="R2120" s="14"/>
      <c r="S2120" s="4"/>
      <c r="T2120" s="52"/>
      <c r="U2120" s="10"/>
      <c r="V2120" s="10"/>
      <c r="W2120" s="10"/>
      <c r="X2120" s="50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0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  <c r="EY2120" s="1"/>
      <c r="EZ2120" s="1"/>
      <c r="FA2120" s="1"/>
      <c r="FB2120" s="1"/>
      <c r="FC2120" s="1"/>
      <c r="FD2120" s="1"/>
      <c r="FE2120" s="1"/>
      <c r="FF2120" s="1"/>
      <c r="FG2120" s="1"/>
      <c r="FH2120" s="1"/>
      <c r="FI2120" s="1"/>
      <c r="FJ2120" s="1"/>
    </row>
    <row r="2121" spans="1:166" x14ac:dyDescent="0.15">
      <c r="A2121" s="65"/>
      <c r="B2121" s="15"/>
      <c r="C2121" s="7"/>
      <c r="D2121" s="13"/>
      <c r="E2121" s="14"/>
      <c r="F2121" s="14"/>
      <c r="G2121" s="14"/>
      <c r="H2121" s="14"/>
      <c r="I2121" s="13"/>
      <c r="J2121" s="52"/>
      <c r="K2121" s="2"/>
      <c r="L2121" s="18"/>
      <c r="M2121" s="12"/>
      <c r="N2121" s="12"/>
      <c r="O2121" s="18"/>
      <c r="P2121" s="14"/>
      <c r="Q2121" s="27"/>
      <c r="R2121" s="14"/>
      <c r="S2121" s="4"/>
      <c r="T2121" s="52"/>
      <c r="U2121" s="10"/>
      <c r="V2121" s="10"/>
      <c r="W2121" s="10"/>
      <c r="X2121" s="50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0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  <c r="EY2121" s="1"/>
      <c r="EZ2121" s="1"/>
      <c r="FA2121" s="1"/>
      <c r="FB2121" s="1"/>
      <c r="FC2121" s="1"/>
      <c r="FD2121" s="1"/>
      <c r="FE2121" s="1"/>
      <c r="FF2121" s="1"/>
      <c r="FG2121" s="1"/>
      <c r="FH2121" s="1"/>
      <c r="FI2121" s="1"/>
      <c r="FJ2121" s="1"/>
    </row>
    <row r="2122" spans="1:166" x14ac:dyDescent="0.15">
      <c r="A2122" s="65"/>
      <c r="B2122" s="15"/>
      <c r="C2122" s="7"/>
      <c r="D2122" s="13"/>
      <c r="E2122" s="14"/>
      <c r="F2122" s="14"/>
      <c r="G2122" s="14"/>
      <c r="H2122" s="14"/>
      <c r="I2122" s="13"/>
      <c r="J2122" s="52"/>
      <c r="K2122" s="2"/>
      <c r="L2122" s="18"/>
      <c r="M2122" s="12"/>
      <c r="N2122" s="12"/>
      <c r="O2122" s="18"/>
      <c r="P2122" s="14"/>
      <c r="Q2122" s="27"/>
      <c r="R2122" s="14"/>
      <c r="S2122" s="4"/>
      <c r="T2122" s="52"/>
      <c r="U2122" s="10"/>
      <c r="V2122" s="10"/>
      <c r="W2122" s="10"/>
      <c r="X2122" s="50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0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  <c r="EY2122" s="1"/>
      <c r="EZ2122" s="1"/>
      <c r="FA2122" s="1"/>
      <c r="FB2122" s="1"/>
      <c r="FC2122" s="1"/>
      <c r="FD2122" s="1"/>
      <c r="FE2122" s="1"/>
      <c r="FF2122" s="1"/>
      <c r="FG2122" s="1"/>
      <c r="FH2122" s="1"/>
      <c r="FI2122" s="1"/>
      <c r="FJ2122" s="1"/>
    </row>
    <row r="2123" spans="1:166" x14ac:dyDescent="0.15">
      <c r="A2123" s="65"/>
      <c r="B2123" s="15"/>
      <c r="C2123" s="7"/>
      <c r="D2123" s="13"/>
      <c r="E2123" s="14"/>
      <c r="F2123" s="14"/>
      <c r="G2123" s="14"/>
      <c r="H2123" s="14"/>
      <c r="I2123" s="13"/>
      <c r="J2123" s="52"/>
      <c r="K2123" s="2"/>
      <c r="L2123" s="18"/>
      <c r="M2123" s="12"/>
      <c r="N2123" s="12"/>
      <c r="O2123" s="18"/>
      <c r="P2123" s="14"/>
      <c r="Q2123" s="27"/>
      <c r="R2123" s="14"/>
      <c r="S2123" s="4"/>
      <c r="T2123" s="52"/>
      <c r="U2123" s="10"/>
      <c r="V2123" s="10"/>
      <c r="W2123" s="10"/>
      <c r="X2123" s="50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0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  <c r="EY2123" s="1"/>
      <c r="EZ2123" s="1"/>
      <c r="FA2123" s="1"/>
      <c r="FB2123" s="1"/>
      <c r="FC2123" s="1"/>
      <c r="FD2123" s="1"/>
      <c r="FE2123" s="1"/>
      <c r="FF2123" s="1"/>
      <c r="FG2123" s="1"/>
      <c r="FH2123" s="1"/>
      <c r="FI2123" s="1"/>
      <c r="FJ2123" s="1"/>
    </row>
    <row r="2124" spans="1:166" x14ac:dyDescent="0.15">
      <c r="A2124" s="65"/>
      <c r="B2124" s="15"/>
      <c r="C2124" s="7"/>
      <c r="D2124" s="13"/>
      <c r="E2124" s="14"/>
      <c r="F2124" s="14"/>
      <c r="G2124" s="14"/>
      <c r="H2124" s="14"/>
      <c r="I2124" s="13"/>
      <c r="J2124" s="52"/>
      <c r="K2124" s="2"/>
      <c r="L2124" s="18"/>
      <c r="M2124" s="12"/>
      <c r="N2124" s="12"/>
      <c r="O2124" s="18"/>
      <c r="P2124" s="14"/>
      <c r="Q2124" s="27"/>
      <c r="R2124" s="14"/>
      <c r="S2124" s="4"/>
      <c r="T2124" s="52"/>
      <c r="U2124" s="10"/>
      <c r="V2124" s="10"/>
      <c r="W2124" s="10"/>
      <c r="X2124" s="50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0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  <c r="EY2124" s="1"/>
      <c r="EZ2124" s="1"/>
      <c r="FA2124" s="1"/>
      <c r="FB2124" s="1"/>
      <c r="FC2124" s="1"/>
      <c r="FD2124" s="1"/>
      <c r="FE2124" s="1"/>
      <c r="FF2124" s="1"/>
      <c r="FG2124" s="1"/>
      <c r="FH2124" s="1"/>
      <c r="FI2124" s="1"/>
      <c r="FJ2124" s="1"/>
    </row>
    <row r="2125" spans="1:166" x14ac:dyDescent="0.15">
      <c r="A2125" s="65"/>
      <c r="B2125" s="15"/>
      <c r="C2125" s="7"/>
      <c r="D2125" s="13"/>
      <c r="E2125" s="14"/>
      <c r="F2125" s="14"/>
      <c r="G2125" s="14"/>
      <c r="H2125" s="14"/>
      <c r="I2125" s="13"/>
      <c r="J2125" s="52"/>
      <c r="K2125" s="2"/>
      <c r="L2125" s="18"/>
      <c r="M2125" s="12"/>
      <c r="N2125" s="12"/>
      <c r="O2125" s="18"/>
      <c r="P2125" s="14"/>
      <c r="Q2125" s="27"/>
      <c r="R2125" s="14"/>
      <c r="S2125" s="4"/>
      <c r="T2125" s="52"/>
      <c r="U2125" s="10"/>
      <c r="V2125" s="10"/>
      <c r="W2125" s="10"/>
      <c r="X2125" s="50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0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  <c r="EY2125" s="1"/>
      <c r="EZ2125" s="1"/>
      <c r="FA2125" s="1"/>
      <c r="FB2125" s="1"/>
      <c r="FC2125" s="1"/>
      <c r="FD2125" s="1"/>
      <c r="FE2125" s="1"/>
      <c r="FF2125" s="1"/>
      <c r="FG2125" s="1"/>
      <c r="FH2125" s="1"/>
      <c r="FI2125" s="1"/>
      <c r="FJ2125" s="1"/>
    </row>
    <row r="2126" spans="1:166" x14ac:dyDescent="0.15">
      <c r="A2126" s="65"/>
      <c r="B2126" s="15"/>
      <c r="C2126" s="7"/>
      <c r="D2126" s="13"/>
      <c r="E2126" s="14"/>
      <c r="F2126" s="14"/>
      <c r="G2126" s="14"/>
      <c r="H2126" s="14"/>
      <c r="I2126" s="13"/>
      <c r="J2126" s="52"/>
      <c r="K2126" s="2"/>
      <c r="L2126" s="18"/>
      <c r="M2126" s="12"/>
      <c r="N2126" s="12"/>
      <c r="O2126" s="18"/>
      <c r="P2126" s="14"/>
      <c r="Q2126" s="27"/>
      <c r="R2126" s="14"/>
      <c r="S2126" s="4"/>
      <c r="T2126" s="52"/>
      <c r="U2126" s="10"/>
      <c r="V2126" s="10"/>
      <c r="W2126" s="10"/>
      <c r="X2126" s="50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0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  <c r="EY2126" s="1"/>
      <c r="EZ2126" s="1"/>
      <c r="FA2126" s="1"/>
      <c r="FB2126" s="1"/>
      <c r="FC2126" s="1"/>
      <c r="FD2126" s="1"/>
      <c r="FE2126" s="1"/>
      <c r="FF2126" s="1"/>
      <c r="FG2126" s="1"/>
      <c r="FH2126" s="1"/>
      <c r="FI2126" s="1"/>
      <c r="FJ2126" s="1"/>
    </row>
    <row r="2127" spans="1:166" x14ac:dyDescent="0.15">
      <c r="A2127" s="65"/>
      <c r="B2127" s="15"/>
      <c r="C2127" s="7"/>
      <c r="D2127" s="13"/>
      <c r="E2127" s="14"/>
      <c r="F2127" s="14"/>
      <c r="G2127" s="14"/>
      <c r="H2127" s="14"/>
      <c r="I2127" s="13"/>
      <c r="J2127" s="52"/>
      <c r="K2127" s="2"/>
      <c r="L2127" s="18"/>
      <c r="M2127" s="12"/>
      <c r="N2127" s="12"/>
      <c r="O2127" s="18"/>
      <c r="P2127" s="14"/>
      <c r="Q2127" s="27"/>
      <c r="R2127" s="14"/>
      <c r="S2127" s="4"/>
      <c r="T2127" s="52"/>
      <c r="U2127" s="10"/>
      <c r="V2127" s="10"/>
      <c r="W2127" s="10"/>
      <c r="X2127" s="50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0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  <c r="EY2127" s="1"/>
      <c r="EZ2127" s="1"/>
      <c r="FA2127" s="1"/>
      <c r="FB2127" s="1"/>
      <c r="FC2127" s="1"/>
      <c r="FD2127" s="1"/>
      <c r="FE2127" s="1"/>
      <c r="FF2127" s="1"/>
      <c r="FG2127" s="1"/>
      <c r="FH2127" s="1"/>
      <c r="FI2127" s="1"/>
      <c r="FJ2127" s="1"/>
    </row>
    <row r="2128" spans="1:166" x14ac:dyDescent="0.15">
      <c r="A2128" s="65"/>
      <c r="B2128" s="15"/>
      <c r="C2128" s="7"/>
      <c r="D2128" s="13"/>
      <c r="E2128" s="14"/>
      <c r="F2128" s="14"/>
      <c r="G2128" s="14"/>
      <c r="H2128" s="14"/>
      <c r="I2128" s="13"/>
      <c r="J2128" s="52"/>
      <c r="K2128" s="2"/>
      <c r="L2128" s="18"/>
      <c r="M2128" s="12"/>
      <c r="N2128" s="12"/>
      <c r="O2128" s="18"/>
      <c r="P2128" s="14"/>
      <c r="Q2128" s="27"/>
      <c r="R2128" s="14"/>
      <c r="S2128" s="4"/>
      <c r="T2128" s="52"/>
      <c r="U2128" s="10"/>
      <c r="V2128" s="10"/>
      <c r="W2128" s="10"/>
      <c r="X2128" s="50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0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  <c r="EY2128" s="1"/>
      <c r="EZ2128" s="1"/>
      <c r="FA2128" s="1"/>
      <c r="FB2128" s="1"/>
      <c r="FC2128" s="1"/>
      <c r="FD2128" s="1"/>
      <c r="FE2128" s="1"/>
      <c r="FF2128" s="1"/>
      <c r="FG2128" s="1"/>
      <c r="FH2128" s="1"/>
      <c r="FI2128" s="1"/>
      <c r="FJ2128" s="1"/>
    </row>
    <row r="2129" spans="1:166" x14ac:dyDescent="0.15">
      <c r="A2129" s="65"/>
      <c r="B2129" s="15"/>
      <c r="C2129" s="7"/>
      <c r="D2129" s="13"/>
      <c r="E2129" s="14"/>
      <c r="F2129" s="14"/>
      <c r="G2129" s="14"/>
      <c r="H2129" s="14"/>
      <c r="I2129" s="13"/>
      <c r="J2129" s="52"/>
      <c r="K2129" s="2"/>
      <c r="L2129" s="18"/>
      <c r="M2129" s="12"/>
      <c r="N2129" s="12"/>
      <c r="O2129" s="18"/>
      <c r="P2129" s="14"/>
      <c r="Q2129" s="27"/>
      <c r="R2129" s="14"/>
      <c r="S2129" s="4"/>
      <c r="T2129" s="52"/>
      <c r="U2129" s="10"/>
      <c r="V2129" s="10"/>
      <c r="W2129" s="10"/>
      <c r="X2129" s="50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0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  <c r="EY2129" s="1"/>
      <c r="EZ2129" s="1"/>
      <c r="FA2129" s="1"/>
      <c r="FB2129" s="1"/>
      <c r="FC2129" s="1"/>
      <c r="FD2129" s="1"/>
      <c r="FE2129" s="1"/>
      <c r="FF2129" s="1"/>
      <c r="FG2129" s="1"/>
      <c r="FH2129" s="1"/>
      <c r="FI2129" s="1"/>
      <c r="FJ2129" s="1"/>
    </row>
    <row r="2130" spans="1:166" x14ac:dyDescent="0.15">
      <c r="A2130" s="65"/>
      <c r="B2130" s="15"/>
      <c r="C2130" s="7"/>
      <c r="D2130" s="13"/>
      <c r="E2130" s="14"/>
      <c r="F2130" s="14"/>
      <c r="G2130" s="14"/>
      <c r="H2130" s="14"/>
      <c r="I2130" s="13"/>
      <c r="J2130" s="52"/>
      <c r="K2130" s="2"/>
      <c r="L2130" s="18"/>
      <c r="M2130" s="12"/>
      <c r="N2130" s="12"/>
      <c r="O2130" s="18"/>
      <c r="P2130" s="14"/>
      <c r="Q2130" s="27"/>
      <c r="R2130" s="14"/>
      <c r="S2130" s="4"/>
      <c r="T2130" s="52"/>
      <c r="U2130" s="10"/>
      <c r="V2130" s="10"/>
      <c r="W2130" s="10"/>
      <c r="X2130" s="50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0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  <c r="EY2130" s="1"/>
      <c r="EZ2130" s="1"/>
      <c r="FA2130" s="1"/>
      <c r="FB2130" s="1"/>
      <c r="FC2130" s="1"/>
      <c r="FD2130" s="1"/>
      <c r="FE2130" s="1"/>
      <c r="FF2130" s="1"/>
      <c r="FG2130" s="1"/>
      <c r="FH2130" s="1"/>
      <c r="FI2130" s="1"/>
      <c r="FJ2130" s="1"/>
    </row>
    <row r="2131" spans="1:166" x14ac:dyDescent="0.15">
      <c r="A2131" s="65"/>
      <c r="B2131" s="15"/>
      <c r="C2131" s="7"/>
      <c r="D2131" s="13"/>
      <c r="E2131" s="14"/>
      <c r="F2131" s="14"/>
      <c r="G2131" s="14"/>
      <c r="H2131" s="14"/>
      <c r="I2131" s="13"/>
      <c r="J2131" s="52"/>
      <c r="K2131" s="2"/>
      <c r="L2131" s="18"/>
      <c r="M2131" s="12"/>
      <c r="N2131" s="12"/>
      <c r="O2131" s="18"/>
      <c r="P2131" s="14"/>
      <c r="Q2131" s="27"/>
      <c r="R2131" s="14"/>
      <c r="S2131" s="4"/>
      <c r="T2131" s="52"/>
      <c r="U2131" s="10"/>
      <c r="V2131" s="10"/>
      <c r="W2131" s="10"/>
      <c r="X2131" s="50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0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  <c r="EY2131" s="1"/>
      <c r="EZ2131" s="1"/>
      <c r="FA2131" s="1"/>
      <c r="FB2131" s="1"/>
      <c r="FC2131" s="1"/>
      <c r="FD2131" s="1"/>
      <c r="FE2131" s="1"/>
      <c r="FF2131" s="1"/>
      <c r="FG2131" s="1"/>
      <c r="FH2131" s="1"/>
      <c r="FI2131" s="1"/>
      <c r="FJ2131" s="1"/>
    </row>
    <row r="2132" spans="1:166" x14ac:dyDescent="0.15">
      <c r="A2132" s="65"/>
      <c r="B2132" s="15"/>
      <c r="C2132" s="7"/>
      <c r="D2132" s="13"/>
      <c r="E2132" s="14"/>
      <c r="F2132" s="14"/>
      <c r="G2132" s="14"/>
      <c r="H2132" s="14"/>
      <c r="I2132" s="13"/>
      <c r="J2132" s="52"/>
      <c r="K2132" s="2"/>
      <c r="L2132" s="18"/>
      <c r="M2132" s="12"/>
      <c r="N2132" s="12"/>
      <c r="O2132" s="18"/>
      <c r="P2132" s="14"/>
      <c r="Q2132" s="27"/>
      <c r="R2132" s="14"/>
      <c r="S2132" s="4"/>
      <c r="T2132" s="52"/>
      <c r="U2132" s="10"/>
      <c r="V2132" s="10"/>
      <c r="W2132" s="10"/>
      <c r="X2132" s="50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0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  <c r="EY2132" s="1"/>
      <c r="EZ2132" s="1"/>
      <c r="FA2132" s="1"/>
      <c r="FB2132" s="1"/>
      <c r="FC2132" s="1"/>
      <c r="FD2132" s="1"/>
      <c r="FE2132" s="1"/>
      <c r="FF2132" s="1"/>
      <c r="FG2132" s="1"/>
      <c r="FH2132" s="1"/>
      <c r="FI2132" s="1"/>
      <c r="FJ2132" s="1"/>
    </row>
    <row r="2133" spans="1:166" x14ac:dyDescent="0.15">
      <c r="A2133" s="65"/>
      <c r="B2133" s="15"/>
      <c r="C2133" s="7"/>
      <c r="D2133" s="13"/>
      <c r="E2133" s="14"/>
      <c r="F2133" s="14"/>
      <c r="G2133" s="14"/>
      <c r="H2133" s="14"/>
      <c r="I2133" s="13"/>
      <c r="J2133" s="52"/>
      <c r="K2133" s="2"/>
      <c r="L2133" s="18"/>
      <c r="M2133" s="12"/>
      <c r="N2133" s="12"/>
      <c r="O2133" s="18"/>
      <c r="P2133" s="14"/>
      <c r="Q2133" s="27"/>
      <c r="R2133" s="14"/>
      <c r="S2133" s="4"/>
      <c r="T2133" s="52"/>
      <c r="U2133" s="10"/>
      <c r="V2133" s="10"/>
      <c r="W2133" s="10"/>
      <c r="X2133" s="50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0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  <c r="EY2133" s="1"/>
      <c r="EZ2133" s="1"/>
      <c r="FA2133" s="1"/>
      <c r="FB2133" s="1"/>
      <c r="FC2133" s="1"/>
      <c r="FD2133" s="1"/>
      <c r="FE2133" s="1"/>
      <c r="FF2133" s="1"/>
      <c r="FG2133" s="1"/>
      <c r="FH2133" s="1"/>
      <c r="FI2133" s="1"/>
      <c r="FJ2133" s="1"/>
    </row>
    <row r="2134" spans="1:166" x14ac:dyDescent="0.15">
      <c r="A2134" s="65"/>
      <c r="B2134" s="15"/>
      <c r="C2134" s="7"/>
      <c r="D2134" s="13"/>
      <c r="E2134" s="14"/>
      <c r="F2134" s="14"/>
      <c r="G2134" s="14"/>
      <c r="H2134" s="14"/>
      <c r="I2134" s="13"/>
      <c r="J2134" s="52"/>
      <c r="K2134" s="2"/>
      <c r="L2134" s="18"/>
      <c r="M2134" s="12"/>
      <c r="N2134" s="12"/>
      <c r="O2134" s="18"/>
      <c r="P2134" s="14"/>
      <c r="Q2134" s="27"/>
      <c r="R2134" s="14"/>
      <c r="S2134" s="4"/>
      <c r="T2134" s="52"/>
      <c r="U2134" s="10"/>
      <c r="V2134" s="10"/>
      <c r="W2134" s="10"/>
      <c r="X2134" s="50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0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  <c r="EY2134" s="1"/>
      <c r="EZ2134" s="1"/>
      <c r="FA2134" s="1"/>
      <c r="FB2134" s="1"/>
      <c r="FC2134" s="1"/>
      <c r="FD2134" s="1"/>
      <c r="FE2134" s="1"/>
      <c r="FF2134" s="1"/>
      <c r="FG2134" s="1"/>
      <c r="FH2134" s="1"/>
      <c r="FI2134" s="1"/>
      <c r="FJ2134" s="1"/>
    </row>
    <row r="2135" spans="1:166" x14ac:dyDescent="0.15">
      <c r="A2135" s="65"/>
      <c r="B2135" s="15"/>
      <c r="C2135" s="7"/>
      <c r="D2135" s="13"/>
      <c r="E2135" s="14"/>
      <c r="F2135" s="14"/>
      <c r="G2135" s="14"/>
      <c r="H2135" s="14"/>
      <c r="I2135" s="13"/>
      <c r="J2135" s="52"/>
      <c r="K2135" s="2"/>
      <c r="L2135" s="18"/>
      <c r="M2135" s="12"/>
      <c r="N2135" s="12"/>
      <c r="O2135" s="18"/>
      <c r="P2135" s="14"/>
      <c r="Q2135" s="27"/>
      <c r="R2135" s="14"/>
      <c r="S2135" s="4"/>
      <c r="T2135" s="52"/>
      <c r="U2135" s="10"/>
      <c r="V2135" s="10"/>
      <c r="W2135" s="10"/>
      <c r="X2135" s="50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0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  <c r="EY2135" s="1"/>
      <c r="EZ2135" s="1"/>
      <c r="FA2135" s="1"/>
      <c r="FB2135" s="1"/>
      <c r="FC2135" s="1"/>
      <c r="FD2135" s="1"/>
      <c r="FE2135" s="1"/>
      <c r="FF2135" s="1"/>
      <c r="FG2135" s="1"/>
      <c r="FH2135" s="1"/>
      <c r="FI2135" s="1"/>
      <c r="FJ2135" s="1"/>
    </row>
    <row r="2136" spans="1:166" x14ac:dyDescent="0.15">
      <c r="A2136" s="65"/>
      <c r="B2136" s="15"/>
      <c r="C2136" s="7"/>
      <c r="D2136" s="13"/>
      <c r="E2136" s="14"/>
      <c r="F2136" s="14"/>
      <c r="G2136" s="14"/>
      <c r="H2136" s="14"/>
      <c r="I2136" s="13"/>
      <c r="J2136" s="52"/>
      <c r="K2136" s="2"/>
      <c r="L2136" s="18"/>
      <c r="M2136" s="12"/>
      <c r="N2136" s="12"/>
      <c r="O2136" s="18"/>
      <c r="P2136" s="14"/>
      <c r="Q2136" s="27"/>
      <c r="R2136" s="14"/>
      <c r="S2136" s="4"/>
      <c r="T2136" s="52"/>
      <c r="U2136" s="10"/>
      <c r="V2136" s="10"/>
      <c r="W2136" s="10"/>
      <c r="X2136" s="50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0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  <c r="EY2136" s="1"/>
      <c r="EZ2136" s="1"/>
      <c r="FA2136" s="1"/>
      <c r="FB2136" s="1"/>
      <c r="FC2136" s="1"/>
      <c r="FD2136" s="1"/>
      <c r="FE2136" s="1"/>
      <c r="FF2136" s="1"/>
      <c r="FG2136" s="1"/>
      <c r="FH2136" s="1"/>
      <c r="FI2136" s="1"/>
      <c r="FJ2136" s="1"/>
    </row>
    <row r="2137" spans="1:166" x14ac:dyDescent="0.15">
      <c r="A2137" s="65"/>
      <c r="B2137" s="15"/>
      <c r="C2137" s="7"/>
      <c r="D2137" s="13"/>
      <c r="E2137" s="14"/>
      <c r="F2137" s="14"/>
      <c r="G2137" s="14"/>
      <c r="H2137" s="14"/>
      <c r="I2137" s="13"/>
      <c r="J2137" s="52"/>
      <c r="K2137" s="2"/>
      <c r="L2137" s="18"/>
      <c r="M2137" s="12"/>
      <c r="N2137" s="12"/>
      <c r="O2137" s="18"/>
      <c r="P2137" s="14"/>
      <c r="Q2137" s="27"/>
      <c r="R2137" s="14"/>
      <c r="S2137" s="4"/>
      <c r="T2137" s="52"/>
      <c r="U2137" s="10"/>
      <c r="V2137" s="10"/>
      <c r="W2137" s="10"/>
      <c r="X2137" s="50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0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  <c r="EY2137" s="1"/>
      <c r="EZ2137" s="1"/>
      <c r="FA2137" s="1"/>
      <c r="FB2137" s="1"/>
      <c r="FC2137" s="1"/>
      <c r="FD2137" s="1"/>
      <c r="FE2137" s="1"/>
      <c r="FF2137" s="1"/>
      <c r="FG2137" s="1"/>
      <c r="FH2137" s="1"/>
      <c r="FI2137" s="1"/>
      <c r="FJ2137" s="1"/>
    </row>
    <row r="2138" spans="1:166" x14ac:dyDescent="0.15">
      <c r="A2138" s="65"/>
      <c r="B2138" s="15"/>
      <c r="C2138" s="7"/>
      <c r="D2138" s="13"/>
      <c r="E2138" s="14"/>
      <c r="F2138" s="14"/>
      <c r="G2138" s="14"/>
      <c r="H2138" s="14"/>
      <c r="I2138" s="13"/>
      <c r="J2138" s="52"/>
      <c r="K2138" s="2"/>
      <c r="L2138" s="18"/>
      <c r="M2138" s="12"/>
      <c r="N2138" s="12"/>
      <c r="O2138" s="18"/>
      <c r="P2138" s="14"/>
      <c r="Q2138" s="27"/>
      <c r="R2138" s="14"/>
      <c r="S2138" s="4"/>
      <c r="T2138" s="52"/>
      <c r="U2138" s="10"/>
      <c r="V2138" s="10"/>
      <c r="W2138" s="10"/>
      <c r="X2138" s="50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0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  <c r="EY2138" s="1"/>
      <c r="EZ2138" s="1"/>
      <c r="FA2138" s="1"/>
      <c r="FB2138" s="1"/>
      <c r="FC2138" s="1"/>
      <c r="FD2138" s="1"/>
      <c r="FE2138" s="1"/>
      <c r="FF2138" s="1"/>
      <c r="FG2138" s="1"/>
      <c r="FH2138" s="1"/>
      <c r="FI2138" s="1"/>
      <c r="FJ2138" s="1"/>
    </row>
    <row r="2139" spans="1:166" x14ac:dyDescent="0.15">
      <c r="A2139" s="65"/>
      <c r="B2139" s="15"/>
      <c r="C2139" s="7"/>
      <c r="D2139" s="13"/>
      <c r="E2139" s="14"/>
      <c r="F2139" s="14"/>
      <c r="G2139" s="14"/>
      <c r="H2139" s="14"/>
      <c r="I2139" s="13"/>
      <c r="J2139" s="52"/>
      <c r="K2139" s="2"/>
      <c r="L2139" s="18"/>
      <c r="M2139" s="12"/>
      <c r="N2139" s="12"/>
      <c r="O2139" s="18"/>
      <c r="P2139" s="14"/>
      <c r="Q2139" s="27"/>
      <c r="R2139" s="14"/>
      <c r="S2139" s="4"/>
      <c r="T2139" s="52"/>
      <c r="U2139" s="10"/>
      <c r="V2139" s="10"/>
      <c r="W2139" s="10"/>
      <c r="X2139" s="50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0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  <c r="EY2139" s="1"/>
      <c r="EZ2139" s="1"/>
      <c r="FA2139" s="1"/>
      <c r="FB2139" s="1"/>
      <c r="FC2139" s="1"/>
      <c r="FD2139" s="1"/>
      <c r="FE2139" s="1"/>
      <c r="FF2139" s="1"/>
      <c r="FG2139" s="1"/>
      <c r="FH2139" s="1"/>
      <c r="FI2139" s="1"/>
      <c r="FJ2139" s="1"/>
    </row>
    <row r="2140" spans="1:166" x14ac:dyDescent="0.15">
      <c r="A2140" s="65"/>
      <c r="B2140" s="15"/>
      <c r="C2140" s="7"/>
      <c r="D2140" s="13"/>
      <c r="E2140" s="14"/>
      <c r="F2140" s="14"/>
      <c r="G2140" s="14"/>
      <c r="H2140" s="14"/>
      <c r="I2140" s="13"/>
      <c r="J2140" s="52"/>
      <c r="K2140" s="2"/>
      <c r="L2140" s="18"/>
      <c r="M2140" s="12"/>
      <c r="N2140" s="12"/>
      <c r="O2140" s="18"/>
      <c r="P2140" s="14"/>
      <c r="Q2140" s="27"/>
      <c r="R2140" s="14"/>
      <c r="S2140" s="4"/>
      <c r="T2140" s="52"/>
      <c r="U2140" s="10"/>
      <c r="V2140" s="10"/>
      <c r="W2140" s="10"/>
      <c r="X2140" s="50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0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  <c r="EY2140" s="1"/>
      <c r="EZ2140" s="1"/>
      <c r="FA2140" s="1"/>
      <c r="FB2140" s="1"/>
      <c r="FC2140" s="1"/>
      <c r="FD2140" s="1"/>
      <c r="FE2140" s="1"/>
      <c r="FF2140" s="1"/>
      <c r="FG2140" s="1"/>
      <c r="FH2140" s="1"/>
      <c r="FI2140" s="1"/>
      <c r="FJ2140" s="1"/>
    </row>
    <row r="2141" spans="1:166" x14ac:dyDescent="0.15">
      <c r="A2141" s="65"/>
      <c r="B2141" s="15"/>
      <c r="C2141" s="7"/>
      <c r="D2141" s="13"/>
      <c r="E2141" s="14"/>
      <c r="F2141" s="14"/>
      <c r="G2141" s="14"/>
      <c r="H2141" s="14"/>
      <c r="I2141" s="13"/>
      <c r="J2141" s="52"/>
      <c r="K2141" s="2"/>
      <c r="L2141" s="18"/>
      <c r="M2141" s="12"/>
      <c r="N2141" s="12"/>
      <c r="O2141" s="18"/>
      <c r="P2141" s="14"/>
      <c r="Q2141" s="27"/>
      <c r="R2141" s="14"/>
      <c r="S2141" s="4"/>
      <c r="T2141" s="52"/>
      <c r="U2141" s="10"/>
      <c r="V2141" s="10"/>
      <c r="W2141" s="10"/>
      <c r="X2141" s="50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0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  <c r="EY2141" s="1"/>
      <c r="EZ2141" s="1"/>
      <c r="FA2141" s="1"/>
      <c r="FB2141" s="1"/>
      <c r="FC2141" s="1"/>
      <c r="FD2141" s="1"/>
      <c r="FE2141" s="1"/>
      <c r="FF2141" s="1"/>
      <c r="FG2141" s="1"/>
      <c r="FH2141" s="1"/>
      <c r="FI2141" s="1"/>
      <c r="FJ2141" s="1"/>
    </row>
    <row r="2142" spans="1:166" x14ac:dyDescent="0.15">
      <c r="A2142" s="65"/>
      <c r="B2142" s="15"/>
      <c r="C2142" s="7"/>
      <c r="D2142" s="13"/>
      <c r="E2142" s="14"/>
      <c r="F2142" s="14"/>
      <c r="G2142" s="14"/>
      <c r="H2142" s="14"/>
      <c r="I2142" s="13"/>
      <c r="J2142" s="52"/>
      <c r="K2142" s="2"/>
      <c r="L2142" s="18"/>
      <c r="M2142" s="12"/>
      <c r="N2142" s="12"/>
      <c r="O2142" s="18"/>
      <c r="P2142" s="14"/>
      <c r="Q2142" s="27"/>
      <c r="R2142" s="14"/>
      <c r="S2142" s="4"/>
      <c r="T2142" s="52"/>
      <c r="U2142" s="10"/>
      <c r="V2142" s="10"/>
      <c r="W2142" s="10"/>
      <c r="X2142" s="50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0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  <c r="EY2142" s="1"/>
      <c r="EZ2142" s="1"/>
      <c r="FA2142" s="1"/>
      <c r="FB2142" s="1"/>
      <c r="FC2142" s="1"/>
      <c r="FD2142" s="1"/>
      <c r="FE2142" s="1"/>
      <c r="FF2142" s="1"/>
      <c r="FG2142" s="1"/>
      <c r="FH2142" s="1"/>
      <c r="FI2142" s="1"/>
      <c r="FJ2142" s="1"/>
    </row>
    <row r="2143" spans="1:166" x14ac:dyDescent="0.15">
      <c r="A2143" s="65"/>
      <c r="B2143" s="15"/>
      <c r="C2143" s="7"/>
      <c r="D2143" s="13"/>
      <c r="E2143" s="14"/>
      <c r="F2143" s="14"/>
      <c r="G2143" s="14"/>
      <c r="H2143" s="14"/>
      <c r="I2143" s="13"/>
      <c r="J2143" s="52"/>
      <c r="K2143" s="2"/>
      <c r="L2143" s="18"/>
      <c r="M2143" s="12"/>
      <c r="N2143" s="12"/>
      <c r="O2143" s="18"/>
      <c r="P2143" s="14"/>
      <c r="Q2143" s="27"/>
      <c r="R2143" s="14"/>
      <c r="S2143" s="4"/>
      <c r="T2143" s="52"/>
      <c r="U2143" s="10"/>
      <c r="V2143" s="10"/>
      <c r="W2143" s="10"/>
      <c r="X2143" s="50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0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  <c r="EY2143" s="1"/>
      <c r="EZ2143" s="1"/>
      <c r="FA2143" s="1"/>
      <c r="FB2143" s="1"/>
      <c r="FC2143" s="1"/>
      <c r="FD2143" s="1"/>
      <c r="FE2143" s="1"/>
      <c r="FF2143" s="1"/>
      <c r="FG2143" s="1"/>
      <c r="FH2143" s="1"/>
      <c r="FI2143" s="1"/>
      <c r="FJ2143" s="1"/>
    </row>
    <row r="2144" spans="1:166" x14ac:dyDescent="0.15">
      <c r="A2144" s="65"/>
      <c r="B2144" s="15"/>
      <c r="C2144" s="7"/>
      <c r="D2144" s="13"/>
      <c r="E2144" s="14"/>
      <c r="F2144" s="14"/>
      <c r="G2144" s="14"/>
      <c r="H2144" s="14"/>
      <c r="I2144" s="13"/>
      <c r="J2144" s="52"/>
      <c r="K2144" s="2"/>
      <c r="L2144" s="18"/>
      <c r="M2144" s="12"/>
      <c r="N2144" s="12"/>
      <c r="O2144" s="18"/>
      <c r="P2144" s="14"/>
      <c r="Q2144" s="27"/>
      <c r="R2144" s="14"/>
      <c r="S2144" s="4"/>
      <c r="T2144" s="52"/>
      <c r="U2144" s="10"/>
      <c r="V2144" s="10"/>
      <c r="W2144" s="10"/>
      <c r="X2144" s="50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0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  <c r="EY2144" s="1"/>
      <c r="EZ2144" s="1"/>
      <c r="FA2144" s="1"/>
      <c r="FB2144" s="1"/>
      <c r="FC2144" s="1"/>
      <c r="FD2144" s="1"/>
      <c r="FE2144" s="1"/>
      <c r="FF2144" s="1"/>
      <c r="FG2144" s="1"/>
      <c r="FH2144" s="1"/>
      <c r="FI2144" s="1"/>
      <c r="FJ2144" s="1"/>
    </row>
    <row r="2145" spans="1:166" x14ac:dyDescent="0.15">
      <c r="A2145" s="65"/>
      <c r="B2145" s="15"/>
      <c r="C2145" s="7"/>
      <c r="D2145" s="13"/>
      <c r="E2145" s="14"/>
      <c r="F2145" s="14"/>
      <c r="G2145" s="14"/>
      <c r="H2145" s="14"/>
      <c r="I2145" s="13"/>
      <c r="J2145" s="52"/>
      <c r="K2145" s="2"/>
      <c r="L2145" s="18"/>
      <c r="M2145" s="12"/>
      <c r="N2145" s="12"/>
      <c r="O2145" s="18"/>
      <c r="P2145" s="14"/>
      <c r="Q2145" s="27"/>
      <c r="R2145" s="14"/>
      <c r="S2145" s="4"/>
      <c r="T2145" s="52"/>
      <c r="U2145" s="10"/>
      <c r="V2145" s="10"/>
      <c r="W2145" s="10"/>
      <c r="X2145" s="50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0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  <c r="EY2145" s="1"/>
      <c r="EZ2145" s="1"/>
      <c r="FA2145" s="1"/>
      <c r="FB2145" s="1"/>
      <c r="FC2145" s="1"/>
      <c r="FD2145" s="1"/>
      <c r="FE2145" s="1"/>
      <c r="FF2145" s="1"/>
      <c r="FG2145" s="1"/>
      <c r="FH2145" s="1"/>
      <c r="FI2145" s="1"/>
      <c r="FJ2145" s="1"/>
    </row>
    <row r="2146" spans="1:166" x14ac:dyDescent="0.15">
      <c r="A2146" s="65"/>
      <c r="B2146" s="15"/>
      <c r="C2146" s="7"/>
      <c r="D2146" s="13"/>
      <c r="E2146" s="14"/>
      <c r="F2146" s="14"/>
      <c r="G2146" s="14"/>
      <c r="H2146" s="14"/>
      <c r="I2146" s="13"/>
      <c r="J2146" s="52"/>
      <c r="K2146" s="2"/>
      <c r="L2146" s="18"/>
      <c r="M2146" s="12"/>
      <c r="N2146" s="12"/>
      <c r="O2146" s="18"/>
      <c r="P2146" s="14"/>
      <c r="Q2146" s="27"/>
      <c r="R2146" s="14"/>
      <c r="S2146" s="4"/>
      <c r="T2146" s="52"/>
      <c r="U2146" s="10"/>
      <c r="V2146" s="10"/>
      <c r="W2146" s="10"/>
      <c r="X2146" s="50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0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  <c r="EY2146" s="1"/>
      <c r="EZ2146" s="1"/>
      <c r="FA2146" s="1"/>
      <c r="FB2146" s="1"/>
      <c r="FC2146" s="1"/>
      <c r="FD2146" s="1"/>
      <c r="FE2146" s="1"/>
      <c r="FF2146" s="1"/>
      <c r="FG2146" s="1"/>
      <c r="FH2146" s="1"/>
      <c r="FI2146" s="1"/>
      <c r="FJ2146" s="1"/>
    </row>
    <row r="2147" spans="1:166" x14ac:dyDescent="0.15">
      <c r="A2147" s="65"/>
      <c r="B2147" s="15"/>
      <c r="C2147" s="7"/>
      <c r="D2147" s="13"/>
      <c r="E2147" s="14"/>
      <c r="F2147" s="14"/>
      <c r="G2147" s="14"/>
      <c r="H2147" s="14"/>
      <c r="I2147" s="13"/>
      <c r="J2147" s="52"/>
      <c r="K2147" s="2"/>
      <c r="L2147" s="18"/>
      <c r="M2147" s="12"/>
      <c r="N2147" s="12"/>
      <c r="O2147" s="18"/>
      <c r="P2147" s="14"/>
      <c r="Q2147" s="27"/>
      <c r="R2147" s="14"/>
      <c r="S2147" s="4"/>
      <c r="T2147" s="52"/>
      <c r="U2147" s="10"/>
      <c r="V2147" s="10"/>
      <c r="W2147" s="10"/>
      <c r="X2147" s="50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0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  <c r="EY2147" s="1"/>
      <c r="EZ2147" s="1"/>
      <c r="FA2147" s="1"/>
      <c r="FB2147" s="1"/>
      <c r="FC2147" s="1"/>
      <c r="FD2147" s="1"/>
      <c r="FE2147" s="1"/>
      <c r="FF2147" s="1"/>
      <c r="FG2147" s="1"/>
      <c r="FH2147" s="1"/>
      <c r="FI2147" s="1"/>
      <c r="FJ2147" s="1"/>
    </row>
    <row r="2148" spans="1:166" x14ac:dyDescent="0.15">
      <c r="A2148" s="65"/>
      <c r="B2148" s="15"/>
      <c r="C2148" s="7"/>
      <c r="D2148" s="13"/>
      <c r="E2148" s="14"/>
      <c r="F2148" s="14"/>
      <c r="G2148" s="14"/>
      <c r="H2148" s="14"/>
      <c r="I2148" s="13"/>
      <c r="J2148" s="52"/>
      <c r="K2148" s="2"/>
      <c r="L2148" s="18"/>
      <c r="M2148" s="12"/>
      <c r="N2148" s="12"/>
      <c r="O2148" s="18"/>
      <c r="P2148" s="14"/>
      <c r="Q2148" s="27"/>
      <c r="R2148" s="14"/>
      <c r="S2148" s="4"/>
      <c r="T2148" s="52"/>
      <c r="U2148" s="10"/>
      <c r="V2148" s="10"/>
      <c r="W2148" s="10"/>
      <c r="X2148" s="50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0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  <c r="EY2148" s="1"/>
      <c r="EZ2148" s="1"/>
      <c r="FA2148" s="1"/>
      <c r="FB2148" s="1"/>
      <c r="FC2148" s="1"/>
      <c r="FD2148" s="1"/>
      <c r="FE2148" s="1"/>
      <c r="FF2148" s="1"/>
      <c r="FG2148" s="1"/>
      <c r="FH2148" s="1"/>
      <c r="FI2148" s="1"/>
      <c r="FJ2148" s="1"/>
    </row>
    <row r="2149" spans="1:166" x14ac:dyDescent="0.15">
      <c r="A2149" s="65"/>
      <c r="B2149" s="15"/>
      <c r="C2149" s="7"/>
      <c r="D2149" s="13"/>
      <c r="E2149" s="14"/>
      <c r="F2149" s="14"/>
      <c r="G2149" s="14"/>
      <c r="H2149" s="14"/>
      <c r="I2149" s="13"/>
      <c r="J2149" s="52"/>
      <c r="K2149" s="2"/>
      <c r="L2149" s="18"/>
      <c r="M2149" s="12"/>
      <c r="N2149" s="12"/>
      <c r="O2149" s="18"/>
      <c r="P2149" s="14"/>
      <c r="Q2149" s="27"/>
      <c r="R2149" s="14"/>
      <c r="S2149" s="4"/>
      <c r="T2149" s="52"/>
      <c r="U2149" s="10"/>
      <c r="V2149" s="10"/>
      <c r="W2149" s="10"/>
      <c r="X2149" s="50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0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  <c r="EY2149" s="1"/>
      <c r="EZ2149" s="1"/>
      <c r="FA2149" s="1"/>
      <c r="FB2149" s="1"/>
      <c r="FC2149" s="1"/>
      <c r="FD2149" s="1"/>
      <c r="FE2149" s="1"/>
      <c r="FF2149" s="1"/>
      <c r="FG2149" s="1"/>
      <c r="FH2149" s="1"/>
      <c r="FI2149" s="1"/>
      <c r="FJ2149" s="1"/>
    </row>
    <row r="2150" spans="1:166" x14ac:dyDescent="0.15">
      <c r="A2150" s="65"/>
      <c r="B2150" s="15"/>
      <c r="C2150" s="7"/>
      <c r="D2150" s="13"/>
      <c r="E2150" s="14"/>
      <c r="F2150" s="14"/>
      <c r="G2150" s="14"/>
      <c r="H2150" s="14"/>
      <c r="I2150" s="13"/>
      <c r="J2150" s="52"/>
      <c r="K2150" s="2"/>
      <c r="L2150" s="18"/>
      <c r="M2150" s="12"/>
      <c r="N2150" s="12"/>
      <c r="O2150" s="18"/>
      <c r="P2150" s="14"/>
      <c r="Q2150" s="27"/>
      <c r="R2150" s="14"/>
      <c r="S2150" s="4"/>
      <c r="T2150" s="52"/>
      <c r="U2150" s="10"/>
      <c r="V2150" s="10"/>
      <c r="W2150" s="10"/>
      <c r="X2150" s="50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0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  <c r="EY2150" s="1"/>
      <c r="EZ2150" s="1"/>
      <c r="FA2150" s="1"/>
      <c r="FB2150" s="1"/>
      <c r="FC2150" s="1"/>
      <c r="FD2150" s="1"/>
      <c r="FE2150" s="1"/>
      <c r="FF2150" s="1"/>
      <c r="FG2150" s="1"/>
      <c r="FH2150" s="1"/>
      <c r="FI2150" s="1"/>
      <c r="FJ2150" s="1"/>
    </row>
    <row r="2151" spans="1:166" x14ac:dyDescent="0.15">
      <c r="A2151" s="65"/>
      <c r="B2151" s="15"/>
      <c r="C2151" s="7"/>
      <c r="D2151" s="13"/>
      <c r="E2151" s="14"/>
      <c r="F2151" s="14"/>
      <c r="G2151" s="14"/>
      <c r="H2151" s="14"/>
      <c r="I2151" s="13"/>
      <c r="J2151" s="52"/>
      <c r="K2151" s="2"/>
      <c r="L2151" s="18"/>
      <c r="M2151" s="12"/>
      <c r="N2151" s="12"/>
      <c r="O2151" s="18"/>
      <c r="P2151" s="14"/>
      <c r="Q2151" s="27"/>
      <c r="R2151" s="14"/>
      <c r="S2151" s="4"/>
      <c r="T2151" s="52"/>
      <c r="U2151" s="10"/>
      <c r="V2151" s="10"/>
      <c r="W2151" s="10"/>
      <c r="X2151" s="50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0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  <c r="EY2151" s="1"/>
      <c r="EZ2151" s="1"/>
      <c r="FA2151" s="1"/>
      <c r="FB2151" s="1"/>
      <c r="FC2151" s="1"/>
      <c r="FD2151" s="1"/>
      <c r="FE2151" s="1"/>
      <c r="FF2151" s="1"/>
      <c r="FG2151" s="1"/>
      <c r="FH2151" s="1"/>
      <c r="FI2151" s="1"/>
      <c r="FJ2151" s="1"/>
    </row>
    <row r="2152" spans="1:166" x14ac:dyDescent="0.15">
      <c r="A2152" s="65"/>
      <c r="B2152" s="15"/>
      <c r="C2152" s="7"/>
      <c r="D2152" s="13"/>
      <c r="E2152" s="14"/>
      <c r="F2152" s="14"/>
      <c r="G2152" s="14"/>
      <c r="H2152" s="14"/>
      <c r="I2152" s="13"/>
      <c r="J2152" s="52"/>
      <c r="K2152" s="2"/>
      <c r="L2152" s="18"/>
      <c r="M2152" s="12"/>
      <c r="N2152" s="12"/>
      <c r="O2152" s="18"/>
      <c r="P2152" s="14"/>
      <c r="Q2152" s="27"/>
      <c r="R2152" s="14"/>
      <c r="S2152" s="4"/>
      <c r="T2152" s="52"/>
      <c r="U2152" s="10"/>
      <c r="V2152" s="10"/>
      <c r="W2152" s="10"/>
      <c r="X2152" s="50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0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  <c r="EY2152" s="1"/>
      <c r="EZ2152" s="1"/>
      <c r="FA2152" s="1"/>
      <c r="FB2152" s="1"/>
      <c r="FC2152" s="1"/>
      <c r="FD2152" s="1"/>
      <c r="FE2152" s="1"/>
      <c r="FF2152" s="1"/>
      <c r="FG2152" s="1"/>
      <c r="FH2152" s="1"/>
      <c r="FI2152" s="1"/>
      <c r="FJ2152" s="1"/>
    </row>
    <row r="2153" spans="1:166" x14ac:dyDescent="0.15">
      <c r="A2153" s="65"/>
      <c r="B2153" s="15"/>
      <c r="C2153" s="7"/>
      <c r="D2153" s="13"/>
      <c r="E2153" s="14"/>
      <c r="F2153" s="14"/>
      <c r="G2153" s="14"/>
      <c r="H2153" s="14"/>
      <c r="I2153" s="13"/>
      <c r="J2153" s="52"/>
      <c r="K2153" s="2"/>
      <c r="L2153" s="18"/>
      <c r="M2153" s="12"/>
      <c r="N2153" s="12"/>
      <c r="O2153" s="18"/>
      <c r="P2153" s="14"/>
      <c r="Q2153" s="27"/>
      <c r="R2153" s="14"/>
      <c r="S2153" s="4"/>
      <c r="T2153" s="52"/>
      <c r="U2153" s="10"/>
      <c r="V2153" s="10"/>
      <c r="W2153" s="10"/>
      <c r="X2153" s="50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0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  <c r="EY2153" s="1"/>
      <c r="EZ2153" s="1"/>
      <c r="FA2153" s="1"/>
      <c r="FB2153" s="1"/>
      <c r="FC2153" s="1"/>
      <c r="FD2153" s="1"/>
      <c r="FE2153" s="1"/>
      <c r="FF2153" s="1"/>
      <c r="FG2153" s="1"/>
      <c r="FH2153" s="1"/>
      <c r="FI2153" s="1"/>
      <c r="FJ2153" s="1"/>
    </row>
    <row r="2154" spans="1:166" x14ac:dyDescent="0.15">
      <c r="A2154" s="65"/>
      <c r="B2154" s="15"/>
      <c r="C2154" s="7"/>
      <c r="D2154" s="13"/>
      <c r="E2154" s="14"/>
      <c r="F2154" s="14"/>
      <c r="G2154" s="14"/>
      <c r="H2154" s="14"/>
      <c r="I2154" s="13"/>
      <c r="J2154" s="52"/>
      <c r="K2154" s="2"/>
      <c r="L2154" s="18"/>
      <c r="M2154" s="12"/>
      <c r="N2154" s="12"/>
      <c r="O2154" s="18"/>
      <c r="P2154" s="14"/>
      <c r="Q2154" s="27"/>
      <c r="R2154" s="14"/>
      <c r="S2154" s="4"/>
      <c r="T2154" s="52"/>
      <c r="U2154" s="10"/>
      <c r="V2154" s="10"/>
      <c r="W2154" s="10"/>
      <c r="X2154" s="50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0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  <c r="EY2154" s="1"/>
      <c r="EZ2154" s="1"/>
      <c r="FA2154" s="1"/>
      <c r="FB2154" s="1"/>
      <c r="FC2154" s="1"/>
      <c r="FD2154" s="1"/>
      <c r="FE2154" s="1"/>
      <c r="FF2154" s="1"/>
      <c r="FG2154" s="1"/>
      <c r="FH2154" s="1"/>
      <c r="FI2154" s="1"/>
      <c r="FJ2154" s="1"/>
    </row>
    <row r="2155" spans="1:166" x14ac:dyDescent="0.15">
      <c r="A2155" s="65"/>
      <c r="B2155" s="15"/>
      <c r="C2155" s="7"/>
      <c r="D2155" s="13"/>
      <c r="E2155" s="14"/>
      <c r="F2155" s="14"/>
      <c r="G2155" s="14"/>
      <c r="H2155" s="14"/>
      <c r="I2155" s="13"/>
      <c r="J2155" s="52"/>
      <c r="K2155" s="2"/>
      <c r="L2155" s="18"/>
      <c r="M2155" s="12"/>
      <c r="N2155" s="12"/>
      <c r="O2155" s="18"/>
      <c r="P2155" s="14"/>
      <c r="Q2155" s="27"/>
      <c r="R2155" s="14"/>
      <c r="S2155" s="4"/>
      <c r="T2155" s="52"/>
      <c r="U2155" s="10"/>
      <c r="V2155" s="10"/>
      <c r="W2155" s="10"/>
      <c r="X2155" s="50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0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  <c r="EY2155" s="1"/>
      <c r="EZ2155" s="1"/>
      <c r="FA2155" s="1"/>
      <c r="FB2155" s="1"/>
      <c r="FC2155" s="1"/>
      <c r="FD2155" s="1"/>
      <c r="FE2155" s="1"/>
      <c r="FF2155" s="1"/>
      <c r="FG2155" s="1"/>
      <c r="FH2155" s="1"/>
      <c r="FI2155" s="1"/>
      <c r="FJ2155" s="1"/>
    </row>
    <row r="2156" spans="1:166" x14ac:dyDescent="0.15">
      <c r="A2156" s="65"/>
      <c r="B2156" s="15"/>
      <c r="C2156" s="7"/>
      <c r="D2156" s="13"/>
      <c r="E2156" s="14"/>
      <c r="F2156" s="14"/>
      <c r="G2156" s="14"/>
      <c r="H2156" s="14"/>
      <c r="I2156" s="13"/>
      <c r="J2156" s="52"/>
      <c r="K2156" s="2"/>
      <c r="L2156" s="18"/>
      <c r="M2156" s="12"/>
      <c r="N2156" s="12"/>
      <c r="O2156" s="18"/>
      <c r="P2156" s="14"/>
      <c r="Q2156" s="27"/>
      <c r="R2156" s="14"/>
      <c r="S2156" s="4"/>
      <c r="T2156" s="52"/>
      <c r="U2156" s="10"/>
      <c r="V2156" s="10"/>
      <c r="W2156" s="10"/>
      <c r="X2156" s="50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0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  <c r="EY2156" s="1"/>
      <c r="EZ2156" s="1"/>
      <c r="FA2156" s="1"/>
      <c r="FB2156" s="1"/>
      <c r="FC2156" s="1"/>
      <c r="FD2156" s="1"/>
      <c r="FE2156" s="1"/>
      <c r="FF2156" s="1"/>
      <c r="FG2156" s="1"/>
      <c r="FH2156" s="1"/>
      <c r="FI2156" s="1"/>
      <c r="FJ2156" s="1"/>
    </row>
    <row r="2157" spans="1:166" x14ac:dyDescent="0.15">
      <c r="A2157" s="65"/>
      <c r="B2157" s="15"/>
      <c r="C2157" s="7"/>
      <c r="D2157" s="13"/>
      <c r="E2157" s="14"/>
      <c r="F2157" s="14"/>
      <c r="G2157" s="14"/>
      <c r="H2157" s="14"/>
      <c r="I2157" s="13"/>
      <c r="J2157" s="52"/>
      <c r="K2157" s="2"/>
      <c r="L2157" s="18"/>
      <c r="M2157" s="12"/>
      <c r="N2157" s="12"/>
      <c r="O2157" s="18"/>
      <c r="P2157" s="14"/>
      <c r="Q2157" s="27"/>
      <c r="R2157" s="14"/>
      <c r="S2157" s="4"/>
      <c r="T2157" s="52"/>
      <c r="U2157" s="10"/>
      <c r="V2157" s="10"/>
      <c r="W2157" s="10"/>
      <c r="X2157" s="50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0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  <c r="EY2157" s="1"/>
      <c r="EZ2157" s="1"/>
      <c r="FA2157" s="1"/>
      <c r="FB2157" s="1"/>
      <c r="FC2157" s="1"/>
      <c r="FD2157" s="1"/>
      <c r="FE2157" s="1"/>
      <c r="FF2157" s="1"/>
      <c r="FG2157" s="1"/>
      <c r="FH2157" s="1"/>
      <c r="FI2157" s="1"/>
      <c r="FJ2157" s="1"/>
    </row>
    <row r="2158" spans="1:166" x14ac:dyDescent="0.15">
      <c r="A2158" s="65"/>
      <c r="B2158" s="15"/>
      <c r="C2158" s="7"/>
      <c r="D2158" s="13"/>
      <c r="E2158" s="14"/>
      <c r="F2158" s="14"/>
      <c r="G2158" s="14"/>
      <c r="H2158" s="14"/>
      <c r="I2158" s="13"/>
      <c r="J2158" s="52"/>
      <c r="K2158" s="2"/>
      <c r="L2158" s="18"/>
      <c r="M2158" s="12"/>
      <c r="N2158" s="12"/>
      <c r="O2158" s="18"/>
      <c r="P2158" s="14"/>
      <c r="Q2158" s="27"/>
      <c r="R2158" s="14"/>
      <c r="S2158" s="4"/>
      <c r="T2158" s="52"/>
      <c r="U2158" s="10"/>
      <c r="V2158" s="10"/>
      <c r="W2158" s="10"/>
      <c r="X2158" s="50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0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  <c r="EY2158" s="1"/>
      <c r="EZ2158" s="1"/>
      <c r="FA2158" s="1"/>
      <c r="FB2158" s="1"/>
      <c r="FC2158" s="1"/>
      <c r="FD2158" s="1"/>
      <c r="FE2158" s="1"/>
      <c r="FF2158" s="1"/>
      <c r="FG2158" s="1"/>
      <c r="FH2158" s="1"/>
      <c r="FI2158" s="1"/>
      <c r="FJ2158" s="1"/>
    </row>
    <row r="2159" spans="1:166" x14ac:dyDescent="0.15">
      <c r="A2159" s="65"/>
      <c r="B2159" s="15"/>
      <c r="C2159" s="7"/>
      <c r="D2159" s="13"/>
      <c r="E2159" s="14"/>
      <c r="F2159" s="14"/>
      <c r="G2159" s="14"/>
      <c r="H2159" s="14"/>
      <c r="I2159" s="13"/>
      <c r="J2159" s="52"/>
      <c r="K2159" s="2"/>
      <c r="L2159" s="18"/>
      <c r="M2159" s="12"/>
      <c r="N2159" s="12"/>
      <c r="O2159" s="18"/>
      <c r="P2159" s="14"/>
      <c r="Q2159" s="27"/>
      <c r="R2159" s="14"/>
      <c r="S2159" s="4"/>
      <c r="T2159" s="52"/>
      <c r="U2159" s="10"/>
      <c r="V2159" s="10"/>
      <c r="W2159" s="10"/>
      <c r="X2159" s="50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0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  <c r="EY2159" s="1"/>
      <c r="EZ2159" s="1"/>
      <c r="FA2159" s="1"/>
      <c r="FB2159" s="1"/>
      <c r="FC2159" s="1"/>
      <c r="FD2159" s="1"/>
      <c r="FE2159" s="1"/>
      <c r="FF2159" s="1"/>
      <c r="FG2159" s="1"/>
      <c r="FH2159" s="1"/>
      <c r="FI2159" s="1"/>
      <c r="FJ2159" s="1"/>
    </row>
    <row r="2160" spans="1:166" x14ac:dyDescent="0.15">
      <c r="A2160" s="65"/>
      <c r="B2160" s="15"/>
      <c r="C2160" s="7"/>
      <c r="D2160" s="13"/>
      <c r="E2160" s="14"/>
      <c r="F2160" s="14"/>
      <c r="G2160" s="14"/>
      <c r="H2160" s="14"/>
      <c r="I2160" s="13"/>
      <c r="J2160" s="52"/>
      <c r="K2160" s="2"/>
      <c r="L2160" s="18"/>
      <c r="M2160" s="12"/>
      <c r="N2160" s="12"/>
      <c r="O2160" s="18"/>
      <c r="P2160" s="14"/>
      <c r="Q2160" s="27"/>
      <c r="R2160" s="14"/>
      <c r="S2160" s="4"/>
      <c r="T2160" s="52"/>
      <c r="U2160" s="10"/>
      <c r="V2160" s="10"/>
      <c r="W2160" s="10"/>
      <c r="X2160" s="50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0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  <c r="EY2160" s="1"/>
      <c r="EZ2160" s="1"/>
      <c r="FA2160" s="1"/>
      <c r="FB2160" s="1"/>
      <c r="FC2160" s="1"/>
      <c r="FD2160" s="1"/>
      <c r="FE2160" s="1"/>
      <c r="FF2160" s="1"/>
      <c r="FG2160" s="1"/>
      <c r="FH2160" s="1"/>
      <c r="FI2160" s="1"/>
      <c r="FJ2160" s="1"/>
    </row>
    <row r="2161" spans="1:166" x14ac:dyDescent="0.15">
      <c r="A2161" s="65"/>
      <c r="B2161" s="15"/>
      <c r="C2161" s="7"/>
      <c r="D2161" s="13"/>
      <c r="E2161" s="14"/>
      <c r="F2161" s="14"/>
      <c r="G2161" s="14"/>
      <c r="H2161" s="14"/>
      <c r="I2161" s="13"/>
      <c r="J2161" s="52"/>
      <c r="K2161" s="2"/>
      <c r="L2161" s="18"/>
      <c r="M2161" s="12"/>
      <c r="N2161" s="12"/>
      <c r="O2161" s="18"/>
      <c r="P2161" s="14"/>
      <c r="Q2161" s="27"/>
      <c r="R2161" s="14"/>
      <c r="S2161" s="4"/>
      <c r="T2161" s="52"/>
      <c r="U2161" s="10"/>
      <c r="V2161" s="10"/>
      <c r="W2161" s="10"/>
      <c r="X2161" s="50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0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  <c r="EY2161" s="1"/>
      <c r="EZ2161" s="1"/>
      <c r="FA2161" s="1"/>
      <c r="FB2161" s="1"/>
      <c r="FC2161" s="1"/>
      <c r="FD2161" s="1"/>
      <c r="FE2161" s="1"/>
      <c r="FF2161" s="1"/>
      <c r="FG2161" s="1"/>
      <c r="FH2161" s="1"/>
      <c r="FI2161" s="1"/>
      <c r="FJ2161" s="1"/>
    </row>
    <row r="2162" spans="1:166" x14ac:dyDescent="0.15">
      <c r="A2162" s="65"/>
      <c r="B2162" s="15"/>
      <c r="C2162" s="7"/>
      <c r="D2162" s="13"/>
      <c r="E2162" s="14"/>
      <c r="F2162" s="14"/>
      <c r="G2162" s="14"/>
      <c r="H2162" s="14"/>
      <c r="I2162" s="13"/>
      <c r="J2162" s="52"/>
      <c r="K2162" s="2"/>
      <c r="L2162" s="18"/>
      <c r="M2162" s="12"/>
      <c r="N2162" s="12"/>
      <c r="O2162" s="18"/>
      <c r="P2162" s="14"/>
      <c r="Q2162" s="27"/>
      <c r="R2162" s="14"/>
      <c r="S2162" s="4"/>
      <c r="T2162" s="52"/>
      <c r="U2162" s="10"/>
      <c r="V2162" s="10"/>
      <c r="W2162" s="10"/>
      <c r="X2162" s="50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0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  <c r="EY2162" s="1"/>
      <c r="EZ2162" s="1"/>
      <c r="FA2162" s="1"/>
      <c r="FB2162" s="1"/>
      <c r="FC2162" s="1"/>
      <c r="FD2162" s="1"/>
      <c r="FE2162" s="1"/>
      <c r="FF2162" s="1"/>
      <c r="FG2162" s="1"/>
      <c r="FH2162" s="1"/>
      <c r="FI2162" s="1"/>
      <c r="FJ2162" s="1"/>
    </row>
    <row r="2163" spans="1:166" x14ac:dyDescent="0.15">
      <c r="A2163" s="65"/>
      <c r="B2163" s="15"/>
      <c r="C2163" s="7"/>
      <c r="D2163" s="13"/>
      <c r="E2163" s="14"/>
      <c r="F2163" s="14"/>
      <c r="G2163" s="14"/>
      <c r="H2163" s="14"/>
      <c r="I2163" s="13"/>
      <c r="J2163" s="52"/>
      <c r="K2163" s="2"/>
      <c r="L2163" s="18"/>
      <c r="M2163" s="12"/>
      <c r="N2163" s="12"/>
      <c r="O2163" s="18"/>
      <c r="P2163" s="14"/>
      <c r="Q2163" s="27"/>
      <c r="R2163" s="14"/>
      <c r="S2163" s="4"/>
      <c r="T2163" s="52"/>
      <c r="U2163" s="10"/>
      <c r="V2163" s="10"/>
      <c r="W2163" s="10"/>
      <c r="X2163" s="50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0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  <c r="EY2163" s="1"/>
      <c r="EZ2163" s="1"/>
      <c r="FA2163" s="1"/>
      <c r="FB2163" s="1"/>
      <c r="FC2163" s="1"/>
      <c r="FD2163" s="1"/>
      <c r="FE2163" s="1"/>
      <c r="FF2163" s="1"/>
      <c r="FG2163" s="1"/>
      <c r="FH2163" s="1"/>
      <c r="FI2163" s="1"/>
      <c r="FJ2163" s="1"/>
    </row>
    <row r="2164" spans="1:166" x14ac:dyDescent="0.15">
      <c r="A2164" s="65"/>
      <c r="B2164" s="15"/>
      <c r="C2164" s="7"/>
      <c r="D2164" s="13"/>
      <c r="E2164" s="14"/>
      <c r="F2164" s="14"/>
      <c r="G2164" s="14"/>
      <c r="H2164" s="14"/>
      <c r="I2164" s="13"/>
      <c r="J2164" s="52"/>
      <c r="K2164" s="2"/>
      <c r="L2164" s="18"/>
      <c r="M2164" s="12"/>
      <c r="N2164" s="12"/>
      <c r="O2164" s="18"/>
      <c r="P2164" s="14"/>
      <c r="Q2164" s="27"/>
      <c r="R2164" s="14"/>
      <c r="S2164" s="4"/>
      <c r="T2164" s="52"/>
      <c r="U2164" s="10"/>
      <c r="V2164" s="10"/>
      <c r="W2164" s="10"/>
      <c r="X2164" s="50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0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  <c r="EY2164" s="1"/>
      <c r="EZ2164" s="1"/>
      <c r="FA2164" s="1"/>
      <c r="FB2164" s="1"/>
      <c r="FC2164" s="1"/>
      <c r="FD2164" s="1"/>
      <c r="FE2164" s="1"/>
      <c r="FF2164" s="1"/>
      <c r="FG2164" s="1"/>
      <c r="FH2164" s="1"/>
      <c r="FI2164" s="1"/>
      <c r="FJ2164" s="1"/>
    </row>
    <row r="2165" spans="1:166" x14ac:dyDescent="0.15">
      <c r="A2165" s="65"/>
      <c r="B2165" s="15"/>
      <c r="C2165" s="7"/>
      <c r="D2165" s="13"/>
      <c r="E2165" s="14"/>
      <c r="F2165" s="14"/>
      <c r="G2165" s="14"/>
      <c r="H2165" s="14"/>
      <c r="I2165" s="13"/>
      <c r="J2165" s="52"/>
      <c r="K2165" s="2"/>
      <c r="L2165" s="18"/>
      <c r="M2165" s="12"/>
      <c r="N2165" s="12"/>
      <c r="O2165" s="18"/>
      <c r="P2165" s="14"/>
      <c r="Q2165" s="27"/>
      <c r="R2165" s="14"/>
      <c r="S2165" s="4"/>
      <c r="T2165" s="52"/>
      <c r="U2165" s="10"/>
      <c r="V2165" s="10"/>
      <c r="W2165" s="10"/>
      <c r="X2165" s="50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0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  <c r="EY2165" s="1"/>
      <c r="EZ2165" s="1"/>
      <c r="FA2165" s="1"/>
      <c r="FB2165" s="1"/>
      <c r="FC2165" s="1"/>
      <c r="FD2165" s="1"/>
      <c r="FE2165" s="1"/>
      <c r="FF2165" s="1"/>
      <c r="FG2165" s="1"/>
      <c r="FH2165" s="1"/>
      <c r="FI2165" s="1"/>
      <c r="FJ2165" s="1"/>
    </row>
    <row r="2166" spans="1:166" x14ac:dyDescent="0.15">
      <c r="A2166" s="65"/>
      <c r="B2166" s="15"/>
      <c r="C2166" s="7"/>
      <c r="D2166" s="13"/>
      <c r="E2166" s="14"/>
      <c r="F2166" s="14"/>
      <c r="G2166" s="14"/>
      <c r="H2166" s="14"/>
      <c r="I2166" s="13"/>
      <c r="J2166" s="52"/>
      <c r="K2166" s="2"/>
      <c r="L2166" s="18"/>
      <c r="M2166" s="12"/>
      <c r="N2166" s="12"/>
      <c r="O2166" s="18"/>
      <c r="P2166" s="14"/>
      <c r="Q2166" s="27"/>
      <c r="R2166" s="14"/>
      <c r="S2166" s="4"/>
      <c r="T2166" s="52"/>
      <c r="U2166" s="10"/>
      <c r="V2166" s="10"/>
      <c r="W2166" s="10"/>
      <c r="X2166" s="50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0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  <c r="EY2166" s="1"/>
      <c r="EZ2166" s="1"/>
      <c r="FA2166" s="1"/>
      <c r="FB2166" s="1"/>
      <c r="FC2166" s="1"/>
      <c r="FD2166" s="1"/>
      <c r="FE2166" s="1"/>
      <c r="FF2166" s="1"/>
      <c r="FG2166" s="1"/>
      <c r="FH2166" s="1"/>
      <c r="FI2166" s="1"/>
      <c r="FJ2166" s="1"/>
    </row>
    <row r="2167" spans="1:166" x14ac:dyDescent="0.15">
      <c r="A2167" s="65"/>
      <c r="B2167" s="15"/>
      <c r="C2167" s="7"/>
      <c r="D2167" s="13"/>
      <c r="E2167" s="14"/>
      <c r="F2167" s="14"/>
      <c r="G2167" s="14"/>
      <c r="H2167" s="14"/>
      <c r="I2167" s="13"/>
      <c r="J2167" s="52"/>
      <c r="K2167" s="2"/>
      <c r="L2167" s="18"/>
      <c r="M2167" s="12"/>
      <c r="N2167" s="12"/>
      <c r="O2167" s="18"/>
      <c r="P2167" s="14"/>
      <c r="Q2167" s="27"/>
      <c r="R2167" s="14"/>
      <c r="S2167" s="4"/>
      <c r="T2167" s="52"/>
      <c r="U2167" s="10"/>
      <c r="V2167" s="10"/>
      <c r="W2167" s="10"/>
      <c r="X2167" s="50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0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  <c r="EY2167" s="1"/>
      <c r="EZ2167" s="1"/>
      <c r="FA2167" s="1"/>
      <c r="FB2167" s="1"/>
      <c r="FC2167" s="1"/>
      <c r="FD2167" s="1"/>
      <c r="FE2167" s="1"/>
      <c r="FF2167" s="1"/>
      <c r="FG2167" s="1"/>
      <c r="FH2167" s="1"/>
      <c r="FI2167" s="1"/>
      <c r="FJ2167" s="1"/>
    </row>
    <row r="2168" spans="1:166" x14ac:dyDescent="0.15">
      <c r="A2168" s="65"/>
      <c r="B2168" s="15"/>
      <c r="C2168" s="7"/>
      <c r="D2168" s="13"/>
      <c r="E2168" s="14"/>
      <c r="F2168" s="14"/>
      <c r="G2168" s="14"/>
      <c r="H2168" s="14"/>
      <c r="I2168" s="13"/>
      <c r="J2168" s="52"/>
      <c r="K2168" s="2"/>
      <c r="L2168" s="18"/>
      <c r="M2168" s="12"/>
      <c r="N2168" s="12"/>
      <c r="O2168" s="18"/>
      <c r="P2168" s="14"/>
      <c r="Q2168" s="27"/>
      <c r="R2168" s="14"/>
      <c r="S2168" s="4"/>
      <c r="T2168" s="52"/>
      <c r="U2168" s="10"/>
      <c r="V2168" s="10"/>
      <c r="W2168" s="10"/>
      <c r="X2168" s="50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0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  <c r="EY2168" s="1"/>
      <c r="EZ2168" s="1"/>
      <c r="FA2168" s="1"/>
      <c r="FB2168" s="1"/>
      <c r="FC2168" s="1"/>
      <c r="FD2168" s="1"/>
      <c r="FE2168" s="1"/>
      <c r="FF2168" s="1"/>
      <c r="FG2168" s="1"/>
      <c r="FH2168" s="1"/>
      <c r="FI2168" s="1"/>
      <c r="FJ2168" s="1"/>
    </row>
    <row r="2169" spans="1:166" x14ac:dyDescent="0.15">
      <c r="A2169" s="65"/>
      <c r="B2169" s="15"/>
      <c r="C2169" s="7"/>
      <c r="D2169" s="13"/>
      <c r="E2169" s="14"/>
      <c r="F2169" s="14"/>
      <c r="G2169" s="14"/>
      <c r="H2169" s="14"/>
      <c r="I2169" s="13"/>
      <c r="J2169" s="52"/>
      <c r="K2169" s="2"/>
      <c r="L2169" s="18"/>
      <c r="M2169" s="12"/>
      <c r="N2169" s="12"/>
      <c r="O2169" s="18"/>
      <c r="P2169" s="14"/>
      <c r="Q2169" s="27"/>
      <c r="R2169" s="14"/>
      <c r="S2169" s="4"/>
      <c r="T2169" s="52"/>
      <c r="U2169" s="10"/>
      <c r="V2169" s="10"/>
      <c r="W2169" s="10"/>
      <c r="X2169" s="50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0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  <c r="EY2169" s="1"/>
      <c r="EZ2169" s="1"/>
      <c r="FA2169" s="1"/>
      <c r="FB2169" s="1"/>
      <c r="FC2169" s="1"/>
      <c r="FD2169" s="1"/>
      <c r="FE2169" s="1"/>
      <c r="FF2169" s="1"/>
      <c r="FG2169" s="1"/>
      <c r="FH2169" s="1"/>
      <c r="FI2169" s="1"/>
      <c r="FJ2169" s="1"/>
    </row>
    <row r="2170" spans="1:166" x14ac:dyDescent="0.15">
      <c r="A2170" s="65"/>
      <c r="B2170" s="15"/>
      <c r="C2170" s="7"/>
      <c r="D2170" s="13"/>
      <c r="E2170" s="14"/>
      <c r="F2170" s="14"/>
      <c r="G2170" s="14"/>
      <c r="H2170" s="14"/>
      <c r="I2170" s="13"/>
      <c r="J2170" s="52"/>
      <c r="K2170" s="2"/>
      <c r="L2170" s="18"/>
      <c r="M2170" s="12"/>
      <c r="N2170" s="12"/>
      <c r="O2170" s="18"/>
      <c r="P2170" s="14"/>
      <c r="Q2170" s="27"/>
      <c r="R2170" s="14"/>
      <c r="S2170" s="4"/>
      <c r="T2170" s="52"/>
      <c r="U2170" s="10"/>
      <c r="V2170" s="10"/>
      <c r="W2170" s="10"/>
      <c r="X2170" s="50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0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  <c r="EY2170" s="1"/>
      <c r="EZ2170" s="1"/>
      <c r="FA2170" s="1"/>
      <c r="FB2170" s="1"/>
      <c r="FC2170" s="1"/>
      <c r="FD2170" s="1"/>
      <c r="FE2170" s="1"/>
      <c r="FF2170" s="1"/>
      <c r="FG2170" s="1"/>
      <c r="FH2170" s="1"/>
      <c r="FI2170" s="1"/>
      <c r="FJ2170" s="1"/>
    </row>
    <row r="2171" spans="1:166" x14ac:dyDescent="0.15">
      <c r="A2171" s="65"/>
      <c r="B2171" s="15"/>
      <c r="C2171" s="7"/>
      <c r="D2171" s="13"/>
      <c r="E2171" s="14"/>
      <c r="F2171" s="14"/>
      <c r="G2171" s="14"/>
      <c r="H2171" s="14"/>
      <c r="I2171" s="13"/>
      <c r="J2171" s="52"/>
      <c r="K2171" s="2"/>
      <c r="L2171" s="18"/>
      <c r="M2171" s="12"/>
      <c r="N2171" s="12"/>
      <c r="O2171" s="18"/>
      <c r="P2171" s="14"/>
      <c r="Q2171" s="27"/>
      <c r="R2171" s="14"/>
      <c r="S2171" s="4"/>
      <c r="T2171" s="52"/>
      <c r="U2171" s="10"/>
      <c r="V2171" s="10"/>
      <c r="W2171" s="10"/>
      <c r="X2171" s="50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0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  <c r="EY2171" s="1"/>
      <c r="EZ2171" s="1"/>
      <c r="FA2171" s="1"/>
      <c r="FB2171" s="1"/>
      <c r="FC2171" s="1"/>
      <c r="FD2171" s="1"/>
      <c r="FE2171" s="1"/>
      <c r="FF2171" s="1"/>
      <c r="FG2171" s="1"/>
      <c r="FH2171" s="1"/>
      <c r="FI2171" s="1"/>
      <c r="FJ2171" s="1"/>
    </row>
    <row r="2172" spans="1:166" x14ac:dyDescent="0.15">
      <c r="A2172" s="65"/>
      <c r="B2172" s="15"/>
      <c r="C2172" s="7"/>
      <c r="D2172" s="13"/>
      <c r="E2172" s="14"/>
      <c r="F2172" s="14"/>
      <c r="G2172" s="14"/>
      <c r="H2172" s="14"/>
      <c r="I2172" s="13"/>
      <c r="J2172" s="52"/>
      <c r="K2172" s="2"/>
      <c r="L2172" s="18"/>
      <c r="M2172" s="12"/>
      <c r="N2172" s="12"/>
      <c r="O2172" s="18"/>
      <c r="P2172" s="14"/>
      <c r="Q2172" s="27"/>
      <c r="R2172" s="14"/>
      <c r="S2172" s="4"/>
      <c r="T2172" s="52"/>
      <c r="U2172" s="10"/>
      <c r="V2172" s="10"/>
      <c r="W2172" s="10"/>
      <c r="X2172" s="50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0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  <c r="EY2172" s="1"/>
      <c r="EZ2172" s="1"/>
      <c r="FA2172" s="1"/>
      <c r="FB2172" s="1"/>
      <c r="FC2172" s="1"/>
      <c r="FD2172" s="1"/>
      <c r="FE2172" s="1"/>
      <c r="FF2172" s="1"/>
      <c r="FG2172" s="1"/>
      <c r="FH2172" s="1"/>
      <c r="FI2172" s="1"/>
      <c r="FJ2172" s="1"/>
    </row>
    <row r="2173" spans="1:166" x14ac:dyDescent="0.15">
      <c r="A2173" s="65"/>
      <c r="B2173" s="15"/>
      <c r="C2173" s="7"/>
      <c r="D2173" s="13"/>
      <c r="E2173" s="14"/>
      <c r="F2173" s="14"/>
      <c r="G2173" s="14"/>
      <c r="H2173" s="14"/>
      <c r="I2173" s="13"/>
      <c r="J2173" s="52"/>
      <c r="K2173" s="2"/>
      <c r="L2173" s="18"/>
      <c r="M2173" s="12"/>
      <c r="N2173" s="12"/>
      <c r="O2173" s="18"/>
      <c r="P2173" s="14"/>
      <c r="Q2173" s="27"/>
      <c r="R2173" s="14"/>
      <c r="S2173" s="4"/>
      <c r="T2173" s="52"/>
      <c r="U2173" s="10"/>
      <c r="V2173" s="10"/>
      <c r="W2173" s="10"/>
      <c r="X2173" s="50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0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  <c r="EY2173" s="1"/>
      <c r="EZ2173" s="1"/>
      <c r="FA2173" s="1"/>
      <c r="FB2173" s="1"/>
      <c r="FC2173" s="1"/>
      <c r="FD2173" s="1"/>
      <c r="FE2173" s="1"/>
      <c r="FF2173" s="1"/>
      <c r="FG2173" s="1"/>
      <c r="FH2173" s="1"/>
      <c r="FI2173" s="1"/>
      <c r="FJ2173" s="1"/>
    </row>
    <row r="2174" spans="1:166" x14ac:dyDescent="0.15">
      <c r="A2174" s="65"/>
      <c r="B2174" s="15"/>
      <c r="C2174" s="7"/>
      <c r="D2174" s="13"/>
      <c r="E2174" s="14"/>
      <c r="F2174" s="14"/>
      <c r="G2174" s="14"/>
      <c r="H2174" s="14"/>
      <c r="I2174" s="13"/>
      <c r="J2174" s="52"/>
      <c r="K2174" s="2"/>
      <c r="L2174" s="18"/>
      <c r="M2174" s="12"/>
      <c r="N2174" s="12"/>
      <c r="O2174" s="18"/>
      <c r="P2174" s="14"/>
      <c r="Q2174" s="27"/>
      <c r="R2174" s="14"/>
      <c r="S2174" s="4"/>
      <c r="T2174" s="52"/>
      <c r="U2174" s="10"/>
      <c r="V2174" s="10"/>
      <c r="W2174" s="10"/>
      <c r="X2174" s="50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0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  <c r="EY2174" s="1"/>
      <c r="EZ2174" s="1"/>
      <c r="FA2174" s="1"/>
      <c r="FB2174" s="1"/>
      <c r="FC2174" s="1"/>
      <c r="FD2174" s="1"/>
      <c r="FE2174" s="1"/>
      <c r="FF2174" s="1"/>
      <c r="FG2174" s="1"/>
      <c r="FH2174" s="1"/>
      <c r="FI2174" s="1"/>
      <c r="FJ2174" s="1"/>
    </row>
    <row r="2175" spans="1:166" x14ac:dyDescent="0.15">
      <c r="A2175" s="65"/>
      <c r="B2175" s="15"/>
      <c r="C2175" s="7"/>
      <c r="D2175" s="13"/>
      <c r="E2175" s="14"/>
      <c r="F2175" s="14"/>
      <c r="G2175" s="14"/>
      <c r="H2175" s="14"/>
      <c r="I2175" s="13"/>
      <c r="J2175" s="52"/>
      <c r="K2175" s="2"/>
      <c r="L2175" s="18"/>
      <c r="M2175" s="12"/>
      <c r="N2175" s="12"/>
      <c r="O2175" s="18"/>
      <c r="P2175" s="14"/>
      <c r="Q2175" s="27"/>
      <c r="R2175" s="14"/>
      <c r="S2175" s="4"/>
      <c r="T2175" s="52"/>
      <c r="U2175" s="10"/>
      <c r="V2175" s="10"/>
      <c r="W2175" s="10"/>
      <c r="X2175" s="50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0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  <c r="EY2175" s="1"/>
      <c r="EZ2175" s="1"/>
      <c r="FA2175" s="1"/>
      <c r="FB2175" s="1"/>
      <c r="FC2175" s="1"/>
      <c r="FD2175" s="1"/>
      <c r="FE2175" s="1"/>
      <c r="FF2175" s="1"/>
      <c r="FG2175" s="1"/>
      <c r="FH2175" s="1"/>
      <c r="FI2175" s="1"/>
      <c r="FJ2175" s="1"/>
    </row>
    <row r="2176" spans="1:166" x14ac:dyDescent="0.15">
      <c r="A2176" s="65"/>
      <c r="B2176" s="15"/>
      <c r="C2176" s="7"/>
      <c r="D2176" s="13"/>
      <c r="E2176" s="14"/>
      <c r="F2176" s="14"/>
      <c r="G2176" s="14"/>
      <c r="H2176" s="14"/>
      <c r="I2176" s="13"/>
      <c r="J2176" s="52"/>
      <c r="K2176" s="2"/>
      <c r="L2176" s="18"/>
      <c r="M2176" s="12"/>
      <c r="N2176" s="12"/>
      <c r="O2176" s="18"/>
      <c r="P2176" s="14"/>
      <c r="Q2176" s="27"/>
      <c r="R2176" s="14"/>
      <c r="S2176" s="4"/>
      <c r="T2176" s="52"/>
      <c r="U2176" s="10"/>
      <c r="V2176" s="10"/>
      <c r="W2176" s="10"/>
      <c r="X2176" s="50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0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  <c r="EY2176" s="1"/>
      <c r="EZ2176" s="1"/>
      <c r="FA2176" s="1"/>
      <c r="FB2176" s="1"/>
      <c r="FC2176" s="1"/>
      <c r="FD2176" s="1"/>
      <c r="FE2176" s="1"/>
      <c r="FF2176" s="1"/>
      <c r="FG2176" s="1"/>
      <c r="FH2176" s="1"/>
      <c r="FI2176" s="1"/>
      <c r="FJ2176" s="1"/>
    </row>
    <row r="2177" spans="1:166" x14ac:dyDescent="0.15">
      <c r="A2177" s="65"/>
      <c r="B2177" s="15"/>
      <c r="C2177" s="7"/>
      <c r="D2177" s="13"/>
      <c r="E2177" s="14"/>
      <c r="F2177" s="14"/>
      <c r="G2177" s="14"/>
      <c r="H2177" s="14"/>
      <c r="I2177" s="13"/>
      <c r="J2177" s="52"/>
      <c r="K2177" s="2"/>
      <c r="L2177" s="18"/>
      <c r="M2177" s="12"/>
      <c r="N2177" s="12"/>
      <c r="O2177" s="18"/>
      <c r="P2177" s="14"/>
      <c r="Q2177" s="27"/>
      <c r="R2177" s="14"/>
      <c r="S2177" s="4"/>
      <c r="T2177" s="52"/>
      <c r="U2177" s="10"/>
      <c r="V2177" s="10"/>
      <c r="W2177" s="10"/>
      <c r="X2177" s="50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0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  <c r="EY2177" s="1"/>
      <c r="EZ2177" s="1"/>
      <c r="FA2177" s="1"/>
      <c r="FB2177" s="1"/>
      <c r="FC2177" s="1"/>
      <c r="FD2177" s="1"/>
      <c r="FE2177" s="1"/>
      <c r="FF2177" s="1"/>
      <c r="FG2177" s="1"/>
      <c r="FH2177" s="1"/>
      <c r="FI2177" s="1"/>
      <c r="FJ2177" s="1"/>
    </row>
    <row r="2178" spans="1:166" x14ac:dyDescent="0.15">
      <c r="A2178" s="65"/>
      <c r="B2178" s="15"/>
      <c r="C2178" s="7"/>
      <c r="D2178" s="13"/>
      <c r="E2178" s="14"/>
      <c r="F2178" s="14"/>
      <c r="G2178" s="14"/>
      <c r="H2178" s="14"/>
      <c r="I2178" s="13"/>
      <c r="J2178" s="52"/>
      <c r="K2178" s="2"/>
      <c r="L2178" s="18"/>
      <c r="M2178" s="12"/>
      <c r="N2178" s="12"/>
      <c r="O2178" s="18"/>
      <c r="P2178" s="14"/>
      <c r="Q2178" s="27"/>
      <c r="R2178" s="14"/>
      <c r="S2178" s="4"/>
      <c r="T2178" s="52"/>
      <c r="U2178" s="10"/>
      <c r="V2178" s="10"/>
      <c r="W2178" s="10"/>
      <c r="X2178" s="50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0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  <c r="EY2178" s="1"/>
      <c r="EZ2178" s="1"/>
      <c r="FA2178" s="1"/>
      <c r="FB2178" s="1"/>
      <c r="FC2178" s="1"/>
      <c r="FD2178" s="1"/>
      <c r="FE2178" s="1"/>
      <c r="FF2178" s="1"/>
      <c r="FG2178" s="1"/>
      <c r="FH2178" s="1"/>
      <c r="FI2178" s="1"/>
      <c r="FJ2178" s="1"/>
    </row>
    <row r="2179" spans="1:166" x14ac:dyDescent="0.15">
      <c r="A2179" s="65"/>
      <c r="B2179" s="15"/>
      <c r="C2179" s="7"/>
      <c r="D2179" s="13"/>
      <c r="E2179" s="14"/>
      <c r="F2179" s="14"/>
      <c r="G2179" s="14"/>
      <c r="H2179" s="14"/>
      <c r="I2179" s="13"/>
      <c r="J2179" s="52"/>
      <c r="K2179" s="2"/>
      <c r="L2179" s="18"/>
      <c r="M2179" s="12"/>
      <c r="N2179" s="12"/>
      <c r="O2179" s="18"/>
      <c r="P2179" s="14"/>
      <c r="Q2179" s="27"/>
      <c r="R2179" s="14"/>
      <c r="S2179" s="4"/>
      <c r="T2179" s="52"/>
      <c r="U2179" s="10"/>
      <c r="V2179" s="10"/>
      <c r="W2179" s="10"/>
      <c r="X2179" s="50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0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  <c r="EY2179" s="1"/>
      <c r="EZ2179" s="1"/>
      <c r="FA2179" s="1"/>
      <c r="FB2179" s="1"/>
      <c r="FC2179" s="1"/>
      <c r="FD2179" s="1"/>
      <c r="FE2179" s="1"/>
      <c r="FF2179" s="1"/>
      <c r="FG2179" s="1"/>
      <c r="FH2179" s="1"/>
      <c r="FI2179" s="1"/>
      <c r="FJ2179" s="1"/>
    </row>
    <row r="2180" spans="1:166" x14ac:dyDescent="0.15">
      <c r="A2180" s="65"/>
      <c r="B2180" s="15"/>
      <c r="C2180" s="7"/>
      <c r="D2180" s="13"/>
      <c r="E2180" s="14"/>
      <c r="F2180" s="14"/>
      <c r="G2180" s="14"/>
      <c r="H2180" s="14"/>
      <c r="I2180" s="13"/>
      <c r="J2180" s="52"/>
      <c r="K2180" s="2"/>
      <c r="L2180" s="18"/>
      <c r="M2180" s="12"/>
      <c r="N2180" s="12"/>
      <c r="O2180" s="18"/>
      <c r="P2180" s="14"/>
      <c r="Q2180" s="27"/>
      <c r="R2180" s="14"/>
      <c r="S2180" s="4"/>
      <c r="T2180" s="52"/>
      <c r="U2180" s="10"/>
      <c r="V2180" s="10"/>
      <c r="W2180" s="10"/>
      <c r="X2180" s="50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0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  <c r="EY2180" s="1"/>
      <c r="EZ2180" s="1"/>
      <c r="FA2180" s="1"/>
      <c r="FB2180" s="1"/>
      <c r="FC2180" s="1"/>
      <c r="FD2180" s="1"/>
      <c r="FE2180" s="1"/>
      <c r="FF2180" s="1"/>
      <c r="FG2180" s="1"/>
      <c r="FH2180" s="1"/>
      <c r="FI2180" s="1"/>
      <c r="FJ2180" s="1"/>
    </row>
    <row r="2181" spans="1:166" x14ac:dyDescent="0.15">
      <c r="A2181" s="65"/>
      <c r="B2181" s="15"/>
      <c r="C2181" s="7"/>
      <c r="D2181" s="13"/>
      <c r="E2181" s="14"/>
      <c r="F2181" s="14"/>
      <c r="G2181" s="14"/>
      <c r="H2181" s="14"/>
      <c r="I2181" s="13"/>
      <c r="J2181" s="52"/>
      <c r="K2181" s="2"/>
      <c r="L2181" s="18"/>
      <c r="M2181" s="12"/>
      <c r="N2181" s="12"/>
      <c r="O2181" s="18"/>
      <c r="P2181" s="14"/>
      <c r="Q2181" s="27"/>
      <c r="R2181" s="14"/>
      <c r="S2181" s="4"/>
      <c r="T2181" s="52"/>
      <c r="U2181" s="10"/>
      <c r="V2181" s="10"/>
      <c r="W2181" s="10"/>
      <c r="X2181" s="50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0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  <c r="EY2181" s="1"/>
      <c r="EZ2181" s="1"/>
      <c r="FA2181" s="1"/>
      <c r="FB2181" s="1"/>
      <c r="FC2181" s="1"/>
      <c r="FD2181" s="1"/>
      <c r="FE2181" s="1"/>
      <c r="FF2181" s="1"/>
      <c r="FG2181" s="1"/>
      <c r="FH2181" s="1"/>
      <c r="FI2181" s="1"/>
      <c r="FJ2181" s="1"/>
    </row>
    <row r="2182" spans="1:166" x14ac:dyDescent="0.15">
      <c r="A2182" s="65"/>
      <c r="B2182" s="15"/>
      <c r="C2182" s="7"/>
      <c r="D2182" s="13"/>
      <c r="E2182" s="14"/>
      <c r="F2182" s="14"/>
      <c r="G2182" s="14"/>
      <c r="H2182" s="14"/>
      <c r="I2182" s="13"/>
      <c r="J2182" s="52"/>
      <c r="K2182" s="2"/>
      <c r="L2182" s="18"/>
      <c r="M2182" s="12"/>
      <c r="N2182" s="12"/>
      <c r="O2182" s="18"/>
      <c r="P2182" s="14"/>
      <c r="Q2182" s="27"/>
      <c r="R2182" s="14"/>
      <c r="S2182" s="4"/>
      <c r="T2182" s="52"/>
      <c r="U2182" s="10"/>
      <c r="V2182" s="10"/>
      <c r="W2182" s="10"/>
      <c r="X2182" s="50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0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  <c r="EY2182" s="1"/>
      <c r="EZ2182" s="1"/>
      <c r="FA2182" s="1"/>
      <c r="FB2182" s="1"/>
      <c r="FC2182" s="1"/>
      <c r="FD2182" s="1"/>
      <c r="FE2182" s="1"/>
      <c r="FF2182" s="1"/>
      <c r="FG2182" s="1"/>
      <c r="FH2182" s="1"/>
      <c r="FI2182" s="1"/>
      <c r="FJ2182" s="1"/>
    </row>
    <row r="2183" spans="1:166" x14ac:dyDescent="0.15">
      <c r="A2183" s="65"/>
      <c r="B2183" s="15"/>
      <c r="C2183" s="7"/>
      <c r="D2183" s="13"/>
      <c r="E2183" s="14"/>
      <c r="F2183" s="14"/>
      <c r="G2183" s="14"/>
      <c r="H2183" s="14"/>
      <c r="I2183" s="13"/>
      <c r="J2183" s="52"/>
      <c r="K2183" s="2"/>
      <c r="L2183" s="18"/>
      <c r="M2183" s="12"/>
      <c r="N2183" s="12"/>
      <c r="O2183" s="18"/>
      <c r="P2183" s="14"/>
      <c r="Q2183" s="27"/>
      <c r="R2183" s="14"/>
      <c r="S2183" s="4"/>
      <c r="T2183" s="52"/>
      <c r="U2183" s="10"/>
      <c r="V2183" s="10"/>
      <c r="W2183" s="10"/>
      <c r="X2183" s="50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0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  <c r="EY2183" s="1"/>
      <c r="EZ2183" s="1"/>
      <c r="FA2183" s="1"/>
      <c r="FB2183" s="1"/>
      <c r="FC2183" s="1"/>
      <c r="FD2183" s="1"/>
      <c r="FE2183" s="1"/>
      <c r="FF2183" s="1"/>
      <c r="FG2183" s="1"/>
      <c r="FH2183" s="1"/>
      <c r="FI2183" s="1"/>
      <c r="FJ2183" s="1"/>
    </row>
    <row r="2184" spans="1:166" x14ac:dyDescent="0.15">
      <c r="A2184" s="65"/>
      <c r="B2184" s="15"/>
      <c r="C2184" s="7"/>
      <c r="D2184" s="13"/>
      <c r="E2184" s="14"/>
      <c r="F2184" s="14"/>
      <c r="G2184" s="14"/>
      <c r="H2184" s="14"/>
      <c r="I2184" s="13"/>
      <c r="J2184" s="52"/>
      <c r="K2184" s="2"/>
      <c r="L2184" s="18"/>
      <c r="M2184" s="12"/>
      <c r="N2184" s="12"/>
      <c r="O2184" s="18"/>
      <c r="P2184" s="14"/>
      <c r="Q2184" s="27"/>
      <c r="R2184" s="14"/>
      <c r="S2184" s="4"/>
      <c r="T2184" s="52"/>
      <c r="U2184" s="10"/>
      <c r="V2184" s="10"/>
      <c r="W2184" s="10"/>
      <c r="X2184" s="50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0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  <c r="EY2184" s="1"/>
      <c r="EZ2184" s="1"/>
      <c r="FA2184" s="1"/>
      <c r="FB2184" s="1"/>
      <c r="FC2184" s="1"/>
      <c r="FD2184" s="1"/>
      <c r="FE2184" s="1"/>
      <c r="FF2184" s="1"/>
      <c r="FG2184" s="1"/>
      <c r="FH2184" s="1"/>
      <c r="FI2184" s="1"/>
      <c r="FJ2184" s="1"/>
    </row>
    <row r="2185" spans="1:166" x14ac:dyDescent="0.15">
      <c r="A2185" s="65"/>
      <c r="B2185" s="15"/>
      <c r="C2185" s="7"/>
      <c r="D2185" s="13"/>
      <c r="E2185" s="14"/>
      <c r="F2185" s="14"/>
      <c r="G2185" s="14"/>
      <c r="H2185" s="14"/>
      <c r="I2185" s="13"/>
      <c r="J2185" s="52"/>
      <c r="K2185" s="2"/>
      <c r="L2185" s="18"/>
      <c r="M2185" s="12"/>
      <c r="N2185" s="12"/>
      <c r="O2185" s="18"/>
      <c r="P2185" s="14"/>
      <c r="Q2185" s="27"/>
      <c r="R2185" s="14"/>
      <c r="S2185" s="4"/>
      <c r="T2185" s="52"/>
      <c r="U2185" s="10"/>
      <c r="V2185" s="10"/>
      <c r="W2185" s="10"/>
      <c r="X2185" s="50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0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  <c r="EY2185" s="1"/>
      <c r="EZ2185" s="1"/>
      <c r="FA2185" s="1"/>
      <c r="FB2185" s="1"/>
      <c r="FC2185" s="1"/>
      <c r="FD2185" s="1"/>
      <c r="FE2185" s="1"/>
      <c r="FF2185" s="1"/>
      <c r="FG2185" s="1"/>
      <c r="FH2185" s="1"/>
      <c r="FI2185" s="1"/>
      <c r="FJ2185" s="1"/>
    </row>
    <row r="2186" spans="1:166" x14ac:dyDescent="0.15">
      <c r="A2186" s="65"/>
      <c r="B2186" s="15"/>
      <c r="C2186" s="7"/>
      <c r="D2186" s="13"/>
      <c r="E2186" s="14"/>
      <c r="F2186" s="14"/>
      <c r="G2186" s="14"/>
      <c r="H2186" s="14"/>
      <c r="I2186" s="13"/>
      <c r="J2186" s="52"/>
      <c r="K2186" s="2"/>
      <c r="L2186" s="18"/>
      <c r="M2186" s="12"/>
      <c r="N2186" s="12"/>
      <c r="O2186" s="18"/>
      <c r="P2186" s="14"/>
      <c r="Q2186" s="27"/>
      <c r="R2186" s="14"/>
      <c r="S2186" s="4"/>
      <c r="T2186" s="52"/>
      <c r="U2186" s="10"/>
      <c r="V2186" s="10"/>
      <c r="W2186" s="10"/>
      <c r="X2186" s="50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0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  <c r="EY2186" s="1"/>
      <c r="EZ2186" s="1"/>
      <c r="FA2186" s="1"/>
      <c r="FB2186" s="1"/>
      <c r="FC2186" s="1"/>
      <c r="FD2186" s="1"/>
      <c r="FE2186" s="1"/>
      <c r="FF2186" s="1"/>
      <c r="FG2186" s="1"/>
      <c r="FH2186" s="1"/>
      <c r="FI2186" s="1"/>
      <c r="FJ2186" s="1"/>
    </row>
    <row r="2187" spans="1:166" x14ac:dyDescent="0.15">
      <c r="A2187" s="65"/>
      <c r="B2187" s="15"/>
      <c r="C2187" s="7"/>
      <c r="D2187" s="13"/>
      <c r="E2187" s="14"/>
      <c r="F2187" s="14"/>
      <c r="G2187" s="14"/>
      <c r="H2187" s="14"/>
      <c r="I2187" s="13"/>
      <c r="J2187" s="52"/>
      <c r="K2187" s="2"/>
      <c r="L2187" s="18"/>
      <c r="M2187" s="12"/>
      <c r="N2187" s="12"/>
      <c r="O2187" s="18"/>
      <c r="P2187" s="14"/>
      <c r="Q2187" s="27"/>
      <c r="R2187" s="14"/>
      <c r="S2187" s="4"/>
      <c r="T2187" s="52"/>
      <c r="U2187" s="10"/>
      <c r="V2187" s="10"/>
      <c r="W2187" s="10"/>
      <c r="X2187" s="50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0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  <c r="EY2187" s="1"/>
      <c r="EZ2187" s="1"/>
      <c r="FA2187" s="1"/>
      <c r="FB2187" s="1"/>
      <c r="FC2187" s="1"/>
      <c r="FD2187" s="1"/>
      <c r="FE2187" s="1"/>
      <c r="FF2187" s="1"/>
      <c r="FG2187" s="1"/>
      <c r="FH2187" s="1"/>
      <c r="FI2187" s="1"/>
      <c r="FJ2187" s="1"/>
    </row>
    <row r="2188" spans="1:166" x14ac:dyDescent="0.15">
      <c r="A2188" s="65"/>
      <c r="B2188" s="15"/>
      <c r="C2188" s="7"/>
      <c r="D2188" s="13"/>
      <c r="E2188" s="14"/>
      <c r="F2188" s="14"/>
      <c r="G2188" s="14"/>
      <c r="H2188" s="14"/>
      <c r="I2188" s="13"/>
      <c r="J2188" s="52"/>
      <c r="K2188" s="2"/>
      <c r="L2188" s="18"/>
      <c r="M2188" s="12"/>
      <c r="N2188" s="12"/>
      <c r="O2188" s="18"/>
      <c r="P2188" s="14"/>
      <c r="Q2188" s="27"/>
      <c r="R2188" s="14"/>
      <c r="S2188" s="4"/>
      <c r="T2188" s="52"/>
      <c r="U2188" s="10"/>
      <c r="V2188" s="10"/>
      <c r="W2188" s="10"/>
      <c r="X2188" s="50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0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  <c r="EY2188" s="1"/>
      <c r="EZ2188" s="1"/>
      <c r="FA2188" s="1"/>
      <c r="FB2188" s="1"/>
      <c r="FC2188" s="1"/>
      <c r="FD2188" s="1"/>
      <c r="FE2188" s="1"/>
      <c r="FF2188" s="1"/>
      <c r="FG2188" s="1"/>
      <c r="FH2188" s="1"/>
      <c r="FI2188" s="1"/>
      <c r="FJ2188" s="1"/>
    </row>
    <row r="2189" spans="1:166" x14ac:dyDescent="0.15">
      <c r="A2189" s="65"/>
      <c r="B2189" s="15"/>
      <c r="C2189" s="7"/>
      <c r="D2189" s="13"/>
      <c r="E2189" s="14"/>
      <c r="F2189" s="14"/>
      <c r="G2189" s="14"/>
      <c r="H2189" s="14"/>
      <c r="I2189" s="13"/>
      <c r="J2189" s="52"/>
      <c r="K2189" s="2"/>
      <c r="L2189" s="18"/>
      <c r="M2189" s="12"/>
      <c r="N2189" s="12"/>
      <c r="O2189" s="18"/>
      <c r="P2189" s="14"/>
      <c r="Q2189" s="27"/>
      <c r="R2189" s="14"/>
      <c r="S2189" s="4"/>
      <c r="T2189" s="52"/>
      <c r="U2189" s="10"/>
      <c r="V2189" s="10"/>
      <c r="W2189" s="10"/>
      <c r="X2189" s="50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0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  <c r="EY2189" s="1"/>
      <c r="EZ2189" s="1"/>
      <c r="FA2189" s="1"/>
      <c r="FB2189" s="1"/>
      <c r="FC2189" s="1"/>
      <c r="FD2189" s="1"/>
      <c r="FE2189" s="1"/>
      <c r="FF2189" s="1"/>
      <c r="FG2189" s="1"/>
      <c r="FH2189" s="1"/>
      <c r="FI2189" s="1"/>
      <c r="FJ2189" s="1"/>
    </row>
    <row r="2190" spans="1:166" x14ac:dyDescent="0.15">
      <c r="A2190" s="65"/>
      <c r="B2190" s="15"/>
      <c r="C2190" s="7"/>
      <c r="D2190" s="13"/>
      <c r="E2190" s="14"/>
      <c r="F2190" s="14"/>
      <c r="G2190" s="14"/>
      <c r="H2190" s="14"/>
      <c r="I2190" s="13"/>
      <c r="J2190" s="52"/>
      <c r="K2190" s="2"/>
      <c r="L2190" s="18"/>
      <c r="M2190" s="12"/>
      <c r="N2190" s="12"/>
      <c r="O2190" s="18"/>
      <c r="P2190" s="14"/>
      <c r="Q2190" s="27"/>
      <c r="R2190" s="14"/>
      <c r="S2190" s="4"/>
      <c r="T2190" s="52"/>
      <c r="U2190" s="10"/>
      <c r="V2190" s="10"/>
      <c r="W2190" s="10"/>
      <c r="X2190" s="50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0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  <c r="EY2190" s="1"/>
      <c r="EZ2190" s="1"/>
      <c r="FA2190" s="1"/>
      <c r="FB2190" s="1"/>
      <c r="FC2190" s="1"/>
      <c r="FD2190" s="1"/>
      <c r="FE2190" s="1"/>
      <c r="FF2190" s="1"/>
      <c r="FG2190" s="1"/>
      <c r="FH2190" s="1"/>
      <c r="FI2190" s="1"/>
      <c r="FJ2190" s="1"/>
    </row>
    <row r="2191" spans="1:166" x14ac:dyDescent="0.15">
      <c r="A2191" s="65"/>
      <c r="B2191" s="15"/>
      <c r="C2191" s="7"/>
      <c r="D2191" s="13"/>
      <c r="E2191" s="14"/>
      <c r="F2191" s="14"/>
      <c r="G2191" s="14"/>
      <c r="H2191" s="14"/>
      <c r="I2191" s="13"/>
      <c r="J2191" s="52"/>
      <c r="K2191" s="2"/>
      <c r="L2191" s="18"/>
      <c r="M2191" s="12"/>
      <c r="N2191" s="12"/>
      <c r="O2191" s="18"/>
      <c r="P2191" s="14"/>
      <c r="Q2191" s="27"/>
      <c r="R2191" s="14"/>
      <c r="S2191" s="4"/>
      <c r="T2191" s="52"/>
      <c r="U2191" s="10"/>
      <c r="V2191" s="10"/>
      <c r="W2191" s="10"/>
      <c r="X2191" s="50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0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  <c r="EY2191" s="1"/>
      <c r="EZ2191" s="1"/>
      <c r="FA2191" s="1"/>
      <c r="FB2191" s="1"/>
      <c r="FC2191" s="1"/>
      <c r="FD2191" s="1"/>
      <c r="FE2191" s="1"/>
      <c r="FF2191" s="1"/>
      <c r="FG2191" s="1"/>
      <c r="FH2191" s="1"/>
      <c r="FI2191" s="1"/>
      <c r="FJ2191" s="1"/>
    </row>
    <row r="2192" spans="1:166" x14ac:dyDescent="0.15">
      <c r="A2192" s="65"/>
      <c r="B2192" s="15"/>
      <c r="C2192" s="7"/>
      <c r="D2192" s="13"/>
      <c r="E2192" s="14"/>
      <c r="F2192" s="14"/>
      <c r="G2192" s="14"/>
      <c r="H2192" s="14"/>
      <c r="I2192" s="13"/>
      <c r="J2192" s="52"/>
      <c r="K2192" s="2"/>
      <c r="L2192" s="18"/>
      <c r="M2192" s="12"/>
      <c r="N2192" s="12"/>
      <c r="O2192" s="18"/>
      <c r="P2192" s="14"/>
      <c r="Q2192" s="27"/>
      <c r="R2192" s="14"/>
      <c r="S2192" s="4"/>
      <c r="T2192" s="52"/>
      <c r="U2192" s="10"/>
      <c r="V2192" s="10"/>
      <c r="W2192" s="10"/>
      <c r="X2192" s="50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0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  <c r="EY2192" s="1"/>
      <c r="EZ2192" s="1"/>
      <c r="FA2192" s="1"/>
      <c r="FB2192" s="1"/>
      <c r="FC2192" s="1"/>
      <c r="FD2192" s="1"/>
      <c r="FE2192" s="1"/>
      <c r="FF2192" s="1"/>
      <c r="FG2192" s="1"/>
      <c r="FH2192" s="1"/>
      <c r="FI2192" s="1"/>
      <c r="FJ2192" s="1"/>
    </row>
    <row r="2193" spans="1:166" x14ac:dyDescent="0.15">
      <c r="A2193" s="65"/>
      <c r="B2193" s="15"/>
      <c r="C2193" s="7"/>
      <c r="D2193" s="13"/>
      <c r="E2193" s="14"/>
      <c r="F2193" s="14"/>
      <c r="G2193" s="14"/>
      <c r="H2193" s="14"/>
      <c r="I2193" s="13"/>
      <c r="J2193" s="52"/>
      <c r="K2193" s="2"/>
      <c r="L2193" s="18"/>
      <c r="M2193" s="12"/>
      <c r="N2193" s="12"/>
      <c r="O2193" s="18"/>
      <c r="P2193" s="14"/>
      <c r="Q2193" s="27"/>
      <c r="R2193" s="14"/>
      <c r="S2193" s="4"/>
      <c r="T2193" s="52"/>
      <c r="U2193" s="10"/>
      <c r="V2193" s="10"/>
      <c r="W2193" s="10"/>
      <c r="X2193" s="50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0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  <c r="EY2193" s="1"/>
      <c r="EZ2193" s="1"/>
      <c r="FA2193" s="1"/>
      <c r="FB2193" s="1"/>
      <c r="FC2193" s="1"/>
      <c r="FD2193" s="1"/>
      <c r="FE2193" s="1"/>
      <c r="FF2193" s="1"/>
      <c r="FG2193" s="1"/>
      <c r="FH2193" s="1"/>
      <c r="FI2193" s="1"/>
      <c r="FJ2193" s="1"/>
    </row>
    <row r="2194" spans="1:166" x14ac:dyDescent="0.15">
      <c r="A2194" s="65"/>
      <c r="B2194" s="15"/>
      <c r="C2194" s="7"/>
      <c r="D2194" s="13"/>
      <c r="E2194" s="14"/>
      <c r="F2194" s="14"/>
      <c r="G2194" s="14"/>
      <c r="H2194" s="14"/>
      <c r="I2194" s="13"/>
      <c r="J2194" s="52"/>
      <c r="K2194" s="2"/>
      <c r="L2194" s="18"/>
      <c r="M2194" s="12"/>
      <c r="N2194" s="12"/>
      <c r="O2194" s="18"/>
      <c r="P2194" s="14"/>
      <c r="Q2194" s="27"/>
      <c r="R2194" s="14"/>
      <c r="S2194" s="4"/>
      <c r="T2194" s="52"/>
      <c r="U2194" s="10"/>
      <c r="V2194" s="10"/>
      <c r="W2194" s="10"/>
      <c r="X2194" s="50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0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  <c r="EY2194" s="1"/>
      <c r="EZ2194" s="1"/>
      <c r="FA2194" s="1"/>
      <c r="FB2194" s="1"/>
      <c r="FC2194" s="1"/>
      <c r="FD2194" s="1"/>
      <c r="FE2194" s="1"/>
      <c r="FF2194" s="1"/>
      <c r="FG2194" s="1"/>
      <c r="FH2194" s="1"/>
      <c r="FI2194" s="1"/>
      <c r="FJ2194" s="1"/>
    </row>
    <row r="2195" spans="1:166" x14ac:dyDescent="0.15">
      <c r="A2195" s="65"/>
      <c r="B2195" s="15"/>
      <c r="C2195" s="7"/>
      <c r="D2195" s="13"/>
      <c r="E2195" s="14"/>
      <c r="F2195" s="14"/>
      <c r="G2195" s="14"/>
      <c r="H2195" s="14"/>
      <c r="I2195" s="13"/>
      <c r="J2195" s="52"/>
      <c r="K2195" s="2"/>
      <c r="L2195" s="18"/>
      <c r="M2195" s="12"/>
      <c r="N2195" s="12"/>
      <c r="O2195" s="18"/>
      <c r="P2195" s="14"/>
      <c r="Q2195" s="27"/>
      <c r="R2195" s="14"/>
      <c r="S2195" s="4"/>
      <c r="T2195" s="52"/>
      <c r="U2195" s="10"/>
      <c r="V2195" s="10"/>
      <c r="W2195" s="10"/>
      <c r="X2195" s="50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0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  <c r="EY2195" s="1"/>
      <c r="EZ2195" s="1"/>
      <c r="FA2195" s="1"/>
      <c r="FB2195" s="1"/>
      <c r="FC2195" s="1"/>
      <c r="FD2195" s="1"/>
      <c r="FE2195" s="1"/>
      <c r="FF2195" s="1"/>
      <c r="FG2195" s="1"/>
      <c r="FH2195" s="1"/>
      <c r="FI2195" s="1"/>
      <c r="FJ2195" s="1"/>
    </row>
    <row r="2196" spans="1:166" x14ac:dyDescent="0.15">
      <c r="A2196" s="65"/>
      <c r="B2196" s="15"/>
      <c r="C2196" s="7"/>
      <c r="D2196" s="13"/>
      <c r="E2196" s="14"/>
      <c r="F2196" s="14"/>
      <c r="G2196" s="14"/>
      <c r="H2196" s="14"/>
      <c r="I2196" s="13"/>
      <c r="J2196" s="52"/>
      <c r="K2196" s="2"/>
      <c r="L2196" s="18"/>
      <c r="M2196" s="12"/>
      <c r="N2196" s="12"/>
      <c r="O2196" s="18"/>
      <c r="P2196" s="14"/>
      <c r="Q2196" s="27"/>
      <c r="R2196" s="14"/>
      <c r="S2196" s="4"/>
      <c r="T2196" s="52"/>
      <c r="U2196" s="10"/>
      <c r="V2196" s="10"/>
      <c r="W2196" s="10"/>
      <c r="X2196" s="50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0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  <c r="EY2196" s="1"/>
      <c r="EZ2196" s="1"/>
      <c r="FA2196" s="1"/>
      <c r="FB2196" s="1"/>
      <c r="FC2196" s="1"/>
      <c r="FD2196" s="1"/>
      <c r="FE2196" s="1"/>
      <c r="FF2196" s="1"/>
      <c r="FG2196" s="1"/>
      <c r="FH2196" s="1"/>
      <c r="FI2196" s="1"/>
      <c r="FJ2196" s="1"/>
    </row>
    <row r="2197" spans="1:166" x14ac:dyDescent="0.15">
      <c r="A2197" s="65"/>
      <c r="B2197" s="15"/>
      <c r="C2197" s="7"/>
      <c r="D2197" s="13"/>
      <c r="E2197" s="14"/>
      <c r="F2197" s="14"/>
      <c r="G2197" s="14"/>
      <c r="H2197" s="14"/>
      <c r="I2197" s="13"/>
      <c r="J2197" s="52"/>
      <c r="K2197" s="2"/>
      <c r="L2197" s="18"/>
      <c r="M2197" s="12"/>
      <c r="N2197" s="12"/>
      <c r="O2197" s="18"/>
      <c r="P2197" s="14"/>
      <c r="Q2197" s="27"/>
      <c r="R2197" s="14"/>
      <c r="S2197" s="4"/>
      <c r="T2197" s="52"/>
      <c r="U2197" s="10"/>
      <c r="V2197" s="10"/>
      <c r="W2197" s="10"/>
      <c r="X2197" s="50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0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  <c r="EY2197" s="1"/>
      <c r="EZ2197" s="1"/>
      <c r="FA2197" s="1"/>
      <c r="FB2197" s="1"/>
      <c r="FC2197" s="1"/>
      <c r="FD2197" s="1"/>
      <c r="FE2197" s="1"/>
      <c r="FF2197" s="1"/>
      <c r="FG2197" s="1"/>
      <c r="FH2197" s="1"/>
      <c r="FI2197" s="1"/>
      <c r="FJ2197" s="1"/>
    </row>
    <row r="2198" spans="1:166" x14ac:dyDescent="0.15">
      <c r="A2198" s="65"/>
      <c r="B2198" s="15"/>
      <c r="C2198" s="7"/>
      <c r="D2198" s="13"/>
      <c r="E2198" s="14"/>
      <c r="F2198" s="14"/>
      <c r="G2198" s="14"/>
      <c r="H2198" s="14"/>
      <c r="I2198" s="13"/>
      <c r="J2198" s="52"/>
      <c r="K2198" s="2"/>
      <c r="L2198" s="18"/>
      <c r="M2198" s="12"/>
      <c r="N2198" s="12"/>
      <c r="O2198" s="18"/>
      <c r="P2198" s="14"/>
      <c r="Q2198" s="27"/>
      <c r="R2198" s="14"/>
      <c r="S2198" s="4"/>
      <c r="T2198" s="52"/>
      <c r="U2198" s="10"/>
      <c r="V2198" s="10"/>
      <c r="W2198" s="10"/>
      <c r="X2198" s="50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0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  <c r="EY2198" s="1"/>
      <c r="EZ2198" s="1"/>
      <c r="FA2198" s="1"/>
      <c r="FB2198" s="1"/>
      <c r="FC2198" s="1"/>
      <c r="FD2198" s="1"/>
      <c r="FE2198" s="1"/>
      <c r="FF2198" s="1"/>
      <c r="FG2198" s="1"/>
      <c r="FH2198" s="1"/>
      <c r="FI2198" s="1"/>
      <c r="FJ2198" s="1"/>
    </row>
    <row r="2199" spans="1:166" x14ac:dyDescent="0.15">
      <c r="A2199" s="65"/>
      <c r="B2199" s="15"/>
      <c r="C2199" s="7"/>
      <c r="D2199" s="13"/>
      <c r="E2199" s="14"/>
      <c r="F2199" s="14"/>
      <c r="G2199" s="14"/>
      <c r="H2199" s="14"/>
      <c r="I2199" s="13"/>
      <c r="J2199" s="52"/>
      <c r="K2199" s="2"/>
      <c r="L2199" s="18"/>
      <c r="M2199" s="12"/>
      <c r="N2199" s="12"/>
      <c r="O2199" s="18"/>
      <c r="P2199" s="14"/>
      <c r="Q2199" s="27"/>
      <c r="R2199" s="14"/>
      <c r="S2199" s="4"/>
      <c r="T2199" s="52"/>
      <c r="U2199" s="10"/>
      <c r="V2199" s="10"/>
      <c r="W2199" s="10"/>
      <c r="X2199" s="50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0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  <c r="EY2199" s="1"/>
      <c r="EZ2199" s="1"/>
      <c r="FA2199" s="1"/>
      <c r="FB2199" s="1"/>
      <c r="FC2199" s="1"/>
      <c r="FD2199" s="1"/>
      <c r="FE2199" s="1"/>
      <c r="FF2199" s="1"/>
      <c r="FG2199" s="1"/>
      <c r="FH2199" s="1"/>
      <c r="FI2199" s="1"/>
      <c r="FJ2199" s="1"/>
    </row>
    <row r="2200" spans="1:166" x14ac:dyDescent="0.15">
      <c r="A2200" s="65"/>
      <c r="B2200" s="15"/>
      <c r="C2200" s="7"/>
      <c r="D2200" s="13"/>
      <c r="E2200" s="14"/>
      <c r="F2200" s="14"/>
      <c r="G2200" s="14"/>
      <c r="H2200" s="14"/>
      <c r="I2200" s="13"/>
      <c r="J2200" s="52"/>
      <c r="K2200" s="2"/>
      <c r="L2200" s="18"/>
      <c r="M2200" s="12"/>
      <c r="N2200" s="12"/>
      <c r="O2200" s="18"/>
      <c r="P2200" s="14"/>
      <c r="Q2200" s="27"/>
      <c r="R2200" s="14"/>
      <c r="S2200" s="4"/>
      <c r="T2200" s="52"/>
      <c r="U2200" s="10"/>
      <c r="V2200" s="10"/>
      <c r="W2200" s="10"/>
      <c r="X2200" s="50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0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  <c r="EY2200" s="1"/>
      <c r="EZ2200" s="1"/>
      <c r="FA2200" s="1"/>
      <c r="FB2200" s="1"/>
      <c r="FC2200" s="1"/>
      <c r="FD2200" s="1"/>
      <c r="FE2200" s="1"/>
      <c r="FF2200" s="1"/>
      <c r="FG2200" s="1"/>
      <c r="FH2200" s="1"/>
      <c r="FI2200" s="1"/>
      <c r="FJ2200" s="1"/>
    </row>
    <row r="2201" spans="1:166" x14ac:dyDescent="0.15">
      <c r="A2201" s="65"/>
      <c r="B2201" s="15"/>
      <c r="C2201" s="7"/>
      <c r="D2201" s="13"/>
      <c r="E2201" s="14"/>
      <c r="F2201" s="14"/>
      <c r="G2201" s="14"/>
      <c r="H2201" s="14"/>
      <c r="I2201" s="13"/>
      <c r="J2201" s="52"/>
      <c r="K2201" s="2"/>
      <c r="L2201" s="18"/>
      <c r="M2201" s="12"/>
      <c r="N2201" s="12"/>
      <c r="O2201" s="18"/>
      <c r="P2201" s="14"/>
      <c r="Q2201" s="27"/>
      <c r="R2201" s="14"/>
      <c r="S2201" s="4"/>
      <c r="T2201" s="52"/>
      <c r="U2201" s="10"/>
      <c r="V2201" s="10"/>
      <c r="W2201" s="10"/>
      <c r="X2201" s="50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0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  <c r="EY2201" s="1"/>
      <c r="EZ2201" s="1"/>
      <c r="FA2201" s="1"/>
      <c r="FB2201" s="1"/>
      <c r="FC2201" s="1"/>
      <c r="FD2201" s="1"/>
      <c r="FE2201" s="1"/>
      <c r="FF2201" s="1"/>
      <c r="FG2201" s="1"/>
      <c r="FH2201" s="1"/>
      <c r="FI2201" s="1"/>
      <c r="FJ2201" s="1"/>
    </row>
    <row r="2202" spans="1:166" x14ac:dyDescent="0.15">
      <c r="A2202" s="65"/>
      <c r="B2202" s="15"/>
      <c r="C2202" s="7"/>
      <c r="D2202" s="13"/>
      <c r="E2202" s="14"/>
      <c r="F2202" s="14"/>
      <c r="G2202" s="14"/>
      <c r="H2202" s="14"/>
      <c r="I2202" s="13"/>
      <c r="J2202" s="52"/>
      <c r="K2202" s="2"/>
      <c r="L2202" s="18"/>
      <c r="M2202" s="12"/>
      <c r="N2202" s="12"/>
      <c r="O2202" s="18"/>
      <c r="P2202" s="14"/>
      <c r="Q2202" s="27"/>
      <c r="R2202" s="14"/>
      <c r="S2202" s="4"/>
      <c r="T2202" s="52"/>
      <c r="U2202" s="10"/>
      <c r="V2202" s="10"/>
      <c r="W2202" s="10"/>
      <c r="X2202" s="50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0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  <c r="EY2202" s="1"/>
      <c r="EZ2202" s="1"/>
      <c r="FA2202" s="1"/>
      <c r="FB2202" s="1"/>
      <c r="FC2202" s="1"/>
      <c r="FD2202" s="1"/>
      <c r="FE2202" s="1"/>
      <c r="FF2202" s="1"/>
      <c r="FG2202" s="1"/>
      <c r="FH2202" s="1"/>
      <c r="FI2202" s="1"/>
      <c r="FJ2202" s="1"/>
    </row>
    <row r="2203" spans="1:166" x14ac:dyDescent="0.15">
      <c r="A2203" s="65"/>
      <c r="B2203" s="15"/>
      <c r="C2203" s="7"/>
      <c r="D2203" s="13"/>
      <c r="E2203" s="14"/>
      <c r="F2203" s="14"/>
      <c r="G2203" s="14"/>
      <c r="H2203" s="14"/>
      <c r="I2203" s="13"/>
      <c r="J2203" s="52"/>
      <c r="K2203" s="2"/>
      <c r="L2203" s="18"/>
      <c r="M2203" s="12"/>
      <c r="N2203" s="12"/>
      <c r="O2203" s="18"/>
      <c r="P2203" s="14"/>
      <c r="Q2203" s="27"/>
      <c r="R2203" s="14"/>
      <c r="S2203" s="4"/>
      <c r="T2203" s="52"/>
      <c r="U2203" s="45"/>
      <c r="V2203" s="45"/>
      <c r="W2203" s="45"/>
      <c r="X2203" s="58"/>
      <c r="Y2203" s="34"/>
      <c r="Z2203" s="39"/>
      <c r="AA2203" s="45"/>
      <c r="AB2203" s="34"/>
      <c r="AC2203" s="34"/>
      <c r="AD2203" s="34"/>
      <c r="AE2203" s="45"/>
      <c r="AF2203" s="35"/>
      <c r="AG2203" s="45"/>
      <c r="AH2203" s="45"/>
      <c r="AI2203" s="39"/>
      <c r="AJ2203" s="39"/>
      <c r="AK2203" s="39"/>
      <c r="AL2203" s="39"/>
      <c r="AM2203" s="39"/>
      <c r="AN2203" s="39"/>
      <c r="AO2203" s="39"/>
      <c r="AP2203" s="39"/>
      <c r="AQ2203" s="39"/>
      <c r="AR2203" s="39"/>
      <c r="AS2203" s="39"/>
      <c r="AT2203" s="39"/>
      <c r="AU2203" s="39"/>
      <c r="AV2203" s="39"/>
      <c r="AW2203" s="39"/>
      <c r="AX2203" s="39"/>
      <c r="AY2203" s="39"/>
      <c r="AZ2203" s="39"/>
      <c r="BA2203" s="39"/>
      <c r="BB2203" s="39"/>
      <c r="BC2203" s="39"/>
      <c r="BD2203" s="39"/>
      <c r="BE2203" s="39"/>
      <c r="BF2203" s="39"/>
      <c r="BG2203" s="39"/>
      <c r="BH2203" s="39"/>
      <c r="BI2203" s="39"/>
      <c r="BJ2203" s="39"/>
      <c r="BK2203" s="39"/>
      <c r="BL2203" s="39"/>
      <c r="BM2203" s="39"/>
      <c r="BN2203" s="39"/>
      <c r="BO2203" s="39"/>
      <c r="BP2203" s="39"/>
      <c r="BQ2203" s="39"/>
      <c r="BR2203" s="39"/>
      <c r="BS2203" s="39"/>
      <c r="BT2203" s="39"/>
      <c r="BU2203" s="39"/>
      <c r="BV2203" s="39"/>
      <c r="BW2203" s="39"/>
      <c r="BX2203" s="39"/>
      <c r="BY2203" s="39"/>
      <c r="BZ2203" s="39"/>
      <c r="CA2203" s="39"/>
      <c r="CB2203" s="39"/>
      <c r="CC2203" s="39"/>
      <c r="CD2203" s="39"/>
      <c r="CE2203" s="39"/>
      <c r="CF2203" s="39"/>
      <c r="CG2203" s="39"/>
      <c r="CH2203" s="39"/>
      <c r="CI2203" s="39"/>
      <c r="CJ2203" s="39"/>
      <c r="CK2203" s="39"/>
      <c r="CL2203" s="39"/>
      <c r="CM2203" s="39"/>
      <c r="CN2203" s="39"/>
      <c r="CO2203" s="39"/>
      <c r="CP2203" s="39"/>
      <c r="CQ2203" s="39"/>
      <c r="CR2203" s="39"/>
      <c r="CS2203" s="39"/>
      <c r="CT2203" s="39"/>
      <c r="CU2203" s="39"/>
      <c r="CV2203" s="39"/>
      <c r="CW2203" s="39"/>
      <c r="CX2203" s="39"/>
      <c r="CY2203" s="39"/>
      <c r="CZ2203" s="39"/>
      <c r="DA2203" s="39"/>
      <c r="DB2203" s="39"/>
      <c r="DC2203" s="39"/>
      <c r="DD2203" s="39"/>
      <c r="DE2203" s="39"/>
      <c r="DF2203" s="39"/>
      <c r="DG2203" s="39"/>
      <c r="DH2203" s="39"/>
      <c r="DI2203" s="39"/>
      <c r="DJ2203" s="39"/>
      <c r="DK2203" s="39"/>
      <c r="DL2203" s="39"/>
      <c r="DM2203" s="39"/>
      <c r="DN2203" s="39"/>
      <c r="DO2203" s="39"/>
      <c r="DP2203" s="39"/>
      <c r="DQ2203" s="39"/>
      <c r="DR2203" s="39"/>
      <c r="DS2203" s="39"/>
      <c r="DT2203" s="39"/>
      <c r="DU2203" s="39"/>
      <c r="DV2203" s="39"/>
      <c r="DW2203" s="39"/>
      <c r="DX2203" s="39"/>
      <c r="DY2203" s="39"/>
      <c r="DZ2203" s="39"/>
      <c r="EA2203" s="39"/>
      <c r="EB2203" s="39"/>
      <c r="EC2203" s="39"/>
      <c r="ED2203" s="39"/>
      <c r="EE2203" s="39"/>
      <c r="EF2203" s="39"/>
      <c r="EG2203" s="39"/>
      <c r="EH2203" s="39"/>
      <c r="EI2203" s="39"/>
      <c r="EJ2203" s="39"/>
      <c r="EK2203" s="39"/>
      <c r="EL2203" s="39"/>
      <c r="EM2203" s="39"/>
      <c r="EN2203" s="39"/>
      <c r="EO2203" s="39"/>
      <c r="EP2203" s="39"/>
      <c r="EQ2203" s="39"/>
      <c r="ER2203" s="39"/>
      <c r="ES2203" s="39"/>
      <c r="ET2203" s="39"/>
      <c r="EU2203" s="39"/>
      <c r="EV2203" s="39"/>
      <c r="EW2203" s="39"/>
      <c r="EX2203" s="39"/>
      <c r="EY2203" s="39"/>
      <c r="EZ2203" s="39"/>
      <c r="FA2203" s="39"/>
      <c r="FB2203" s="39"/>
      <c r="FC2203" s="39"/>
      <c r="FD2203" s="39"/>
      <c r="FE2203" s="39"/>
      <c r="FF2203" s="39"/>
      <c r="FG2203" s="39"/>
      <c r="FH2203" s="39"/>
      <c r="FI2203" s="39"/>
      <c r="FJ2203" s="39"/>
    </row>
    <row r="2204" spans="1:166" x14ac:dyDescent="0.15">
      <c r="A2204" s="65"/>
      <c r="B2204" s="15"/>
      <c r="C2204" s="7"/>
      <c r="D2204" s="13"/>
      <c r="E2204" s="14"/>
      <c r="F2204" s="14"/>
      <c r="G2204" s="14"/>
      <c r="H2204" s="14"/>
      <c r="I2204" s="13"/>
      <c r="J2204" s="52"/>
      <c r="K2204" s="2"/>
      <c r="L2204" s="18"/>
      <c r="M2204" s="12"/>
      <c r="N2204" s="12"/>
      <c r="O2204" s="18"/>
      <c r="P2204" s="14"/>
      <c r="Q2204" s="27"/>
      <c r="R2204" s="14"/>
      <c r="S2204" s="4"/>
      <c r="T2204" s="52"/>
      <c r="U2204" s="45"/>
      <c r="V2204" s="45"/>
      <c r="W2204" s="45"/>
      <c r="X2204" s="58"/>
      <c r="Y2204" s="34"/>
      <c r="Z2204" s="39"/>
      <c r="AA2204" s="45"/>
      <c r="AB2204" s="34"/>
      <c r="AC2204" s="34"/>
      <c r="AD2204" s="34"/>
      <c r="AE2204" s="45"/>
      <c r="AF2204" s="35"/>
      <c r="AG2204" s="45"/>
      <c r="AH2204" s="45"/>
      <c r="AI2204" s="39"/>
      <c r="AJ2204" s="39"/>
      <c r="AK2204" s="39"/>
      <c r="AL2204" s="39"/>
      <c r="AM2204" s="39"/>
      <c r="AN2204" s="39"/>
      <c r="AO2204" s="39"/>
      <c r="AP2204" s="39"/>
      <c r="AQ2204" s="39"/>
      <c r="AR2204" s="39"/>
      <c r="AS2204" s="39"/>
      <c r="AT2204" s="39"/>
      <c r="AU2204" s="39"/>
      <c r="AV2204" s="39"/>
      <c r="AW2204" s="39"/>
      <c r="AX2204" s="39"/>
      <c r="AY2204" s="39"/>
      <c r="AZ2204" s="39"/>
      <c r="BA2204" s="39"/>
      <c r="BB2204" s="39"/>
      <c r="BC2204" s="39"/>
      <c r="BD2204" s="39"/>
      <c r="BE2204" s="39"/>
      <c r="BF2204" s="39"/>
      <c r="BG2204" s="39"/>
      <c r="BH2204" s="39"/>
      <c r="BI2204" s="39"/>
      <c r="BJ2204" s="39"/>
      <c r="BK2204" s="39"/>
      <c r="BL2204" s="39"/>
      <c r="BM2204" s="39"/>
      <c r="BN2204" s="39"/>
      <c r="BO2204" s="39"/>
      <c r="BP2204" s="39"/>
      <c r="BQ2204" s="39"/>
      <c r="BR2204" s="39"/>
      <c r="BS2204" s="39"/>
      <c r="BT2204" s="39"/>
      <c r="BU2204" s="39"/>
      <c r="BV2204" s="39"/>
      <c r="BW2204" s="39"/>
      <c r="BX2204" s="39"/>
      <c r="BY2204" s="39"/>
      <c r="BZ2204" s="39"/>
      <c r="CA2204" s="39"/>
      <c r="CB2204" s="39"/>
      <c r="CC2204" s="39"/>
      <c r="CD2204" s="39"/>
      <c r="CE2204" s="39"/>
      <c r="CF2204" s="39"/>
      <c r="CG2204" s="39"/>
      <c r="CH2204" s="39"/>
      <c r="CI2204" s="39"/>
      <c r="CJ2204" s="39"/>
      <c r="CK2204" s="39"/>
      <c r="CL2204" s="39"/>
      <c r="CM2204" s="39"/>
      <c r="CN2204" s="39"/>
      <c r="CO2204" s="39"/>
      <c r="CP2204" s="39"/>
      <c r="CQ2204" s="39"/>
      <c r="CR2204" s="39"/>
      <c r="CS2204" s="39"/>
      <c r="CT2204" s="39"/>
      <c r="CU2204" s="39"/>
      <c r="CV2204" s="39"/>
      <c r="CW2204" s="39"/>
      <c r="CX2204" s="39"/>
      <c r="CY2204" s="39"/>
      <c r="CZ2204" s="39"/>
      <c r="DA2204" s="39"/>
      <c r="DB2204" s="39"/>
      <c r="DC2204" s="39"/>
      <c r="DD2204" s="39"/>
      <c r="DE2204" s="39"/>
      <c r="DF2204" s="39"/>
      <c r="DG2204" s="39"/>
      <c r="DH2204" s="39"/>
      <c r="DI2204" s="39"/>
      <c r="DJ2204" s="39"/>
      <c r="DK2204" s="39"/>
      <c r="DL2204" s="39"/>
      <c r="DM2204" s="39"/>
      <c r="DN2204" s="39"/>
      <c r="DO2204" s="39"/>
      <c r="DP2204" s="39"/>
      <c r="DQ2204" s="39"/>
      <c r="DR2204" s="39"/>
      <c r="DS2204" s="39"/>
      <c r="DT2204" s="39"/>
      <c r="DU2204" s="39"/>
      <c r="DV2204" s="39"/>
      <c r="DW2204" s="39"/>
      <c r="DX2204" s="39"/>
      <c r="DY2204" s="39"/>
      <c r="DZ2204" s="39"/>
      <c r="EA2204" s="39"/>
      <c r="EB2204" s="39"/>
      <c r="EC2204" s="39"/>
      <c r="ED2204" s="39"/>
      <c r="EE2204" s="39"/>
      <c r="EF2204" s="39"/>
      <c r="EG2204" s="39"/>
      <c r="EH2204" s="39"/>
      <c r="EI2204" s="39"/>
      <c r="EJ2204" s="39"/>
      <c r="EK2204" s="39"/>
      <c r="EL2204" s="39"/>
      <c r="EM2204" s="39"/>
      <c r="EN2204" s="39"/>
      <c r="EO2204" s="39"/>
      <c r="EP2204" s="39"/>
      <c r="EQ2204" s="39"/>
      <c r="ER2204" s="39"/>
      <c r="ES2204" s="39"/>
      <c r="ET2204" s="39"/>
      <c r="EU2204" s="39"/>
      <c r="EV2204" s="39"/>
      <c r="EW2204" s="39"/>
      <c r="EX2204" s="39"/>
      <c r="EY2204" s="39"/>
      <c r="EZ2204" s="39"/>
      <c r="FA2204" s="39"/>
      <c r="FB2204" s="39"/>
      <c r="FC2204" s="39"/>
      <c r="FD2204" s="39"/>
      <c r="FE2204" s="39"/>
      <c r="FF2204" s="39"/>
      <c r="FG2204" s="39"/>
      <c r="FH2204" s="39"/>
      <c r="FI2204" s="39"/>
      <c r="FJ2204" s="39"/>
    </row>
    <row r="2205" spans="1:166" x14ac:dyDescent="0.15">
      <c r="A2205" s="65"/>
      <c r="B2205" s="15"/>
      <c r="C2205" s="7"/>
      <c r="D2205" s="13"/>
      <c r="E2205" s="14"/>
      <c r="F2205" s="14"/>
      <c r="G2205" s="14"/>
      <c r="H2205" s="14"/>
      <c r="I2205" s="13"/>
      <c r="J2205" s="52"/>
      <c r="K2205" s="2"/>
      <c r="L2205" s="18"/>
      <c r="M2205" s="12"/>
      <c r="N2205" s="12"/>
      <c r="O2205" s="18"/>
      <c r="P2205" s="14"/>
      <c r="Q2205" s="27"/>
      <c r="R2205" s="14"/>
      <c r="S2205" s="4"/>
      <c r="T2205" s="52"/>
      <c r="U2205" s="10"/>
      <c r="V2205" s="10"/>
      <c r="W2205" s="10"/>
      <c r="X2205" s="50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0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  <c r="EY2205" s="1"/>
      <c r="EZ2205" s="1"/>
      <c r="FA2205" s="1"/>
      <c r="FB2205" s="1"/>
      <c r="FC2205" s="1"/>
      <c r="FD2205" s="1"/>
      <c r="FE2205" s="1"/>
      <c r="FF2205" s="1"/>
      <c r="FG2205" s="1"/>
      <c r="FH2205" s="1"/>
      <c r="FI2205" s="1"/>
      <c r="FJ2205" s="1"/>
    </row>
    <row r="2206" spans="1:166" x14ac:dyDescent="0.15">
      <c r="A2206" s="65"/>
      <c r="B2206" s="15"/>
      <c r="C2206" s="7"/>
      <c r="D2206" s="13"/>
      <c r="E2206" s="14"/>
      <c r="F2206" s="14"/>
      <c r="G2206" s="14"/>
      <c r="H2206" s="14"/>
      <c r="I2206" s="13"/>
      <c r="J2206" s="52"/>
      <c r="K2206" s="2"/>
      <c r="L2206" s="18"/>
      <c r="M2206" s="12"/>
      <c r="N2206" s="12"/>
      <c r="O2206" s="18"/>
      <c r="P2206" s="14"/>
      <c r="Q2206" s="27"/>
      <c r="R2206" s="14"/>
      <c r="S2206" s="4"/>
      <c r="T2206" s="52"/>
      <c r="U2206" s="10"/>
      <c r="V2206" s="10"/>
      <c r="W2206" s="10"/>
      <c r="X2206" s="50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0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  <c r="EY2206" s="1"/>
      <c r="EZ2206" s="1"/>
      <c r="FA2206" s="1"/>
      <c r="FB2206" s="1"/>
      <c r="FC2206" s="1"/>
      <c r="FD2206" s="1"/>
      <c r="FE2206" s="1"/>
      <c r="FF2206" s="1"/>
      <c r="FG2206" s="1"/>
      <c r="FH2206" s="1"/>
      <c r="FI2206" s="1"/>
      <c r="FJ2206" s="1"/>
    </row>
    <row r="2207" spans="1:166" x14ac:dyDescent="0.15">
      <c r="A2207" s="65"/>
      <c r="B2207" s="15"/>
      <c r="C2207" s="7"/>
      <c r="D2207" s="13"/>
      <c r="E2207" s="14"/>
      <c r="F2207" s="14"/>
      <c r="G2207" s="14"/>
      <c r="H2207" s="14"/>
      <c r="I2207" s="13"/>
      <c r="J2207" s="52"/>
      <c r="K2207" s="2"/>
      <c r="L2207" s="18"/>
      <c r="M2207" s="12"/>
      <c r="N2207" s="12"/>
      <c r="O2207" s="18"/>
      <c r="P2207" s="14"/>
      <c r="Q2207" s="27"/>
      <c r="R2207" s="14"/>
      <c r="S2207" s="4"/>
      <c r="T2207" s="52"/>
      <c r="U2207" s="10"/>
      <c r="V2207" s="10"/>
      <c r="W2207" s="10"/>
      <c r="X2207" s="50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0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  <c r="EY2207" s="1"/>
      <c r="EZ2207" s="1"/>
      <c r="FA2207" s="1"/>
      <c r="FB2207" s="1"/>
      <c r="FC2207" s="1"/>
      <c r="FD2207" s="1"/>
      <c r="FE2207" s="1"/>
      <c r="FF2207" s="1"/>
      <c r="FG2207" s="1"/>
      <c r="FH2207" s="1"/>
      <c r="FI2207" s="1"/>
      <c r="FJ2207" s="1"/>
    </row>
    <row r="2208" spans="1:166" x14ac:dyDescent="0.15">
      <c r="A2208" s="65"/>
      <c r="B2208" s="15"/>
      <c r="C2208" s="7"/>
      <c r="D2208" s="13"/>
      <c r="E2208" s="14"/>
      <c r="F2208" s="14"/>
      <c r="G2208" s="14"/>
      <c r="H2208" s="14"/>
      <c r="I2208" s="13"/>
      <c r="J2208" s="52"/>
      <c r="K2208" s="2"/>
      <c r="L2208" s="18"/>
      <c r="M2208" s="12"/>
      <c r="N2208" s="12"/>
      <c r="O2208" s="18"/>
      <c r="P2208" s="14"/>
      <c r="Q2208" s="27"/>
      <c r="R2208" s="14"/>
      <c r="S2208" s="4"/>
      <c r="T2208" s="52"/>
      <c r="U2208" s="10"/>
      <c r="V2208" s="10"/>
      <c r="W2208" s="10"/>
      <c r="X2208" s="50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0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  <c r="EY2208" s="1"/>
      <c r="EZ2208" s="1"/>
      <c r="FA2208" s="1"/>
      <c r="FB2208" s="1"/>
      <c r="FC2208" s="1"/>
      <c r="FD2208" s="1"/>
      <c r="FE2208" s="1"/>
      <c r="FF2208" s="1"/>
      <c r="FG2208" s="1"/>
      <c r="FH2208" s="1"/>
      <c r="FI2208" s="1"/>
      <c r="FJ2208" s="1"/>
    </row>
    <row r="2209" spans="1:166" x14ac:dyDescent="0.15">
      <c r="A2209" s="65"/>
      <c r="B2209" s="15"/>
      <c r="C2209" s="7"/>
      <c r="D2209" s="13"/>
      <c r="E2209" s="14"/>
      <c r="F2209" s="14"/>
      <c r="G2209" s="14"/>
      <c r="H2209" s="14"/>
      <c r="I2209" s="13"/>
      <c r="J2209" s="52"/>
      <c r="K2209" s="2"/>
      <c r="L2209" s="18"/>
      <c r="M2209" s="12"/>
      <c r="N2209" s="12"/>
      <c r="O2209" s="18"/>
      <c r="P2209" s="14"/>
      <c r="Q2209" s="27"/>
      <c r="R2209" s="14"/>
      <c r="S2209" s="4"/>
      <c r="T2209" s="52"/>
      <c r="U2209" s="10"/>
      <c r="V2209" s="10"/>
      <c r="W2209" s="10"/>
      <c r="X2209" s="50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0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  <c r="EY2209" s="1"/>
      <c r="EZ2209" s="1"/>
      <c r="FA2209" s="1"/>
      <c r="FB2209" s="1"/>
      <c r="FC2209" s="1"/>
      <c r="FD2209" s="1"/>
      <c r="FE2209" s="1"/>
      <c r="FF2209" s="1"/>
      <c r="FG2209" s="1"/>
      <c r="FH2209" s="1"/>
      <c r="FI2209" s="1"/>
      <c r="FJ2209" s="1"/>
    </row>
    <row r="2210" spans="1:166" x14ac:dyDescent="0.15">
      <c r="A2210" s="65"/>
      <c r="B2210" s="15"/>
      <c r="C2210" s="7"/>
      <c r="D2210" s="13"/>
      <c r="E2210" s="14"/>
      <c r="F2210" s="14"/>
      <c r="G2210" s="14"/>
      <c r="H2210" s="14"/>
      <c r="I2210" s="13"/>
      <c r="J2210" s="52"/>
      <c r="K2210" s="2"/>
      <c r="L2210" s="18"/>
      <c r="M2210" s="12"/>
      <c r="N2210" s="12"/>
      <c r="O2210" s="18"/>
      <c r="P2210" s="14"/>
      <c r="Q2210" s="27"/>
      <c r="R2210" s="14"/>
      <c r="S2210" s="4"/>
      <c r="T2210" s="52"/>
      <c r="U2210" s="10"/>
      <c r="V2210" s="10"/>
      <c r="W2210" s="10"/>
      <c r="X2210" s="50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0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  <c r="EY2210" s="1"/>
      <c r="EZ2210" s="1"/>
      <c r="FA2210" s="1"/>
      <c r="FB2210" s="1"/>
      <c r="FC2210" s="1"/>
      <c r="FD2210" s="1"/>
      <c r="FE2210" s="1"/>
      <c r="FF2210" s="1"/>
      <c r="FG2210" s="1"/>
      <c r="FH2210" s="1"/>
      <c r="FI2210" s="1"/>
      <c r="FJ2210" s="1"/>
    </row>
    <row r="2211" spans="1:166" x14ac:dyDescent="0.15">
      <c r="A2211" s="65"/>
      <c r="B2211" s="15"/>
      <c r="C2211" s="7"/>
      <c r="D2211" s="13"/>
      <c r="E2211" s="14"/>
      <c r="F2211" s="14"/>
      <c r="G2211" s="14"/>
      <c r="H2211" s="14"/>
      <c r="I2211" s="13"/>
      <c r="J2211" s="52"/>
      <c r="K2211" s="2"/>
      <c r="L2211" s="18"/>
      <c r="M2211" s="12"/>
      <c r="N2211" s="12"/>
      <c r="O2211" s="18"/>
      <c r="P2211" s="14"/>
      <c r="Q2211" s="27"/>
      <c r="R2211" s="14"/>
      <c r="S2211" s="4"/>
      <c r="T2211" s="52"/>
      <c r="U2211" s="10"/>
      <c r="V2211" s="10"/>
      <c r="W2211" s="10"/>
      <c r="X2211" s="50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0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  <c r="EY2211" s="1"/>
      <c r="EZ2211" s="1"/>
      <c r="FA2211" s="1"/>
      <c r="FB2211" s="1"/>
      <c r="FC2211" s="1"/>
      <c r="FD2211" s="1"/>
      <c r="FE2211" s="1"/>
      <c r="FF2211" s="1"/>
      <c r="FG2211" s="1"/>
      <c r="FH2211" s="1"/>
      <c r="FI2211" s="1"/>
      <c r="FJ2211" s="1"/>
    </row>
    <row r="2212" spans="1:166" x14ac:dyDescent="0.15">
      <c r="A2212" s="65"/>
      <c r="B2212" s="15"/>
      <c r="C2212" s="7"/>
      <c r="D2212" s="13"/>
      <c r="E2212" s="14"/>
      <c r="F2212" s="14"/>
      <c r="G2212" s="14"/>
      <c r="H2212" s="14"/>
      <c r="I2212" s="13"/>
      <c r="J2212" s="52"/>
      <c r="K2212" s="2"/>
      <c r="L2212" s="18"/>
      <c r="M2212" s="12"/>
      <c r="N2212" s="12"/>
      <c r="O2212" s="18"/>
      <c r="P2212" s="14"/>
      <c r="Q2212" s="27"/>
      <c r="R2212" s="14"/>
      <c r="S2212" s="4"/>
      <c r="T2212" s="52"/>
      <c r="U2212" s="10"/>
      <c r="V2212" s="10"/>
      <c r="W2212" s="10"/>
      <c r="X2212" s="50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0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  <c r="EY2212" s="1"/>
      <c r="EZ2212" s="1"/>
      <c r="FA2212" s="1"/>
      <c r="FB2212" s="1"/>
      <c r="FC2212" s="1"/>
      <c r="FD2212" s="1"/>
      <c r="FE2212" s="1"/>
      <c r="FF2212" s="1"/>
      <c r="FG2212" s="1"/>
      <c r="FH2212" s="1"/>
      <c r="FI2212" s="1"/>
      <c r="FJ2212" s="1"/>
    </row>
    <row r="2213" spans="1:166" x14ac:dyDescent="0.15">
      <c r="A2213" s="65"/>
      <c r="B2213" s="15"/>
      <c r="C2213" s="7"/>
      <c r="D2213" s="13"/>
      <c r="E2213" s="14"/>
      <c r="F2213" s="14"/>
      <c r="G2213" s="14"/>
      <c r="H2213" s="14"/>
      <c r="I2213" s="13"/>
      <c r="J2213" s="52"/>
      <c r="K2213" s="2"/>
      <c r="L2213" s="18"/>
      <c r="M2213" s="12"/>
      <c r="N2213" s="12"/>
      <c r="O2213" s="18"/>
      <c r="P2213" s="14"/>
      <c r="Q2213" s="27"/>
      <c r="R2213" s="14"/>
      <c r="S2213" s="4"/>
      <c r="T2213" s="52"/>
      <c r="U2213" s="10"/>
      <c r="V2213" s="10"/>
      <c r="W2213" s="10"/>
      <c r="X2213" s="50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0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  <c r="EY2213" s="1"/>
      <c r="EZ2213" s="1"/>
      <c r="FA2213" s="1"/>
      <c r="FB2213" s="1"/>
      <c r="FC2213" s="1"/>
      <c r="FD2213" s="1"/>
      <c r="FE2213" s="1"/>
      <c r="FF2213" s="1"/>
      <c r="FG2213" s="1"/>
      <c r="FH2213" s="1"/>
      <c r="FI2213" s="1"/>
      <c r="FJ2213" s="1"/>
    </row>
    <row r="2214" spans="1:166" x14ac:dyDescent="0.15">
      <c r="A2214" s="65"/>
      <c r="B2214" s="15"/>
      <c r="C2214" s="7"/>
      <c r="D2214" s="13"/>
      <c r="E2214" s="14"/>
      <c r="F2214" s="14"/>
      <c r="G2214" s="14"/>
      <c r="H2214" s="14"/>
      <c r="I2214" s="13"/>
      <c r="J2214" s="52"/>
      <c r="K2214" s="2"/>
      <c r="L2214" s="18"/>
      <c r="M2214" s="12"/>
      <c r="N2214" s="12"/>
      <c r="O2214" s="18"/>
      <c r="P2214" s="14"/>
      <c r="Q2214" s="27"/>
      <c r="R2214" s="14"/>
      <c r="S2214" s="4"/>
      <c r="T2214" s="52"/>
      <c r="U2214" s="10"/>
      <c r="V2214" s="10"/>
      <c r="W2214" s="10"/>
      <c r="X2214" s="50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0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  <c r="EY2214" s="1"/>
      <c r="EZ2214" s="1"/>
      <c r="FA2214" s="1"/>
      <c r="FB2214" s="1"/>
      <c r="FC2214" s="1"/>
      <c r="FD2214" s="1"/>
      <c r="FE2214" s="1"/>
      <c r="FF2214" s="1"/>
      <c r="FG2214" s="1"/>
      <c r="FH2214" s="1"/>
      <c r="FI2214" s="1"/>
      <c r="FJ2214" s="1"/>
    </row>
    <row r="2215" spans="1:166" x14ac:dyDescent="0.15">
      <c r="A2215" s="65"/>
      <c r="B2215" s="15"/>
      <c r="C2215" s="7"/>
      <c r="D2215" s="13"/>
      <c r="E2215" s="14"/>
      <c r="F2215" s="14"/>
      <c r="G2215" s="14"/>
      <c r="H2215" s="14"/>
      <c r="I2215" s="13"/>
      <c r="J2215" s="52"/>
      <c r="K2215" s="2"/>
      <c r="L2215" s="18"/>
      <c r="M2215" s="12"/>
      <c r="N2215" s="12"/>
      <c r="O2215" s="18"/>
      <c r="P2215" s="14"/>
      <c r="Q2215" s="27"/>
      <c r="R2215" s="14"/>
      <c r="S2215" s="4"/>
      <c r="T2215" s="52"/>
      <c r="U2215" s="10"/>
      <c r="V2215" s="10"/>
      <c r="W2215" s="10"/>
      <c r="X2215" s="50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0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  <c r="EY2215" s="1"/>
      <c r="EZ2215" s="1"/>
      <c r="FA2215" s="1"/>
      <c r="FB2215" s="1"/>
      <c r="FC2215" s="1"/>
      <c r="FD2215" s="1"/>
      <c r="FE2215" s="1"/>
      <c r="FF2215" s="1"/>
      <c r="FG2215" s="1"/>
      <c r="FH2215" s="1"/>
      <c r="FI2215" s="1"/>
      <c r="FJ2215" s="1"/>
    </row>
    <row r="2216" spans="1:166" x14ac:dyDescent="0.15">
      <c r="A2216" s="65"/>
      <c r="B2216" s="15"/>
      <c r="C2216" s="7"/>
      <c r="D2216" s="13"/>
      <c r="E2216" s="14"/>
      <c r="F2216" s="14"/>
      <c r="G2216" s="14"/>
      <c r="H2216" s="14"/>
      <c r="I2216" s="13"/>
      <c r="J2216" s="52"/>
      <c r="K2216" s="2"/>
      <c r="L2216" s="18"/>
      <c r="M2216" s="12"/>
      <c r="N2216" s="12"/>
      <c r="O2216" s="18"/>
      <c r="P2216" s="14"/>
      <c r="Q2216" s="27"/>
      <c r="R2216" s="14"/>
      <c r="S2216" s="4"/>
      <c r="T2216" s="52"/>
      <c r="U2216" s="10"/>
      <c r="V2216" s="10"/>
      <c r="W2216" s="10"/>
      <c r="X2216" s="50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0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  <c r="EY2216" s="1"/>
      <c r="EZ2216" s="1"/>
      <c r="FA2216" s="1"/>
      <c r="FB2216" s="1"/>
      <c r="FC2216" s="1"/>
      <c r="FD2216" s="1"/>
      <c r="FE2216" s="1"/>
      <c r="FF2216" s="1"/>
      <c r="FG2216" s="1"/>
      <c r="FH2216" s="1"/>
      <c r="FI2216" s="1"/>
      <c r="FJ2216" s="1"/>
    </row>
    <row r="2217" spans="1:166" x14ac:dyDescent="0.15">
      <c r="A2217" s="65"/>
      <c r="B2217" s="15"/>
      <c r="C2217" s="7"/>
      <c r="D2217" s="13"/>
      <c r="E2217" s="14"/>
      <c r="F2217" s="14"/>
      <c r="G2217" s="14"/>
      <c r="H2217" s="14"/>
      <c r="I2217" s="13"/>
      <c r="J2217" s="52"/>
      <c r="K2217" s="2"/>
      <c r="L2217" s="18"/>
      <c r="M2217" s="12"/>
      <c r="N2217" s="12"/>
      <c r="O2217" s="18"/>
      <c r="P2217" s="14"/>
      <c r="Q2217" s="27"/>
      <c r="R2217" s="14"/>
      <c r="S2217" s="4"/>
      <c r="T2217" s="52"/>
      <c r="U2217" s="10"/>
      <c r="V2217" s="10"/>
      <c r="W2217" s="10"/>
      <c r="X2217" s="50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0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  <c r="EY2217" s="1"/>
      <c r="EZ2217" s="1"/>
      <c r="FA2217" s="1"/>
      <c r="FB2217" s="1"/>
      <c r="FC2217" s="1"/>
      <c r="FD2217" s="1"/>
      <c r="FE2217" s="1"/>
      <c r="FF2217" s="1"/>
      <c r="FG2217" s="1"/>
      <c r="FH2217" s="1"/>
      <c r="FI2217" s="1"/>
      <c r="FJ2217" s="1"/>
    </row>
    <row r="2218" spans="1:166" x14ac:dyDescent="0.15">
      <c r="A2218" s="65"/>
      <c r="B2218" s="15"/>
      <c r="C2218" s="7"/>
      <c r="D2218" s="13"/>
      <c r="E2218" s="14"/>
      <c r="F2218" s="14"/>
      <c r="G2218" s="14"/>
      <c r="H2218" s="14"/>
      <c r="I2218" s="13"/>
      <c r="J2218" s="52"/>
      <c r="K2218" s="2"/>
      <c r="L2218" s="18"/>
      <c r="M2218" s="12"/>
      <c r="N2218" s="12"/>
      <c r="O2218" s="18"/>
      <c r="P2218" s="14"/>
      <c r="Q2218" s="27"/>
      <c r="R2218" s="14"/>
      <c r="S2218" s="4"/>
      <c r="T2218" s="52"/>
      <c r="U2218" s="10"/>
      <c r="V2218" s="10"/>
      <c r="W2218" s="10"/>
      <c r="X2218" s="50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0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  <c r="EY2218" s="1"/>
      <c r="EZ2218" s="1"/>
      <c r="FA2218" s="1"/>
      <c r="FB2218" s="1"/>
      <c r="FC2218" s="1"/>
      <c r="FD2218" s="1"/>
      <c r="FE2218" s="1"/>
      <c r="FF2218" s="1"/>
      <c r="FG2218" s="1"/>
      <c r="FH2218" s="1"/>
      <c r="FI2218" s="1"/>
      <c r="FJ2218" s="1"/>
    </row>
    <row r="2219" spans="1:166" x14ac:dyDescent="0.15">
      <c r="A2219" s="65"/>
      <c r="B2219" s="15"/>
      <c r="C2219" s="7"/>
      <c r="D2219" s="13"/>
      <c r="E2219" s="14"/>
      <c r="F2219" s="14"/>
      <c r="G2219" s="14"/>
      <c r="H2219" s="14"/>
      <c r="I2219" s="13"/>
      <c r="J2219" s="52"/>
      <c r="K2219" s="2"/>
      <c r="L2219" s="18"/>
      <c r="M2219" s="12"/>
      <c r="N2219" s="12"/>
      <c r="O2219" s="18"/>
      <c r="P2219" s="14"/>
      <c r="Q2219" s="27"/>
      <c r="R2219" s="14"/>
      <c r="S2219" s="4"/>
      <c r="T2219" s="52"/>
      <c r="U2219" s="10"/>
      <c r="V2219" s="10"/>
      <c r="W2219" s="10"/>
      <c r="X2219" s="50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0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  <c r="EY2219" s="1"/>
      <c r="EZ2219" s="1"/>
      <c r="FA2219" s="1"/>
      <c r="FB2219" s="1"/>
      <c r="FC2219" s="1"/>
      <c r="FD2219" s="1"/>
      <c r="FE2219" s="1"/>
      <c r="FF2219" s="1"/>
      <c r="FG2219" s="1"/>
      <c r="FH2219" s="1"/>
      <c r="FI2219" s="1"/>
      <c r="FJ2219" s="1"/>
    </row>
    <row r="2220" spans="1:166" x14ac:dyDescent="0.15">
      <c r="A2220" s="65"/>
      <c r="B2220" s="15"/>
      <c r="C2220" s="7"/>
      <c r="D2220" s="13"/>
      <c r="E2220" s="14"/>
      <c r="F2220" s="14"/>
      <c r="G2220" s="14"/>
      <c r="H2220" s="14"/>
      <c r="I2220" s="13"/>
      <c r="J2220" s="52"/>
      <c r="K2220" s="2"/>
      <c r="L2220" s="18"/>
      <c r="M2220" s="12"/>
      <c r="N2220" s="12"/>
      <c r="O2220" s="18"/>
      <c r="P2220" s="14"/>
      <c r="Q2220" s="27"/>
      <c r="R2220" s="14"/>
      <c r="S2220" s="4"/>
      <c r="T2220" s="52"/>
      <c r="U2220" s="10"/>
      <c r="V2220" s="10"/>
      <c r="W2220" s="10"/>
      <c r="X2220" s="50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0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  <c r="EY2220" s="1"/>
      <c r="EZ2220" s="1"/>
      <c r="FA2220" s="1"/>
      <c r="FB2220" s="1"/>
      <c r="FC2220" s="1"/>
      <c r="FD2220" s="1"/>
      <c r="FE2220" s="1"/>
      <c r="FF2220" s="1"/>
      <c r="FG2220" s="1"/>
      <c r="FH2220" s="1"/>
      <c r="FI2220" s="1"/>
      <c r="FJ2220" s="1"/>
    </row>
    <row r="2221" spans="1:166" x14ac:dyDescent="0.15">
      <c r="A2221" s="65"/>
      <c r="B2221" s="15"/>
      <c r="C2221" s="7"/>
      <c r="D2221" s="13"/>
      <c r="E2221" s="14"/>
      <c r="F2221" s="14"/>
      <c r="G2221" s="14"/>
      <c r="H2221" s="14"/>
      <c r="I2221" s="13"/>
      <c r="J2221" s="52"/>
      <c r="K2221" s="2"/>
      <c r="L2221" s="18"/>
      <c r="M2221" s="12"/>
      <c r="N2221" s="12"/>
      <c r="O2221" s="18"/>
      <c r="P2221" s="14"/>
      <c r="Q2221" s="27"/>
      <c r="R2221" s="14"/>
      <c r="S2221" s="4"/>
      <c r="T2221" s="52"/>
      <c r="U2221" s="10"/>
      <c r="V2221" s="10"/>
      <c r="W2221" s="10"/>
      <c r="X2221" s="50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0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  <c r="EY2221" s="1"/>
      <c r="EZ2221" s="1"/>
      <c r="FA2221" s="1"/>
      <c r="FB2221" s="1"/>
      <c r="FC2221" s="1"/>
      <c r="FD2221" s="1"/>
      <c r="FE2221" s="1"/>
      <c r="FF2221" s="1"/>
      <c r="FG2221" s="1"/>
      <c r="FH2221" s="1"/>
      <c r="FI2221" s="1"/>
      <c r="FJ2221" s="1"/>
    </row>
    <row r="2222" spans="1:166" x14ac:dyDescent="0.15">
      <c r="A2222" s="65"/>
      <c r="B2222" s="15"/>
      <c r="C2222" s="7"/>
      <c r="D2222" s="13"/>
      <c r="E2222" s="14"/>
      <c r="F2222" s="14"/>
      <c r="G2222" s="14"/>
      <c r="H2222" s="14"/>
      <c r="I2222" s="13"/>
      <c r="J2222" s="52"/>
      <c r="K2222" s="2"/>
      <c r="L2222" s="18"/>
      <c r="M2222" s="12"/>
      <c r="N2222" s="12"/>
      <c r="O2222" s="18"/>
      <c r="P2222" s="14"/>
      <c r="Q2222" s="27"/>
      <c r="R2222" s="14"/>
      <c r="S2222" s="4"/>
      <c r="T2222" s="52"/>
      <c r="U2222" s="10"/>
      <c r="V2222" s="10"/>
      <c r="W2222" s="10"/>
      <c r="X2222" s="50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0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  <c r="EY2222" s="1"/>
      <c r="EZ2222" s="1"/>
      <c r="FA2222" s="1"/>
      <c r="FB2222" s="1"/>
      <c r="FC2222" s="1"/>
      <c r="FD2222" s="1"/>
      <c r="FE2222" s="1"/>
      <c r="FF2222" s="1"/>
      <c r="FG2222" s="1"/>
      <c r="FH2222" s="1"/>
      <c r="FI2222" s="1"/>
      <c r="FJ2222" s="1"/>
    </row>
    <row r="2223" spans="1:166" x14ac:dyDescent="0.15">
      <c r="A2223" s="65"/>
      <c r="B2223" s="15"/>
      <c r="C2223" s="7"/>
      <c r="D2223" s="13"/>
      <c r="E2223" s="14"/>
      <c r="F2223" s="14"/>
      <c r="G2223" s="14"/>
      <c r="H2223" s="14"/>
      <c r="I2223" s="13"/>
      <c r="J2223" s="52"/>
      <c r="K2223" s="2"/>
      <c r="L2223" s="18"/>
      <c r="M2223" s="12"/>
      <c r="N2223" s="12"/>
      <c r="O2223" s="18"/>
      <c r="P2223" s="14"/>
      <c r="Q2223" s="27"/>
      <c r="R2223" s="14"/>
      <c r="S2223" s="4"/>
      <c r="T2223" s="52"/>
      <c r="U2223" s="10"/>
      <c r="V2223" s="10"/>
      <c r="W2223" s="10"/>
      <c r="X2223" s="50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0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  <c r="EY2223" s="1"/>
      <c r="EZ2223" s="1"/>
      <c r="FA2223" s="1"/>
      <c r="FB2223" s="1"/>
      <c r="FC2223" s="1"/>
      <c r="FD2223" s="1"/>
      <c r="FE2223" s="1"/>
      <c r="FF2223" s="1"/>
      <c r="FG2223" s="1"/>
      <c r="FH2223" s="1"/>
      <c r="FI2223" s="1"/>
      <c r="FJ2223" s="1"/>
    </row>
    <row r="2224" spans="1:166" x14ac:dyDescent="0.15">
      <c r="A2224" s="65"/>
      <c r="B2224" s="15"/>
      <c r="C2224" s="7"/>
      <c r="D2224" s="13"/>
      <c r="E2224" s="14"/>
      <c r="F2224" s="14"/>
      <c r="G2224" s="14"/>
      <c r="H2224" s="14"/>
      <c r="I2224" s="13"/>
      <c r="J2224" s="52"/>
      <c r="K2224" s="2"/>
      <c r="L2224" s="18"/>
      <c r="M2224" s="12"/>
      <c r="N2224" s="12"/>
      <c r="O2224" s="18"/>
      <c r="P2224" s="14"/>
      <c r="Q2224" s="27"/>
      <c r="R2224" s="14"/>
      <c r="S2224" s="4"/>
      <c r="T2224" s="52"/>
      <c r="U2224" s="10"/>
      <c r="V2224" s="10"/>
      <c r="W2224" s="10"/>
      <c r="X2224" s="50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0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  <c r="EY2224" s="1"/>
      <c r="EZ2224" s="1"/>
      <c r="FA2224" s="1"/>
      <c r="FB2224" s="1"/>
      <c r="FC2224" s="1"/>
      <c r="FD2224" s="1"/>
      <c r="FE2224" s="1"/>
      <c r="FF2224" s="1"/>
      <c r="FG2224" s="1"/>
      <c r="FH2224" s="1"/>
      <c r="FI2224" s="1"/>
      <c r="FJ2224" s="1"/>
    </row>
    <row r="2225" spans="1:166" x14ac:dyDescent="0.15">
      <c r="A2225" s="65"/>
      <c r="B2225" s="15"/>
      <c r="C2225" s="7"/>
      <c r="D2225" s="13"/>
      <c r="E2225" s="14"/>
      <c r="F2225" s="14"/>
      <c r="G2225" s="14"/>
      <c r="H2225" s="14"/>
      <c r="I2225" s="13"/>
      <c r="J2225" s="52"/>
      <c r="K2225" s="2"/>
      <c r="L2225" s="18"/>
      <c r="M2225" s="12"/>
      <c r="N2225" s="12"/>
      <c r="O2225" s="18"/>
      <c r="P2225" s="14"/>
      <c r="Q2225" s="27"/>
      <c r="R2225" s="14"/>
      <c r="S2225" s="4"/>
      <c r="T2225" s="52"/>
      <c r="U2225" s="10"/>
      <c r="V2225" s="10"/>
      <c r="W2225" s="10"/>
      <c r="X2225" s="50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0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  <c r="EY2225" s="1"/>
      <c r="EZ2225" s="1"/>
      <c r="FA2225" s="1"/>
      <c r="FB2225" s="1"/>
      <c r="FC2225" s="1"/>
      <c r="FD2225" s="1"/>
      <c r="FE2225" s="1"/>
      <c r="FF2225" s="1"/>
      <c r="FG2225" s="1"/>
      <c r="FH2225" s="1"/>
      <c r="FI2225" s="1"/>
      <c r="FJ2225" s="1"/>
    </row>
    <row r="2226" spans="1:166" x14ac:dyDescent="0.15">
      <c r="A2226" s="65"/>
      <c r="B2226" s="15"/>
      <c r="C2226" s="7"/>
      <c r="D2226" s="13"/>
      <c r="E2226" s="14"/>
      <c r="F2226" s="14"/>
      <c r="G2226" s="14"/>
      <c r="H2226" s="14"/>
      <c r="I2226" s="13"/>
      <c r="J2226" s="52"/>
      <c r="K2226" s="2"/>
      <c r="L2226" s="18"/>
      <c r="M2226" s="12"/>
      <c r="N2226" s="12"/>
      <c r="O2226" s="18"/>
      <c r="P2226" s="14"/>
      <c r="Q2226" s="27"/>
      <c r="R2226" s="14"/>
      <c r="S2226" s="4"/>
      <c r="T2226" s="52"/>
      <c r="U2226" s="10"/>
      <c r="V2226" s="10"/>
      <c r="W2226" s="10"/>
      <c r="X2226" s="50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0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  <c r="EY2226" s="1"/>
      <c r="EZ2226" s="1"/>
      <c r="FA2226" s="1"/>
      <c r="FB2226" s="1"/>
      <c r="FC2226" s="1"/>
      <c r="FD2226" s="1"/>
      <c r="FE2226" s="1"/>
      <c r="FF2226" s="1"/>
      <c r="FG2226" s="1"/>
      <c r="FH2226" s="1"/>
      <c r="FI2226" s="1"/>
      <c r="FJ2226" s="1"/>
    </row>
    <row r="2227" spans="1:166" x14ac:dyDescent="0.15">
      <c r="A2227" s="65"/>
      <c r="B2227" s="15"/>
      <c r="C2227" s="7"/>
      <c r="D2227" s="13"/>
      <c r="E2227" s="14"/>
      <c r="F2227" s="14"/>
      <c r="G2227" s="14"/>
      <c r="H2227" s="14"/>
      <c r="I2227" s="13"/>
      <c r="J2227" s="52"/>
      <c r="K2227" s="2"/>
      <c r="L2227" s="18"/>
      <c r="M2227" s="12"/>
      <c r="N2227" s="12"/>
      <c r="O2227" s="18"/>
      <c r="P2227" s="14"/>
      <c r="Q2227" s="27"/>
      <c r="R2227" s="14"/>
      <c r="S2227" s="4"/>
      <c r="T2227" s="52"/>
      <c r="U2227" s="10"/>
      <c r="V2227" s="10"/>
      <c r="W2227" s="10"/>
      <c r="X2227" s="50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0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  <c r="EY2227" s="1"/>
      <c r="EZ2227" s="1"/>
      <c r="FA2227" s="1"/>
      <c r="FB2227" s="1"/>
      <c r="FC2227" s="1"/>
      <c r="FD2227" s="1"/>
      <c r="FE2227" s="1"/>
      <c r="FF2227" s="1"/>
      <c r="FG2227" s="1"/>
      <c r="FH2227" s="1"/>
      <c r="FI2227" s="1"/>
      <c r="FJ2227" s="1"/>
    </row>
    <row r="2228" spans="1:166" x14ac:dyDescent="0.15">
      <c r="A2228" s="65"/>
      <c r="B2228" s="15"/>
      <c r="C2228" s="7"/>
      <c r="D2228" s="13"/>
      <c r="E2228" s="14"/>
      <c r="F2228" s="14"/>
      <c r="G2228" s="14"/>
      <c r="H2228" s="14"/>
      <c r="I2228" s="13"/>
      <c r="J2228" s="52"/>
      <c r="K2228" s="2"/>
      <c r="L2228" s="18"/>
      <c r="M2228" s="12"/>
      <c r="N2228" s="12"/>
      <c r="O2228" s="18"/>
      <c r="P2228" s="14"/>
      <c r="Q2228" s="27"/>
      <c r="R2228" s="14"/>
      <c r="S2228" s="4"/>
      <c r="T2228" s="52"/>
      <c r="U2228" s="10"/>
      <c r="V2228" s="10"/>
      <c r="W2228" s="10"/>
      <c r="X2228" s="50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0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  <c r="EY2228" s="1"/>
      <c r="EZ2228" s="1"/>
      <c r="FA2228" s="1"/>
      <c r="FB2228" s="1"/>
      <c r="FC2228" s="1"/>
      <c r="FD2228" s="1"/>
      <c r="FE2228" s="1"/>
      <c r="FF2228" s="1"/>
      <c r="FG2228" s="1"/>
      <c r="FH2228" s="1"/>
      <c r="FI2228" s="1"/>
      <c r="FJ2228" s="1"/>
    </row>
    <row r="2229" spans="1:166" x14ac:dyDescent="0.15">
      <c r="A2229" s="65"/>
      <c r="B2229" s="15"/>
      <c r="C2229" s="7"/>
      <c r="D2229" s="13"/>
      <c r="E2229" s="14"/>
      <c r="F2229" s="14"/>
      <c r="G2229" s="14"/>
      <c r="H2229" s="14"/>
      <c r="I2229" s="13"/>
      <c r="J2229" s="52"/>
      <c r="K2229" s="2"/>
      <c r="L2229" s="18"/>
      <c r="M2229" s="12"/>
      <c r="N2229" s="12"/>
      <c r="O2229" s="18"/>
      <c r="P2229" s="14"/>
      <c r="Q2229" s="27"/>
      <c r="R2229" s="14"/>
      <c r="S2229" s="4"/>
      <c r="T2229" s="52"/>
      <c r="U2229" s="10"/>
      <c r="V2229" s="10"/>
      <c r="W2229" s="10"/>
      <c r="X2229" s="50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0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  <c r="EY2229" s="1"/>
      <c r="EZ2229" s="1"/>
      <c r="FA2229" s="1"/>
      <c r="FB2229" s="1"/>
      <c r="FC2229" s="1"/>
      <c r="FD2229" s="1"/>
      <c r="FE2229" s="1"/>
      <c r="FF2229" s="1"/>
      <c r="FG2229" s="1"/>
      <c r="FH2229" s="1"/>
      <c r="FI2229" s="1"/>
      <c r="FJ2229" s="1"/>
    </row>
    <row r="2230" spans="1:166" x14ac:dyDescent="0.15">
      <c r="A2230" s="65"/>
      <c r="B2230" s="15"/>
      <c r="C2230" s="7"/>
      <c r="D2230" s="13"/>
      <c r="E2230" s="14"/>
      <c r="F2230" s="14"/>
      <c r="G2230" s="14"/>
      <c r="H2230" s="14"/>
      <c r="I2230" s="13"/>
      <c r="J2230" s="52"/>
      <c r="K2230" s="2"/>
      <c r="L2230" s="18"/>
      <c r="M2230" s="12"/>
      <c r="N2230" s="12"/>
      <c r="O2230" s="18"/>
      <c r="P2230" s="14"/>
      <c r="Q2230" s="27"/>
      <c r="R2230" s="14"/>
      <c r="S2230" s="4"/>
      <c r="T2230" s="52"/>
      <c r="U2230" s="10"/>
      <c r="V2230" s="10"/>
      <c r="W2230" s="10"/>
      <c r="X2230" s="50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0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  <c r="EY2230" s="1"/>
      <c r="EZ2230" s="1"/>
      <c r="FA2230" s="1"/>
      <c r="FB2230" s="1"/>
      <c r="FC2230" s="1"/>
      <c r="FD2230" s="1"/>
      <c r="FE2230" s="1"/>
      <c r="FF2230" s="1"/>
      <c r="FG2230" s="1"/>
      <c r="FH2230" s="1"/>
      <c r="FI2230" s="1"/>
      <c r="FJ2230" s="1"/>
    </row>
    <row r="2231" spans="1:166" x14ac:dyDescent="0.15">
      <c r="A2231" s="65"/>
      <c r="B2231" s="15"/>
      <c r="C2231" s="7"/>
      <c r="D2231" s="13"/>
      <c r="E2231" s="14"/>
      <c r="F2231" s="14"/>
      <c r="G2231" s="14"/>
      <c r="H2231" s="14"/>
      <c r="I2231" s="13"/>
      <c r="J2231" s="52"/>
      <c r="K2231" s="2"/>
      <c r="L2231" s="18"/>
      <c r="M2231" s="12"/>
      <c r="N2231" s="12"/>
      <c r="O2231" s="18"/>
      <c r="P2231" s="14"/>
      <c r="Q2231" s="27"/>
      <c r="R2231" s="14"/>
      <c r="S2231" s="4"/>
      <c r="T2231" s="52"/>
      <c r="U2231" s="10"/>
      <c r="V2231" s="10"/>
      <c r="W2231" s="10"/>
      <c r="X2231" s="50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0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  <c r="EY2231" s="1"/>
      <c r="EZ2231" s="1"/>
      <c r="FA2231" s="1"/>
      <c r="FB2231" s="1"/>
      <c r="FC2231" s="1"/>
      <c r="FD2231" s="1"/>
      <c r="FE2231" s="1"/>
      <c r="FF2231" s="1"/>
      <c r="FG2231" s="1"/>
      <c r="FH2231" s="1"/>
      <c r="FI2231" s="1"/>
      <c r="FJ2231" s="1"/>
    </row>
    <row r="2232" spans="1:166" x14ac:dyDescent="0.15">
      <c r="A2232" s="65"/>
      <c r="B2232" s="15"/>
      <c r="C2232" s="7"/>
      <c r="D2232" s="13"/>
      <c r="E2232" s="14"/>
      <c r="F2232" s="14"/>
      <c r="G2232" s="14"/>
      <c r="H2232" s="14"/>
      <c r="I2232" s="13"/>
      <c r="J2232" s="52"/>
      <c r="K2232" s="2"/>
      <c r="L2232" s="18"/>
      <c r="M2232" s="12"/>
      <c r="N2232" s="12"/>
      <c r="O2232" s="18"/>
      <c r="P2232" s="14"/>
      <c r="Q2232" s="27"/>
      <c r="R2232" s="14"/>
      <c r="S2232" s="4"/>
      <c r="T2232" s="52"/>
      <c r="U2232" s="10"/>
      <c r="V2232" s="10"/>
      <c r="W2232" s="10"/>
      <c r="X2232" s="50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0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  <c r="EY2232" s="1"/>
      <c r="EZ2232" s="1"/>
      <c r="FA2232" s="1"/>
      <c r="FB2232" s="1"/>
      <c r="FC2232" s="1"/>
      <c r="FD2232" s="1"/>
      <c r="FE2232" s="1"/>
      <c r="FF2232" s="1"/>
      <c r="FG2232" s="1"/>
      <c r="FH2232" s="1"/>
      <c r="FI2232" s="1"/>
      <c r="FJ2232" s="1"/>
    </row>
    <row r="2233" spans="1:166" x14ac:dyDescent="0.15">
      <c r="A2233" s="65"/>
      <c r="B2233" s="15"/>
      <c r="C2233" s="7"/>
      <c r="D2233" s="13"/>
      <c r="E2233" s="14"/>
      <c r="F2233" s="14"/>
      <c r="G2233" s="14"/>
      <c r="H2233" s="14"/>
      <c r="I2233" s="13"/>
      <c r="J2233" s="52"/>
      <c r="K2233" s="2"/>
      <c r="L2233" s="18"/>
      <c r="M2233" s="12"/>
      <c r="N2233" s="12"/>
      <c r="O2233" s="18"/>
      <c r="P2233" s="14"/>
      <c r="Q2233" s="27"/>
      <c r="R2233" s="14"/>
      <c r="S2233" s="4"/>
      <c r="T2233" s="52"/>
      <c r="U2233" s="10"/>
      <c r="V2233" s="10"/>
      <c r="W2233" s="10"/>
      <c r="X2233" s="50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0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  <c r="EY2233" s="1"/>
      <c r="EZ2233" s="1"/>
      <c r="FA2233" s="1"/>
      <c r="FB2233" s="1"/>
      <c r="FC2233" s="1"/>
      <c r="FD2233" s="1"/>
      <c r="FE2233" s="1"/>
      <c r="FF2233" s="1"/>
      <c r="FG2233" s="1"/>
      <c r="FH2233" s="1"/>
      <c r="FI2233" s="1"/>
      <c r="FJ2233" s="1"/>
    </row>
    <row r="2234" spans="1:166" x14ac:dyDescent="0.15">
      <c r="A2234" s="65"/>
      <c r="B2234" s="15"/>
      <c r="C2234" s="7"/>
      <c r="D2234" s="13"/>
      <c r="E2234" s="14"/>
      <c r="F2234" s="14"/>
      <c r="G2234" s="14"/>
      <c r="H2234" s="14"/>
      <c r="I2234" s="13"/>
      <c r="J2234" s="52"/>
      <c r="K2234" s="2"/>
      <c r="L2234" s="18"/>
      <c r="M2234" s="12"/>
      <c r="N2234" s="12"/>
      <c r="O2234" s="18"/>
      <c r="P2234" s="14"/>
      <c r="Q2234" s="27"/>
      <c r="R2234" s="14"/>
      <c r="S2234" s="4"/>
      <c r="T2234" s="52"/>
      <c r="U2234" s="10"/>
      <c r="V2234" s="10"/>
      <c r="W2234" s="10"/>
      <c r="X2234" s="50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0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  <c r="EY2234" s="1"/>
      <c r="EZ2234" s="1"/>
      <c r="FA2234" s="1"/>
      <c r="FB2234" s="1"/>
      <c r="FC2234" s="1"/>
      <c r="FD2234" s="1"/>
      <c r="FE2234" s="1"/>
      <c r="FF2234" s="1"/>
      <c r="FG2234" s="1"/>
      <c r="FH2234" s="1"/>
      <c r="FI2234" s="1"/>
      <c r="FJ2234" s="1"/>
    </row>
    <row r="2235" spans="1:166" x14ac:dyDescent="0.15">
      <c r="A2235" s="65"/>
      <c r="B2235" s="15"/>
      <c r="C2235" s="7"/>
      <c r="D2235" s="13"/>
      <c r="E2235" s="14"/>
      <c r="F2235" s="14"/>
      <c r="G2235" s="14"/>
      <c r="H2235" s="14"/>
      <c r="I2235" s="13"/>
      <c r="J2235" s="52"/>
      <c r="K2235" s="2"/>
      <c r="L2235" s="18"/>
      <c r="M2235" s="12"/>
      <c r="N2235" s="12"/>
      <c r="O2235" s="18"/>
      <c r="P2235" s="14"/>
      <c r="Q2235" s="27"/>
      <c r="R2235" s="14"/>
      <c r="S2235" s="4"/>
      <c r="T2235" s="52"/>
      <c r="U2235" s="10"/>
      <c r="V2235" s="10"/>
      <c r="W2235" s="10"/>
      <c r="X2235" s="50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0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  <c r="EY2235" s="1"/>
      <c r="EZ2235" s="1"/>
      <c r="FA2235" s="1"/>
      <c r="FB2235" s="1"/>
      <c r="FC2235" s="1"/>
      <c r="FD2235" s="1"/>
      <c r="FE2235" s="1"/>
      <c r="FF2235" s="1"/>
      <c r="FG2235" s="1"/>
      <c r="FH2235" s="1"/>
      <c r="FI2235" s="1"/>
      <c r="FJ2235" s="1"/>
    </row>
    <row r="2236" spans="1:166" x14ac:dyDescent="0.15">
      <c r="A2236" s="65"/>
      <c r="B2236" s="15"/>
      <c r="C2236" s="7"/>
      <c r="D2236" s="13"/>
      <c r="E2236" s="14"/>
      <c r="F2236" s="14"/>
      <c r="G2236" s="14"/>
      <c r="H2236" s="14"/>
      <c r="I2236" s="13"/>
      <c r="J2236" s="52"/>
      <c r="K2236" s="2"/>
      <c r="L2236" s="18"/>
      <c r="M2236" s="12"/>
      <c r="N2236" s="12"/>
      <c r="O2236" s="18"/>
      <c r="P2236" s="14"/>
      <c r="Q2236" s="27"/>
      <c r="R2236" s="14"/>
      <c r="S2236" s="4"/>
      <c r="T2236" s="52"/>
      <c r="U2236" s="10"/>
      <c r="V2236" s="10"/>
      <c r="W2236" s="10"/>
      <c r="X2236" s="50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0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  <c r="EY2236" s="1"/>
      <c r="EZ2236" s="1"/>
      <c r="FA2236" s="1"/>
      <c r="FB2236" s="1"/>
      <c r="FC2236" s="1"/>
      <c r="FD2236" s="1"/>
      <c r="FE2236" s="1"/>
      <c r="FF2236" s="1"/>
      <c r="FG2236" s="1"/>
      <c r="FH2236" s="1"/>
      <c r="FI2236" s="1"/>
      <c r="FJ2236" s="1"/>
    </row>
    <row r="2237" spans="1:166" x14ac:dyDescent="0.15">
      <c r="A2237" s="65"/>
      <c r="B2237" s="15"/>
      <c r="C2237" s="7"/>
      <c r="D2237" s="13"/>
      <c r="E2237" s="14"/>
      <c r="F2237" s="14"/>
      <c r="G2237" s="14"/>
      <c r="H2237" s="14"/>
      <c r="I2237" s="13"/>
      <c r="J2237" s="52"/>
      <c r="K2237" s="2"/>
      <c r="L2237" s="18"/>
      <c r="M2237" s="12"/>
      <c r="N2237" s="12"/>
      <c r="O2237" s="18"/>
      <c r="P2237" s="14"/>
      <c r="Q2237" s="27"/>
      <c r="R2237" s="14"/>
      <c r="S2237" s="4"/>
      <c r="T2237" s="52"/>
      <c r="U2237" s="10"/>
      <c r="V2237" s="10"/>
      <c r="W2237" s="10"/>
      <c r="X2237" s="50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0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  <c r="EY2237" s="1"/>
      <c r="EZ2237" s="1"/>
      <c r="FA2237" s="1"/>
      <c r="FB2237" s="1"/>
      <c r="FC2237" s="1"/>
      <c r="FD2237" s="1"/>
      <c r="FE2237" s="1"/>
      <c r="FF2237" s="1"/>
      <c r="FG2237" s="1"/>
      <c r="FH2237" s="1"/>
      <c r="FI2237" s="1"/>
      <c r="FJ2237" s="1"/>
    </row>
    <row r="2238" spans="1:166" x14ac:dyDescent="0.15">
      <c r="A2238" s="65"/>
      <c r="B2238" s="15"/>
      <c r="C2238" s="7"/>
      <c r="D2238" s="13"/>
      <c r="E2238" s="14"/>
      <c r="F2238" s="14"/>
      <c r="G2238" s="14"/>
      <c r="H2238" s="14"/>
      <c r="I2238" s="13"/>
      <c r="J2238" s="52"/>
      <c r="K2238" s="2"/>
      <c r="L2238" s="18"/>
      <c r="M2238" s="12"/>
      <c r="N2238" s="12"/>
      <c r="O2238" s="18"/>
      <c r="P2238" s="14"/>
      <c r="Q2238" s="27"/>
      <c r="R2238" s="14"/>
      <c r="S2238" s="4"/>
      <c r="T2238" s="52"/>
      <c r="U2238" s="10"/>
      <c r="V2238" s="10"/>
      <c r="W2238" s="10"/>
      <c r="X2238" s="50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0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  <c r="EY2238" s="1"/>
      <c r="EZ2238" s="1"/>
      <c r="FA2238" s="1"/>
      <c r="FB2238" s="1"/>
      <c r="FC2238" s="1"/>
      <c r="FD2238" s="1"/>
      <c r="FE2238" s="1"/>
      <c r="FF2238" s="1"/>
      <c r="FG2238" s="1"/>
      <c r="FH2238" s="1"/>
      <c r="FI2238" s="1"/>
      <c r="FJ2238" s="1"/>
    </row>
    <row r="2239" spans="1:166" x14ac:dyDescent="0.15">
      <c r="A2239" s="65"/>
      <c r="B2239" s="15"/>
      <c r="C2239" s="7"/>
      <c r="D2239" s="13"/>
      <c r="E2239" s="14"/>
      <c r="F2239" s="14"/>
      <c r="G2239" s="14"/>
      <c r="H2239" s="14"/>
      <c r="I2239" s="13"/>
      <c r="J2239" s="52"/>
      <c r="K2239" s="2"/>
      <c r="L2239" s="18"/>
      <c r="M2239" s="12"/>
      <c r="N2239" s="12"/>
      <c r="O2239" s="18"/>
      <c r="P2239" s="14"/>
      <c r="Q2239" s="27"/>
      <c r="R2239" s="14"/>
      <c r="S2239" s="4"/>
      <c r="T2239" s="52"/>
      <c r="U2239" s="10"/>
      <c r="V2239" s="10"/>
      <c r="W2239" s="10"/>
      <c r="X2239" s="50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0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  <c r="EY2239" s="1"/>
      <c r="EZ2239" s="1"/>
      <c r="FA2239" s="1"/>
      <c r="FB2239" s="1"/>
      <c r="FC2239" s="1"/>
      <c r="FD2239" s="1"/>
      <c r="FE2239" s="1"/>
      <c r="FF2239" s="1"/>
      <c r="FG2239" s="1"/>
      <c r="FH2239" s="1"/>
      <c r="FI2239" s="1"/>
      <c r="FJ2239" s="1"/>
    </row>
    <row r="2240" spans="1:166" x14ac:dyDescent="0.15">
      <c r="A2240" s="65"/>
      <c r="B2240" s="15"/>
      <c r="C2240" s="7"/>
      <c r="D2240" s="13"/>
      <c r="E2240" s="14"/>
      <c r="F2240" s="14"/>
      <c r="G2240" s="14"/>
      <c r="H2240" s="14"/>
      <c r="I2240" s="13"/>
      <c r="J2240" s="52"/>
      <c r="K2240" s="2"/>
      <c r="L2240" s="18"/>
      <c r="M2240" s="12"/>
      <c r="N2240" s="12"/>
      <c r="O2240" s="18"/>
      <c r="P2240" s="14"/>
      <c r="Q2240" s="27"/>
      <c r="R2240" s="14"/>
      <c r="S2240" s="4"/>
      <c r="T2240" s="52"/>
      <c r="U2240" s="10"/>
      <c r="V2240" s="10"/>
      <c r="W2240" s="10"/>
      <c r="X2240" s="50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0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  <c r="EY2240" s="1"/>
      <c r="EZ2240" s="1"/>
      <c r="FA2240" s="1"/>
      <c r="FB2240" s="1"/>
      <c r="FC2240" s="1"/>
      <c r="FD2240" s="1"/>
      <c r="FE2240" s="1"/>
      <c r="FF2240" s="1"/>
      <c r="FG2240" s="1"/>
      <c r="FH2240" s="1"/>
      <c r="FI2240" s="1"/>
      <c r="FJ2240" s="1"/>
    </row>
    <row r="2241" spans="1:166" x14ac:dyDescent="0.15">
      <c r="A2241" s="65"/>
      <c r="B2241" s="15"/>
      <c r="C2241" s="7"/>
      <c r="D2241" s="13"/>
      <c r="E2241" s="14"/>
      <c r="F2241" s="14"/>
      <c r="G2241" s="14"/>
      <c r="H2241" s="14"/>
      <c r="I2241" s="13"/>
      <c r="J2241" s="52"/>
      <c r="K2241" s="2"/>
      <c r="L2241" s="18"/>
      <c r="M2241" s="12"/>
      <c r="N2241" s="12"/>
      <c r="O2241" s="18"/>
      <c r="P2241" s="14"/>
      <c r="Q2241" s="27"/>
      <c r="R2241" s="14"/>
      <c r="S2241" s="4"/>
      <c r="T2241" s="52"/>
      <c r="U2241" s="10"/>
      <c r="V2241" s="10"/>
      <c r="W2241" s="10"/>
      <c r="X2241" s="50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0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  <c r="EY2241" s="1"/>
      <c r="EZ2241" s="1"/>
      <c r="FA2241" s="1"/>
      <c r="FB2241" s="1"/>
      <c r="FC2241" s="1"/>
      <c r="FD2241" s="1"/>
      <c r="FE2241" s="1"/>
      <c r="FF2241" s="1"/>
      <c r="FG2241" s="1"/>
      <c r="FH2241" s="1"/>
      <c r="FI2241" s="1"/>
      <c r="FJ2241" s="1"/>
    </row>
    <row r="2242" spans="1:166" x14ac:dyDescent="0.15">
      <c r="A2242" s="65"/>
      <c r="B2242" s="15"/>
      <c r="C2242" s="7"/>
      <c r="D2242" s="13"/>
      <c r="E2242" s="14"/>
      <c r="F2242" s="14"/>
      <c r="G2242" s="14"/>
      <c r="H2242" s="14"/>
      <c r="I2242" s="13"/>
      <c r="J2242" s="52"/>
      <c r="K2242" s="2"/>
      <c r="L2242" s="18"/>
      <c r="M2242" s="12"/>
      <c r="N2242" s="12"/>
      <c r="O2242" s="18"/>
      <c r="P2242" s="14"/>
      <c r="Q2242" s="27"/>
      <c r="R2242" s="14"/>
      <c r="S2242" s="4"/>
      <c r="T2242" s="52"/>
      <c r="U2242" s="10"/>
      <c r="V2242" s="10"/>
      <c r="W2242" s="10"/>
      <c r="X2242" s="50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0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  <c r="EY2242" s="1"/>
      <c r="EZ2242" s="1"/>
      <c r="FA2242" s="1"/>
      <c r="FB2242" s="1"/>
      <c r="FC2242" s="1"/>
      <c r="FD2242" s="1"/>
      <c r="FE2242" s="1"/>
      <c r="FF2242" s="1"/>
      <c r="FG2242" s="1"/>
      <c r="FH2242" s="1"/>
      <c r="FI2242" s="1"/>
      <c r="FJ2242" s="1"/>
    </row>
    <row r="2243" spans="1:166" x14ac:dyDescent="0.15">
      <c r="A2243" s="65"/>
      <c r="B2243" s="15"/>
      <c r="C2243" s="7"/>
      <c r="D2243" s="13"/>
      <c r="E2243" s="14"/>
      <c r="F2243" s="14"/>
      <c r="G2243" s="14"/>
      <c r="H2243" s="14"/>
      <c r="I2243" s="13"/>
      <c r="J2243" s="52"/>
      <c r="K2243" s="2"/>
      <c r="L2243" s="18"/>
      <c r="M2243" s="12"/>
      <c r="N2243" s="12"/>
      <c r="O2243" s="18"/>
      <c r="P2243" s="14"/>
      <c r="Q2243" s="27"/>
      <c r="R2243" s="14"/>
      <c r="S2243" s="4"/>
      <c r="T2243" s="52"/>
      <c r="U2243" s="10"/>
      <c r="V2243" s="10"/>
      <c r="W2243" s="10"/>
      <c r="X2243" s="50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0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  <c r="EY2243" s="1"/>
      <c r="EZ2243" s="1"/>
      <c r="FA2243" s="1"/>
      <c r="FB2243" s="1"/>
      <c r="FC2243" s="1"/>
      <c r="FD2243" s="1"/>
      <c r="FE2243" s="1"/>
      <c r="FF2243" s="1"/>
      <c r="FG2243" s="1"/>
      <c r="FH2243" s="1"/>
      <c r="FI2243" s="1"/>
      <c r="FJ2243" s="1"/>
    </row>
    <row r="2244" spans="1:166" x14ac:dyDescent="0.15">
      <c r="A2244" s="65"/>
      <c r="B2244" s="15"/>
      <c r="C2244" s="7"/>
      <c r="D2244" s="13"/>
      <c r="E2244" s="14"/>
      <c r="F2244" s="14"/>
      <c r="G2244" s="14"/>
      <c r="H2244" s="14"/>
      <c r="I2244" s="13"/>
      <c r="J2244" s="52"/>
      <c r="K2244" s="2"/>
      <c r="L2244" s="18"/>
      <c r="M2244" s="12"/>
      <c r="N2244" s="12"/>
      <c r="O2244" s="18"/>
      <c r="P2244" s="14"/>
      <c r="Q2244" s="27"/>
      <c r="R2244" s="14"/>
      <c r="S2244" s="4"/>
      <c r="T2244" s="52"/>
      <c r="U2244" s="10"/>
      <c r="V2244" s="10"/>
      <c r="W2244" s="10"/>
      <c r="X2244" s="50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0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  <c r="EY2244" s="1"/>
      <c r="EZ2244" s="1"/>
      <c r="FA2244" s="1"/>
      <c r="FB2244" s="1"/>
      <c r="FC2244" s="1"/>
      <c r="FD2244" s="1"/>
      <c r="FE2244" s="1"/>
      <c r="FF2244" s="1"/>
      <c r="FG2244" s="1"/>
      <c r="FH2244" s="1"/>
      <c r="FI2244" s="1"/>
      <c r="FJ2244" s="1"/>
    </row>
    <row r="2245" spans="1:166" x14ac:dyDescent="0.15">
      <c r="A2245" s="65"/>
      <c r="B2245" s="15"/>
      <c r="C2245" s="7"/>
      <c r="D2245" s="13"/>
      <c r="E2245" s="14"/>
      <c r="F2245" s="14"/>
      <c r="G2245" s="14"/>
      <c r="H2245" s="14"/>
      <c r="I2245" s="13"/>
      <c r="J2245" s="52"/>
      <c r="K2245" s="2"/>
      <c r="L2245" s="18"/>
      <c r="M2245" s="12"/>
      <c r="N2245" s="12"/>
      <c r="O2245" s="18"/>
      <c r="P2245" s="14"/>
      <c r="Q2245" s="27"/>
      <c r="R2245" s="14"/>
      <c r="S2245" s="4"/>
      <c r="T2245" s="52"/>
      <c r="U2245" s="10"/>
      <c r="V2245" s="10"/>
      <c r="W2245" s="10"/>
      <c r="X2245" s="50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0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  <c r="EY2245" s="1"/>
      <c r="EZ2245" s="1"/>
      <c r="FA2245" s="1"/>
      <c r="FB2245" s="1"/>
      <c r="FC2245" s="1"/>
      <c r="FD2245" s="1"/>
      <c r="FE2245" s="1"/>
      <c r="FF2245" s="1"/>
      <c r="FG2245" s="1"/>
      <c r="FH2245" s="1"/>
      <c r="FI2245" s="1"/>
      <c r="FJ2245" s="1"/>
    </row>
    <row r="2246" spans="1:166" x14ac:dyDescent="0.15">
      <c r="A2246" s="65"/>
      <c r="B2246" s="15"/>
      <c r="C2246" s="7"/>
      <c r="D2246" s="13"/>
      <c r="E2246" s="14"/>
      <c r="F2246" s="14"/>
      <c r="G2246" s="14"/>
      <c r="H2246" s="14"/>
      <c r="I2246" s="13"/>
      <c r="J2246" s="52"/>
      <c r="K2246" s="2"/>
      <c r="L2246" s="18"/>
      <c r="M2246" s="12"/>
      <c r="N2246" s="12"/>
      <c r="O2246" s="18"/>
      <c r="P2246" s="14"/>
      <c r="Q2246" s="27"/>
      <c r="R2246" s="14"/>
      <c r="S2246" s="4"/>
      <c r="T2246" s="52"/>
      <c r="U2246" s="10"/>
      <c r="V2246" s="10"/>
      <c r="W2246" s="10"/>
      <c r="X2246" s="50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0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  <c r="EY2246" s="1"/>
      <c r="EZ2246" s="1"/>
      <c r="FA2246" s="1"/>
      <c r="FB2246" s="1"/>
      <c r="FC2246" s="1"/>
      <c r="FD2246" s="1"/>
      <c r="FE2246" s="1"/>
      <c r="FF2246" s="1"/>
      <c r="FG2246" s="1"/>
      <c r="FH2246" s="1"/>
      <c r="FI2246" s="1"/>
      <c r="FJ2246" s="1"/>
    </row>
    <row r="2247" spans="1:166" x14ac:dyDescent="0.15">
      <c r="A2247" s="65"/>
      <c r="B2247" s="15"/>
      <c r="C2247" s="7"/>
      <c r="D2247" s="13"/>
      <c r="E2247" s="14"/>
      <c r="F2247" s="14"/>
      <c r="G2247" s="14"/>
      <c r="H2247" s="14"/>
      <c r="I2247" s="13"/>
      <c r="J2247" s="52"/>
      <c r="K2247" s="2"/>
      <c r="L2247" s="18"/>
      <c r="M2247" s="12"/>
      <c r="N2247" s="12"/>
      <c r="O2247" s="18"/>
      <c r="P2247" s="14"/>
      <c r="Q2247" s="27"/>
      <c r="R2247" s="14"/>
      <c r="S2247" s="4"/>
      <c r="T2247" s="52"/>
      <c r="U2247" s="10"/>
      <c r="V2247" s="10"/>
      <c r="W2247" s="10"/>
      <c r="X2247" s="50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0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  <c r="EY2247" s="1"/>
      <c r="EZ2247" s="1"/>
      <c r="FA2247" s="1"/>
      <c r="FB2247" s="1"/>
      <c r="FC2247" s="1"/>
      <c r="FD2247" s="1"/>
      <c r="FE2247" s="1"/>
      <c r="FF2247" s="1"/>
      <c r="FG2247" s="1"/>
      <c r="FH2247" s="1"/>
      <c r="FI2247" s="1"/>
      <c r="FJ2247" s="1"/>
    </row>
    <row r="2248" spans="1:166" x14ac:dyDescent="0.15">
      <c r="A2248" s="65"/>
      <c r="B2248" s="15"/>
      <c r="C2248" s="7"/>
      <c r="D2248" s="13"/>
      <c r="E2248" s="14"/>
      <c r="F2248" s="14"/>
      <c r="G2248" s="14"/>
      <c r="H2248" s="14"/>
      <c r="I2248" s="13"/>
      <c r="J2248" s="52"/>
      <c r="K2248" s="2"/>
      <c r="L2248" s="18"/>
      <c r="M2248" s="12"/>
      <c r="N2248" s="12"/>
      <c r="O2248" s="18"/>
      <c r="P2248" s="14"/>
      <c r="Q2248" s="27"/>
      <c r="R2248" s="14"/>
      <c r="S2248" s="4"/>
      <c r="T2248" s="52"/>
      <c r="U2248" s="10"/>
      <c r="V2248" s="10"/>
      <c r="W2248" s="10"/>
      <c r="X2248" s="50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0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  <c r="EY2248" s="1"/>
      <c r="EZ2248" s="1"/>
      <c r="FA2248" s="1"/>
      <c r="FB2248" s="1"/>
      <c r="FC2248" s="1"/>
      <c r="FD2248" s="1"/>
      <c r="FE2248" s="1"/>
      <c r="FF2248" s="1"/>
      <c r="FG2248" s="1"/>
      <c r="FH2248" s="1"/>
      <c r="FI2248" s="1"/>
      <c r="FJ2248" s="1"/>
    </row>
    <row r="2249" spans="1:166" x14ac:dyDescent="0.15">
      <c r="A2249" s="65"/>
      <c r="B2249" s="15"/>
      <c r="C2249" s="7"/>
      <c r="D2249" s="13"/>
      <c r="E2249" s="14"/>
      <c r="F2249" s="14"/>
      <c r="G2249" s="14"/>
      <c r="H2249" s="14"/>
      <c r="I2249" s="13"/>
      <c r="J2249" s="52"/>
      <c r="K2249" s="2"/>
      <c r="L2249" s="18"/>
      <c r="M2249" s="12"/>
      <c r="N2249" s="12"/>
      <c r="O2249" s="18"/>
      <c r="P2249" s="14"/>
      <c r="Q2249" s="27"/>
      <c r="R2249" s="14"/>
      <c r="S2249" s="4"/>
      <c r="T2249" s="52"/>
      <c r="U2249" s="10"/>
      <c r="V2249" s="10"/>
      <c r="W2249" s="10"/>
      <c r="X2249" s="50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0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  <c r="EY2249" s="1"/>
      <c r="EZ2249" s="1"/>
      <c r="FA2249" s="1"/>
      <c r="FB2249" s="1"/>
      <c r="FC2249" s="1"/>
      <c r="FD2249" s="1"/>
      <c r="FE2249" s="1"/>
      <c r="FF2249" s="1"/>
      <c r="FG2249" s="1"/>
      <c r="FH2249" s="1"/>
      <c r="FI2249" s="1"/>
      <c r="FJ2249" s="1"/>
    </row>
    <row r="2250" spans="1:166" x14ac:dyDescent="0.15">
      <c r="A2250" s="65"/>
      <c r="B2250" s="15"/>
      <c r="C2250" s="7"/>
      <c r="D2250" s="13"/>
      <c r="E2250" s="14"/>
      <c r="F2250" s="14"/>
      <c r="G2250" s="14"/>
      <c r="H2250" s="14"/>
      <c r="I2250" s="13"/>
      <c r="J2250" s="52"/>
      <c r="K2250" s="2"/>
      <c r="L2250" s="18"/>
      <c r="M2250" s="12"/>
      <c r="N2250" s="12"/>
      <c r="O2250" s="18"/>
      <c r="P2250" s="14"/>
      <c r="Q2250" s="27"/>
      <c r="R2250" s="14"/>
      <c r="S2250" s="4"/>
      <c r="T2250" s="52"/>
      <c r="U2250" s="10"/>
      <c r="V2250" s="10"/>
      <c r="W2250" s="10"/>
      <c r="X2250" s="50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0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  <c r="EY2250" s="1"/>
      <c r="EZ2250" s="1"/>
      <c r="FA2250" s="1"/>
      <c r="FB2250" s="1"/>
      <c r="FC2250" s="1"/>
      <c r="FD2250" s="1"/>
      <c r="FE2250" s="1"/>
      <c r="FF2250" s="1"/>
      <c r="FG2250" s="1"/>
      <c r="FH2250" s="1"/>
      <c r="FI2250" s="1"/>
      <c r="FJ2250" s="1"/>
    </row>
    <row r="2251" spans="1:166" x14ac:dyDescent="0.15">
      <c r="A2251" s="65"/>
      <c r="B2251" s="15"/>
      <c r="C2251" s="7"/>
      <c r="D2251" s="13"/>
      <c r="E2251" s="14"/>
      <c r="F2251" s="14"/>
      <c r="G2251" s="14"/>
      <c r="H2251" s="14"/>
      <c r="I2251" s="13"/>
      <c r="J2251" s="52"/>
      <c r="K2251" s="2"/>
      <c r="L2251" s="18"/>
      <c r="M2251" s="12"/>
      <c r="N2251" s="12"/>
      <c r="O2251" s="18"/>
      <c r="P2251" s="14"/>
      <c r="Q2251" s="27"/>
      <c r="R2251" s="14"/>
      <c r="S2251" s="4"/>
      <c r="T2251" s="52"/>
      <c r="U2251" s="10"/>
      <c r="V2251" s="10"/>
      <c r="W2251" s="10"/>
      <c r="X2251" s="50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0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  <c r="EY2251" s="1"/>
      <c r="EZ2251" s="1"/>
      <c r="FA2251" s="1"/>
      <c r="FB2251" s="1"/>
      <c r="FC2251" s="1"/>
      <c r="FD2251" s="1"/>
      <c r="FE2251" s="1"/>
      <c r="FF2251" s="1"/>
      <c r="FG2251" s="1"/>
      <c r="FH2251" s="1"/>
      <c r="FI2251" s="1"/>
      <c r="FJ2251" s="1"/>
    </row>
    <row r="2252" spans="1:166" x14ac:dyDescent="0.15">
      <c r="A2252" s="65"/>
      <c r="B2252" s="15"/>
      <c r="C2252" s="7"/>
      <c r="D2252" s="13"/>
      <c r="E2252" s="14"/>
      <c r="F2252" s="14"/>
      <c r="G2252" s="14"/>
      <c r="H2252" s="14"/>
      <c r="I2252" s="13"/>
      <c r="J2252" s="52"/>
      <c r="K2252" s="2"/>
      <c r="L2252" s="18"/>
      <c r="M2252" s="12"/>
      <c r="N2252" s="12"/>
      <c r="O2252" s="18"/>
      <c r="P2252" s="14"/>
      <c r="Q2252" s="27"/>
      <c r="R2252" s="14"/>
      <c r="S2252" s="4"/>
      <c r="T2252" s="52"/>
      <c r="U2252" s="10"/>
      <c r="V2252" s="10"/>
      <c r="W2252" s="10"/>
      <c r="X2252" s="50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0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  <c r="EY2252" s="1"/>
      <c r="EZ2252" s="1"/>
      <c r="FA2252" s="1"/>
      <c r="FB2252" s="1"/>
      <c r="FC2252" s="1"/>
      <c r="FD2252" s="1"/>
      <c r="FE2252" s="1"/>
      <c r="FF2252" s="1"/>
      <c r="FG2252" s="1"/>
      <c r="FH2252" s="1"/>
      <c r="FI2252" s="1"/>
      <c r="FJ2252" s="1"/>
    </row>
    <row r="2253" spans="1:166" x14ac:dyDescent="0.15">
      <c r="A2253" s="65"/>
      <c r="B2253" s="15"/>
      <c r="C2253" s="7"/>
      <c r="D2253" s="13"/>
      <c r="E2253" s="14"/>
      <c r="F2253" s="14"/>
      <c r="G2253" s="14"/>
      <c r="H2253" s="14"/>
      <c r="I2253" s="13"/>
      <c r="J2253" s="52"/>
      <c r="K2253" s="2"/>
      <c r="L2253" s="18"/>
      <c r="M2253" s="12"/>
      <c r="N2253" s="12"/>
      <c r="O2253" s="18"/>
      <c r="P2253" s="14"/>
      <c r="Q2253" s="27"/>
      <c r="R2253" s="14"/>
      <c r="S2253" s="4"/>
      <c r="T2253" s="52"/>
      <c r="U2253" s="10"/>
      <c r="V2253" s="10"/>
      <c r="W2253" s="10"/>
      <c r="X2253" s="50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0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  <c r="EY2253" s="1"/>
      <c r="EZ2253" s="1"/>
      <c r="FA2253" s="1"/>
      <c r="FB2253" s="1"/>
      <c r="FC2253" s="1"/>
      <c r="FD2253" s="1"/>
      <c r="FE2253" s="1"/>
      <c r="FF2253" s="1"/>
      <c r="FG2253" s="1"/>
      <c r="FH2253" s="1"/>
      <c r="FI2253" s="1"/>
      <c r="FJ2253" s="1"/>
    </row>
    <row r="2254" spans="1:166" x14ac:dyDescent="0.15">
      <c r="A2254" s="65"/>
      <c r="B2254" s="15"/>
      <c r="C2254" s="7"/>
      <c r="D2254" s="13"/>
      <c r="E2254" s="14"/>
      <c r="F2254" s="14"/>
      <c r="G2254" s="14"/>
      <c r="H2254" s="14"/>
      <c r="I2254" s="13"/>
      <c r="J2254" s="52"/>
      <c r="K2254" s="2"/>
      <c r="L2254" s="18"/>
      <c r="M2254" s="12"/>
      <c r="N2254" s="12"/>
      <c r="O2254" s="18"/>
      <c r="P2254" s="14"/>
      <c r="Q2254" s="27"/>
      <c r="R2254" s="14"/>
      <c r="S2254" s="4"/>
      <c r="T2254" s="52"/>
      <c r="U2254" s="10"/>
      <c r="V2254" s="10"/>
      <c r="W2254" s="10"/>
      <c r="X2254" s="50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0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  <c r="EY2254" s="1"/>
      <c r="EZ2254" s="1"/>
      <c r="FA2254" s="1"/>
      <c r="FB2254" s="1"/>
      <c r="FC2254" s="1"/>
      <c r="FD2254" s="1"/>
      <c r="FE2254" s="1"/>
      <c r="FF2254" s="1"/>
      <c r="FG2254" s="1"/>
      <c r="FH2254" s="1"/>
      <c r="FI2254" s="1"/>
      <c r="FJ2254" s="1"/>
    </row>
    <row r="2255" spans="1:166" x14ac:dyDescent="0.15">
      <c r="A2255" s="65"/>
      <c r="B2255" s="15"/>
      <c r="C2255" s="7"/>
      <c r="D2255" s="13"/>
      <c r="E2255" s="14"/>
      <c r="F2255" s="14"/>
      <c r="G2255" s="14"/>
      <c r="H2255" s="14"/>
      <c r="I2255" s="13"/>
      <c r="J2255" s="52"/>
      <c r="K2255" s="2"/>
      <c r="L2255" s="18"/>
      <c r="M2255" s="12"/>
      <c r="N2255" s="12"/>
      <c r="O2255" s="18"/>
      <c r="P2255" s="14"/>
      <c r="Q2255" s="27"/>
      <c r="R2255" s="14"/>
      <c r="S2255" s="4"/>
      <c r="T2255" s="52"/>
      <c r="U2255" s="10"/>
      <c r="V2255" s="10"/>
      <c r="W2255" s="10"/>
      <c r="X2255" s="50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0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  <c r="EY2255" s="1"/>
      <c r="EZ2255" s="1"/>
      <c r="FA2255" s="1"/>
      <c r="FB2255" s="1"/>
      <c r="FC2255" s="1"/>
      <c r="FD2255" s="1"/>
      <c r="FE2255" s="1"/>
      <c r="FF2255" s="1"/>
      <c r="FG2255" s="1"/>
      <c r="FH2255" s="1"/>
      <c r="FI2255" s="1"/>
      <c r="FJ2255" s="1"/>
    </row>
    <row r="2256" spans="1:166" x14ac:dyDescent="0.15">
      <c r="A2256" s="65"/>
      <c r="B2256" s="15"/>
      <c r="C2256" s="7"/>
      <c r="D2256" s="13"/>
      <c r="E2256" s="14"/>
      <c r="F2256" s="14"/>
      <c r="G2256" s="14"/>
      <c r="H2256" s="14"/>
      <c r="I2256" s="13"/>
      <c r="J2256" s="52"/>
      <c r="K2256" s="2"/>
      <c r="L2256" s="18"/>
      <c r="M2256" s="12"/>
      <c r="N2256" s="12"/>
      <c r="O2256" s="18"/>
      <c r="P2256" s="14"/>
      <c r="Q2256" s="27"/>
      <c r="R2256" s="14"/>
      <c r="S2256" s="4"/>
      <c r="T2256" s="52"/>
      <c r="U2256" s="10"/>
      <c r="V2256" s="10"/>
      <c r="W2256" s="10"/>
      <c r="X2256" s="50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0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  <c r="EY2256" s="1"/>
      <c r="EZ2256" s="1"/>
      <c r="FA2256" s="1"/>
      <c r="FB2256" s="1"/>
      <c r="FC2256" s="1"/>
      <c r="FD2256" s="1"/>
      <c r="FE2256" s="1"/>
      <c r="FF2256" s="1"/>
      <c r="FG2256" s="1"/>
      <c r="FH2256" s="1"/>
      <c r="FI2256" s="1"/>
      <c r="FJ2256" s="1"/>
    </row>
    <row r="2257" spans="1:166" x14ac:dyDescent="0.15">
      <c r="A2257" s="65"/>
      <c r="B2257" s="15"/>
      <c r="C2257" s="7"/>
      <c r="D2257" s="13"/>
      <c r="E2257" s="14"/>
      <c r="F2257" s="14"/>
      <c r="G2257" s="14"/>
      <c r="H2257" s="14"/>
      <c r="I2257" s="13"/>
      <c r="J2257" s="52"/>
      <c r="K2257" s="2"/>
      <c r="L2257" s="18"/>
      <c r="M2257" s="12"/>
      <c r="N2257" s="12"/>
      <c r="O2257" s="18"/>
      <c r="P2257" s="14"/>
      <c r="Q2257" s="27"/>
      <c r="R2257" s="14"/>
      <c r="S2257" s="4"/>
      <c r="T2257" s="52"/>
      <c r="U2257" s="10"/>
      <c r="V2257" s="10"/>
      <c r="W2257" s="10"/>
      <c r="X2257" s="50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0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  <c r="EY2257" s="1"/>
      <c r="EZ2257" s="1"/>
      <c r="FA2257" s="1"/>
      <c r="FB2257" s="1"/>
      <c r="FC2257" s="1"/>
      <c r="FD2257" s="1"/>
      <c r="FE2257" s="1"/>
      <c r="FF2257" s="1"/>
      <c r="FG2257" s="1"/>
      <c r="FH2257" s="1"/>
      <c r="FI2257" s="1"/>
      <c r="FJ2257" s="1"/>
    </row>
    <row r="2258" spans="1:166" x14ac:dyDescent="0.15">
      <c r="A2258" s="65"/>
      <c r="B2258" s="15"/>
      <c r="C2258" s="7"/>
      <c r="D2258" s="13"/>
      <c r="E2258" s="14"/>
      <c r="F2258" s="14"/>
      <c r="G2258" s="14"/>
      <c r="H2258" s="14"/>
      <c r="I2258" s="13"/>
      <c r="J2258" s="52"/>
      <c r="K2258" s="2"/>
      <c r="L2258" s="18"/>
      <c r="M2258" s="12"/>
      <c r="N2258" s="12"/>
      <c r="O2258" s="18"/>
      <c r="P2258" s="14"/>
      <c r="Q2258" s="27"/>
      <c r="R2258" s="14"/>
      <c r="S2258" s="4"/>
      <c r="T2258" s="52"/>
      <c r="U2258" s="10"/>
      <c r="V2258" s="10"/>
      <c r="W2258" s="10"/>
      <c r="X2258" s="50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0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  <c r="EY2258" s="1"/>
      <c r="EZ2258" s="1"/>
      <c r="FA2258" s="1"/>
      <c r="FB2258" s="1"/>
      <c r="FC2258" s="1"/>
      <c r="FD2258" s="1"/>
      <c r="FE2258" s="1"/>
      <c r="FF2258" s="1"/>
      <c r="FG2258" s="1"/>
      <c r="FH2258" s="1"/>
      <c r="FI2258" s="1"/>
      <c r="FJ2258" s="1"/>
    </row>
    <row r="2259" spans="1:166" x14ac:dyDescent="0.15">
      <c r="A2259" s="65"/>
      <c r="B2259" s="15"/>
      <c r="C2259" s="7"/>
      <c r="D2259" s="13"/>
      <c r="E2259" s="14"/>
      <c r="F2259" s="14"/>
      <c r="G2259" s="14"/>
      <c r="H2259" s="14"/>
      <c r="I2259" s="13"/>
      <c r="J2259" s="52"/>
      <c r="K2259" s="2"/>
      <c r="L2259" s="18"/>
      <c r="M2259" s="12"/>
      <c r="N2259" s="12"/>
      <c r="O2259" s="18"/>
      <c r="P2259" s="14"/>
      <c r="Q2259" s="27"/>
      <c r="R2259" s="14"/>
      <c r="S2259" s="4"/>
      <c r="T2259" s="52"/>
      <c r="U2259" s="10"/>
      <c r="V2259" s="10"/>
      <c r="W2259" s="10"/>
      <c r="X2259" s="50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0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  <c r="EY2259" s="1"/>
      <c r="EZ2259" s="1"/>
      <c r="FA2259" s="1"/>
      <c r="FB2259" s="1"/>
      <c r="FC2259" s="1"/>
      <c r="FD2259" s="1"/>
      <c r="FE2259" s="1"/>
      <c r="FF2259" s="1"/>
      <c r="FG2259" s="1"/>
      <c r="FH2259" s="1"/>
      <c r="FI2259" s="1"/>
      <c r="FJ2259" s="1"/>
    </row>
    <row r="2260" spans="1:166" x14ac:dyDescent="0.15">
      <c r="A2260" s="65"/>
      <c r="B2260" s="15"/>
      <c r="C2260" s="7"/>
      <c r="D2260" s="13"/>
      <c r="E2260" s="14"/>
      <c r="F2260" s="14"/>
      <c r="G2260" s="14"/>
      <c r="H2260" s="14"/>
      <c r="I2260" s="13"/>
      <c r="J2260" s="52"/>
      <c r="K2260" s="2"/>
      <c r="L2260" s="18"/>
      <c r="M2260" s="12"/>
      <c r="N2260" s="12"/>
      <c r="O2260" s="18"/>
      <c r="P2260" s="14"/>
      <c r="Q2260" s="27"/>
      <c r="R2260" s="14"/>
      <c r="S2260" s="4"/>
      <c r="T2260" s="52"/>
      <c r="U2260" s="10"/>
      <c r="V2260" s="10"/>
      <c r="W2260" s="10"/>
      <c r="X2260" s="50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0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  <c r="EY2260" s="1"/>
      <c r="EZ2260" s="1"/>
      <c r="FA2260" s="1"/>
      <c r="FB2260" s="1"/>
      <c r="FC2260" s="1"/>
      <c r="FD2260" s="1"/>
      <c r="FE2260" s="1"/>
      <c r="FF2260" s="1"/>
      <c r="FG2260" s="1"/>
      <c r="FH2260" s="1"/>
      <c r="FI2260" s="1"/>
      <c r="FJ2260" s="1"/>
    </row>
    <row r="2261" spans="1:166" x14ac:dyDescent="0.15">
      <c r="A2261" s="65"/>
      <c r="B2261" s="15"/>
      <c r="C2261" s="7"/>
      <c r="D2261" s="13"/>
      <c r="E2261" s="14"/>
      <c r="F2261" s="14"/>
      <c r="G2261" s="14"/>
      <c r="H2261" s="14"/>
      <c r="I2261" s="13"/>
      <c r="J2261" s="52"/>
      <c r="K2261" s="2"/>
      <c r="L2261" s="18"/>
      <c r="M2261" s="12"/>
      <c r="N2261" s="12"/>
      <c r="O2261" s="18"/>
      <c r="P2261" s="14"/>
      <c r="Q2261" s="27"/>
      <c r="R2261" s="14"/>
      <c r="S2261" s="4"/>
      <c r="T2261" s="52"/>
      <c r="U2261" s="10"/>
      <c r="V2261" s="10"/>
      <c r="W2261" s="10"/>
      <c r="X2261" s="50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0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  <c r="EY2261" s="1"/>
      <c r="EZ2261" s="1"/>
      <c r="FA2261" s="1"/>
      <c r="FB2261" s="1"/>
      <c r="FC2261" s="1"/>
      <c r="FD2261" s="1"/>
      <c r="FE2261" s="1"/>
      <c r="FF2261" s="1"/>
      <c r="FG2261" s="1"/>
      <c r="FH2261" s="1"/>
      <c r="FI2261" s="1"/>
      <c r="FJ2261" s="1"/>
    </row>
    <row r="2262" spans="1:166" x14ac:dyDescent="0.15">
      <c r="A2262" s="65"/>
      <c r="B2262" s="15"/>
      <c r="C2262" s="7"/>
      <c r="D2262" s="13"/>
      <c r="E2262" s="14"/>
      <c r="F2262" s="14"/>
      <c r="G2262" s="14"/>
      <c r="H2262" s="14"/>
      <c r="I2262" s="13"/>
      <c r="J2262" s="52"/>
      <c r="K2262" s="2"/>
      <c r="L2262" s="18"/>
      <c r="M2262" s="12"/>
      <c r="N2262" s="12"/>
      <c r="O2262" s="18"/>
      <c r="P2262" s="14"/>
      <c r="Q2262" s="27"/>
      <c r="R2262" s="14"/>
      <c r="S2262" s="4"/>
      <c r="T2262" s="52"/>
      <c r="U2262" s="10"/>
      <c r="V2262" s="10"/>
      <c r="W2262" s="10"/>
      <c r="X2262" s="50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0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  <c r="EY2262" s="1"/>
      <c r="EZ2262" s="1"/>
      <c r="FA2262" s="1"/>
      <c r="FB2262" s="1"/>
      <c r="FC2262" s="1"/>
      <c r="FD2262" s="1"/>
      <c r="FE2262" s="1"/>
      <c r="FF2262" s="1"/>
      <c r="FG2262" s="1"/>
      <c r="FH2262" s="1"/>
      <c r="FI2262" s="1"/>
      <c r="FJ2262" s="1"/>
    </row>
    <row r="2263" spans="1:166" x14ac:dyDescent="0.15">
      <c r="A2263" s="65"/>
      <c r="B2263" s="15"/>
      <c r="C2263" s="7"/>
      <c r="D2263" s="13"/>
      <c r="E2263" s="14"/>
      <c r="F2263" s="14"/>
      <c r="G2263" s="14"/>
      <c r="H2263" s="14"/>
      <c r="I2263" s="13"/>
      <c r="J2263" s="52"/>
      <c r="K2263" s="2"/>
      <c r="L2263" s="18"/>
      <c r="M2263" s="12"/>
      <c r="N2263" s="12"/>
      <c r="O2263" s="18"/>
      <c r="P2263" s="14"/>
      <c r="Q2263" s="27"/>
      <c r="R2263" s="14"/>
      <c r="S2263" s="4"/>
      <c r="T2263" s="52"/>
      <c r="U2263" s="10"/>
      <c r="V2263" s="10"/>
      <c r="W2263" s="10"/>
      <c r="X2263" s="50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0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  <c r="EY2263" s="1"/>
      <c r="EZ2263" s="1"/>
      <c r="FA2263" s="1"/>
      <c r="FB2263" s="1"/>
      <c r="FC2263" s="1"/>
      <c r="FD2263" s="1"/>
      <c r="FE2263" s="1"/>
      <c r="FF2263" s="1"/>
      <c r="FG2263" s="1"/>
      <c r="FH2263" s="1"/>
      <c r="FI2263" s="1"/>
      <c r="FJ2263" s="1"/>
    </row>
    <row r="2264" spans="1:166" x14ac:dyDescent="0.15">
      <c r="A2264" s="65"/>
      <c r="B2264" s="15"/>
      <c r="C2264" s="7"/>
      <c r="D2264" s="13"/>
      <c r="E2264" s="14"/>
      <c r="F2264" s="14"/>
      <c r="G2264" s="14"/>
      <c r="H2264" s="14"/>
      <c r="I2264" s="13"/>
      <c r="J2264" s="52"/>
      <c r="K2264" s="2"/>
      <c r="L2264" s="18"/>
      <c r="M2264" s="12"/>
      <c r="N2264" s="12"/>
      <c r="O2264" s="18"/>
      <c r="P2264" s="14"/>
      <c r="Q2264" s="27"/>
      <c r="R2264" s="14"/>
      <c r="S2264" s="4"/>
      <c r="T2264" s="52"/>
      <c r="U2264" s="10"/>
      <c r="V2264" s="10"/>
      <c r="W2264" s="10"/>
      <c r="X2264" s="50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0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  <c r="EY2264" s="1"/>
      <c r="EZ2264" s="1"/>
      <c r="FA2264" s="1"/>
      <c r="FB2264" s="1"/>
      <c r="FC2264" s="1"/>
      <c r="FD2264" s="1"/>
      <c r="FE2264" s="1"/>
      <c r="FF2264" s="1"/>
      <c r="FG2264" s="1"/>
      <c r="FH2264" s="1"/>
      <c r="FI2264" s="1"/>
      <c r="FJ2264" s="1"/>
    </row>
    <row r="2265" spans="1:166" x14ac:dyDescent="0.15">
      <c r="A2265" s="65"/>
      <c r="B2265" s="15"/>
      <c r="C2265" s="7"/>
      <c r="D2265" s="13"/>
      <c r="E2265" s="14"/>
      <c r="F2265" s="14"/>
      <c r="G2265" s="14"/>
      <c r="H2265" s="14"/>
      <c r="I2265" s="13"/>
      <c r="J2265" s="52"/>
      <c r="K2265" s="2"/>
      <c r="L2265" s="18"/>
      <c r="M2265" s="12"/>
      <c r="N2265" s="12"/>
      <c r="O2265" s="18"/>
      <c r="P2265" s="14"/>
      <c r="Q2265" s="27"/>
      <c r="R2265" s="14"/>
      <c r="S2265" s="4"/>
      <c r="T2265" s="52"/>
      <c r="U2265" s="10"/>
      <c r="V2265" s="10"/>
      <c r="W2265" s="10"/>
      <c r="X2265" s="50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0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  <c r="EY2265" s="1"/>
      <c r="EZ2265" s="1"/>
      <c r="FA2265" s="1"/>
      <c r="FB2265" s="1"/>
      <c r="FC2265" s="1"/>
      <c r="FD2265" s="1"/>
      <c r="FE2265" s="1"/>
      <c r="FF2265" s="1"/>
      <c r="FG2265" s="1"/>
      <c r="FH2265" s="1"/>
      <c r="FI2265" s="1"/>
      <c r="FJ2265" s="1"/>
    </row>
    <row r="2266" spans="1:166" x14ac:dyDescent="0.15">
      <c r="A2266" s="65"/>
      <c r="B2266" s="15"/>
      <c r="C2266" s="7"/>
      <c r="D2266" s="13"/>
      <c r="E2266" s="14"/>
      <c r="F2266" s="14"/>
      <c r="G2266" s="14"/>
      <c r="H2266" s="14"/>
      <c r="I2266" s="13"/>
      <c r="J2266" s="52"/>
      <c r="K2266" s="2"/>
      <c r="L2266" s="18"/>
      <c r="M2266" s="12"/>
      <c r="N2266" s="12"/>
      <c r="O2266" s="18"/>
      <c r="P2266" s="14"/>
      <c r="Q2266" s="27"/>
      <c r="R2266" s="14"/>
      <c r="S2266" s="4"/>
      <c r="T2266" s="52"/>
      <c r="U2266" s="10"/>
      <c r="V2266" s="10"/>
      <c r="W2266" s="10"/>
      <c r="X2266" s="50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0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  <c r="EY2266" s="1"/>
      <c r="EZ2266" s="1"/>
      <c r="FA2266" s="1"/>
      <c r="FB2266" s="1"/>
      <c r="FC2266" s="1"/>
      <c r="FD2266" s="1"/>
      <c r="FE2266" s="1"/>
      <c r="FF2266" s="1"/>
      <c r="FG2266" s="1"/>
      <c r="FH2266" s="1"/>
      <c r="FI2266" s="1"/>
      <c r="FJ2266" s="1"/>
    </row>
    <row r="2267" spans="1:166" x14ac:dyDescent="0.15">
      <c r="A2267" s="65"/>
      <c r="B2267" s="15"/>
      <c r="C2267" s="7"/>
      <c r="D2267" s="13"/>
      <c r="E2267" s="14"/>
      <c r="F2267" s="14"/>
      <c r="G2267" s="14"/>
      <c r="H2267" s="14"/>
      <c r="I2267" s="13"/>
      <c r="J2267" s="52"/>
      <c r="K2267" s="2"/>
      <c r="L2267" s="18"/>
      <c r="M2267" s="12"/>
      <c r="N2267" s="12"/>
      <c r="O2267" s="18"/>
      <c r="P2267" s="14"/>
      <c r="Q2267" s="27"/>
      <c r="R2267" s="14"/>
      <c r="S2267" s="4"/>
      <c r="T2267" s="52"/>
      <c r="U2267" s="10"/>
      <c r="V2267" s="10"/>
      <c r="W2267" s="10"/>
      <c r="X2267" s="50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0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  <c r="EY2267" s="1"/>
      <c r="EZ2267" s="1"/>
      <c r="FA2267" s="1"/>
      <c r="FB2267" s="1"/>
      <c r="FC2267" s="1"/>
      <c r="FD2267" s="1"/>
      <c r="FE2267" s="1"/>
      <c r="FF2267" s="1"/>
      <c r="FG2267" s="1"/>
      <c r="FH2267" s="1"/>
      <c r="FI2267" s="1"/>
      <c r="FJ2267" s="1"/>
    </row>
    <row r="2268" spans="1:166" x14ac:dyDescent="0.15">
      <c r="A2268" s="65"/>
      <c r="B2268" s="15"/>
      <c r="C2268" s="7"/>
      <c r="D2268" s="13"/>
      <c r="E2268" s="14"/>
      <c r="F2268" s="14"/>
      <c r="G2268" s="14"/>
      <c r="H2268" s="14"/>
      <c r="I2268" s="13"/>
      <c r="J2268" s="52"/>
      <c r="K2268" s="2"/>
      <c r="L2268" s="18"/>
      <c r="M2268" s="12"/>
      <c r="N2268" s="12"/>
      <c r="O2268" s="18"/>
      <c r="P2268" s="14"/>
      <c r="Q2268" s="27"/>
      <c r="R2268" s="14"/>
      <c r="S2268" s="4"/>
      <c r="T2268" s="52"/>
      <c r="U2268" s="10"/>
      <c r="V2268" s="10"/>
      <c r="W2268" s="10"/>
      <c r="X2268" s="50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0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  <c r="EY2268" s="1"/>
      <c r="EZ2268" s="1"/>
      <c r="FA2268" s="1"/>
      <c r="FB2268" s="1"/>
      <c r="FC2268" s="1"/>
      <c r="FD2268" s="1"/>
      <c r="FE2268" s="1"/>
      <c r="FF2268" s="1"/>
      <c r="FG2268" s="1"/>
      <c r="FH2268" s="1"/>
      <c r="FI2268" s="1"/>
      <c r="FJ2268" s="1"/>
    </row>
    <row r="2269" spans="1:166" x14ac:dyDescent="0.15">
      <c r="A2269" s="65"/>
      <c r="B2269" s="15"/>
      <c r="C2269" s="7"/>
      <c r="D2269" s="13"/>
      <c r="E2269" s="14"/>
      <c r="F2269" s="14"/>
      <c r="G2269" s="14"/>
      <c r="H2269" s="14"/>
      <c r="I2269" s="13"/>
      <c r="J2269" s="52"/>
      <c r="K2269" s="2"/>
      <c r="L2269" s="18"/>
      <c r="M2269" s="12"/>
      <c r="N2269" s="12"/>
      <c r="O2269" s="18"/>
      <c r="P2269" s="14"/>
      <c r="Q2269" s="27"/>
      <c r="R2269" s="14"/>
      <c r="S2269" s="4"/>
      <c r="T2269" s="52"/>
      <c r="U2269" s="10"/>
      <c r="V2269" s="10"/>
      <c r="W2269" s="10"/>
      <c r="X2269" s="50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0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  <c r="EY2269" s="1"/>
      <c r="EZ2269" s="1"/>
      <c r="FA2269" s="1"/>
      <c r="FB2269" s="1"/>
      <c r="FC2269" s="1"/>
      <c r="FD2269" s="1"/>
      <c r="FE2269" s="1"/>
      <c r="FF2269" s="1"/>
      <c r="FG2269" s="1"/>
      <c r="FH2269" s="1"/>
      <c r="FI2269" s="1"/>
      <c r="FJ2269" s="1"/>
    </row>
    <row r="2270" spans="1:166" x14ac:dyDescent="0.15">
      <c r="A2270" s="65"/>
      <c r="B2270" s="15"/>
      <c r="C2270" s="7"/>
      <c r="D2270" s="13"/>
      <c r="E2270" s="14"/>
      <c r="F2270" s="14"/>
      <c r="G2270" s="14"/>
      <c r="H2270" s="14"/>
      <c r="I2270" s="13"/>
      <c r="J2270" s="52"/>
      <c r="K2270" s="2"/>
      <c r="L2270" s="18"/>
      <c r="M2270" s="12"/>
      <c r="N2270" s="12"/>
      <c r="O2270" s="18"/>
      <c r="P2270" s="14"/>
      <c r="Q2270" s="27"/>
      <c r="R2270" s="14"/>
      <c r="S2270" s="4"/>
      <c r="T2270" s="52"/>
      <c r="U2270" s="10"/>
      <c r="V2270" s="10"/>
      <c r="W2270" s="10"/>
      <c r="X2270" s="50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0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  <c r="EY2270" s="1"/>
      <c r="EZ2270" s="1"/>
      <c r="FA2270" s="1"/>
      <c r="FB2270" s="1"/>
      <c r="FC2270" s="1"/>
      <c r="FD2270" s="1"/>
      <c r="FE2270" s="1"/>
      <c r="FF2270" s="1"/>
      <c r="FG2270" s="1"/>
      <c r="FH2270" s="1"/>
      <c r="FI2270" s="1"/>
      <c r="FJ2270" s="1"/>
    </row>
    <row r="2271" spans="1:166" x14ac:dyDescent="0.15">
      <c r="A2271" s="65"/>
      <c r="B2271" s="15"/>
      <c r="C2271" s="7"/>
      <c r="D2271" s="13"/>
      <c r="E2271" s="14"/>
      <c r="F2271" s="14"/>
      <c r="G2271" s="14"/>
      <c r="H2271" s="14"/>
      <c r="I2271" s="13"/>
      <c r="J2271" s="52"/>
      <c r="K2271" s="2"/>
      <c r="L2271" s="18"/>
      <c r="M2271" s="12"/>
      <c r="N2271" s="12"/>
      <c r="O2271" s="18"/>
      <c r="P2271" s="14"/>
      <c r="Q2271" s="27"/>
      <c r="R2271" s="14"/>
      <c r="S2271" s="4"/>
      <c r="T2271" s="52"/>
      <c r="U2271" s="10"/>
      <c r="V2271" s="10"/>
      <c r="W2271" s="10"/>
      <c r="X2271" s="50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0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  <c r="EY2271" s="1"/>
      <c r="EZ2271" s="1"/>
      <c r="FA2271" s="1"/>
      <c r="FB2271" s="1"/>
      <c r="FC2271" s="1"/>
      <c r="FD2271" s="1"/>
      <c r="FE2271" s="1"/>
      <c r="FF2271" s="1"/>
      <c r="FG2271" s="1"/>
      <c r="FH2271" s="1"/>
      <c r="FI2271" s="1"/>
      <c r="FJ2271" s="1"/>
    </row>
    <row r="2272" spans="1:166" x14ac:dyDescent="0.15">
      <c r="A2272" s="65"/>
      <c r="B2272" s="15"/>
      <c r="C2272" s="7"/>
      <c r="D2272" s="13"/>
      <c r="E2272" s="14"/>
      <c r="F2272" s="14"/>
      <c r="G2272" s="14"/>
      <c r="H2272" s="14"/>
      <c r="I2272" s="13"/>
      <c r="J2272" s="52"/>
      <c r="K2272" s="2"/>
      <c r="L2272" s="18"/>
      <c r="M2272" s="12"/>
      <c r="N2272" s="12"/>
      <c r="O2272" s="18"/>
      <c r="P2272" s="14"/>
      <c r="Q2272" s="27"/>
      <c r="R2272" s="14"/>
      <c r="S2272" s="4"/>
      <c r="T2272" s="52"/>
      <c r="U2272" s="10"/>
      <c r="V2272" s="10"/>
      <c r="W2272" s="10"/>
      <c r="X2272" s="50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0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  <c r="EY2272" s="1"/>
      <c r="EZ2272" s="1"/>
      <c r="FA2272" s="1"/>
      <c r="FB2272" s="1"/>
      <c r="FC2272" s="1"/>
      <c r="FD2272" s="1"/>
      <c r="FE2272" s="1"/>
      <c r="FF2272" s="1"/>
      <c r="FG2272" s="1"/>
      <c r="FH2272" s="1"/>
      <c r="FI2272" s="1"/>
      <c r="FJ2272" s="1"/>
    </row>
    <row r="2273" spans="1:166" x14ac:dyDescent="0.15">
      <c r="A2273" s="65"/>
      <c r="B2273" s="15"/>
      <c r="C2273" s="7"/>
      <c r="D2273" s="13"/>
      <c r="E2273" s="14"/>
      <c r="F2273" s="14"/>
      <c r="G2273" s="14"/>
      <c r="H2273" s="14"/>
      <c r="I2273" s="13"/>
      <c r="J2273" s="52"/>
      <c r="K2273" s="2"/>
      <c r="L2273" s="18"/>
      <c r="M2273" s="12"/>
      <c r="N2273" s="12"/>
      <c r="O2273" s="18"/>
      <c r="P2273" s="14"/>
      <c r="Q2273" s="27"/>
      <c r="R2273" s="14"/>
      <c r="S2273" s="4"/>
      <c r="T2273" s="52"/>
      <c r="U2273" s="10"/>
      <c r="V2273" s="10"/>
      <c r="W2273" s="10"/>
      <c r="X2273" s="50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0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  <c r="EY2273" s="1"/>
      <c r="EZ2273" s="1"/>
      <c r="FA2273" s="1"/>
      <c r="FB2273" s="1"/>
      <c r="FC2273" s="1"/>
      <c r="FD2273" s="1"/>
      <c r="FE2273" s="1"/>
      <c r="FF2273" s="1"/>
      <c r="FG2273" s="1"/>
      <c r="FH2273" s="1"/>
      <c r="FI2273" s="1"/>
      <c r="FJ2273" s="1"/>
    </row>
    <row r="2274" spans="1:166" x14ac:dyDescent="0.15">
      <c r="A2274" s="65"/>
      <c r="B2274" s="15"/>
      <c r="C2274" s="7"/>
      <c r="D2274" s="13"/>
      <c r="E2274" s="14"/>
      <c r="F2274" s="14"/>
      <c r="G2274" s="14"/>
      <c r="H2274" s="14"/>
      <c r="I2274" s="13"/>
      <c r="J2274" s="52"/>
      <c r="K2274" s="2"/>
      <c r="L2274" s="18"/>
      <c r="M2274" s="12"/>
      <c r="N2274" s="12"/>
      <c r="O2274" s="18"/>
      <c r="P2274" s="14"/>
      <c r="Q2274" s="27"/>
      <c r="R2274" s="14"/>
      <c r="S2274" s="4"/>
      <c r="T2274" s="52"/>
      <c r="U2274" s="10"/>
      <c r="V2274" s="10"/>
      <c r="W2274" s="10"/>
      <c r="X2274" s="50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0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  <c r="EY2274" s="1"/>
      <c r="EZ2274" s="1"/>
      <c r="FA2274" s="1"/>
      <c r="FB2274" s="1"/>
      <c r="FC2274" s="1"/>
      <c r="FD2274" s="1"/>
      <c r="FE2274" s="1"/>
      <c r="FF2274" s="1"/>
      <c r="FG2274" s="1"/>
      <c r="FH2274" s="1"/>
      <c r="FI2274" s="1"/>
      <c r="FJ2274" s="1"/>
    </row>
    <row r="2275" spans="1:166" x14ac:dyDescent="0.15">
      <c r="A2275" s="65"/>
      <c r="B2275" s="15"/>
      <c r="C2275" s="7"/>
      <c r="D2275" s="13"/>
      <c r="E2275" s="14"/>
      <c r="F2275" s="14"/>
      <c r="G2275" s="14"/>
      <c r="H2275" s="14"/>
      <c r="I2275" s="13"/>
      <c r="J2275" s="52"/>
      <c r="K2275" s="2"/>
      <c r="L2275" s="18"/>
      <c r="M2275" s="12"/>
      <c r="N2275" s="12"/>
      <c r="O2275" s="18"/>
      <c r="P2275" s="14"/>
      <c r="Q2275" s="27"/>
      <c r="R2275" s="14"/>
      <c r="S2275" s="4"/>
      <c r="T2275" s="52"/>
      <c r="U2275" s="10"/>
      <c r="V2275" s="10"/>
      <c r="W2275" s="10"/>
      <c r="X2275" s="50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0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  <c r="EY2275" s="1"/>
      <c r="EZ2275" s="1"/>
      <c r="FA2275" s="1"/>
      <c r="FB2275" s="1"/>
      <c r="FC2275" s="1"/>
      <c r="FD2275" s="1"/>
      <c r="FE2275" s="1"/>
      <c r="FF2275" s="1"/>
      <c r="FG2275" s="1"/>
      <c r="FH2275" s="1"/>
      <c r="FI2275" s="1"/>
      <c r="FJ2275" s="1"/>
    </row>
    <row r="2276" spans="1:166" x14ac:dyDescent="0.15">
      <c r="A2276" s="65"/>
      <c r="B2276" s="15"/>
      <c r="C2276" s="7"/>
      <c r="D2276" s="13"/>
      <c r="E2276" s="14"/>
      <c r="F2276" s="14"/>
      <c r="G2276" s="14"/>
      <c r="H2276" s="14"/>
      <c r="I2276" s="13"/>
      <c r="J2276" s="52"/>
      <c r="K2276" s="2"/>
      <c r="L2276" s="18"/>
      <c r="M2276" s="12"/>
      <c r="N2276" s="12"/>
      <c r="O2276" s="18"/>
      <c r="P2276" s="14"/>
      <c r="Q2276" s="27"/>
      <c r="R2276" s="14"/>
      <c r="S2276" s="4"/>
      <c r="T2276" s="52"/>
      <c r="U2276" s="10"/>
      <c r="V2276" s="10"/>
      <c r="W2276" s="10"/>
      <c r="X2276" s="50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0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  <c r="EY2276" s="1"/>
      <c r="EZ2276" s="1"/>
      <c r="FA2276" s="1"/>
      <c r="FB2276" s="1"/>
      <c r="FC2276" s="1"/>
      <c r="FD2276" s="1"/>
      <c r="FE2276" s="1"/>
      <c r="FF2276" s="1"/>
      <c r="FG2276" s="1"/>
      <c r="FH2276" s="1"/>
      <c r="FI2276" s="1"/>
      <c r="FJ2276" s="1"/>
    </row>
    <row r="2277" spans="1:166" x14ac:dyDescent="0.15">
      <c r="A2277" s="65"/>
      <c r="B2277" s="15"/>
      <c r="C2277" s="7"/>
      <c r="D2277" s="13"/>
      <c r="E2277" s="14"/>
      <c r="F2277" s="14"/>
      <c r="G2277" s="14"/>
      <c r="H2277" s="14"/>
      <c r="I2277" s="13"/>
      <c r="J2277" s="52"/>
      <c r="K2277" s="2"/>
      <c r="L2277" s="18"/>
      <c r="M2277" s="12"/>
      <c r="N2277" s="12"/>
      <c r="O2277" s="18"/>
      <c r="P2277" s="14"/>
      <c r="Q2277" s="27"/>
      <c r="R2277" s="14"/>
      <c r="S2277" s="4"/>
      <c r="T2277" s="52"/>
      <c r="U2277" s="10"/>
      <c r="V2277" s="10"/>
      <c r="W2277" s="10"/>
      <c r="X2277" s="50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0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  <c r="EY2277" s="1"/>
      <c r="EZ2277" s="1"/>
      <c r="FA2277" s="1"/>
      <c r="FB2277" s="1"/>
      <c r="FC2277" s="1"/>
      <c r="FD2277" s="1"/>
      <c r="FE2277" s="1"/>
      <c r="FF2277" s="1"/>
      <c r="FG2277" s="1"/>
      <c r="FH2277" s="1"/>
      <c r="FI2277" s="1"/>
      <c r="FJ2277" s="1"/>
    </row>
    <row r="2278" spans="1:166" x14ac:dyDescent="0.15">
      <c r="A2278" s="65"/>
      <c r="B2278" s="15"/>
      <c r="C2278" s="7"/>
      <c r="D2278" s="13"/>
      <c r="E2278" s="14"/>
      <c r="F2278" s="14"/>
      <c r="G2278" s="14"/>
      <c r="H2278" s="14"/>
      <c r="I2278" s="13"/>
      <c r="J2278" s="52"/>
      <c r="K2278" s="2"/>
      <c r="L2278" s="18"/>
      <c r="M2278" s="12"/>
      <c r="N2278" s="12"/>
      <c r="O2278" s="18"/>
      <c r="P2278" s="14"/>
      <c r="Q2278" s="27"/>
      <c r="R2278" s="14"/>
      <c r="S2278" s="4"/>
      <c r="T2278" s="52"/>
      <c r="U2278" s="10"/>
      <c r="V2278" s="10"/>
      <c r="W2278" s="10"/>
      <c r="X2278" s="50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0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  <c r="EY2278" s="1"/>
      <c r="EZ2278" s="1"/>
      <c r="FA2278" s="1"/>
      <c r="FB2278" s="1"/>
      <c r="FC2278" s="1"/>
      <c r="FD2278" s="1"/>
      <c r="FE2278" s="1"/>
      <c r="FF2278" s="1"/>
      <c r="FG2278" s="1"/>
      <c r="FH2278" s="1"/>
      <c r="FI2278" s="1"/>
      <c r="FJ2278" s="1"/>
    </row>
    <row r="2279" spans="1:166" x14ac:dyDescent="0.15">
      <c r="A2279" s="65"/>
      <c r="B2279" s="15"/>
      <c r="C2279" s="7"/>
      <c r="D2279" s="13"/>
      <c r="E2279" s="14"/>
      <c r="F2279" s="14"/>
      <c r="G2279" s="14"/>
      <c r="H2279" s="14"/>
      <c r="I2279" s="13"/>
      <c r="J2279" s="52"/>
      <c r="K2279" s="2"/>
      <c r="L2279" s="18"/>
      <c r="M2279" s="12"/>
      <c r="N2279" s="12"/>
      <c r="O2279" s="18"/>
      <c r="P2279" s="14"/>
      <c r="Q2279" s="27"/>
      <c r="R2279" s="14"/>
      <c r="S2279" s="4"/>
      <c r="T2279" s="52"/>
      <c r="U2279" s="10"/>
      <c r="V2279" s="10"/>
      <c r="W2279" s="10"/>
      <c r="X2279" s="50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0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  <c r="EY2279" s="1"/>
      <c r="EZ2279" s="1"/>
      <c r="FA2279" s="1"/>
      <c r="FB2279" s="1"/>
      <c r="FC2279" s="1"/>
      <c r="FD2279" s="1"/>
      <c r="FE2279" s="1"/>
      <c r="FF2279" s="1"/>
      <c r="FG2279" s="1"/>
      <c r="FH2279" s="1"/>
      <c r="FI2279" s="1"/>
      <c r="FJ2279" s="1"/>
    </row>
    <row r="2280" spans="1:166" x14ac:dyDescent="0.15">
      <c r="A2280" s="65"/>
      <c r="B2280" s="15"/>
      <c r="C2280" s="7"/>
      <c r="D2280" s="13"/>
      <c r="E2280" s="14"/>
      <c r="F2280" s="14"/>
      <c r="G2280" s="14"/>
      <c r="H2280" s="14"/>
      <c r="I2280" s="13"/>
      <c r="J2280" s="52"/>
      <c r="K2280" s="2"/>
      <c r="L2280" s="18"/>
      <c r="M2280" s="12"/>
      <c r="N2280" s="12"/>
      <c r="O2280" s="18"/>
      <c r="P2280" s="14"/>
      <c r="Q2280" s="27"/>
      <c r="R2280" s="14"/>
      <c r="S2280" s="4"/>
      <c r="T2280" s="52"/>
      <c r="U2280" s="10"/>
      <c r="V2280" s="10"/>
      <c r="W2280" s="10"/>
      <c r="X2280" s="50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0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  <c r="EY2280" s="1"/>
      <c r="EZ2280" s="1"/>
      <c r="FA2280" s="1"/>
      <c r="FB2280" s="1"/>
      <c r="FC2280" s="1"/>
      <c r="FD2280" s="1"/>
      <c r="FE2280" s="1"/>
      <c r="FF2280" s="1"/>
      <c r="FG2280" s="1"/>
      <c r="FH2280" s="1"/>
      <c r="FI2280" s="1"/>
      <c r="FJ2280" s="1"/>
    </row>
    <row r="2281" spans="1:166" x14ac:dyDescent="0.15">
      <c r="A2281" s="65"/>
      <c r="B2281" s="15"/>
      <c r="C2281" s="7"/>
      <c r="D2281" s="13"/>
      <c r="E2281" s="14"/>
      <c r="F2281" s="14"/>
      <c r="G2281" s="14"/>
      <c r="H2281" s="14"/>
      <c r="I2281" s="13"/>
      <c r="J2281" s="52"/>
      <c r="K2281" s="2"/>
      <c r="L2281" s="18"/>
      <c r="M2281" s="12"/>
      <c r="N2281" s="12"/>
      <c r="O2281" s="18"/>
      <c r="P2281" s="14"/>
      <c r="Q2281" s="27"/>
      <c r="R2281" s="14"/>
      <c r="S2281" s="4"/>
      <c r="T2281" s="52"/>
      <c r="U2281" s="10"/>
      <c r="V2281" s="10"/>
      <c r="W2281" s="10"/>
      <c r="X2281" s="50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0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  <c r="EY2281" s="1"/>
      <c r="EZ2281" s="1"/>
      <c r="FA2281" s="1"/>
      <c r="FB2281" s="1"/>
      <c r="FC2281" s="1"/>
      <c r="FD2281" s="1"/>
      <c r="FE2281" s="1"/>
      <c r="FF2281" s="1"/>
      <c r="FG2281" s="1"/>
      <c r="FH2281" s="1"/>
      <c r="FI2281" s="1"/>
      <c r="FJ2281" s="1"/>
    </row>
    <row r="2282" spans="1:166" x14ac:dyDescent="0.15">
      <c r="A2282" s="65"/>
      <c r="B2282" s="15"/>
      <c r="C2282" s="7"/>
      <c r="D2282" s="13"/>
      <c r="E2282" s="14"/>
      <c r="F2282" s="14"/>
      <c r="G2282" s="14"/>
      <c r="H2282" s="14"/>
      <c r="I2282" s="13"/>
      <c r="J2282" s="52"/>
      <c r="K2282" s="2"/>
      <c r="L2282" s="18"/>
      <c r="M2282" s="12"/>
      <c r="N2282" s="12"/>
      <c r="O2282" s="18"/>
      <c r="P2282" s="14"/>
      <c r="Q2282" s="27"/>
      <c r="R2282" s="14"/>
      <c r="S2282" s="4"/>
      <c r="T2282" s="52"/>
      <c r="U2282" s="10"/>
      <c r="V2282" s="10"/>
      <c r="W2282" s="10"/>
      <c r="X2282" s="50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0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  <c r="EY2282" s="1"/>
      <c r="EZ2282" s="1"/>
      <c r="FA2282" s="1"/>
      <c r="FB2282" s="1"/>
      <c r="FC2282" s="1"/>
      <c r="FD2282" s="1"/>
      <c r="FE2282" s="1"/>
      <c r="FF2282" s="1"/>
      <c r="FG2282" s="1"/>
      <c r="FH2282" s="1"/>
      <c r="FI2282" s="1"/>
      <c r="FJ2282" s="1"/>
    </row>
    <row r="2283" spans="1:166" x14ac:dyDescent="0.15">
      <c r="A2283" s="65"/>
      <c r="B2283" s="15"/>
      <c r="C2283" s="7"/>
      <c r="D2283" s="13"/>
      <c r="E2283" s="14"/>
      <c r="F2283" s="14"/>
      <c r="G2283" s="14"/>
      <c r="H2283" s="14"/>
      <c r="I2283" s="13"/>
      <c r="J2283" s="52"/>
      <c r="K2283" s="2"/>
      <c r="L2283" s="18"/>
      <c r="M2283" s="12"/>
      <c r="N2283" s="12"/>
      <c r="O2283" s="18"/>
      <c r="P2283" s="14"/>
      <c r="Q2283" s="27"/>
      <c r="R2283" s="14"/>
      <c r="S2283" s="4"/>
      <c r="T2283" s="52"/>
      <c r="U2283" s="10"/>
      <c r="V2283" s="10"/>
      <c r="W2283" s="10"/>
      <c r="X2283" s="50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0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  <c r="EY2283" s="1"/>
      <c r="EZ2283" s="1"/>
      <c r="FA2283" s="1"/>
      <c r="FB2283" s="1"/>
      <c r="FC2283" s="1"/>
      <c r="FD2283" s="1"/>
      <c r="FE2283" s="1"/>
      <c r="FF2283" s="1"/>
      <c r="FG2283" s="1"/>
      <c r="FH2283" s="1"/>
      <c r="FI2283" s="1"/>
      <c r="FJ2283" s="1"/>
    </row>
    <row r="2284" spans="1:166" x14ac:dyDescent="0.15">
      <c r="A2284" s="65"/>
      <c r="B2284" s="15"/>
      <c r="C2284" s="7"/>
      <c r="D2284" s="13"/>
      <c r="E2284" s="14"/>
      <c r="F2284" s="14"/>
      <c r="G2284" s="14"/>
      <c r="H2284" s="14"/>
      <c r="I2284" s="13"/>
      <c r="J2284" s="52"/>
      <c r="K2284" s="2"/>
      <c r="L2284" s="18"/>
      <c r="M2284" s="12"/>
      <c r="N2284" s="12"/>
      <c r="O2284" s="18"/>
      <c r="P2284" s="14"/>
      <c r="Q2284" s="27"/>
      <c r="R2284" s="14"/>
      <c r="S2284" s="4"/>
      <c r="T2284" s="52"/>
      <c r="U2284" s="10"/>
      <c r="V2284" s="10"/>
      <c r="W2284" s="10"/>
      <c r="X2284" s="50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0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  <c r="EY2284" s="1"/>
      <c r="EZ2284" s="1"/>
      <c r="FA2284" s="1"/>
      <c r="FB2284" s="1"/>
      <c r="FC2284" s="1"/>
      <c r="FD2284" s="1"/>
      <c r="FE2284" s="1"/>
      <c r="FF2284" s="1"/>
      <c r="FG2284" s="1"/>
      <c r="FH2284" s="1"/>
      <c r="FI2284" s="1"/>
      <c r="FJ2284" s="1"/>
    </row>
    <row r="2285" spans="1:166" x14ac:dyDescent="0.15">
      <c r="A2285" s="65"/>
      <c r="B2285" s="15"/>
      <c r="C2285" s="7"/>
      <c r="D2285" s="13"/>
      <c r="E2285" s="14"/>
      <c r="F2285" s="14"/>
      <c r="G2285" s="14"/>
      <c r="H2285" s="14"/>
      <c r="I2285" s="13"/>
      <c r="J2285" s="52"/>
      <c r="K2285" s="2"/>
      <c r="L2285" s="18"/>
      <c r="M2285" s="12"/>
      <c r="N2285" s="12"/>
      <c r="O2285" s="18"/>
      <c r="P2285" s="14"/>
      <c r="Q2285" s="27"/>
      <c r="R2285" s="14"/>
      <c r="S2285" s="4"/>
      <c r="T2285" s="52"/>
      <c r="U2285" s="10"/>
      <c r="V2285" s="10"/>
      <c r="W2285" s="10"/>
      <c r="X2285" s="50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0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  <c r="EY2285" s="1"/>
      <c r="EZ2285" s="1"/>
      <c r="FA2285" s="1"/>
      <c r="FB2285" s="1"/>
      <c r="FC2285" s="1"/>
      <c r="FD2285" s="1"/>
      <c r="FE2285" s="1"/>
      <c r="FF2285" s="1"/>
      <c r="FG2285" s="1"/>
      <c r="FH2285" s="1"/>
      <c r="FI2285" s="1"/>
      <c r="FJ2285" s="1"/>
    </row>
    <row r="2286" spans="1:166" x14ac:dyDescent="0.15">
      <c r="A2286" s="65"/>
      <c r="B2286" s="15"/>
      <c r="C2286" s="7"/>
      <c r="D2286" s="13"/>
      <c r="E2286" s="14"/>
      <c r="F2286" s="14"/>
      <c r="G2286" s="14"/>
      <c r="H2286" s="14"/>
      <c r="I2286" s="13"/>
      <c r="J2286" s="52"/>
      <c r="K2286" s="2"/>
      <c r="L2286" s="18"/>
      <c r="M2286" s="12"/>
      <c r="N2286" s="12"/>
      <c r="O2286" s="18"/>
      <c r="P2286" s="14"/>
      <c r="Q2286" s="27"/>
      <c r="R2286" s="14"/>
      <c r="S2286" s="4"/>
      <c r="T2286" s="52"/>
      <c r="U2286" s="10"/>
      <c r="V2286" s="10"/>
      <c r="W2286" s="10"/>
      <c r="X2286" s="50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0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  <c r="EY2286" s="1"/>
      <c r="EZ2286" s="1"/>
      <c r="FA2286" s="1"/>
      <c r="FB2286" s="1"/>
      <c r="FC2286" s="1"/>
      <c r="FD2286" s="1"/>
      <c r="FE2286" s="1"/>
      <c r="FF2286" s="1"/>
      <c r="FG2286" s="1"/>
      <c r="FH2286" s="1"/>
      <c r="FI2286" s="1"/>
      <c r="FJ2286" s="1"/>
    </row>
    <row r="2287" spans="1:166" x14ac:dyDescent="0.15">
      <c r="A2287" s="65"/>
      <c r="B2287" s="15"/>
      <c r="C2287" s="7"/>
      <c r="D2287" s="13"/>
      <c r="E2287" s="14"/>
      <c r="F2287" s="14"/>
      <c r="G2287" s="14"/>
      <c r="H2287" s="14"/>
      <c r="I2287" s="13"/>
      <c r="J2287" s="52"/>
      <c r="K2287" s="2"/>
      <c r="L2287" s="18"/>
      <c r="M2287" s="12"/>
      <c r="N2287" s="12"/>
      <c r="O2287" s="18"/>
      <c r="P2287" s="14"/>
      <c r="Q2287" s="27"/>
      <c r="R2287" s="14"/>
      <c r="S2287" s="4"/>
      <c r="T2287" s="52"/>
      <c r="U2287" s="10"/>
      <c r="V2287" s="10"/>
      <c r="W2287" s="10"/>
      <c r="X2287" s="50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0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  <c r="EY2287" s="1"/>
      <c r="EZ2287" s="1"/>
      <c r="FA2287" s="1"/>
      <c r="FB2287" s="1"/>
      <c r="FC2287" s="1"/>
      <c r="FD2287" s="1"/>
      <c r="FE2287" s="1"/>
      <c r="FF2287" s="1"/>
      <c r="FG2287" s="1"/>
      <c r="FH2287" s="1"/>
      <c r="FI2287" s="1"/>
      <c r="FJ2287" s="1"/>
    </row>
    <row r="2288" spans="1:166" x14ac:dyDescent="0.15">
      <c r="A2288" s="65"/>
      <c r="B2288" s="15"/>
      <c r="C2288" s="7"/>
      <c r="D2288" s="13"/>
      <c r="E2288" s="14"/>
      <c r="F2288" s="14"/>
      <c r="G2288" s="14"/>
      <c r="H2288" s="14"/>
      <c r="I2288" s="13"/>
      <c r="J2288" s="52"/>
      <c r="K2288" s="2"/>
      <c r="L2288" s="18"/>
      <c r="M2288" s="12"/>
      <c r="N2288" s="12"/>
      <c r="O2288" s="18"/>
      <c r="P2288" s="14"/>
      <c r="Q2288" s="27"/>
      <c r="R2288" s="14"/>
      <c r="S2288" s="4"/>
      <c r="T2288" s="52"/>
      <c r="U2288" s="10"/>
      <c r="V2288" s="10"/>
      <c r="W2288" s="10"/>
      <c r="X2288" s="50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0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  <c r="EY2288" s="1"/>
      <c r="EZ2288" s="1"/>
      <c r="FA2288" s="1"/>
      <c r="FB2288" s="1"/>
      <c r="FC2288" s="1"/>
      <c r="FD2288" s="1"/>
      <c r="FE2288" s="1"/>
      <c r="FF2288" s="1"/>
      <c r="FG2288" s="1"/>
      <c r="FH2288" s="1"/>
      <c r="FI2288" s="1"/>
      <c r="FJ2288" s="1"/>
    </row>
    <row r="2289" spans="1:166" x14ac:dyDescent="0.15">
      <c r="A2289" s="65"/>
      <c r="B2289" s="15"/>
      <c r="C2289" s="7"/>
      <c r="D2289" s="13"/>
      <c r="E2289" s="14"/>
      <c r="F2289" s="14"/>
      <c r="G2289" s="14"/>
      <c r="H2289" s="14"/>
      <c r="I2289" s="13"/>
      <c r="J2289" s="52"/>
      <c r="K2289" s="2"/>
      <c r="L2289" s="18"/>
      <c r="M2289" s="12"/>
      <c r="N2289" s="12"/>
      <c r="O2289" s="18"/>
      <c r="P2289" s="14"/>
      <c r="Q2289" s="27"/>
      <c r="R2289" s="14"/>
      <c r="S2289" s="4"/>
      <c r="T2289" s="52"/>
      <c r="U2289" s="10"/>
      <c r="V2289" s="10"/>
      <c r="W2289" s="10"/>
      <c r="X2289" s="50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0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  <c r="EY2289" s="1"/>
      <c r="EZ2289" s="1"/>
      <c r="FA2289" s="1"/>
      <c r="FB2289" s="1"/>
      <c r="FC2289" s="1"/>
      <c r="FD2289" s="1"/>
      <c r="FE2289" s="1"/>
      <c r="FF2289" s="1"/>
      <c r="FG2289" s="1"/>
      <c r="FH2289" s="1"/>
      <c r="FI2289" s="1"/>
      <c r="FJ2289" s="1"/>
    </row>
    <row r="2290" spans="1:166" x14ac:dyDescent="0.15">
      <c r="A2290" s="65"/>
      <c r="B2290" s="15"/>
      <c r="C2290" s="7"/>
      <c r="D2290" s="13"/>
      <c r="E2290" s="14"/>
      <c r="F2290" s="14"/>
      <c r="G2290" s="14"/>
      <c r="H2290" s="14"/>
      <c r="I2290" s="13"/>
      <c r="J2290" s="52"/>
      <c r="K2290" s="2"/>
      <c r="L2290" s="18"/>
      <c r="M2290" s="12"/>
      <c r="N2290" s="12"/>
      <c r="O2290" s="18"/>
      <c r="P2290" s="14"/>
      <c r="Q2290" s="27"/>
      <c r="R2290" s="14"/>
      <c r="S2290" s="4"/>
      <c r="T2290" s="52"/>
      <c r="U2290" s="10"/>
      <c r="V2290" s="10"/>
      <c r="W2290" s="10"/>
      <c r="X2290" s="50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0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  <c r="EY2290" s="1"/>
      <c r="EZ2290" s="1"/>
      <c r="FA2290" s="1"/>
      <c r="FB2290" s="1"/>
      <c r="FC2290" s="1"/>
      <c r="FD2290" s="1"/>
      <c r="FE2290" s="1"/>
      <c r="FF2290" s="1"/>
      <c r="FG2290" s="1"/>
      <c r="FH2290" s="1"/>
      <c r="FI2290" s="1"/>
      <c r="FJ2290" s="1"/>
    </row>
    <row r="2291" spans="1:166" x14ac:dyDescent="0.15">
      <c r="A2291" s="65"/>
      <c r="B2291" s="15"/>
      <c r="C2291" s="7"/>
      <c r="D2291" s="13"/>
      <c r="E2291" s="14"/>
      <c r="F2291" s="14"/>
      <c r="G2291" s="14"/>
      <c r="H2291" s="14"/>
      <c r="I2291" s="13"/>
      <c r="J2291" s="52"/>
      <c r="K2291" s="2"/>
      <c r="L2291" s="18"/>
      <c r="M2291" s="12"/>
      <c r="N2291" s="12"/>
      <c r="O2291" s="18"/>
      <c r="P2291" s="14"/>
      <c r="Q2291" s="27"/>
      <c r="R2291" s="14"/>
      <c r="S2291" s="4"/>
      <c r="T2291" s="52"/>
      <c r="U2291" s="10"/>
      <c r="V2291" s="10"/>
      <c r="W2291" s="10"/>
      <c r="X2291" s="50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0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  <c r="EY2291" s="1"/>
      <c r="EZ2291" s="1"/>
      <c r="FA2291" s="1"/>
      <c r="FB2291" s="1"/>
      <c r="FC2291" s="1"/>
      <c r="FD2291" s="1"/>
      <c r="FE2291" s="1"/>
      <c r="FF2291" s="1"/>
      <c r="FG2291" s="1"/>
      <c r="FH2291" s="1"/>
      <c r="FI2291" s="1"/>
      <c r="FJ2291" s="1"/>
    </row>
    <row r="2292" spans="1:166" x14ac:dyDescent="0.15">
      <c r="A2292" s="65"/>
      <c r="B2292" s="15"/>
      <c r="C2292" s="7"/>
      <c r="D2292" s="13"/>
      <c r="E2292" s="14"/>
      <c r="F2292" s="14"/>
      <c r="G2292" s="14"/>
      <c r="H2292" s="14"/>
      <c r="I2292" s="13"/>
      <c r="J2292" s="52"/>
      <c r="K2292" s="2"/>
      <c r="L2292" s="18"/>
      <c r="M2292" s="12"/>
      <c r="N2292" s="12"/>
      <c r="O2292" s="18"/>
      <c r="P2292" s="14"/>
      <c r="Q2292" s="27"/>
      <c r="R2292" s="14"/>
      <c r="S2292" s="4"/>
      <c r="T2292" s="52"/>
      <c r="U2292" s="10"/>
      <c r="V2292" s="10"/>
      <c r="W2292" s="10"/>
      <c r="X2292" s="50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0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  <c r="EY2292" s="1"/>
      <c r="EZ2292" s="1"/>
      <c r="FA2292" s="1"/>
      <c r="FB2292" s="1"/>
      <c r="FC2292" s="1"/>
      <c r="FD2292" s="1"/>
      <c r="FE2292" s="1"/>
      <c r="FF2292" s="1"/>
      <c r="FG2292" s="1"/>
      <c r="FH2292" s="1"/>
      <c r="FI2292" s="1"/>
      <c r="FJ2292" s="1"/>
    </row>
    <row r="2293" spans="1:166" x14ac:dyDescent="0.15">
      <c r="A2293" s="65"/>
      <c r="B2293" s="15"/>
      <c r="C2293" s="7"/>
      <c r="D2293" s="13"/>
      <c r="E2293" s="14"/>
      <c r="F2293" s="14"/>
      <c r="G2293" s="14"/>
      <c r="H2293" s="14"/>
      <c r="I2293" s="13"/>
      <c r="J2293" s="52"/>
      <c r="K2293" s="2"/>
      <c r="L2293" s="18"/>
      <c r="M2293" s="12"/>
      <c r="N2293" s="12"/>
      <c r="O2293" s="18"/>
      <c r="P2293" s="14"/>
      <c r="Q2293" s="27"/>
      <c r="R2293" s="14"/>
      <c r="S2293" s="4"/>
      <c r="T2293" s="52"/>
      <c r="U2293" s="10"/>
      <c r="V2293" s="10"/>
      <c r="W2293" s="10"/>
      <c r="X2293" s="50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0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  <c r="EY2293" s="1"/>
      <c r="EZ2293" s="1"/>
      <c r="FA2293" s="1"/>
      <c r="FB2293" s="1"/>
      <c r="FC2293" s="1"/>
      <c r="FD2293" s="1"/>
      <c r="FE2293" s="1"/>
      <c r="FF2293" s="1"/>
      <c r="FG2293" s="1"/>
      <c r="FH2293" s="1"/>
      <c r="FI2293" s="1"/>
      <c r="FJ2293" s="1"/>
    </row>
    <row r="2294" spans="1:166" x14ac:dyDescent="0.15">
      <c r="A2294" s="65"/>
      <c r="B2294" s="15"/>
      <c r="C2294" s="7"/>
      <c r="D2294" s="13"/>
      <c r="E2294" s="14"/>
      <c r="F2294" s="14"/>
      <c r="G2294" s="14"/>
      <c r="H2294" s="14"/>
      <c r="I2294" s="13"/>
      <c r="J2294" s="52"/>
      <c r="K2294" s="2"/>
      <c r="L2294" s="18"/>
      <c r="M2294" s="12"/>
      <c r="N2294" s="12"/>
      <c r="O2294" s="18"/>
      <c r="P2294" s="14"/>
      <c r="Q2294" s="27"/>
      <c r="R2294" s="14"/>
      <c r="S2294" s="4"/>
      <c r="T2294" s="52"/>
      <c r="U2294" s="10"/>
      <c r="V2294" s="10"/>
      <c r="W2294" s="10"/>
      <c r="X2294" s="50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0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  <c r="EY2294" s="1"/>
      <c r="EZ2294" s="1"/>
      <c r="FA2294" s="1"/>
      <c r="FB2294" s="1"/>
      <c r="FC2294" s="1"/>
      <c r="FD2294" s="1"/>
      <c r="FE2294" s="1"/>
      <c r="FF2294" s="1"/>
      <c r="FG2294" s="1"/>
      <c r="FH2294" s="1"/>
      <c r="FI2294" s="1"/>
      <c r="FJ2294" s="1"/>
    </row>
    <row r="2295" spans="1:166" x14ac:dyDescent="0.15">
      <c r="A2295" s="65"/>
      <c r="B2295" s="15"/>
      <c r="C2295" s="7"/>
      <c r="D2295" s="13"/>
      <c r="E2295" s="14"/>
      <c r="F2295" s="14"/>
      <c r="G2295" s="14"/>
      <c r="H2295" s="14"/>
      <c r="I2295" s="13"/>
      <c r="J2295" s="52"/>
      <c r="K2295" s="2"/>
      <c r="L2295" s="18"/>
      <c r="M2295" s="12"/>
      <c r="N2295" s="12"/>
      <c r="O2295" s="18"/>
      <c r="P2295" s="14"/>
      <c r="Q2295" s="27"/>
      <c r="R2295" s="14"/>
      <c r="S2295" s="4"/>
      <c r="T2295" s="52"/>
      <c r="U2295" s="10"/>
      <c r="V2295" s="10"/>
      <c r="W2295" s="10"/>
      <c r="X2295" s="50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0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  <c r="EY2295" s="1"/>
      <c r="EZ2295" s="1"/>
      <c r="FA2295" s="1"/>
      <c r="FB2295" s="1"/>
      <c r="FC2295" s="1"/>
      <c r="FD2295" s="1"/>
      <c r="FE2295" s="1"/>
      <c r="FF2295" s="1"/>
      <c r="FG2295" s="1"/>
      <c r="FH2295" s="1"/>
      <c r="FI2295" s="1"/>
      <c r="FJ2295" s="1"/>
    </row>
    <row r="2296" spans="1:166" x14ac:dyDescent="0.15">
      <c r="A2296" s="65"/>
      <c r="B2296" s="15"/>
      <c r="C2296" s="7"/>
      <c r="D2296" s="13"/>
      <c r="E2296" s="14"/>
      <c r="F2296" s="14"/>
      <c r="G2296" s="14"/>
      <c r="H2296" s="14"/>
      <c r="I2296" s="13"/>
      <c r="J2296" s="52"/>
      <c r="K2296" s="2"/>
      <c r="L2296" s="18"/>
      <c r="M2296" s="12"/>
      <c r="N2296" s="12"/>
      <c r="O2296" s="18"/>
      <c r="P2296" s="14"/>
      <c r="Q2296" s="27"/>
      <c r="R2296" s="14"/>
      <c r="S2296" s="4"/>
      <c r="T2296" s="52"/>
      <c r="U2296" s="10"/>
      <c r="V2296" s="10"/>
      <c r="W2296" s="10"/>
      <c r="X2296" s="50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0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  <c r="EY2296" s="1"/>
      <c r="EZ2296" s="1"/>
      <c r="FA2296" s="1"/>
      <c r="FB2296" s="1"/>
      <c r="FC2296" s="1"/>
      <c r="FD2296" s="1"/>
      <c r="FE2296" s="1"/>
      <c r="FF2296" s="1"/>
      <c r="FG2296" s="1"/>
      <c r="FH2296" s="1"/>
      <c r="FI2296" s="1"/>
      <c r="FJ2296" s="1"/>
    </row>
    <row r="2297" spans="1:166" x14ac:dyDescent="0.15">
      <c r="A2297" s="65"/>
      <c r="B2297" s="15"/>
      <c r="C2297" s="7"/>
      <c r="D2297" s="13"/>
      <c r="E2297" s="14"/>
      <c r="F2297" s="14"/>
      <c r="G2297" s="14"/>
      <c r="H2297" s="14"/>
      <c r="I2297" s="13"/>
      <c r="J2297" s="52"/>
      <c r="K2297" s="2"/>
      <c r="L2297" s="18"/>
      <c r="M2297" s="12"/>
      <c r="N2297" s="12"/>
      <c r="O2297" s="18"/>
      <c r="P2297" s="14"/>
      <c r="Q2297" s="27"/>
      <c r="R2297" s="14"/>
      <c r="S2297" s="4"/>
      <c r="T2297" s="52"/>
      <c r="U2297" s="10"/>
      <c r="V2297" s="10"/>
      <c r="W2297" s="10"/>
      <c r="X2297" s="50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0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  <c r="EY2297" s="1"/>
      <c r="EZ2297" s="1"/>
      <c r="FA2297" s="1"/>
      <c r="FB2297" s="1"/>
      <c r="FC2297" s="1"/>
      <c r="FD2297" s="1"/>
      <c r="FE2297" s="1"/>
      <c r="FF2297" s="1"/>
      <c r="FG2297" s="1"/>
      <c r="FH2297" s="1"/>
      <c r="FI2297" s="1"/>
      <c r="FJ2297" s="1"/>
    </row>
    <row r="2298" spans="1:166" x14ac:dyDescent="0.15">
      <c r="A2298" s="65"/>
      <c r="B2298" s="15"/>
      <c r="C2298" s="7"/>
      <c r="D2298" s="13"/>
      <c r="E2298" s="14"/>
      <c r="F2298" s="14"/>
      <c r="G2298" s="14"/>
      <c r="H2298" s="14"/>
      <c r="I2298" s="13"/>
      <c r="J2298" s="52"/>
      <c r="K2298" s="2"/>
      <c r="L2298" s="18"/>
      <c r="M2298" s="12"/>
      <c r="N2298" s="12"/>
      <c r="O2298" s="18"/>
      <c r="P2298" s="14"/>
      <c r="Q2298" s="27"/>
      <c r="R2298" s="14"/>
      <c r="S2298" s="4"/>
      <c r="T2298" s="52"/>
      <c r="U2298" s="10"/>
      <c r="V2298" s="10"/>
      <c r="W2298" s="10"/>
      <c r="X2298" s="50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0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  <c r="EY2298" s="1"/>
      <c r="EZ2298" s="1"/>
      <c r="FA2298" s="1"/>
      <c r="FB2298" s="1"/>
      <c r="FC2298" s="1"/>
      <c r="FD2298" s="1"/>
      <c r="FE2298" s="1"/>
      <c r="FF2298" s="1"/>
      <c r="FG2298" s="1"/>
      <c r="FH2298" s="1"/>
      <c r="FI2298" s="1"/>
      <c r="FJ2298" s="1"/>
    </row>
    <row r="2299" spans="1:166" x14ac:dyDescent="0.15">
      <c r="A2299" s="65"/>
      <c r="B2299" s="15"/>
      <c r="C2299" s="7"/>
      <c r="D2299" s="13"/>
      <c r="E2299" s="14"/>
      <c r="F2299" s="14"/>
      <c r="G2299" s="14"/>
      <c r="H2299" s="14"/>
      <c r="I2299" s="13"/>
      <c r="J2299" s="52"/>
      <c r="K2299" s="2"/>
      <c r="L2299" s="18"/>
      <c r="M2299" s="12"/>
      <c r="N2299" s="12"/>
      <c r="O2299" s="18"/>
      <c r="P2299" s="14"/>
      <c r="Q2299" s="27"/>
      <c r="R2299" s="14"/>
      <c r="S2299" s="4"/>
      <c r="T2299" s="52"/>
      <c r="U2299" s="10"/>
      <c r="V2299" s="10"/>
      <c r="W2299" s="10"/>
      <c r="X2299" s="50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0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  <c r="EY2299" s="1"/>
      <c r="EZ2299" s="1"/>
      <c r="FA2299" s="1"/>
      <c r="FB2299" s="1"/>
      <c r="FC2299" s="1"/>
      <c r="FD2299" s="1"/>
      <c r="FE2299" s="1"/>
      <c r="FF2299" s="1"/>
      <c r="FG2299" s="1"/>
      <c r="FH2299" s="1"/>
      <c r="FI2299" s="1"/>
      <c r="FJ2299" s="1"/>
    </row>
    <row r="2300" spans="1:166" x14ac:dyDescent="0.15">
      <c r="A2300" s="65"/>
      <c r="B2300" s="15"/>
      <c r="C2300" s="7"/>
      <c r="D2300" s="13"/>
      <c r="E2300" s="14"/>
      <c r="F2300" s="14"/>
      <c r="G2300" s="14"/>
      <c r="H2300" s="14"/>
      <c r="I2300" s="13"/>
      <c r="J2300" s="52"/>
      <c r="K2300" s="2"/>
      <c r="L2300" s="18"/>
      <c r="M2300" s="12"/>
      <c r="N2300" s="12"/>
      <c r="O2300" s="18"/>
      <c r="P2300" s="14"/>
      <c r="Q2300" s="27"/>
      <c r="R2300" s="14"/>
      <c r="S2300" s="4"/>
      <c r="T2300" s="52"/>
      <c r="U2300" s="10"/>
      <c r="V2300" s="10"/>
      <c r="W2300" s="10"/>
      <c r="X2300" s="50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0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  <c r="EY2300" s="1"/>
      <c r="EZ2300" s="1"/>
      <c r="FA2300" s="1"/>
      <c r="FB2300" s="1"/>
      <c r="FC2300" s="1"/>
      <c r="FD2300" s="1"/>
      <c r="FE2300" s="1"/>
      <c r="FF2300" s="1"/>
      <c r="FG2300" s="1"/>
      <c r="FH2300" s="1"/>
      <c r="FI2300" s="1"/>
      <c r="FJ2300" s="1"/>
    </row>
    <row r="2301" spans="1:166" x14ac:dyDescent="0.15">
      <c r="A2301" s="65"/>
      <c r="B2301" s="15"/>
      <c r="C2301" s="7"/>
      <c r="D2301" s="13"/>
      <c r="E2301" s="14"/>
      <c r="F2301" s="14"/>
      <c r="G2301" s="14"/>
      <c r="H2301" s="14"/>
      <c r="I2301" s="13"/>
      <c r="J2301" s="52"/>
      <c r="K2301" s="2"/>
      <c r="L2301" s="18"/>
      <c r="M2301" s="12"/>
      <c r="N2301" s="12"/>
      <c r="O2301" s="18"/>
      <c r="P2301" s="14"/>
      <c r="Q2301" s="27"/>
      <c r="R2301" s="14"/>
      <c r="S2301" s="4"/>
      <c r="T2301" s="52"/>
      <c r="U2301" s="10"/>
      <c r="V2301" s="10"/>
      <c r="W2301" s="10"/>
      <c r="X2301" s="50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0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  <c r="EY2301" s="1"/>
      <c r="EZ2301" s="1"/>
      <c r="FA2301" s="1"/>
      <c r="FB2301" s="1"/>
      <c r="FC2301" s="1"/>
      <c r="FD2301" s="1"/>
      <c r="FE2301" s="1"/>
      <c r="FF2301" s="1"/>
      <c r="FG2301" s="1"/>
      <c r="FH2301" s="1"/>
      <c r="FI2301" s="1"/>
      <c r="FJ2301" s="1"/>
    </row>
    <row r="2302" spans="1:166" x14ac:dyDescent="0.15">
      <c r="A2302" s="65"/>
      <c r="B2302" s="15"/>
      <c r="C2302" s="7"/>
      <c r="D2302" s="13"/>
      <c r="E2302" s="14"/>
      <c r="F2302" s="14"/>
      <c r="G2302" s="14"/>
      <c r="H2302" s="14"/>
      <c r="I2302" s="13"/>
      <c r="J2302" s="52"/>
      <c r="K2302" s="2"/>
      <c r="L2302" s="18"/>
      <c r="M2302" s="12"/>
      <c r="N2302" s="12"/>
      <c r="O2302" s="18"/>
      <c r="P2302" s="14"/>
      <c r="Q2302" s="27"/>
      <c r="R2302" s="14"/>
      <c r="S2302" s="4"/>
      <c r="T2302" s="52"/>
      <c r="U2302" s="10"/>
      <c r="V2302" s="10"/>
      <c r="W2302" s="10"/>
      <c r="X2302" s="50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0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  <c r="EY2302" s="1"/>
      <c r="EZ2302" s="1"/>
      <c r="FA2302" s="1"/>
      <c r="FB2302" s="1"/>
      <c r="FC2302" s="1"/>
      <c r="FD2302" s="1"/>
      <c r="FE2302" s="1"/>
      <c r="FF2302" s="1"/>
      <c r="FG2302" s="1"/>
      <c r="FH2302" s="1"/>
      <c r="FI2302" s="1"/>
      <c r="FJ2302" s="1"/>
    </row>
    <row r="2303" spans="1:166" x14ac:dyDescent="0.15">
      <c r="A2303" s="65"/>
      <c r="B2303" s="15"/>
      <c r="C2303" s="7"/>
      <c r="D2303" s="13"/>
      <c r="E2303" s="14"/>
      <c r="F2303" s="14"/>
      <c r="G2303" s="14"/>
      <c r="H2303" s="14"/>
      <c r="I2303" s="13"/>
      <c r="J2303" s="52"/>
      <c r="K2303" s="2"/>
      <c r="L2303" s="18"/>
      <c r="M2303" s="12"/>
      <c r="N2303" s="12"/>
      <c r="O2303" s="18"/>
      <c r="P2303" s="14"/>
      <c r="Q2303" s="27"/>
      <c r="R2303" s="14"/>
      <c r="S2303" s="4"/>
      <c r="T2303" s="52"/>
      <c r="U2303" s="10"/>
      <c r="V2303" s="10"/>
      <c r="W2303" s="10"/>
      <c r="X2303" s="50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0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  <c r="EY2303" s="1"/>
      <c r="EZ2303" s="1"/>
      <c r="FA2303" s="1"/>
      <c r="FB2303" s="1"/>
      <c r="FC2303" s="1"/>
      <c r="FD2303" s="1"/>
      <c r="FE2303" s="1"/>
      <c r="FF2303" s="1"/>
      <c r="FG2303" s="1"/>
      <c r="FH2303" s="1"/>
      <c r="FI2303" s="1"/>
      <c r="FJ2303" s="1"/>
    </row>
    <row r="2304" spans="1:166" x14ac:dyDescent="0.15">
      <c r="A2304" s="65"/>
      <c r="B2304" s="15"/>
      <c r="C2304" s="7"/>
      <c r="D2304" s="13"/>
      <c r="E2304" s="14"/>
      <c r="F2304" s="14"/>
      <c r="G2304" s="14"/>
      <c r="H2304" s="14"/>
      <c r="I2304" s="13"/>
      <c r="J2304" s="52"/>
      <c r="K2304" s="2"/>
      <c r="L2304" s="18"/>
      <c r="M2304" s="12"/>
      <c r="N2304" s="12"/>
      <c r="O2304" s="18"/>
      <c r="P2304" s="14"/>
      <c r="Q2304" s="27"/>
      <c r="R2304" s="14"/>
      <c r="S2304" s="4"/>
      <c r="T2304" s="52"/>
      <c r="U2304" s="10"/>
      <c r="V2304" s="10"/>
      <c r="W2304" s="10"/>
      <c r="X2304" s="50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0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  <c r="EY2304" s="1"/>
      <c r="EZ2304" s="1"/>
      <c r="FA2304" s="1"/>
      <c r="FB2304" s="1"/>
      <c r="FC2304" s="1"/>
      <c r="FD2304" s="1"/>
      <c r="FE2304" s="1"/>
      <c r="FF2304" s="1"/>
      <c r="FG2304" s="1"/>
      <c r="FH2304" s="1"/>
      <c r="FI2304" s="1"/>
      <c r="FJ2304" s="1"/>
    </row>
    <row r="2305" spans="1:166" x14ac:dyDescent="0.15">
      <c r="A2305" s="65"/>
      <c r="B2305" s="15"/>
      <c r="C2305" s="7"/>
      <c r="D2305" s="13"/>
      <c r="E2305" s="14"/>
      <c r="F2305" s="14"/>
      <c r="G2305" s="14"/>
      <c r="H2305" s="14"/>
      <c r="I2305" s="13"/>
      <c r="J2305" s="52"/>
      <c r="K2305" s="2"/>
      <c r="L2305" s="18"/>
      <c r="M2305" s="12"/>
      <c r="N2305" s="12"/>
      <c r="O2305" s="18"/>
      <c r="P2305" s="14"/>
      <c r="Q2305" s="27"/>
      <c r="R2305" s="14"/>
      <c r="S2305" s="4"/>
      <c r="T2305" s="52"/>
      <c r="U2305" s="10"/>
      <c r="V2305" s="10"/>
      <c r="W2305" s="10"/>
      <c r="X2305" s="50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0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  <c r="EY2305" s="1"/>
      <c r="EZ2305" s="1"/>
      <c r="FA2305" s="1"/>
      <c r="FB2305" s="1"/>
      <c r="FC2305" s="1"/>
      <c r="FD2305" s="1"/>
      <c r="FE2305" s="1"/>
      <c r="FF2305" s="1"/>
      <c r="FG2305" s="1"/>
      <c r="FH2305" s="1"/>
      <c r="FI2305" s="1"/>
      <c r="FJ2305" s="1"/>
    </row>
    <row r="2306" spans="1:166" x14ac:dyDescent="0.15">
      <c r="A2306" s="65"/>
      <c r="B2306" s="15"/>
      <c r="C2306" s="7"/>
      <c r="D2306" s="13"/>
      <c r="E2306" s="14"/>
      <c r="F2306" s="14"/>
      <c r="G2306" s="14"/>
      <c r="H2306" s="14"/>
      <c r="I2306" s="13"/>
      <c r="J2306" s="52"/>
      <c r="K2306" s="2"/>
      <c r="L2306" s="18"/>
      <c r="M2306" s="12"/>
      <c r="N2306" s="12"/>
      <c r="O2306" s="18"/>
      <c r="P2306" s="14"/>
      <c r="Q2306" s="27"/>
      <c r="R2306" s="14"/>
      <c r="S2306" s="4"/>
      <c r="T2306" s="52"/>
      <c r="U2306" s="10"/>
      <c r="V2306" s="10"/>
      <c r="W2306" s="10"/>
      <c r="X2306" s="50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0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  <c r="EY2306" s="1"/>
      <c r="EZ2306" s="1"/>
      <c r="FA2306" s="1"/>
      <c r="FB2306" s="1"/>
      <c r="FC2306" s="1"/>
      <c r="FD2306" s="1"/>
      <c r="FE2306" s="1"/>
      <c r="FF2306" s="1"/>
      <c r="FG2306" s="1"/>
      <c r="FH2306" s="1"/>
      <c r="FI2306" s="1"/>
      <c r="FJ2306" s="1"/>
    </row>
    <row r="2307" spans="1:166" x14ac:dyDescent="0.15">
      <c r="A2307" s="65"/>
      <c r="B2307" s="15"/>
      <c r="C2307" s="7"/>
      <c r="D2307" s="13"/>
      <c r="E2307" s="14"/>
      <c r="F2307" s="14"/>
      <c r="G2307" s="14"/>
      <c r="H2307" s="14"/>
      <c r="I2307" s="13"/>
      <c r="J2307" s="52"/>
      <c r="K2307" s="2"/>
      <c r="L2307" s="18"/>
      <c r="M2307" s="12"/>
      <c r="N2307" s="12"/>
      <c r="O2307" s="18"/>
      <c r="P2307" s="14"/>
      <c r="Q2307" s="27"/>
      <c r="R2307" s="14"/>
      <c r="S2307" s="4"/>
      <c r="T2307" s="52"/>
      <c r="U2307" s="10"/>
      <c r="V2307" s="10"/>
      <c r="W2307" s="10"/>
      <c r="X2307" s="50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0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  <c r="EY2307" s="1"/>
      <c r="EZ2307" s="1"/>
      <c r="FA2307" s="1"/>
      <c r="FB2307" s="1"/>
      <c r="FC2307" s="1"/>
      <c r="FD2307" s="1"/>
      <c r="FE2307" s="1"/>
      <c r="FF2307" s="1"/>
      <c r="FG2307" s="1"/>
      <c r="FH2307" s="1"/>
      <c r="FI2307" s="1"/>
      <c r="FJ2307" s="1"/>
    </row>
    <row r="2308" spans="1:166" x14ac:dyDescent="0.15">
      <c r="A2308" s="65"/>
      <c r="B2308" s="15"/>
      <c r="C2308" s="7"/>
      <c r="D2308" s="13"/>
      <c r="E2308" s="14"/>
      <c r="F2308" s="14"/>
      <c r="G2308" s="14"/>
      <c r="H2308" s="14"/>
      <c r="I2308" s="13"/>
      <c r="J2308" s="52"/>
      <c r="K2308" s="2"/>
      <c r="L2308" s="18"/>
      <c r="M2308" s="12"/>
      <c r="N2308" s="12"/>
      <c r="O2308" s="18"/>
      <c r="P2308" s="14"/>
      <c r="Q2308" s="27"/>
      <c r="R2308" s="14"/>
      <c r="S2308" s="4"/>
      <c r="T2308" s="52"/>
      <c r="U2308" s="10"/>
      <c r="V2308" s="10"/>
      <c r="W2308" s="10"/>
      <c r="X2308" s="50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0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  <c r="EY2308" s="1"/>
      <c r="EZ2308" s="1"/>
      <c r="FA2308" s="1"/>
      <c r="FB2308" s="1"/>
      <c r="FC2308" s="1"/>
      <c r="FD2308" s="1"/>
      <c r="FE2308" s="1"/>
      <c r="FF2308" s="1"/>
      <c r="FG2308" s="1"/>
      <c r="FH2308" s="1"/>
      <c r="FI2308" s="1"/>
      <c r="FJ2308" s="1"/>
    </row>
    <row r="2309" spans="1:166" x14ac:dyDescent="0.15">
      <c r="A2309" s="65"/>
      <c r="B2309" s="15"/>
      <c r="C2309" s="7"/>
      <c r="D2309" s="13"/>
      <c r="E2309" s="14"/>
      <c r="F2309" s="14"/>
      <c r="G2309" s="14"/>
      <c r="H2309" s="14"/>
      <c r="I2309" s="13"/>
      <c r="J2309" s="52"/>
      <c r="K2309" s="2"/>
      <c r="L2309" s="18"/>
      <c r="M2309" s="12"/>
      <c r="N2309" s="12"/>
      <c r="O2309" s="18"/>
      <c r="P2309" s="14"/>
      <c r="Q2309" s="27"/>
      <c r="R2309" s="14"/>
      <c r="S2309" s="4"/>
      <c r="T2309" s="52"/>
      <c r="U2309" s="10"/>
      <c r="V2309" s="10"/>
      <c r="W2309" s="10"/>
      <c r="X2309" s="50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0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  <c r="EY2309" s="1"/>
      <c r="EZ2309" s="1"/>
      <c r="FA2309" s="1"/>
      <c r="FB2309" s="1"/>
      <c r="FC2309" s="1"/>
      <c r="FD2309" s="1"/>
      <c r="FE2309" s="1"/>
      <c r="FF2309" s="1"/>
      <c r="FG2309" s="1"/>
      <c r="FH2309" s="1"/>
      <c r="FI2309" s="1"/>
      <c r="FJ2309" s="1"/>
    </row>
    <row r="2310" spans="1:166" x14ac:dyDescent="0.15">
      <c r="A2310" s="65"/>
      <c r="B2310" s="15"/>
      <c r="C2310" s="7"/>
      <c r="D2310" s="13"/>
      <c r="E2310" s="14"/>
      <c r="F2310" s="14"/>
      <c r="G2310" s="14"/>
      <c r="H2310" s="14"/>
      <c r="I2310" s="13"/>
      <c r="J2310" s="52"/>
      <c r="K2310" s="2"/>
      <c r="L2310" s="18"/>
      <c r="M2310" s="12"/>
      <c r="N2310" s="12"/>
      <c r="O2310" s="18"/>
      <c r="P2310" s="14"/>
      <c r="Q2310" s="27"/>
      <c r="R2310" s="14"/>
      <c r="S2310" s="4"/>
      <c r="T2310" s="52"/>
      <c r="U2310" s="10"/>
      <c r="V2310" s="10"/>
      <c r="W2310" s="10"/>
      <c r="X2310" s="50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0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  <c r="EY2310" s="1"/>
      <c r="EZ2310" s="1"/>
      <c r="FA2310" s="1"/>
      <c r="FB2310" s="1"/>
      <c r="FC2310" s="1"/>
      <c r="FD2310" s="1"/>
      <c r="FE2310" s="1"/>
      <c r="FF2310" s="1"/>
      <c r="FG2310" s="1"/>
      <c r="FH2310" s="1"/>
      <c r="FI2310" s="1"/>
      <c r="FJ2310" s="1"/>
    </row>
    <row r="2311" spans="1:166" x14ac:dyDescent="0.15">
      <c r="A2311" s="65"/>
      <c r="B2311" s="15"/>
      <c r="C2311" s="7"/>
      <c r="D2311" s="13"/>
      <c r="E2311" s="14"/>
      <c r="F2311" s="14"/>
      <c r="G2311" s="14"/>
      <c r="H2311" s="14"/>
      <c r="I2311" s="13"/>
      <c r="J2311" s="52"/>
      <c r="K2311" s="2"/>
      <c r="L2311" s="18"/>
      <c r="M2311" s="12"/>
      <c r="N2311" s="12"/>
      <c r="O2311" s="18"/>
      <c r="P2311" s="14"/>
      <c r="Q2311" s="27"/>
      <c r="R2311" s="14"/>
      <c r="S2311" s="4"/>
      <c r="T2311" s="52"/>
      <c r="U2311" s="10"/>
      <c r="V2311" s="10"/>
      <c r="W2311" s="10"/>
      <c r="X2311" s="50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0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  <c r="EY2311" s="1"/>
      <c r="EZ2311" s="1"/>
      <c r="FA2311" s="1"/>
      <c r="FB2311" s="1"/>
      <c r="FC2311" s="1"/>
      <c r="FD2311" s="1"/>
      <c r="FE2311" s="1"/>
      <c r="FF2311" s="1"/>
      <c r="FG2311" s="1"/>
      <c r="FH2311" s="1"/>
      <c r="FI2311" s="1"/>
      <c r="FJ2311" s="1"/>
    </row>
    <row r="2312" spans="1:166" x14ac:dyDescent="0.15">
      <c r="A2312" s="65"/>
      <c r="B2312" s="15"/>
      <c r="C2312" s="7"/>
      <c r="D2312" s="13"/>
      <c r="E2312" s="14"/>
      <c r="F2312" s="14"/>
      <c r="G2312" s="14"/>
      <c r="H2312" s="14"/>
      <c r="I2312" s="13"/>
      <c r="J2312" s="52"/>
      <c r="K2312" s="2"/>
      <c r="L2312" s="18"/>
      <c r="M2312" s="12"/>
      <c r="N2312" s="12"/>
      <c r="O2312" s="18"/>
      <c r="P2312" s="14"/>
      <c r="Q2312" s="27"/>
      <c r="R2312" s="14"/>
      <c r="S2312" s="4"/>
      <c r="T2312" s="52"/>
      <c r="U2312" s="10"/>
      <c r="V2312" s="10"/>
      <c r="W2312" s="10"/>
      <c r="X2312" s="50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0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  <c r="EY2312" s="1"/>
      <c r="EZ2312" s="1"/>
      <c r="FA2312" s="1"/>
      <c r="FB2312" s="1"/>
      <c r="FC2312" s="1"/>
      <c r="FD2312" s="1"/>
      <c r="FE2312" s="1"/>
      <c r="FF2312" s="1"/>
      <c r="FG2312" s="1"/>
      <c r="FH2312" s="1"/>
      <c r="FI2312" s="1"/>
      <c r="FJ2312" s="1"/>
    </row>
    <row r="2313" spans="1:166" x14ac:dyDescent="0.15">
      <c r="A2313" s="65"/>
      <c r="B2313" s="15"/>
      <c r="C2313" s="7"/>
      <c r="D2313" s="13"/>
      <c r="E2313" s="14"/>
      <c r="F2313" s="14"/>
      <c r="G2313" s="14"/>
      <c r="H2313" s="14"/>
      <c r="I2313" s="13"/>
      <c r="J2313" s="52"/>
      <c r="K2313" s="2"/>
      <c r="L2313" s="18"/>
      <c r="M2313" s="12"/>
      <c r="N2313" s="12"/>
      <c r="O2313" s="18"/>
      <c r="P2313" s="14"/>
      <c r="Q2313" s="27"/>
      <c r="R2313" s="14"/>
      <c r="S2313" s="4"/>
      <c r="T2313" s="52"/>
      <c r="U2313" s="10"/>
      <c r="V2313" s="10"/>
      <c r="W2313" s="10"/>
      <c r="X2313" s="50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0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  <c r="EY2313" s="1"/>
      <c r="EZ2313" s="1"/>
      <c r="FA2313" s="1"/>
      <c r="FB2313" s="1"/>
      <c r="FC2313" s="1"/>
      <c r="FD2313" s="1"/>
      <c r="FE2313" s="1"/>
      <c r="FF2313" s="1"/>
      <c r="FG2313" s="1"/>
      <c r="FH2313" s="1"/>
      <c r="FI2313" s="1"/>
      <c r="FJ2313" s="1"/>
    </row>
    <row r="2314" spans="1:166" x14ac:dyDescent="0.15">
      <c r="A2314" s="65"/>
      <c r="B2314" s="15"/>
      <c r="C2314" s="7"/>
      <c r="D2314" s="13"/>
      <c r="E2314" s="14"/>
      <c r="F2314" s="14"/>
      <c r="G2314" s="14"/>
      <c r="H2314" s="14"/>
      <c r="I2314" s="13"/>
      <c r="J2314" s="52"/>
      <c r="K2314" s="2"/>
      <c r="L2314" s="18"/>
      <c r="M2314" s="12"/>
      <c r="N2314" s="12"/>
      <c r="O2314" s="18"/>
      <c r="P2314" s="14"/>
      <c r="Q2314" s="27"/>
      <c r="R2314" s="14"/>
      <c r="S2314" s="4"/>
      <c r="T2314" s="52"/>
      <c r="U2314" s="10"/>
      <c r="V2314" s="10"/>
      <c r="W2314" s="10"/>
      <c r="X2314" s="50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0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  <c r="EY2314" s="1"/>
      <c r="EZ2314" s="1"/>
      <c r="FA2314" s="1"/>
      <c r="FB2314" s="1"/>
      <c r="FC2314" s="1"/>
      <c r="FD2314" s="1"/>
      <c r="FE2314" s="1"/>
      <c r="FF2314" s="1"/>
      <c r="FG2314" s="1"/>
      <c r="FH2314" s="1"/>
      <c r="FI2314" s="1"/>
      <c r="FJ2314" s="1"/>
    </row>
    <row r="2315" spans="1:166" x14ac:dyDescent="0.15">
      <c r="A2315" s="65"/>
      <c r="B2315" s="15"/>
      <c r="C2315" s="7"/>
      <c r="D2315" s="13"/>
      <c r="E2315" s="14"/>
      <c r="F2315" s="14"/>
      <c r="G2315" s="14"/>
      <c r="H2315" s="14"/>
      <c r="I2315" s="13"/>
      <c r="J2315" s="52"/>
      <c r="K2315" s="2"/>
      <c r="L2315" s="18"/>
      <c r="M2315" s="12"/>
      <c r="N2315" s="12"/>
      <c r="O2315" s="18"/>
      <c r="P2315" s="14"/>
      <c r="Q2315" s="27"/>
      <c r="R2315" s="14"/>
      <c r="S2315" s="4"/>
      <c r="T2315" s="52"/>
      <c r="U2315" s="10"/>
      <c r="V2315" s="10"/>
      <c r="W2315" s="10"/>
      <c r="X2315" s="50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0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  <c r="EY2315" s="1"/>
      <c r="EZ2315" s="1"/>
      <c r="FA2315" s="1"/>
      <c r="FB2315" s="1"/>
      <c r="FC2315" s="1"/>
      <c r="FD2315" s="1"/>
      <c r="FE2315" s="1"/>
      <c r="FF2315" s="1"/>
      <c r="FG2315" s="1"/>
      <c r="FH2315" s="1"/>
      <c r="FI2315" s="1"/>
      <c r="FJ2315" s="1"/>
    </row>
    <row r="2316" spans="1:166" x14ac:dyDescent="0.15">
      <c r="A2316" s="65"/>
      <c r="B2316" s="15"/>
      <c r="C2316" s="7"/>
      <c r="D2316" s="13"/>
      <c r="E2316" s="14"/>
      <c r="F2316" s="14"/>
      <c r="G2316" s="14"/>
      <c r="H2316" s="14"/>
      <c r="I2316" s="13"/>
      <c r="J2316" s="52"/>
      <c r="K2316" s="2"/>
      <c r="L2316" s="18"/>
      <c r="M2316" s="12"/>
      <c r="N2316" s="12"/>
      <c r="O2316" s="18"/>
      <c r="P2316" s="14"/>
      <c r="Q2316" s="27"/>
      <c r="R2316" s="14"/>
      <c r="S2316" s="4"/>
      <c r="T2316" s="52"/>
      <c r="U2316" s="10"/>
      <c r="V2316" s="10"/>
      <c r="W2316" s="10"/>
      <c r="X2316" s="50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0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  <c r="EY2316" s="1"/>
      <c r="EZ2316" s="1"/>
      <c r="FA2316" s="1"/>
      <c r="FB2316" s="1"/>
      <c r="FC2316" s="1"/>
      <c r="FD2316" s="1"/>
      <c r="FE2316" s="1"/>
      <c r="FF2316" s="1"/>
      <c r="FG2316" s="1"/>
      <c r="FH2316" s="1"/>
      <c r="FI2316" s="1"/>
      <c r="FJ2316" s="1"/>
    </row>
    <row r="2317" spans="1:166" x14ac:dyDescent="0.15">
      <c r="A2317" s="65"/>
      <c r="B2317" s="15"/>
      <c r="C2317" s="7"/>
      <c r="D2317" s="13"/>
      <c r="E2317" s="14"/>
      <c r="F2317" s="14"/>
      <c r="G2317" s="14"/>
      <c r="H2317" s="14"/>
      <c r="I2317" s="13"/>
      <c r="J2317" s="52"/>
      <c r="K2317" s="2"/>
      <c r="L2317" s="18"/>
      <c r="M2317" s="12"/>
      <c r="N2317" s="12"/>
      <c r="O2317" s="18"/>
      <c r="P2317" s="14"/>
      <c r="Q2317" s="27"/>
      <c r="R2317" s="14"/>
      <c r="S2317" s="4"/>
      <c r="T2317" s="52"/>
      <c r="U2317" s="10"/>
      <c r="V2317" s="10"/>
      <c r="W2317" s="10"/>
      <c r="X2317" s="50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0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  <c r="EY2317" s="1"/>
      <c r="EZ2317" s="1"/>
      <c r="FA2317" s="1"/>
      <c r="FB2317" s="1"/>
      <c r="FC2317" s="1"/>
      <c r="FD2317" s="1"/>
      <c r="FE2317" s="1"/>
      <c r="FF2317" s="1"/>
      <c r="FG2317" s="1"/>
      <c r="FH2317" s="1"/>
      <c r="FI2317" s="1"/>
      <c r="FJ2317" s="1"/>
    </row>
    <row r="2318" spans="1:166" x14ac:dyDescent="0.15">
      <c r="A2318" s="65"/>
      <c r="B2318" s="15"/>
      <c r="C2318" s="7"/>
      <c r="D2318" s="13"/>
      <c r="E2318" s="14"/>
      <c r="F2318" s="14"/>
      <c r="G2318" s="14"/>
      <c r="H2318" s="14"/>
      <c r="I2318" s="13"/>
      <c r="J2318" s="52"/>
      <c r="K2318" s="2"/>
      <c r="L2318" s="18"/>
      <c r="M2318" s="12"/>
      <c r="N2318" s="12"/>
      <c r="O2318" s="18"/>
      <c r="P2318" s="14"/>
      <c r="Q2318" s="27"/>
      <c r="R2318" s="14"/>
      <c r="S2318" s="4"/>
      <c r="T2318" s="52"/>
      <c r="U2318" s="10"/>
      <c r="V2318" s="10"/>
      <c r="W2318" s="10"/>
      <c r="X2318" s="50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0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  <c r="EY2318" s="1"/>
      <c r="EZ2318" s="1"/>
      <c r="FA2318" s="1"/>
      <c r="FB2318" s="1"/>
      <c r="FC2318" s="1"/>
      <c r="FD2318" s="1"/>
      <c r="FE2318" s="1"/>
      <c r="FF2318" s="1"/>
      <c r="FG2318" s="1"/>
      <c r="FH2318" s="1"/>
      <c r="FI2318" s="1"/>
      <c r="FJ2318" s="1"/>
    </row>
    <row r="2319" spans="1:166" x14ac:dyDescent="0.15">
      <c r="A2319" s="65"/>
      <c r="B2319" s="15"/>
      <c r="C2319" s="7"/>
      <c r="D2319" s="13"/>
      <c r="E2319" s="14"/>
      <c r="F2319" s="14"/>
      <c r="G2319" s="14"/>
      <c r="H2319" s="14"/>
      <c r="I2319" s="13"/>
      <c r="J2319" s="52"/>
      <c r="K2319" s="2"/>
      <c r="L2319" s="18"/>
      <c r="M2319" s="12"/>
      <c r="N2319" s="12"/>
      <c r="O2319" s="18"/>
      <c r="P2319" s="14"/>
      <c r="Q2319" s="27"/>
      <c r="R2319" s="14"/>
      <c r="S2319" s="4"/>
      <c r="T2319" s="52"/>
      <c r="U2319" s="10"/>
      <c r="V2319" s="10"/>
      <c r="W2319" s="10"/>
      <c r="X2319" s="50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0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  <c r="EY2319" s="1"/>
      <c r="EZ2319" s="1"/>
      <c r="FA2319" s="1"/>
      <c r="FB2319" s="1"/>
      <c r="FC2319" s="1"/>
      <c r="FD2319" s="1"/>
      <c r="FE2319" s="1"/>
      <c r="FF2319" s="1"/>
      <c r="FG2319" s="1"/>
      <c r="FH2319" s="1"/>
      <c r="FI2319" s="1"/>
      <c r="FJ2319" s="1"/>
    </row>
    <row r="2320" spans="1:166" x14ac:dyDescent="0.15">
      <c r="A2320" s="65"/>
      <c r="B2320" s="15"/>
      <c r="C2320" s="7"/>
      <c r="D2320" s="13"/>
      <c r="E2320" s="14"/>
      <c r="F2320" s="14"/>
      <c r="G2320" s="14"/>
      <c r="H2320" s="14"/>
      <c r="I2320" s="13"/>
      <c r="J2320" s="52"/>
      <c r="K2320" s="2"/>
      <c r="L2320" s="18"/>
      <c r="M2320" s="12"/>
      <c r="N2320" s="12"/>
      <c r="O2320" s="18"/>
      <c r="P2320" s="14"/>
      <c r="Q2320" s="27"/>
      <c r="R2320" s="14"/>
      <c r="S2320" s="4"/>
      <c r="T2320" s="52"/>
      <c r="U2320" s="10"/>
      <c r="V2320" s="10"/>
      <c r="W2320" s="10"/>
      <c r="X2320" s="50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0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  <c r="EY2320" s="1"/>
      <c r="EZ2320" s="1"/>
      <c r="FA2320" s="1"/>
      <c r="FB2320" s="1"/>
      <c r="FC2320" s="1"/>
      <c r="FD2320" s="1"/>
      <c r="FE2320" s="1"/>
      <c r="FF2320" s="1"/>
      <c r="FG2320" s="1"/>
      <c r="FH2320" s="1"/>
      <c r="FI2320" s="1"/>
      <c r="FJ2320" s="1"/>
    </row>
    <row r="2321" spans="1:166" x14ac:dyDescent="0.15">
      <c r="A2321" s="65"/>
      <c r="B2321" s="15"/>
      <c r="C2321" s="7"/>
      <c r="D2321" s="13"/>
      <c r="E2321" s="14"/>
      <c r="F2321" s="14"/>
      <c r="G2321" s="14"/>
      <c r="H2321" s="14"/>
      <c r="I2321" s="13"/>
      <c r="J2321" s="52"/>
      <c r="K2321" s="2"/>
      <c r="L2321" s="18"/>
      <c r="M2321" s="12"/>
      <c r="N2321" s="12"/>
      <c r="O2321" s="18"/>
      <c r="P2321" s="14"/>
      <c r="Q2321" s="27"/>
      <c r="R2321" s="14"/>
      <c r="S2321" s="4"/>
      <c r="T2321" s="52"/>
      <c r="U2321" s="10"/>
      <c r="V2321" s="10"/>
      <c r="W2321" s="10"/>
      <c r="X2321" s="50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0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  <c r="EY2321" s="1"/>
      <c r="EZ2321" s="1"/>
      <c r="FA2321" s="1"/>
      <c r="FB2321" s="1"/>
      <c r="FC2321" s="1"/>
      <c r="FD2321" s="1"/>
      <c r="FE2321" s="1"/>
      <c r="FF2321" s="1"/>
      <c r="FG2321" s="1"/>
      <c r="FH2321" s="1"/>
      <c r="FI2321" s="1"/>
      <c r="FJ2321" s="1"/>
    </row>
    <row r="2322" spans="1:166" x14ac:dyDescent="0.15">
      <c r="A2322" s="65"/>
      <c r="B2322" s="15"/>
      <c r="C2322" s="7"/>
      <c r="D2322" s="13"/>
      <c r="E2322" s="14"/>
      <c r="F2322" s="14"/>
      <c r="G2322" s="14"/>
      <c r="H2322" s="14"/>
      <c r="I2322" s="13"/>
      <c r="J2322" s="52"/>
      <c r="K2322" s="2"/>
      <c r="L2322" s="18"/>
      <c r="M2322" s="12"/>
      <c r="N2322" s="12"/>
      <c r="O2322" s="18"/>
      <c r="P2322" s="14"/>
      <c r="Q2322" s="27"/>
      <c r="R2322" s="14"/>
      <c r="S2322" s="4"/>
      <c r="T2322" s="52"/>
      <c r="U2322" s="10"/>
      <c r="V2322" s="10"/>
      <c r="W2322" s="10"/>
      <c r="X2322" s="50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0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  <c r="EY2322" s="1"/>
      <c r="EZ2322" s="1"/>
      <c r="FA2322" s="1"/>
      <c r="FB2322" s="1"/>
      <c r="FC2322" s="1"/>
      <c r="FD2322" s="1"/>
      <c r="FE2322" s="1"/>
      <c r="FF2322" s="1"/>
      <c r="FG2322" s="1"/>
      <c r="FH2322" s="1"/>
      <c r="FI2322" s="1"/>
      <c r="FJ2322" s="1"/>
    </row>
    <row r="2323" spans="1:166" x14ac:dyDescent="0.15">
      <c r="A2323" s="65"/>
      <c r="B2323" s="15"/>
      <c r="C2323" s="7"/>
      <c r="D2323" s="13"/>
      <c r="E2323" s="14"/>
      <c r="F2323" s="14"/>
      <c r="G2323" s="14"/>
      <c r="H2323" s="14"/>
      <c r="I2323" s="13"/>
      <c r="J2323" s="52"/>
      <c r="K2323" s="2"/>
      <c r="L2323" s="18"/>
      <c r="M2323" s="12"/>
      <c r="N2323" s="12"/>
      <c r="O2323" s="18"/>
      <c r="P2323" s="14"/>
      <c r="Q2323" s="27"/>
      <c r="R2323" s="14"/>
      <c r="S2323" s="4"/>
      <c r="T2323" s="52"/>
      <c r="U2323" s="10"/>
      <c r="V2323" s="10"/>
      <c r="W2323" s="10"/>
      <c r="X2323" s="50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0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  <c r="EY2323" s="1"/>
      <c r="EZ2323" s="1"/>
      <c r="FA2323" s="1"/>
      <c r="FB2323" s="1"/>
      <c r="FC2323" s="1"/>
      <c r="FD2323" s="1"/>
      <c r="FE2323" s="1"/>
      <c r="FF2323" s="1"/>
      <c r="FG2323" s="1"/>
      <c r="FH2323" s="1"/>
      <c r="FI2323" s="1"/>
      <c r="FJ2323" s="1"/>
    </row>
    <row r="2324" spans="1:166" x14ac:dyDescent="0.15">
      <c r="A2324" s="65"/>
      <c r="B2324" s="15"/>
      <c r="C2324" s="7"/>
      <c r="D2324" s="13"/>
      <c r="E2324" s="14"/>
      <c r="F2324" s="14"/>
      <c r="G2324" s="14"/>
      <c r="H2324" s="14"/>
      <c r="I2324" s="13"/>
      <c r="J2324" s="52"/>
      <c r="K2324" s="2"/>
      <c r="L2324" s="18"/>
      <c r="M2324" s="12"/>
      <c r="N2324" s="12"/>
      <c r="O2324" s="18"/>
      <c r="P2324" s="14"/>
      <c r="Q2324" s="27"/>
      <c r="R2324" s="14"/>
      <c r="S2324" s="4"/>
      <c r="T2324" s="52"/>
      <c r="U2324" s="10"/>
      <c r="V2324" s="10"/>
      <c r="W2324" s="10"/>
      <c r="X2324" s="50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0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  <c r="EY2324" s="1"/>
      <c r="EZ2324" s="1"/>
      <c r="FA2324" s="1"/>
      <c r="FB2324" s="1"/>
      <c r="FC2324" s="1"/>
      <c r="FD2324" s="1"/>
      <c r="FE2324" s="1"/>
      <c r="FF2324" s="1"/>
      <c r="FG2324" s="1"/>
      <c r="FH2324" s="1"/>
      <c r="FI2324" s="1"/>
      <c r="FJ2324" s="1"/>
    </row>
    <row r="2325" spans="1:166" x14ac:dyDescent="0.15">
      <c r="A2325" s="65"/>
      <c r="B2325" s="15"/>
      <c r="C2325" s="7"/>
      <c r="D2325" s="13"/>
      <c r="E2325" s="14"/>
      <c r="F2325" s="14"/>
      <c r="G2325" s="14"/>
      <c r="H2325" s="14"/>
      <c r="I2325" s="13"/>
      <c r="J2325" s="52"/>
      <c r="K2325" s="2"/>
      <c r="L2325" s="18"/>
      <c r="M2325" s="12"/>
      <c r="N2325" s="12"/>
      <c r="O2325" s="18"/>
      <c r="P2325" s="14"/>
      <c r="Q2325" s="27"/>
      <c r="R2325" s="14"/>
      <c r="S2325" s="4"/>
      <c r="T2325" s="52"/>
      <c r="U2325" s="10"/>
      <c r="V2325" s="10"/>
      <c r="W2325" s="10"/>
      <c r="X2325" s="50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0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  <c r="EY2325" s="1"/>
      <c r="EZ2325" s="1"/>
      <c r="FA2325" s="1"/>
      <c r="FB2325" s="1"/>
      <c r="FC2325" s="1"/>
      <c r="FD2325" s="1"/>
      <c r="FE2325" s="1"/>
      <c r="FF2325" s="1"/>
      <c r="FG2325" s="1"/>
      <c r="FH2325" s="1"/>
      <c r="FI2325" s="1"/>
      <c r="FJ2325" s="1"/>
    </row>
    <row r="2326" spans="1:166" x14ac:dyDescent="0.15">
      <c r="A2326" s="65"/>
      <c r="B2326" s="15"/>
      <c r="C2326" s="7"/>
      <c r="D2326" s="13"/>
      <c r="E2326" s="14"/>
      <c r="F2326" s="14"/>
      <c r="G2326" s="14"/>
      <c r="H2326" s="14"/>
      <c r="I2326" s="13"/>
      <c r="J2326" s="52"/>
      <c r="K2326" s="2"/>
      <c r="L2326" s="18"/>
      <c r="M2326" s="12"/>
      <c r="N2326" s="12"/>
      <c r="O2326" s="18"/>
      <c r="P2326" s="14"/>
      <c r="Q2326" s="27"/>
      <c r="R2326" s="14"/>
      <c r="S2326" s="4"/>
      <c r="T2326" s="52"/>
      <c r="U2326" s="10"/>
      <c r="V2326" s="10"/>
      <c r="W2326" s="10"/>
      <c r="X2326" s="50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0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  <c r="EY2326" s="1"/>
      <c r="EZ2326" s="1"/>
      <c r="FA2326" s="1"/>
      <c r="FB2326" s="1"/>
      <c r="FC2326" s="1"/>
      <c r="FD2326" s="1"/>
      <c r="FE2326" s="1"/>
      <c r="FF2326" s="1"/>
      <c r="FG2326" s="1"/>
      <c r="FH2326" s="1"/>
      <c r="FI2326" s="1"/>
      <c r="FJ2326" s="1"/>
    </row>
    <row r="2327" spans="1:166" x14ac:dyDescent="0.15">
      <c r="A2327" s="65"/>
      <c r="B2327" s="15"/>
      <c r="C2327" s="7"/>
      <c r="D2327" s="13"/>
      <c r="E2327" s="14"/>
      <c r="F2327" s="14"/>
      <c r="G2327" s="14"/>
      <c r="H2327" s="14"/>
      <c r="I2327" s="13"/>
      <c r="J2327" s="52"/>
      <c r="K2327" s="2"/>
      <c r="L2327" s="18"/>
      <c r="M2327" s="12"/>
      <c r="N2327" s="12"/>
      <c r="O2327" s="18"/>
      <c r="P2327" s="14"/>
      <c r="Q2327" s="27"/>
      <c r="R2327" s="14"/>
      <c r="S2327" s="4"/>
      <c r="T2327" s="52"/>
      <c r="U2327" s="10"/>
      <c r="V2327" s="10"/>
      <c r="W2327" s="10"/>
      <c r="X2327" s="50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0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  <c r="EY2327" s="1"/>
      <c r="EZ2327" s="1"/>
      <c r="FA2327" s="1"/>
      <c r="FB2327" s="1"/>
      <c r="FC2327" s="1"/>
      <c r="FD2327" s="1"/>
      <c r="FE2327" s="1"/>
      <c r="FF2327" s="1"/>
      <c r="FG2327" s="1"/>
      <c r="FH2327" s="1"/>
      <c r="FI2327" s="1"/>
      <c r="FJ2327" s="1"/>
    </row>
    <row r="2328" spans="1:166" x14ac:dyDescent="0.15">
      <c r="A2328" s="65"/>
      <c r="B2328" s="15"/>
      <c r="C2328" s="7"/>
      <c r="D2328" s="13"/>
      <c r="E2328" s="14"/>
      <c r="F2328" s="14"/>
      <c r="G2328" s="14"/>
      <c r="H2328" s="14"/>
      <c r="I2328" s="13"/>
      <c r="J2328" s="52"/>
      <c r="K2328" s="2"/>
      <c r="L2328" s="18"/>
      <c r="M2328" s="12"/>
      <c r="N2328" s="12"/>
      <c r="O2328" s="18"/>
      <c r="P2328" s="14"/>
      <c r="Q2328" s="27"/>
      <c r="R2328" s="14"/>
      <c r="S2328" s="4"/>
      <c r="T2328" s="52"/>
      <c r="U2328" s="10"/>
      <c r="V2328" s="10"/>
      <c r="W2328" s="10"/>
      <c r="X2328" s="50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0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  <c r="EY2328" s="1"/>
      <c r="EZ2328" s="1"/>
      <c r="FA2328" s="1"/>
      <c r="FB2328" s="1"/>
      <c r="FC2328" s="1"/>
      <c r="FD2328" s="1"/>
      <c r="FE2328" s="1"/>
      <c r="FF2328" s="1"/>
      <c r="FG2328" s="1"/>
      <c r="FH2328" s="1"/>
      <c r="FI2328" s="1"/>
      <c r="FJ2328" s="1"/>
    </row>
    <row r="2329" spans="1:166" x14ac:dyDescent="0.15">
      <c r="A2329" s="65"/>
      <c r="B2329" s="15"/>
      <c r="C2329" s="7"/>
      <c r="D2329" s="13"/>
      <c r="E2329" s="14"/>
      <c r="F2329" s="14"/>
      <c r="G2329" s="14"/>
      <c r="H2329" s="14"/>
      <c r="I2329" s="13"/>
      <c r="J2329" s="52"/>
      <c r="K2329" s="2"/>
      <c r="L2329" s="18"/>
      <c r="M2329" s="12"/>
      <c r="N2329" s="12"/>
      <c r="O2329" s="18"/>
      <c r="P2329" s="14"/>
      <c r="Q2329" s="27"/>
      <c r="R2329" s="14"/>
      <c r="S2329" s="4"/>
      <c r="T2329" s="52"/>
      <c r="U2329" s="10"/>
      <c r="V2329" s="10"/>
      <c r="W2329" s="10"/>
      <c r="X2329" s="50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0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  <c r="EY2329" s="1"/>
      <c r="EZ2329" s="1"/>
      <c r="FA2329" s="1"/>
      <c r="FB2329" s="1"/>
      <c r="FC2329" s="1"/>
      <c r="FD2329" s="1"/>
      <c r="FE2329" s="1"/>
      <c r="FF2329" s="1"/>
      <c r="FG2329" s="1"/>
      <c r="FH2329" s="1"/>
      <c r="FI2329" s="1"/>
      <c r="FJ2329" s="1"/>
    </row>
    <row r="2330" spans="1:166" x14ac:dyDescent="0.15">
      <c r="A2330" s="65"/>
      <c r="B2330" s="15"/>
      <c r="C2330" s="7"/>
      <c r="D2330" s="13"/>
      <c r="E2330" s="14"/>
      <c r="F2330" s="14"/>
      <c r="G2330" s="14"/>
      <c r="H2330" s="14"/>
      <c r="I2330" s="13"/>
      <c r="J2330" s="52"/>
      <c r="K2330" s="2"/>
      <c r="L2330" s="18"/>
      <c r="M2330" s="12"/>
      <c r="N2330" s="12"/>
      <c r="O2330" s="18"/>
      <c r="P2330" s="14"/>
      <c r="Q2330" s="27"/>
      <c r="R2330" s="14"/>
      <c r="S2330" s="4"/>
      <c r="T2330" s="52"/>
      <c r="U2330" s="10"/>
      <c r="V2330" s="10"/>
      <c r="W2330" s="10"/>
      <c r="X2330" s="50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0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  <c r="EY2330" s="1"/>
      <c r="EZ2330" s="1"/>
      <c r="FA2330" s="1"/>
      <c r="FB2330" s="1"/>
      <c r="FC2330" s="1"/>
      <c r="FD2330" s="1"/>
      <c r="FE2330" s="1"/>
      <c r="FF2330" s="1"/>
      <c r="FG2330" s="1"/>
      <c r="FH2330" s="1"/>
      <c r="FI2330" s="1"/>
      <c r="FJ2330" s="1"/>
    </row>
    <row r="2331" spans="1:166" x14ac:dyDescent="0.15">
      <c r="A2331" s="65"/>
      <c r="B2331" s="15"/>
      <c r="C2331" s="7"/>
      <c r="D2331" s="13"/>
      <c r="E2331" s="14"/>
      <c r="F2331" s="14"/>
      <c r="G2331" s="14"/>
      <c r="H2331" s="14"/>
      <c r="I2331" s="13"/>
      <c r="J2331" s="52"/>
      <c r="K2331" s="2"/>
      <c r="L2331" s="18"/>
      <c r="M2331" s="12"/>
      <c r="N2331" s="12"/>
      <c r="O2331" s="18"/>
      <c r="P2331" s="14"/>
      <c r="Q2331" s="27"/>
      <c r="R2331" s="14"/>
      <c r="S2331" s="4"/>
      <c r="T2331" s="52"/>
      <c r="U2331" s="10"/>
      <c r="V2331" s="10"/>
      <c r="W2331" s="10"/>
      <c r="X2331" s="50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0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  <c r="EY2331" s="1"/>
      <c r="EZ2331" s="1"/>
      <c r="FA2331" s="1"/>
      <c r="FB2331" s="1"/>
      <c r="FC2331" s="1"/>
      <c r="FD2331" s="1"/>
      <c r="FE2331" s="1"/>
      <c r="FF2331" s="1"/>
      <c r="FG2331" s="1"/>
      <c r="FH2331" s="1"/>
      <c r="FI2331" s="1"/>
      <c r="FJ2331" s="1"/>
    </row>
    <row r="2332" spans="1:166" x14ac:dyDescent="0.15">
      <c r="A2332" s="65"/>
      <c r="B2332" s="15"/>
      <c r="C2332" s="7"/>
      <c r="D2332" s="13"/>
      <c r="E2332" s="14"/>
      <c r="F2332" s="14"/>
      <c r="G2332" s="14"/>
      <c r="H2332" s="14"/>
      <c r="I2332" s="13"/>
      <c r="J2332" s="52"/>
      <c r="K2332" s="2"/>
      <c r="L2332" s="18"/>
      <c r="M2332" s="12"/>
      <c r="N2332" s="12"/>
      <c r="O2332" s="18"/>
      <c r="P2332" s="14"/>
      <c r="Q2332" s="27"/>
      <c r="R2332" s="14"/>
      <c r="S2332" s="4"/>
      <c r="T2332" s="52"/>
      <c r="U2332" s="10"/>
      <c r="V2332" s="10"/>
      <c r="W2332" s="10"/>
      <c r="X2332" s="50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0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  <c r="EY2332" s="1"/>
      <c r="EZ2332" s="1"/>
      <c r="FA2332" s="1"/>
      <c r="FB2332" s="1"/>
      <c r="FC2332" s="1"/>
      <c r="FD2332" s="1"/>
      <c r="FE2332" s="1"/>
      <c r="FF2332" s="1"/>
      <c r="FG2332" s="1"/>
      <c r="FH2332" s="1"/>
      <c r="FI2332" s="1"/>
      <c r="FJ2332" s="1"/>
    </row>
    <row r="2333" spans="1:166" x14ac:dyDescent="0.15">
      <c r="A2333" s="65"/>
      <c r="B2333" s="15"/>
      <c r="C2333" s="7"/>
      <c r="D2333" s="13"/>
      <c r="E2333" s="14"/>
      <c r="F2333" s="14"/>
      <c r="G2333" s="14"/>
      <c r="H2333" s="14"/>
      <c r="I2333" s="13"/>
      <c r="J2333" s="52"/>
      <c r="K2333" s="2"/>
      <c r="L2333" s="18"/>
      <c r="M2333" s="12"/>
      <c r="N2333" s="12"/>
      <c r="O2333" s="18"/>
      <c r="P2333" s="14"/>
      <c r="Q2333" s="27"/>
      <c r="R2333" s="14"/>
      <c r="S2333" s="4"/>
      <c r="T2333" s="52"/>
      <c r="U2333" s="10"/>
      <c r="V2333" s="10"/>
      <c r="W2333" s="10"/>
      <c r="X2333" s="50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0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  <c r="EY2333" s="1"/>
      <c r="EZ2333" s="1"/>
      <c r="FA2333" s="1"/>
      <c r="FB2333" s="1"/>
      <c r="FC2333" s="1"/>
      <c r="FD2333" s="1"/>
      <c r="FE2333" s="1"/>
      <c r="FF2333" s="1"/>
      <c r="FG2333" s="1"/>
      <c r="FH2333" s="1"/>
      <c r="FI2333" s="1"/>
      <c r="FJ2333" s="1"/>
    </row>
    <row r="2334" spans="1:166" x14ac:dyDescent="0.15">
      <c r="A2334" s="65"/>
      <c r="B2334" s="15"/>
      <c r="C2334" s="7"/>
      <c r="D2334" s="13"/>
      <c r="E2334" s="14"/>
      <c r="F2334" s="14"/>
      <c r="G2334" s="14"/>
      <c r="H2334" s="14"/>
      <c r="I2334" s="13"/>
      <c r="J2334" s="52"/>
      <c r="K2334" s="2"/>
      <c r="L2334" s="18"/>
      <c r="M2334" s="12"/>
      <c r="N2334" s="12"/>
      <c r="O2334" s="18"/>
      <c r="P2334" s="14"/>
      <c r="Q2334" s="27"/>
      <c r="R2334" s="14"/>
      <c r="S2334" s="4"/>
      <c r="T2334" s="52"/>
      <c r="U2334" s="10"/>
      <c r="V2334" s="10"/>
      <c r="W2334" s="10"/>
      <c r="X2334" s="50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0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  <c r="EY2334" s="1"/>
      <c r="EZ2334" s="1"/>
      <c r="FA2334" s="1"/>
      <c r="FB2334" s="1"/>
      <c r="FC2334" s="1"/>
      <c r="FD2334" s="1"/>
      <c r="FE2334" s="1"/>
      <c r="FF2334" s="1"/>
      <c r="FG2334" s="1"/>
      <c r="FH2334" s="1"/>
      <c r="FI2334" s="1"/>
      <c r="FJ2334" s="1"/>
    </row>
    <row r="2335" spans="1:166" x14ac:dyDescent="0.15">
      <c r="A2335" s="65"/>
      <c r="B2335" s="15"/>
      <c r="C2335" s="7"/>
      <c r="D2335" s="13"/>
      <c r="E2335" s="14"/>
      <c r="F2335" s="14"/>
      <c r="G2335" s="14"/>
      <c r="H2335" s="14"/>
      <c r="I2335" s="13"/>
      <c r="J2335" s="52"/>
      <c r="K2335" s="2"/>
      <c r="L2335" s="18"/>
      <c r="M2335" s="12"/>
      <c r="N2335" s="12"/>
      <c r="O2335" s="18"/>
      <c r="P2335" s="14"/>
      <c r="Q2335" s="27"/>
      <c r="R2335" s="14"/>
      <c r="S2335" s="4"/>
      <c r="T2335" s="52"/>
      <c r="U2335" s="10"/>
      <c r="V2335" s="10"/>
      <c r="W2335" s="10"/>
      <c r="X2335" s="50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0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  <c r="EY2335" s="1"/>
      <c r="EZ2335" s="1"/>
      <c r="FA2335" s="1"/>
      <c r="FB2335" s="1"/>
      <c r="FC2335" s="1"/>
      <c r="FD2335" s="1"/>
      <c r="FE2335" s="1"/>
      <c r="FF2335" s="1"/>
      <c r="FG2335" s="1"/>
      <c r="FH2335" s="1"/>
      <c r="FI2335" s="1"/>
      <c r="FJ2335" s="1"/>
    </row>
    <row r="2336" spans="1:166" x14ac:dyDescent="0.15">
      <c r="A2336" s="65"/>
      <c r="B2336" s="15"/>
      <c r="C2336" s="7"/>
      <c r="D2336" s="13"/>
      <c r="E2336" s="14"/>
      <c r="F2336" s="14"/>
      <c r="G2336" s="14"/>
      <c r="H2336" s="14"/>
      <c r="I2336" s="13"/>
      <c r="J2336" s="52"/>
      <c r="K2336" s="2"/>
      <c r="L2336" s="18"/>
      <c r="M2336" s="12"/>
      <c r="N2336" s="12"/>
      <c r="O2336" s="18"/>
      <c r="P2336" s="14"/>
      <c r="Q2336" s="27"/>
      <c r="R2336" s="14"/>
      <c r="S2336" s="4"/>
      <c r="T2336" s="52"/>
      <c r="U2336" s="10"/>
      <c r="V2336" s="10"/>
      <c r="W2336" s="10"/>
      <c r="X2336" s="50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0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  <c r="EY2336" s="1"/>
      <c r="EZ2336" s="1"/>
      <c r="FA2336" s="1"/>
      <c r="FB2336" s="1"/>
      <c r="FC2336" s="1"/>
      <c r="FD2336" s="1"/>
      <c r="FE2336" s="1"/>
      <c r="FF2336" s="1"/>
      <c r="FG2336" s="1"/>
      <c r="FH2336" s="1"/>
      <c r="FI2336" s="1"/>
      <c r="FJ2336" s="1"/>
    </row>
    <row r="2337" spans="1:166" x14ac:dyDescent="0.15">
      <c r="A2337" s="65"/>
      <c r="B2337" s="15"/>
      <c r="C2337" s="7"/>
      <c r="D2337" s="13"/>
      <c r="E2337" s="14"/>
      <c r="F2337" s="14"/>
      <c r="G2337" s="14"/>
      <c r="H2337" s="14"/>
      <c r="I2337" s="13"/>
      <c r="J2337" s="52"/>
      <c r="K2337" s="2"/>
      <c r="L2337" s="18"/>
      <c r="M2337" s="12"/>
      <c r="N2337" s="12"/>
      <c r="O2337" s="18"/>
      <c r="P2337" s="14"/>
      <c r="Q2337" s="27"/>
      <c r="R2337" s="14"/>
      <c r="S2337" s="4"/>
      <c r="T2337" s="52"/>
      <c r="U2337" s="10"/>
      <c r="V2337" s="10"/>
      <c r="W2337" s="10"/>
      <c r="X2337" s="50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0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  <c r="EY2337" s="1"/>
      <c r="EZ2337" s="1"/>
      <c r="FA2337" s="1"/>
      <c r="FB2337" s="1"/>
      <c r="FC2337" s="1"/>
      <c r="FD2337" s="1"/>
      <c r="FE2337" s="1"/>
      <c r="FF2337" s="1"/>
      <c r="FG2337" s="1"/>
      <c r="FH2337" s="1"/>
      <c r="FI2337" s="1"/>
      <c r="FJ2337" s="1"/>
    </row>
    <row r="2338" spans="1:166" x14ac:dyDescent="0.15">
      <c r="A2338" s="65"/>
      <c r="B2338" s="15"/>
      <c r="C2338" s="7"/>
      <c r="D2338" s="13"/>
      <c r="E2338" s="14"/>
      <c r="F2338" s="14"/>
      <c r="G2338" s="14"/>
      <c r="H2338" s="14"/>
      <c r="I2338" s="13"/>
      <c r="J2338" s="52"/>
      <c r="K2338" s="2"/>
      <c r="L2338" s="18"/>
      <c r="M2338" s="12"/>
      <c r="N2338" s="12"/>
      <c r="O2338" s="18"/>
      <c r="P2338" s="14"/>
      <c r="Q2338" s="27"/>
      <c r="R2338" s="14"/>
      <c r="S2338" s="4"/>
      <c r="T2338" s="52"/>
      <c r="U2338" s="10"/>
      <c r="V2338" s="10"/>
      <c r="W2338" s="10"/>
      <c r="X2338" s="50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0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  <c r="EY2338" s="1"/>
      <c r="EZ2338" s="1"/>
      <c r="FA2338" s="1"/>
      <c r="FB2338" s="1"/>
      <c r="FC2338" s="1"/>
      <c r="FD2338" s="1"/>
      <c r="FE2338" s="1"/>
      <c r="FF2338" s="1"/>
      <c r="FG2338" s="1"/>
      <c r="FH2338" s="1"/>
      <c r="FI2338" s="1"/>
      <c r="FJ2338" s="1"/>
    </row>
    <row r="2339" spans="1:166" x14ac:dyDescent="0.15">
      <c r="A2339" s="65"/>
      <c r="B2339" s="15"/>
      <c r="C2339" s="7"/>
      <c r="D2339" s="13"/>
      <c r="E2339" s="14"/>
      <c r="F2339" s="14"/>
      <c r="G2339" s="14"/>
      <c r="H2339" s="14"/>
      <c r="I2339" s="13"/>
      <c r="J2339" s="52"/>
      <c r="K2339" s="2"/>
      <c r="L2339" s="18"/>
      <c r="M2339" s="12"/>
      <c r="N2339" s="12"/>
      <c r="O2339" s="18"/>
      <c r="P2339" s="14"/>
      <c r="Q2339" s="27"/>
      <c r="R2339" s="14"/>
      <c r="S2339" s="4"/>
      <c r="T2339" s="52"/>
      <c r="U2339" s="10"/>
      <c r="V2339" s="10"/>
      <c r="W2339" s="10"/>
      <c r="X2339" s="50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0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  <c r="EY2339" s="1"/>
      <c r="EZ2339" s="1"/>
      <c r="FA2339" s="1"/>
      <c r="FB2339" s="1"/>
      <c r="FC2339" s="1"/>
      <c r="FD2339" s="1"/>
      <c r="FE2339" s="1"/>
      <c r="FF2339" s="1"/>
      <c r="FG2339" s="1"/>
      <c r="FH2339" s="1"/>
      <c r="FI2339" s="1"/>
      <c r="FJ2339" s="1"/>
    </row>
    <row r="2340" spans="1:166" x14ac:dyDescent="0.15">
      <c r="A2340" s="65"/>
      <c r="B2340" s="15"/>
      <c r="C2340" s="7"/>
      <c r="D2340" s="13"/>
      <c r="E2340" s="14"/>
      <c r="F2340" s="14"/>
      <c r="G2340" s="14"/>
      <c r="H2340" s="14"/>
      <c r="I2340" s="13"/>
      <c r="J2340" s="52"/>
      <c r="K2340" s="2"/>
      <c r="L2340" s="18"/>
      <c r="M2340" s="12"/>
      <c r="N2340" s="12"/>
      <c r="O2340" s="18"/>
      <c r="P2340" s="14"/>
      <c r="Q2340" s="27"/>
      <c r="R2340" s="14"/>
      <c r="S2340" s="4"/>
      <c r="T2340" s="52"/>
      <c r="U2340" s="10"/>
      <c r="V2340" s="10"/>
      <c r="W2340" s="10"/>
      <c r="X2340" s="50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0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  <c r="EY2340" s="1"/>
      <c r="EZ2340" s="1"/>
      <c r="FA2340" s="1"/>
      <c r="FB2340" s="1"/>
      <c r="FC2340" s="1"/>
      <c r="FD2340" s="1"/>
      <c r="FE2340" s="1"/>
      <c r="FF2340" s="1"/>
      <c r="FG2340" s="1"/>
      <c r="FH2340" s="1"/>
      <c r="FI2340" s="1"/>
      <c r="FJ2340" s="1"/>
    </row>
    <row r="2341" spans="1:166" x14ac:dyDescent="0.15">
      <c r="A2341" s="65"/>
      <c r="B2341" s="15"/>
      <c r="C2341" s="7"/>
      <c r="D2341" s="13"/>
      <c r="E2341" s="14"/>
      <c r="F2341" s="14"/>
      <c r="G2341" s="14"/>
      <c r="H2341" s="14"/>
      <c r="I2341" s="13"/>
      <c r="J2341" s="52"/>
      <c r="K2341" s="2"/>
      <c r="L2341" s="18"/>
      <c r="M2341" s="12"/>
      <c r="N2341" s="12"/>
      <c r="O2341" s="18"/>
      <c r="P2341" s="14"/>
      <c r="Q2341" s="27"/>
      <c r="R2341" s="14"/>
      <c r="S2341" s="4"/>
      <c r="T2341" s="52"/>
      <c r="U2341" s="10"/>
      <c r="V2341" s="10"/>
      <c r="W2341" s="10"/>
      <c r="X2341" s="50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0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  <c r="EY2341" s="1"/>
      <c r="EZ2341" s="1"/>
      <c r="FA2341" s="1"/>
      <c r="FB2341" s="1"/>
      <c r="FC2341" s="1"/>
      <c r="FD2341" s="1"/>
      <c r="FE2341" s="1"/>
      <c r="FF2341" s="1"/>
      <c r="FG2341" s="1"/>
      <c r="FH2341" s="1"/>
      <c r="FI2341" s="1"/>
      <c r="FJ2341" s="1"/>
    </row>
    <row r="2342" spans="1:166" x14ac:dyDescent="0.15">
      <c r="A2342" s="65"/>
      <c r="B2342" s="15"/>
      <c r="C2342" s="7"/>
      <c r="D2342" s="13"/>
      <c r="E2342" s="14"/>
      <c r="F2342" s="14"/>
      <c r="G2342" s="14"/>
      <c r="H2342" s="14"/>
      <c r="I2342" s="13"/>
      <c r="J2342" s="52"/>
      <c r="K2342" s="2"/>
      <c r="L2342" s="18"/>
      <c r="M2342" s="12"/>
      <c r="N2342" s="12"/>
      <c r="O2342" s="18"/>
      <c r="P2342" s="14"/>
      <c r="Q2342" s="27"/>
      <c r="R2342" s="14"/>
      <c r="S2342" s="4"/>
      <c r="T2342" s="52"/>
      <c r="U2342" s="10"/>
      <c r="V2342" s="10"/>
      <c r="W2342" s="10"/>
      <c r="X2342" s="50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0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  <c r="EY2342" s="1"/>
      <c r="EZ2342" s="1"/>
      <c r="FA2342" s="1"/>
      <c r="FB2342" s="1"/>
      <c r="FC2342" s="1"/>
      <c r="FD2342" s="1"/>
      <c r="FE2342" s="1"/>
      <c r="FF2342" s="1"/>
      <c r="FG2342" s="1"/>
      <c r="FH2342" s="1"/>
      <c r="FI2342" s="1"/>
      <c r="FJ2342" s="1"/>
    </row>
    <row r="2343" spans="1:166" x14ac:dyDescent="0.15">
      <c r="A2343" s="65"/>
      <c r="B2343" s="15"/>
      <c r="C2343" s="7"/>
      <c r="D2343" s="13"/>
      <c r="E2343" s="14"/>
      <c r="F2343" s="14"/>
      <c r="G2343" s="14"/>
      <c r="H2343" s="14"/>
      <c r="I2343" s="13"/>
      <c r="J2343" s="52"/>
      <c r="K2343" s="2"/>
      <c r="L2343" s="18"/>
      <c r="M2343" s="12"/>
      <c r="N2343" s="12"/>
      <c r="O2343" s="18"/>
      <c r="P2343" s="14"/>
      <c r="Q2343" s="27"/>
      <c r="R2343" s="14"/>
      <c r="S2343" s="4"/>
      <c r="T2343" s="52"/>
      <c r="U2343" s="10"/>
      <c r="V2343" s="10"/>
      <c r="W2343" s="10"/>
      <c r="X2343" s="50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0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  <c r="EY2343" s="1"/>
      <c r="EZ2343" s="1"/>
      <c r="FA2343" s="1"/>
      <c r="FB2343" s="1"/>
      <c r="FC2343" s="1"/>
      <c r="FD2343" s="1"/>
      <c r="FE2343" s="1"/>
      <c r="FF2343" s="1"/>
      <c r="FG2343" s="1"/>
      <c r="FH2343" s="1"/>
      <c r="FI2343" s="1"/>
      <c r="FJ2343" s="1"/>
    </row>
    <row r="2344" spans="1:166" x14ac:dyDescent="0.15">
      <c r="A2344" s="65"/>
      <c r="B2344" s="15"/>
      <c r="C2344" s="7"/>
      <c r="D2344" s="13"/>
      <c r="E2344" s="14"/>
      <c r="F2344" s="14"/>
      <c r="G2344" s="14"/>
      <c r="H2344" s="14"/>
      <c r="I2344" s="13"/>
      <c r="J2344" s="52"/>
      <c r="K2344" s="2"/>
      <c r="L2344" s="18"/>
      <c r="M2344" s="12"/>
      <c r="N2344" s="12"/>
      <c r="O2344" s="18"/>
      <c r="P2344" s="14"/>
      <c r="Q2344" s="27"/>
      <c r="R2344" s="14"/>
      <c r="S2344" s="4"/>
      <c r="T2344" s="52"/>
      <c r="U2344" s="10"/>
      <c r="V2344" s="10"/>
      <c r="W2344" s="10"/>
      <c r="X2344" s="50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0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  <c r="EY2344" s="1"/>
      <c r="EZ2344" s="1"/>
      <c r="FA2344" s="1"/>
      <c r="FB2344" s="1"/>
      <c r="FC2344" s="1"/>
      <c r="FD2344" s="1"/>
      <c r="FE2344" s="1"/>
      <c r="FF2344" s="1"/>
      <c r="FG2344" s="1"/>
      <c r="FH2344" s="1"/>
      <c r="FI2344" s="1"/>
      <c r="FJ2344" s="1"/>
    </row>
    <row r="2345" spans="1:166" x14ac:dyDescent="0.15">
      <c r="A2345" s="65"/>
      <c r="B2345" s="15"/>
      <c r="C2345" s="7"/>
      <c r="D2345" s="13"/>
      <c r="E2345" s="14"/>
      <c r="F2345" s="14"/>
      <c r="G2345" s="14"/>
      <c r="H2345" s="14"/>
      <c r="I2345" s="13"/>
      <c r="J2345" s="52"/>
      <c r="K2345" s="2"/>
      <c r="L2345" s="18"/>
      <c r="M2345" s="12"/>
      <c r="N2345" s="12"/>
      <c r="O2345" s="18"/>
      <c r="P2345" s="14"/>
      <c r="Q2345" s="27"/>
      <c r="R2345" s="14"/>
      <c r="S2345" s="4"/>
      <c r="T2345" s="52"/>
      <c r="U2345" s="10"/>
      <c r="V2345" s="10"/>
      <c r="W2345" s="10"/>
      <c r="X2345" s="50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0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  <c r="EY2345" s="1"/>
      <c r="EZ2345" s="1"/>
      <c r="FA2345" s="1"/>
      <c r="FB2345" s="1"/>
      <c r="FC2345" s="1"/>
      <c r="FD2345" s="1"/>
      <c r="FE2345" s="1"/>
      <c r="FF2345" s="1"/>
      <c r="FG2345" s="1"/>
      <c r="FH2345" s="1"/>
      <c r="FI2345" s="1"/>
      <c r="FJ2345" s="1"/>
    </row>
    <row r="2346" spans="1:166" x14ac:dyDescent="0.15">
      <c r="A2346" s="65"/>
      <c r="B2346" s="15"/>
      <c r="C2346" s="7"/>
      <c r="D2346" s="13"/>
      <c r="E2346" s="14"/>
      <c r="F2346" s="14"/>
      <c r="G2346" s="14"/>
      <c r="H2346" s="14"/>
      <c r="I2346" s="13"/>
      <c r="J2346" s="52"/>
      <c r="K2346" s="2"/>
      <c r="L2346" s="18"/>
      <c r="M2346" s="12"/>
      <c r="N2346" s="12"/>
      <c r="O2346" s="18"/>
      <c r="P2346" s="14"/>
      <c r="Q2346" s="27"/>
      <c r="R2346" s="14"/>
      <c r="S2346" s="4"/>
      <c r="T2346" s="52"/>
      <c r="U2346" s="10"/>
      <c r="V2346" s="10"/>
      <c r="W2346" s="10"/>
      <c r="X2346" s="50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0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  <c r="EY2346" s="1"/>
      <c r="EZ2346" s="1"/>
      <c r="FA2346" s="1"/>
      <c r="FB2346" s="1"/>
      <c r="FC2346" s="1"/>
      <c r="FD2346" s="1"/>
      <c r="FE2346" s="1"/>
      <c r="FF2346" s="1"/>
      <c r="FG2346" s="1"/>
      <c r="FH2346" s="1"/>
      <c r="FI2346" s="1"/>
      <c r="FJ2346" s="1"/>
    </row>
    <row r="2347" spans="1:166" x14ac:dyDescent="0.15">
      <c r="A2347" s="65"/>
      <c r="B2347" s="15"/>
      <c r="C2347" s="7"/>
      <c r="D2347" s="13"/>
      <c r="E2347" s="14"/>
      <c r="F2347" s="14"/>
      <c r="G2347" s="14"/>
      <c r="H2347" s="14"/>
      <c r="I2347" s="13"/>
      <c r="J2347" s="52"/>
      <c r="K2347" s="2"/>
      <c r="L2347" s="18"/>
      <c r="M2347" s="12"/>
      <c r="N2347" s="12"/>
      <c r="O2347" s="18"/>
      <c r="P2347" s="14"/>
      <c r="Q2347" s="27"/>
      <c r="R2347" s="14"/>
      <c r="S2347" s="4"/>
      <c r="T2347" s="52"/>
      <c r="U2347" s="10"/>
      <c r="V2347" s="10"/>
      <c r="W2347" s="10"/>
      <c r="X2347" s="50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0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  <c r="EY2347" s="1"/>
      <c r="EZ2347" s="1"/>
      <c r="FA2347" s="1"/>
      <c r="FB2347" s="1"/>
      <c r="FC2347" s="1"/>
      <c r="FD2347" s="1"/>
      <c r="FE2347" s="1"/>
      <c r="FF2347" s="1"/>
      <c r="FG2347" s="1"/>
      <c r="FH2347" s="1"/>
      <c r="FI2347" s="1"/>
      <c r="FJ2347" s="1"/>
    </row>
    <row r="2348" spans="1:166" x14ac:dyDescent="0.15">
      <c r="A2348" s="65"/>
      <c r="B2348" s="15"/>
      <c r="C2348" s="7"/>
      <c r="D2348" s="13"/>
      <c r="E2348" s="14"/>
      <c r="F2348" s="14"/>
      <c r="G2348" s="14"/>
      <c r="H2348" s="14"/>
      <c r="I2348" s="13"/>
      <c r="J2348" s="52"/>
      <c r="K2348" s="2"/>
      <c r="L2348" s="18"/>
      <c r="M2348" s="12"/>
      <c r="N2348" s="12"/>
      <c r="O2348" s="18"/>
      <c r="P2348" s="14"/>
      <c r="Q2348" s="27"/>
      <c r="R2348" s="14"/>
      <c r="S2348" s="4"/>
      <c r="T2348" s="52"/>
      <c r="U2348" s="10"/>
      <c r="V2348" s="10"/>
      <c r="W2348" s="10"/>
      <c r="X2348" s="50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0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  <c r="EY2348" s="1"/>
      <c r="EZ2348" s="1"/>
      <c r="FA2348" s="1"/>
      <c r="FB2348" s="1"/>
      <c r="FC2348" s="1"/>
      <c r="FD2348" s="1"/>
      <c r="FE2348" s="1"/>
      <c r="FF2348" s="1"/>
      <c r="FG2348" s="1"/>
      <c r="FH2348" s="1"/>
      <c r="FI2348" s="1"/>
      <c r="FJ2348" s="1"/>
    </row>
    <row r="2349" spans="1:166" x14ac:dyDescent="0.15">
      <c r="A2349" s="65"/>
      <c r="B2349" s="15"/>
      <c r="C2349" s="7"/>
      <c r="D2349" s="13"/>
      <c r="E2349" s="14"/>
      <c r="F2349" s="14"/>
      <c r="G2349" s="14"/>
      <c r="H2349" s="14"/>
      <c r="I2349" s="13"/>
      <c r="J2349" s="52"/>
      <c r="K2349" s="2"/>
      <c r="L2349" s="18"/>
      <c r="M2349" s="12"/>
      <c r="N2349" s="12"/>
      <c r="O2349" s="18"/>
      <c r="P2349" s="14"/>
      <c r="Q2349" s="27"/>
      <c r="R2349" s="14"/>
      <c r="S2349" s="4"/>
      <c r="T2349" s="52"/>
      <c r="U2349" s="10"/>
      <c r="V2349" s="10"/>
      <c r="W2349" s="10"/>
      <c r="X2349" s="50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0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  <c r="EY2349" s="1"/>
      <c r="EZ2349" s="1"/>
      <c r="FA2349" s="1"/>
      <c r="FB2349" s="1"/>
      <c r="FC2349" s="1"/>
      <c r="FD2349" s="1"/>
      <c r="FE2349" s="1"/>
      <c r="FF2349" s="1"/>
      <c r="FG2349" s="1"/>
      <c r="FH2349" s="1"/>
      <c r="FI2349" s="1"/>
      <c r="FJ2349" s="1"/>
    </row>
    <row r="2350" spans="1:166" x14ac:dyDescent="0.15">
      <c r="A2350" s="65"/>
      <c r="B2350" s="15"/>
      <c r="C2350" s="7"/>
      <c r="D2350" s="13"/>
      <c r="E2350" s="14"/>
      <c r="F2350" s="14"/>
      <c r="G2350" s="14"/>
      <c r="H2350" s="14"/>
      <c r="I2350" s="13"/>
      <c r="J2350" s="52"/>
      <c r="K2350" s="2"/>
      <c r="L2350" s="18"/>
      <c r="M2350" s="12"/>
      <c r="N2350" s="12"/>
      <c r="O2350" s="18"/>
      <c r="P2350" s="14"/>
      <c r="Q2350" s="27"/>
      <c r="R2350" s="14"/>
      <c r="S2350" s="4"/>
      <c r="T2350" s="52"/>
      <c r="U2350" s="10"/>
      <c r="V2350" s="10"/>
      <c r="W2350" s="10"/>
      <c r="X2350" s="50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0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  <c r="EY2350" s="1"/>
      <c r="EZ2350" s="1"/>
      <c r="FA2350" s="1"/>
      <c r="FB2350" s="1"/>
      <c r="FC2350" s="1"/>
      <c r="FD2350" s="1"/>
      <c r="FE2350" s="1"/>
      <c r="FF2350" s="1"/>
      <c r="FG2350" s="1"/>
      <c r="FH2350" s="1"/>
      <c r="FI2350" s="1"/>
      <c r="FJ2350" s="1"/>
    </row>
    <row r="2351" spans="1:166" x14ac:dyDescent="0.15">
      <c r="A2351" s="65"/>
      <c r="B2351" s="15"/>
      <c r="C2351" s="7"/>
      <c r="D2351" s="13"/>
      <c r="E2351" s="14"/>
      <c r="F2351" s="14"/>
      <c r="G2351" s="14"/>
      <c r="H2351" s="14"/>
      <c r="I2351" s="13"/>
      <c r="J2351" s="52"/>
      <c r="K2351" s="2"/>
      <c r="L2351" s="18"/>
      <c r="M2351" s="12"/>
      <c r="N2351" s="12"/>
      <c r="O2351" s="18"/>
      <c r="P2351" s="14"/>
      <c r="Q2351" s="27"/>
      <c r="R2351" s="14"/>
      <c r="S2351" s="4"/>
      <c r="T2351" s="52"/>
      <c r="U2351" s="10"/>
      <c r="V2351" s="10"/>
      <c r="W2351" s="10"/>
      <c r="X2351" s="50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0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  <c r="EY2351" s="1"/>
      <c r="EZ2351" s="1"/>
      <c r="FA2351" s="1"/>
      <c r="FB2351" s="1"/>
      <c r="FC2351" s="1"/>
      <c r="FD2351" s="1"/>
      <c r="FE2351" s="1"/>
      <c r="FF2351" s="1"/>
      <c r="FG2351" s="1"/>
      <c r="FH2351" s="1"/>
      <c r="FI2351" s="1"/>
      <c r="FJ2351" s="1"/>
    </row>
    <row r="2352" spans="1:166" x14ac:dyDescent="0.15">
      <c r="A2352" s="65"/>
      <c r="B2352" s="15"/>
      <c r="C2352" s="7"/>
      <c r="D2352" s="13"/>
      <c r="E2352" s="14"/>
      <c r="F2352" s="14"/>
      <c r="G2352" s="14"/>
      <c r="H2352" s="14"/>
      <c r="I2352" s="13"/>
      <c r="J2352" s="52"/>
      <c r="K2352" s="2"/>
      <c r="L2352" s="18"/>
      <c r="M2352" s="12"/>
      <c r="N2352" s="12"/>
      <c r="O2352" s="18"/>
      <c r="P2352" s="14"/>
      <c r="Q2352" s="27"/>
      <c r="R2352" s="14"/>
      <c r="S2352" s="4"/>
      <c r="T2352" s="52"/>
      <c r="U2352" s="10"/>
      <c r="V2352" s="10"/>
      <c r="W2352" s="10"/>
      <c r="X2352" s="50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0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  <c r="EY2352" s="1"/>
      <c r="EZ2352" s="1"/>
      <c r="FA2352" s="1"/>
      <c r="FB2352" s="1"/>
      <c r="FC2352" s="1"/>
      <c r="FD2352" s="1"/>
      <c r="FE2352" s="1"/>
      <c r="FF2352" s="1"/>
      <c r="FG2352" s="1"/>
      <c r="FH2352" s="1"/>
      <c r="FI2352" s="1"/>
      <c r="FJ2352" s="1"/>
    </row>
    <row r="2353" spans="1:166" x14ac:dyDescent="0.15">
      <c r="A2353" s="65"/>
      <c r="B2353" s="15"/>
      <c r="C2353" s="7"/>
      <c r="D2353" s="13"/>
      <c r="E2353" s="14"/>
      <c r="F2353" s="14"/>
      <c r="G2353" s="14"/>
      <c r="H2353" s="14"/>
      <c r="I2353" s="13"/>
      <c r="J2353" s="52"/>
      <c r="K2353" s="2"/>
      <c r="L2353" s="18"/>
      <c r="M2353" s="12"/>
      <c r="N2353" s="12"/>
      <c r="O2353" s="18"/>
      <c r="P2353" s="14"/>
      <c r="Q2353" s="27"/>
      <c r="R2353" s="14"/>
      <c r="S2353" s="4"/>
      <c r="T2353" s="52"/>
      <c r="U2353" s="10"/>
      <c r="V2353" s="10"/>
      <c r="W2353" s="10"/>
      <c r="X2353" s="50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0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  <c r="EY2353" s="1"/>
      <c r="EZ2353" s="1"/>
      <c r="FA2353" s="1"/>
      <c r="FB2353" s="1"/>
      <c r="FC2353" s="1"/>
      <c r="FD2353" s="1"/>
      <c r="FE2353" s="1"/>
      <c r="FF2353" s="1"/>
      <c r="FG2353" s="1"/>
      <c r="FH2353" s="1"/>
      <c r="FI2353" s="1"/>
      <c r="FJ2353" s="1"/>
    </row>
    <row r="2354" spans="1:166" x14ac:dyDescent="0.15">
      <c r="A2354" s="65"/>
      <c r="B2354" s="15"/>
      <c r="C2354" s="7"/>
      <c r="D2354" s="13"/>
      <c r="E2354" s="14"/>
      <c r="F2354" s="14"/>
      <c r="G2354" s="14"/>
      <c r="H2354" s="14"/>
      <c r="I2354" s="13"/>
      <c r="J2354" s="52"/>
      <c r="K2354" s="2"/>
      <c r="L2354" s="18"/>
      <c r="M2354" s="12"/>
      <c r="N2354" s="12"/>
      <c r="O2354" s="18"/>
      <c r="P2354" s="14"/>
      <c r="Q2354" s="27"/>
      <c r="R2354" s="14"/>
      <c r="S2354" s="4"/>
      <c r="T2354" s="52"/>
      <c r="U2354" s="10"/>
      <c r="V2354" s="10"/>
      <c r="W2354" s="10"/>
      <c r="X2354" s="50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0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  <c r="EY2354" s="1"/>
      <c r="EZ2354" s="1"/>
      <c r="FA2354" s="1"/>
      <c r="FB2354" s="1"/>
      <c r="FC2354" s="1"/>
      <c r="FD2354" s="1"/>
      <c r="FE2354" s="1"/>
      <c r="FF2354" s="1"/>
      <c r="FG2354" s="1"/>
      <c r="FH2354" s="1"/>
      <c r="FI2354" s="1"/>
      <c r="FJ2354" s="1"/>
    </row>
    <row r="2355" spans="1:166" x14ac:dyDescent="0.15">
      <c r="A2355" s="65"/>
      <c r="B2355" s="15"/>
      <c r="C2355" s="7"/>
      <c r="D2355" s="13"/>
      <c r="E2355" s="14"/>
      <c r="F2355" s="14"/>
      <c r="G2355" s="14"/>
      <c r="H2355" s="14"/>
      <c r="I2355" s="13"/>
      <c r="J2355" s="52"/>
      <c r="K2355" s="2"/>
      <c r="L2355" s="18"/>
      <c r="M2355" s="12"/>
      <c r="N2355" s="12"/>
      <c r="O2355" s="18"/>
      <c r="P2355" s="14"/>
      <c r="Q2355" s="27"/>
      <c r="R2355" s="14"/>
      <c r="S2355" s="4"/>
      <c r="T2355" s="52"/>
      <c r="U2355" s="10"/>
      <c r="V2355" s="10"/>
      <c r="W2355" s="10"/>
      <c r="X2355" s="50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0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  <c r="EY2355" s="1"/>
      <c r="EZ2355" s="1"/>
      <c r="FA2355" s="1"/>
      <c r="FB2355" s="1"/>
      <c r="FC2355" s="1"/>
      <c r="FD2355" s="1"/>
      <c r="FE2355" s="1"/>
      <c r="FF2355" s="1"/>
      <c r="FG2355" s="1"/>
      <c r="FH2355" s="1"/>
      <c r="FI2355" s="1"/>
      <c r="FJ2355" s="1"/>
    </row>
    <row r="2356" spans="1:166" x14ac:dyDescent="0.15">
      <c r="A2356" s="65"/>
      <c r="B2356" s="15"/>
      <c r="C2356" s="7"/>
      <c r="D2356" s="13"/>
      <c r="E2356" s="14"/>
      <c r="F2356" s="14"/>
      <c r="G2356" s="14"/>
      <c r="H2356" s="14"/>
      <c r="I2356" s="13"/>
      <c r="J2356" s="52"/>
      <c r="K2356" s="2"/>
      <c r="L2356" s="18"/>
      <c r="M2356" s="12"/>
      <c r="N2356" s="12"/>
      <c r="O2356" s="18"/>
      <c r="P2356" s="14"/>
      <c r="Q2356" s="27"/>
      <c r="R2356" s="14"/>
      <c r="S2356" s="4"/>
      <c r="T2356" s="52"/>
      <c r="U2356" s="10"/>
      <c r="V2356" s="10"/>
      <c r="W2356" s="10"/>
      <c r="X2356" s="50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0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  <c r="EY2356" s="1"/>
      <c r="EZ2356" s="1"/>
      <c r="FA2356" s="1"/>
      <c r="FB2356" s="1"/>
      <c r="FC2356" s="1"/>
      <c r="FD2356" s="1"/>
      <c r="FE2356" s="1"/>
      <c r="FF2356" s="1"/>
      <c r="FG2356" s="1"/>
      <c r="FH2356" s="1"/>
      <c r="FI2356" s="1"/>
      <c r="FJ2356" s="1"/>
    </row>
    <row r="2357" spans="1:166" x14ac:dyDescent="0.15">
      <c r="A2357" s="65"/>
      <c r="B2357" s="15"/>
      <c r="C2357" s="7"/>
      <c r="D2357" s="13"/>
      <c r="E2357" s="14"/>
      <c r="F2357" s="14"/>
      <c r="G2357" s="14"/>
      <c r="H2357" s="14"/>
      <c r="I2357" s="13"/>
      <c r="J2357" s="52"/>
      <c r="K2357" s="2"/>
      <c r="L2357" s="18"/>
      <c r="M2357" s="12"/>
      <c r="N2357" s="12"/>
      <c r="O2357" s="18"/>
      <c r="P2357" s="14"/>
      <c r="Q2357" s="27"/>
      <c r="R2357" s="14"/>
      <c r="S2357" s="4"/>
      <c r="T2357" s="52"/>
      <c r="U2357" s="10"/>
      <c r="V2357" s="10"/>
      <c r="W2357" s="10"/>
      <c r="X2357" s="50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0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  <c r="EY2357" s="1"/>
      <c r="EZ2357" s="1"/>
      <c r="FA2357" s="1"/>
      <c r="FB2357" s="1"/>
      <c r="FC2357" s="1"/>
      <c r="FD2357" s="1"/>
      <c r="FE2357" s="1"/>
      <c r="FF2357" s="1"/>
      <c r="FG2357" s="1"/>
      <c r="FH2357" s="1"/>
      <c r="FI2357" s="1"/>
      <c r="FJ2357" s="1"/>
    </row>
    <row r="2358" spans="1:166" x14ac:dyDescent="0.15">
      <c r="A2358" s="65"/>
      <c r="B2358" s="15"/>
      <c r="C2358" s="7"/>
      <c r="D2358" s="13"/>
      <c r="E2358" s="14"/>
      <c r="F2358" s="14"/>
      <c r="G2358" s="14"/>
      <c r="H2358" s="14"/>
      <c r="I2358" s="13"/>
      <c r="J2358" s="52"/>
      <c r="K2358" s="2"/>
      <c r="L2358" s="18"/>
      <c r="M2358" s="12"/>
      <c r="N2358" s="12"/>
      <c r="O2358" s="18"/>
      <c r="P2358" s="14"/>
      <c r="Q2358" s="27"/>
      <c r="R2358" s="14"/>
      <c r="S2358" s="4"/>
      <c r="T2358" s="52"/>
      <c r="U2358" s="10"/>
      <c r="V2358" s="10"/>
      <c r="W2358" s="10"/>
      <c r="X2358" s="50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0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  <c r="EY2358" s="1"/>
      <c r="EZ2358" s="1"/>
      <c r="FA2358" s="1"/>
      <c r="FB2358" s="1"/>
      <c r="FC2358" s="1"/>
      <c r="FD2358" s="1"/>
      <c r="FE2358" s="1"/>
      <c r="FF2358" s="1"/>
      <c r="FG2358" s="1"/>
      <c r="FH2358" s="1"/>
      <c r="FI2358" s="1"/>
      <c r="FJ2358" s="1"/>
    </row>
    <row r="2359" spans="1:166" x14ac:dyDescent="0.15">
      <c r="A2359" s="65"/>
      <c r="B2359" s="15"/>
      <c r="C2359" s="7"/>
      <c r="D2359" s="13"/>
      <c r="E2359" s="14"/>
      <c r="F2359" s="14"/>
      <c r="G2359" s="14"/>
      <c r="H2359" s="14"/>
      <c r="I2359" s="13"/>
      <c r="J2359" s="52"/>
      <c r="K2359" s="2"/>
      <c r="L2359" s="18"/>
      <c r="M2359" s="12"/>
      <c r="N2359" s="12"/>
      <c r="O2359" s="18"/>
      <c r="P2359" s="14"/>
      <c r="Q2359" s="27"/>
      <c r="R2359" s="14"/>
      <c r="S2359" s="4"/>
      <c r="T2359" s="52"/>
      <c r="U2359" s="10"/>
      <c r="V2359" s="10"/>
      <c r="W2359" s="10"/>
      <c r="X2359" s="50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0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  <c r="EY2359" s="1"/>
      <c r="EZ2359" s="1"/>
      <c r="FA2359" s="1"/>
      <c r="FB2359" s="1"/>
      <c r="FC2359" s="1"/>
      <c r="FD2359" s="1"/>
      <c r="FE2359" s="1"/>
      <c r="FF2359" s="1"/>
      <c r="FG2359" s="1"/>
      <c r="FH2359" s="1"/>
      <c r="FI2359" s="1"/>
      <c r="FJ2359" s="1"/>
    </row>
    <row r="2360" spans="1:166" x14ac:dyDescent="0.15">
      <c r="A2360" s="65"/>
      <c r="B2360" s="15"/>
      <c r="C2360" s="7"/>
      <c r="D2360" s="13"/>
      <c r="E2360" s="14"/>
      <c r="F2360" s="14"/>
      <c r="G2360" s="14"/>
      <c r="H2360" s="14"/>
      <c r="I2360" s="13"/>
      <c r="J2360" s="52"/>
      <c r="K2360" s="2"/>
      <c r="L2360" s="18"/>
      <c r="M2360" s="12"/>
      <c r="N2360" s="12"/>
      <c r="O2360" s="18"/>
      <c r="P2360" s="14"/>
      <c r="Q2360" s="27"/>
      <c r="R2360" s="14"/>
      <c r="S2360" s="4"/>
      <c r="T2360" s="52"/>
      <c r="U2360" s="10"/>
      <c r="V2360" s="10"/>
      <c r="W2360" s="10"/>
      <c r="X2360" s="50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0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  <c r="EY2360" s="1"/>
      <c r="EZ2360" s="1"/>
      <c r="FA2360" s="1"/>
      <c r="FB2360" s="1"/>
      <c r="FC2360" s="1"/>
      <c r="FD2360" s="1"/>
      <c r="FE2360" s="1"/>
      <c r="FF2360" s="1"/>
      <c r="FG2360" s="1"/>
      <c r="FH2360" s="1"/>
      <c r="FI2360" s="1"/>
      <c r="FJ2360" s="1"/>
    </row>
    <row r="2361" spans="1:166" x14ac:dyDescent="0.15">
      <c r="A2361" s="65"/>
      <c r="B2361" s="15"/>
      <c r="C2361" s="7"/>
      <c r="D2361" s="13"/>
      <c r="E2361" s="14"/>
      <c r="F2361" s="14"/>
      <c r="G2361" s="14"/>
      <c r="H2361" s="14"/>
      <c r="I2361" s="13"/>
      <c r="J2361" s="52"/>
      <c r="K2361" s="2"/>
      <c r="L2361" s="18"/>
      <c r="M2361" s="12"/>
      <c r="N2361" s="12"/>
      <c r="O2361" s="18"/>
      <c r="P2361" s="14"/>
      <c r="Q2361" s="27"/>
      <c r="R2361" s="14"/>
      <c r="S2361" s="4"/>
      <c r="T2361" s="52"/>
      <c r="U2361" s="10"/>
      <c r="V2361" s="10"/>
      <c r="W2361" s="10"/>
      <c r="X2361" s="50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0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  <c r="EY2361" s="1"/>
      <c r="EZ2361" s="1"/>
      <c r="FA2361" s="1"/>
      <c r="FB2361" s="1"/>
      <c r="FC2361" s="1"/>
      <c r="FD2361" s="1"/>
      <c r="FE2361" s="1"/>
      <c r="FF2361" s="1"/>
      <c r="FG2361" s="1"/>
      <c r="FH2361" s="1"/>
      <c r="FI2361" s="1"/>
      <c r="FJ2361" s="1"/>
    </row>
    <row r="2362" spans="1:166" x14ac:dyDescent="0.15">
      <c r="A2362" s="65"/>
      <c r="B2362" s="15"/>
      <c r="C2362" s="7"/>
      <c r="D2362" s="13"/>
      <c r="E2362" s="14"/>
      <c r="F2362" s="14"/>
      <c r="G2362" s="14"/>
      <c r="H2362" s="14"/>
      <c r="I2362" s="13"/>
      <c r="J2362" s="52"/>
      <c r="K2362" s="2"/>
      <c r="L2362" s="18"/>
      <c r="M2362" s="12"/>
      <c r="N2362" s="12"/>
      <c r="O2362" s="18"/>
      <c r="P2362" s="14"/>
      <c r="Q2362" s="27"/>
      <c r="R2362" s="14"/>
      <c r="S2362" s="4"/>
      <c r="T2362" s="52"/>
      <c r="U2362" s="10"/>
      <c r="V2362" s="10"/>
      <c r="W2362" s="10"/>
      <c r="X2362" s="50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0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  <c r="EY2362" s="1"/>
      <c r="EZ2362" s="1"/>
      <c r="FA2362" s="1"/>
      <c r="FB2362" s="1"/>
      <c r="FC2362" s="1"/>
      <c r="FD2362" s="1"/>
      <c r="FE2362" s="1"/>
      <c r="FF2362" s="1"/>
      <c r="FG2362" s="1"/>
      <c r="FH2362" s="1"/>
      <c r="FI2362" s="1"/>
      <c r="FJ2362" s="1"/>
    </row>
    <row r="2363" spans="1:166" x14ac:dyDescent="0.15">
      <c r="A2363" s="65"/>
      <c r="B2363" s="15"/>
      <c r="C2363" s="7"/>
      <c r="D2363" s="13"/>
      <c r="E2363" s="14"/>
      <c r="F2363" s="14"/>
      <c r="G2363" s="14"/>
      <c r="H2363" s="14"/>
      <c r="I2363" s="13"/>
      <c r="J2363" s="52"/>
      <c r="K2363" s="2"/>
      <c r="L2363" s="18"/>
      <c r="M2363" s="12"/>
      <c r="N2363" s="12"/>
      <c r="O2363" s="18"/>
      <c r="P2363" s="14"/>
      <c r="Q2363" s="27"/>
      <c r="R2363" s="14"/>
      <c r="S2363" s="4"/>
      <c r="T2363" s="52"/>
      <c r="U2363" s="10"/>
      <c r="V2363" s="10"/>
      <c r="W2363" s="10"/>
      <c r="X2363" s="50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0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  <c r="EY2363" s="1"/>
      <c r="EZ2363" s="1"/>
      <c r="FA2363" s="1"/>
      <c r="FB2363" s="1"/>
      <c r="FC2363" s="1"/>
      <c r="FD2363" s="1"/>
      <c r="FE2363" s="1"/>
      <c r="FF2363" s="1"/>
      <c r="FG2363" s="1"/>
      <c r="FH2363" s="1"/>
      <c r="FI2363" s="1"/>
      <c r="FJ2363" s="1"/>
    </row>
    <row r="2364" spans="1:166" x14ac:dyDescent="0.15">
      <c r="A2364" s="65"/>
      <c r="B2364" s="15"/>
      <c r="C2364" s="7"/>
      <c r="D2364" s="13"/>
      <c r="E2364" s="14"/>
      <c r="F2364" s="14"/>
      <c r="G2364" s="14"/>
      <c r="H2364" s="14"/>
      <c r="I2364" s="13"/>
      <c r="J2364" s="52"/>
      <c r="K2364" s="2"/>
      <c r="L2364" s="18"/>
      <c r="M2364" s="12"/>
      <c r="N2364" s="12"/>
      <c r="O2364" s="18"/>
      <c r="P2364" s="14"/>
      <c r="Q2364" s="27"/>
      <c r="R2364" s="14"/>
      <c r="S2364" s="4"/>
      <c r="T2364" s="52"/>
      <c r="U2364" s="10"/>
      <c r="V2364" s="10"/>
      <c r="W2364" s="10"/>
      <c r="X2364" s="50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0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  <c r="EY2364" s="1"/>
      <c r="EZ2364" s="1"/>
      <c r="FA2364" s="1"/>
      <c r="FB2364" s="1"/>
      <c r="FC2364" s="1"/>
      <c r="FD2364" s="1"/>
      <c r="FE2364" s="1"/>
      <c r="FF2364" s="1"/>
      <c r="FG2364" s="1"/>
      <c r="FH2364" s="1"/>
      <c r="FI2364" s="1"/>
      <c r="FJ2364" s="1"/>
    </row>
    <row r="2365" spans="1:166" x14ac:dyDescent="0.15">
      <c r="A2365" s="65"/>
      <c r="B2365" s="15"/>
      <c r="C2365" s="7"/>
      <c r="D2365" s="13"/>
      <c r="E2365" s="14"/>
      <c r="F2365" s="14"/>
      <c r="G2365" s="14"/>
      <c r="H2365" s="14"/>
      <c r="I2365" s="13"/>
      <c r="J2365" s="52"/>
      <c r="K2365" s="2"/>
      <c r="L2365" s="18"/>
      <c r="M2365" s="12"/>
      <c r="N2365" s="12"/>
      <c r="O2365" s="18"/>
      <c r="P2365" s="14"/>
      <c r="Q2365" s="27"/>
      <c r="R2365" s="14"/>
      <c r="S2365" s="4"/>
      <c r="T2365" s="52"/>
      <c r="U2365" s="10"/>
      <c r="V2365" s="10"/>
      <c r="W2365" s="10"/>
      <c r="X2365" s="50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0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  <c r="EY2365" s="1"/>
      <c r="EZ2365" s="1"/>
      <c r="FA2365" s="1"/>
      <c r="FB2365" s="1"/>
      <c r="FC2365" s="1"/>
      <c r="FD2365" s="1"/>
      <c r="FE2365" s="1"/>
      <c r="FF2365" s="1"/>
      <c r="FG2365" s="1"/>
      <c r="FH2365" s="1"/>
      <c r="FI2365" s="1"/>
      <c r="FJ2365" s="1"/>
    </row>
    <row r="2366" spans="1:166" x14ac:dyDescent="0.15">
      <c r="A2366" s="65"/>
      <c r="B2366" s="15"/>
      <c r="C2366" s="7"/>
      <c r="D2366" s="13"/>
      <c r="E2366" s="14"/>
      <c r="F2366" s="14"/>
      <c r="G2366" s="14"/>
      <c r="H2366" s="14"/>
      <c r="I2366" s="13"/>
      <c r="J2366" s="52"/>
      <c r="K2366" s="2"/>
      <c r="L2366" s="18"/>
      <c r="M2366" s="12"/>
      <c r="N2366" s="12"/>
      <c r="O2366" s="18"/>
      <c r="P2366" s="14"/>
      <c r="Q2366" s="27"/>
      <c r="R2366" s="14"/>
      <c r="S2366" s="4"/>
      <c r="T2366" s="52"/>
      <c r="U2366" s="10"/>
      <c r="V2366" s="10"/>
      <c r="W2366" s="10"/>
      <c r="X2366" s="50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0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  <c r="EY2366" s="1"/>
      <c r="EZ2366" s="1"/>
      <c r="FA2366" s="1"/>
      <c r="FB2366" s="1"/>
      <c r="FC2366" s="1"/>
      <c r="FD2366" s="1"/>
      <c r="FE2366" s="1"/>
      <c r="FF2366" s="1"/>
      <c r="FG2366" s="1"/>
      <c r="FH2366" s="1"/>
      <c r="FI2366" s="1"/>
      <c r="FJ2366" s="1"/>
    </row>
    <row r="2367" spans="1:166" x14ac:dyDescent="0.15">
      <c r="A2367" s="65"/>
      <c r="B2367" s="15"/>
      <c r="C2367" s="7"/>
      <c r="D2367" s="13"/>
      <c r="E2367" s="14"/>
      <c r="F2367" s="14"/>
      <c r="G2367" s="14"/>
      <c r="H2367" s="14"/>
      <c r="I2367" s="13"/>
      <c r="J2367" s="52"/>
      <c r="K2367" s="2"/>
      <c r="L2367" s="18"/>
      <c r="M2367" s="12"/>
      <c r="N2367" s="12"/>
      <c r="O2367" s="18"/>
      <c r="P2367" s="14"/>
      <c r="Q2367" s="27"/>
      <c r="R2367" s="14"/>
      <c r="S2367" s="4"/>
      <c r="T2367" s="52"/>
      <c r="U2367" s="10"/>
      <c r="V2367" s="10"/>
      <c r="W2367" s="10"/>
      <c r="X2367" s="50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0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  <c r="EY2367" s="1"/>
      <c r="EZ2367" s="1"/>
      <c r="FA2367" s="1"/>
      <c r="FB2367" s="1"/>
      <c r="FC2367" s="1"/>
      <c r="FD2367" s="1"/>
      <c r="FE2367" s="1"/>
      <c r="FF2367" s="1"/>
      <c r="FG2367" s="1"/>
      <c r="FH2367" s="1"/>
      <c r="FI2367" s="1"/>
      <c r="FJ2367" s="1"/>
    </row>
    <row r="2368" spans="1:166" x14ac:dyDescent="0.15">
      <c r="A2368" s="65"/>
      <c r="B2368" s="15"/>
      <c r="C2368" s="7"/>
      <c r="D2368" s="13"/>
      <c r="E2368" s="14"/>
      <c r="F2368" s="14"/>
      <c r="G2368" s="14"/>
      <c r="H2368" s="14"/>
      <c r="I2368" s="13"/>
      <c r="J2368" s="52"/>
      <c r="K2368" s="2"/>
      <c r="L2368" s="18"/>
      <c r="M2368" s="12"/>
      <c r="N2368" s="12"/>
      <c r="O2368" s="18"/>
      <c r="P2368" s="14"/>
      <c r="Q2368" s="27"/>
      <c r="R2368" s="14"/>
      <c r="S2368" s="4"/>
      <c r="T2368" s="52"/>
      <c r="U2368" s="10"/>
      <c r="V2368" s="10"/>
      <c r="W2368" s="10"/>
      <c r="X2368" s="50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0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  <c r="EY2368" s="1"/>
      <c r="EZ2368" s="1"/>
      <c r="FA2368" s="1"/>
      <c r="FB2368" s="1"/>
      <c r="FC2368" s="1"/>
      <c r="FD2368" s="1"/>
      <c r="FE2368" s="1"/>
      <c r="FF2368" s="1"/>
      <c r="FG2368" s="1"/>
      <c r="FH2368" s="1"/>
      <c r="FI2368" s="1"/>
      <c r="FJ2368" s="1"/>
    </row>
    <row r="2369" spans="1:166" x14ac:dyDescent="0.15">
      <c r="A2369" s="65"/>
      <c r="B2369" s="15"/>
      <c r="C2369" s="7"/>
      <c r="D2369" s="13"/>
      <c r="E2369" s="14"/>
      <c r="F2369" s="14"/>
      <c r="G2369" s="14"/>
      <c r="H2369" s="14"/>
      <c r="I2369" s="13"/>
      <c r="J2369" s="52"/>
      <c r="K2369" s="2"/>
      <c r="L2369" s="18"/>
      <c r="M2369" s="12"/>
      <c r="N2369" s="12"/>
      <c r="O2369" s="18"/>
      <c r="P2369" s="14"/>
      <c r="Q2369" s="27"/>
      <c r="R2369" s="14"/>
      <c r="S2369" s="4"/>
      <c r="T2369" s="52"/>
      <c r="U2369" s="10"/>
      <c r="V2369" s="10"/>
      <c r="W2369" s="10"/>
      <c r="X2369" s="50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0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  <c r="EY2369" s="1"/>
      <c r="EZ2369" s="1"/>
      <c r="FA2369" s="1"/>
      <c r="FB2369" s="1"/>
      <c r="FC2369" s="1"/>
      <c r="FD2369" s="1"/>
      <c r="FE2369" s="1"/>
      <c r="FF2369" s="1"/>
      <c r="FG2369" s="1"/>
      <c r="FH2369" s="1"/>
      <c r="FI2369" s="1"/>
      <c r="FJ2369" s="1"/>
    </row>
    <row r="2370" spans="1:166" x14ac:dyDescent="0.15">
      <c r="A2370" s="65"/>
      <c r="B2370" s="15"/>
      <c r="C2370" s="7"/>
      <c r="D2370" s="13"/>
      <c r="E2370" s="14"/>
      <c r="F2370" s="14"/>
      <c r="G2370" s="14"/>
      <c r="H2370" s="14"/>
      <c r="I2370" s="13"/>
      <c r="J2370" s="52"/>
      <c r="K2370" s="2"/>
      <c r="L2370" s="18"/>
      <c r="M2370" s="12"/>
      <c r="N2370" s="12"/>
      <c r="O2370" s="18"/>
      <c r="P2370" s="14"/>
      <c r="Q2370" s="27"/>
      <c r="R2370" s="14"/>
      <c r="S2370" s="4"/>
      <c r="T2370" s="52"/>
      <c r="U2370" s="10"/>
      <c r="V2370" s="10"/>
      <c r="W2370" s="10"/>
      <c r="X2370" s="50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0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  <c r="EY2370" s="1"/>
      <c r="EZ2370" s="1"/>
      <c r="FA2370" s="1"/>
      <c r="FB2370" s="1"/>
      <c r="FC2370" s="1"/>
      <c r="FD2370" s="1"/>
      <c r="FE2370" s="1"/>
      <c r="FF2370" s="1"/>
      <c r="FG2370" s="1"/>
      <c r="FH2370" s="1"/>
      <c r="FI2370" s="1"/>
      <c r="FJ2370" s="1"/>
    </row>
    <row r="2371" spans="1:166" x14ac:dyDescent="0.15">
      <c r="A2371" s="65"/>
      <c r="B2371" s="15"/>
      <c r="C2371" s="7"/>
      <c r="D2371" s="13"/>
      <c r="E2371" s="14"/>
      <c r="F2371" s="14"/>
      <c r="G2371" s="14"/>
      <c r="H2371" s="14"/>
      <c r="I2371" s="13"/>
      <c r="J2371" s="52"/>
      <c r="K2371" s="2"/>
      <c r="L2371" s="18"/>
      <c r="M2371" s="12"/>
      <c r="N2371" s="12"/>
      <c r="O2371" s="18"/>
      <c r="P2371" s="14"/>
      <c r="Q2371" s="27"/>
      <c r="R2371" s="14"/>
      <c r="S2371" s="4"/>
      <c r="T2371" s="52"/>
      <c r="U2371" s="10"/>
      <c r="V2371" s="10"/>
      <c r="W2371" s="10"/>
      <c r="X2371" s="50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0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  <c r="EY2371" s="1"/>
      <c r="EZ2371" s="1"/>
      <c r="FA2371" s="1"/>
      <c r="FB2371" s="1"/>
      <c r="FC2371" s="1"/>
      <c r="FD2371" s="1"/>
      <c r="FE2371" s="1"/>
      <c r="FF2371" s="1"/>
      <c r="FG2371" s="1"/>
      <c r="FH2371" s="1"/>
      <c r="FI2371" s="1"/>
      <c r="FJ2371" s="1"/>
    </row>
    <row r="2372" spans="1:166" x14ac:dyDescent="0.15">
      <c r="A2372" s="65"/>
      <c r="B2372" s="15"/>
      <c r="C2372" s="7"/>
      <c r="D2372" s="13"/>
      <c r="E2372" s="14"/>
      <c r="F2372" s="14"/>
      <c r="G2372" s="14"/>
      <c r="H2372" s="14"/>
      <c r="I2372" s="13"/>
      <c r="J2372" s="52"/>
      <c r="K2372" s="2"/>
      <c r="L2372" s="18"/>
      <c r="M2372" s="12"/>
      <c r="N2372" s="12"/>
      <c r="O2372" s="18"/>
      <c r="P2372" s="14"/>
      <c r="Q2372" s="27"/>
      <c r="R2372" s="14"/>
      <c r="S2372" s="4"/>
      <c r="T2372" s="52"/>
      <c r="U2372" s="10"/>
      <c r="V2372" s="10"/>
      <c r="W2372" s="10"/>
      <c r="X2372" s="50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0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  <c r="EY2372" s="1"/>
      <c r="EZ2372" s="1"/>
      <c r="FA2372" s="1"/>
      <c r="FB2372" s="1"/>
      <c r="FC2372" s="1"/>
      <c r="FD2372" s="1"/>
      <c r="FE2372" s="1"/>
      <c r="FF2372" s="1"/>
      <c r="FG2372" s="1"/>
      <c r="FH2372" s="1"/>
      <c r="FI2372" s="1"/>
      <c r="FJ2372" s="1"/>
    </row>
    <row r="2373" spans="1:166" x14ac:dyDescent="0.15">
      <c r="A2373" s="65"/>
      <c r="B2373" s="15"/>
      <c r="C2373" s="7"/>
      <c r="D2373" s="13"/>
      <c r="E2373" s="14"/>
      <c r="F2373" s="14"/>
      <c r="G2373" s="14"/>
      <c r="H2373" s="14"/>
      <c r="I2373" s="13"/>
      <c r="J2373" s="52"/>
      <c r="K2373" s="2"/>
      <c r="L2373" s="18"/>
      <c r="M2373" s="12"/>
      <c r="N2373" s="12"/>
      <c r="O2373" s="18"/>
      <c r="P2373" s="14"/>
      <c r="Q2373" s="27"/>
      <c r="R2373" s="14"/>
      <c r="S2373" s="4"/>
      <c r="T2373" s="52"/>
      <c r="U2373" s="10"/>
      <c r="V2373" s="10"/>
      <c r="W2373" s="10"/>
      <c r="X2373" s="50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0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  <c r="EY2373" s="1"/>
      <c r="EZ2373" s="1"/>
      <c r="FA2373" s="1"/>
      <c r="FB2373" s="1"/>
      <c r="FC2373" s="1"/>
      <c r="FD2373" s="1"/>
      <c r="FE2373" s="1"/>
      <c r="FF2373" s="1"/>
      <c r="FG2373" s="1"/>
      <c r="FH2373" s="1"/>
      <c r="FI2373" s="1"/>
      <c r="FJ2373" s="1"/>
    </row>
    <row r="2374" spans="1:166" x14ac:dyDescent="0.15">
      <c r="A2374" s="65"/>
      <c r="B2374" s="15"/>
      <c r="C2374" s="7"/>
      <c r="D2374" s="13"/>
      <c r="E2374" s="14"/>
      <c r="F2374" s="14"/>
      <c r="G2374" s="14"/>
      <c r="H2374" s="14"/>
      <c r="I2374" s="13"/>
      <c r="J2374" s="52"/>
      <c r="K2374" s="2"/>
      <c r="L2374" s="18"/>
      <c r="M2374" s="12"/>
      <c r="N2374" s="12"/>
      <c r="O2374" s="18"/>
      <c r="P2374" s="14"/>
      <c r="Q2374" s="27"/>
      <c r="R2374" s="14"/>
      <c r="S2374" s="4"/>
      <c r="T2374" s="52"/>
      <c r="U2374" s="10"/>
      <c r="V2374" s="10"/>
      <c r="W2374" s="10"/>
      <c r="X2374" s="50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0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  <c r="EY2374" s="1"/>
      <c r="EZ2374" s="1"/>
      <c r="FA2374" s="1"/>
      <c r="FB2374" s="1"/>
      <c r="FC2374" s="1"/>
      <c r="FD2374" s="1"/>
      <c r="FE2374" s="1"/>
      <c r="FF2374" s="1"/>
      <c r="FG2374" s="1"/>
      <c r="FH2374" s="1"/>
      <c r="FI2374" s="1"/>
      <c r="FJ2374" s="1"/>
    </row>
    <row r="2375" spans="1:166" x14ac:dyDescent="0.15">
      <c r="A2375" s="65"/>
      <c r="B2375" s="15"/>
      <c r="C2375" s="7"/>
      <c r="D2375" s="13"/>
      <c r="E2375" s="14"/>
      <c r="F2375" s="14"/>
      <c r="G2375" s="14"/>
      <c r="H2375" s="14"/>
      <c r="I2375" s="13"/>
      <c r="J2375" s="52"/>
      <c r="K2375" s="2"/>
      <c r="L2375" s="18"/>
      <c r="M2375" s="12"/>
      <c r="N2375" s="12"/>
      <c r="O2375" s="18"/>
      <c r="P2375" s="14"/>
      <c r="Q2375" s="27"/>
      <c r="R2375" s="14"/>
      <c r="S2375" s="4"/>
      <c r="T2375" s="52"/>
      <c r="U2375" s="10"/>
      <c r="V2375" s="10"/>
      <c r="W2375" s="10"/>
      <c r="X2375" s="50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0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  <c r="EY2375" s="1"/>
      <c r="EZ2375" s="1"/>
      <c r="FA2375" s="1"/>
      <c r="FB2375" s="1"/>
      <c r="FC2375" s="1"/>
      <c r="FD2375" s="1"/>
      <c r="FE2375" s="1"/>
      <c r="FF2375" s="1"/>
      <c r="FG2375" s="1"/>
      <c r="FH2375" s="1"/>
      <c r="FI2375" s="1"/>
      <c r="FJ2375" s="1"/>
    </row>
    <row r="2376" spans="1:166" x14ac:dyDescent="0.15">
      <c r="A2376" s="65"/>
      <c r="B2376" s="15"/>
      <c r="C2376" s="7"/>
      <c r="D2376" s="13"/>
      <c r="E2376" s="14"/>
      <c r="F2376" s="14"/>
      <c r="G2376" s="14"/>
      <c r="H2376" s="14"/>
      <c r="I2376" s="13"/>
      <c r="J2376" s="52"/>
      <c r="K2376" s="2"/>
      <c r="L2376" s="18"/>
      <c r="M2376" s="12"/>
      <c r="N2376" s="12"/>
      <c r="O2376" s="18"/>
      <c r="P2376" s="14"/>
      <c r="Q2376" s="27"/>
      <c r="R2376" s="14"/>
      <c r="S2376" s="4"/>
      <c r="T2376" s="52"/>
      <c r="U2376" s="10"/>
      <c r="V2376" s="10"/>
      <c r="W2376" s="10"/>
      <c r="X2376" s="50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0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  <c r="EY2376" s="1"/>
      <c r="EZ2376" s="1"/>
      <c r="FA2376" s="1"/>
      <c r="FB2376" s="1"/>
      <c r="FC2376" s="1"/>
      <c r="FD2376" s="1"/>
      <c r="FE2376" s="1"/>
      <c r="FF2376" s="1"/>
      <c r="FG2376" s="1"/>
      <c r="FH2376" s="1"/>
      <c r="FI2376" s="1"/>
      <c r="FJ2376" s="1"/>
    </row>
    <row r="2377" spans="1:166" x14ac:dyDescent="0.15">
      <c r="A2377" s="65"/>
      <c r="B2377" s="15"/>
      <c r="C2377" s="7"/>
      <c r="D2377" s="13"/>
      <c r="E2377" s="14"/>
      <c r="F2377" s="14"/>
      <c r="G2377" s="14"/>
      <c r="H2377" s="14"/>
      <c r="I2377" s="13"/>
      <c r="J2377" s="52"/>
      <c r="K2377" s="2"/>
      <c r="L2377" s="18"/>
      <c r="M2377" s="12"/>
      <c r="N2377" s="12"/>
      <c r="O2377" s="18"/>
      <c r="P2377" s="14"/>
      <c r="Q2377" s="27"/>
      <c r="R2377" s="14"/>
      <c r="S2377" s="4"/>
      <c r="T2377" s="52"/>
      <c r="U2377" s="10"/>
      <c r="V2377" s="10"/>
      <c r="W2377" s="10"/>
      <c r="X2377" s="50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0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  <c r="EY2377" s="1"/>
      <c r="EZ2377" s="1"/>
      <c r="FA2377" s="1"/>
      <c r="FB2377" s="1"/>
      <c r="FC2377" s="1"/>
      <c r="FD2377" s="1"/>
      <c r="FE2377" s="1"/>
      <c r="FF2377" s="1"/>
      <c r="FG2377" s="1"/>
      <c r="FH2377" s="1"/>
      <c r="FI2377" s="1"/>
      <c r="FJ2377" s="1"/>
    </row>
    <row r="2378" spans="1:166" x14ac:dyDescent="0.15">
      <c r="A2378" s="65"/>
      <c r="B2378" s="15"/>
      <c r="C2378" s="7"/>
      <c r="D2378" s="13"/>
      <c r="E2378" s="14"/>
      <c r="F2378" s="14"/>
      <c r="G2378" s="14"/>
      <c r="H2378" s="14"/>
      <c r="I2378" s="13"/>
      <c r="J2378" s="52"/>
      <c r="K2378" s="2"/>
      <c r="L2378" s="18"/>
      <c r="M2378" s="12"/>
      <c r="N2378" s="12"/>
      <c r="O2378" s="18"/>
      <c r="P2378" s="14"/>
      <c r="Q2378" s="27"/>
      <c r="R2378" s="14"/>
      <c r="S2378" s="4"/>
      <c r="T2378" s="52"/>
      <c r="U2378" s="10"/>
      <c r="V2378" s="10"/>
      <c r="W2378" s="10"/>
      <c r="X2378" s="50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0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  <c r="EY2378" s="1"/>
      <c r="EZ2378" s="1"/>
      <c r="FA2378" s="1"/>
      <c r="FB2378" s="1"/>
      <c r="FC2378" s="1"/>
      <c r="FD2378" s="1"/>
      <c r="FE2378" s="1"/>
      <c r="FF2378" s="1"/>
      <c r="FG2378" s="1"/>
      <c r="FH2378" s="1"/>
      <c r="FI2378" s="1"/>
      <c r="FJ2378" s="1"/>
    </row>
    <row r="2379" spans="1:166" x14ac:dyDescent="0.15">
      <c r="A2379" s="65"/>
      <c r="B2379" s="15"/>
      <c r="C2379" s="7"/>
      <c r="D2379" s="13"/>
      <c r="E2379" s="14"/>
      <c r="F2379" s="14"/>
      <c r="G2379" s="14"/>
      <c r="H2379" s="14"/>
      <c r="I2379" s="13"/>
      <c r="J2379" s="52"/>
      <c r="K2379" s="2"/>
      <c r="L2379" s="18"/>
      <c r="M2379" s="12"/>
      <c r="N2379" s="12"/>
      <c r="O2379" s="18"/>
      <c r="P2379" s="14"/>
      <c r="Q2379" s="27"/>
      <c r="R2379" s="14"/>
      <c r="S2379" s="4"/>
      <c r="T2379" s="52"/>
      <c r="U2379" s="10"/>
      <c r="V2379" s="10"/>
      <c r="W2379" s="10"/>
      <c r="X2379" s="50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0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  <c r="EY2379" s="1"/>
      <c r="EZ2379" s="1"/>
      <c r="FA2379" s="1"/>
      <c r="FB2379" s="1"/>
      <c r="FC2379" s="1"/>
      <c r="FD2379" s="1"/>
      <c r="FE2379" s="1"/>
      <c r="FF2379" s="1"/>
      <c r="FG2379" s="1"/>
      <c r="FH2379" s="1"/>
      <c r="FI2379" s="1"/>
      <c r="FJ2379" s="1"/>
    </row>
    <row r="2380" spans="1:166" x14ac:dyDescent="0.15">
      <c r="A2380" s="65"/>
      <c r="B2380" s="15"/>
      <c r="C2380" s="7"/>
      <c r="D2380" s="13"/>
      <c r="E2380" s="14"/>
      <c r="F2380" s="14"/>
      <c r="G2380" s="14"/>
      <c r="H2380" s="14"/>
      <c r="I2380" s="13"/>
      <c r="J2380" s="52"/>
      <c r="K2380" s="2"/>
      <c r="L2380" s="18"/>
      <c r="M2380" s="12"/>
      <c r="N2380" s="12"/>
      <c r="O2380" s="18"/>
      <c r="P2380" s="14"/>
      <c r="Q2380" s="27"/>
      <c r="R2380" s="14"/>
      <c r="S2380" s="4"/>
      <c r="T2380" s="52"/>
      <c r="U2380" s="10"/>
      <c r="V2380" s="10"/>
      <c r="W2380" s="10"/>
      <c r="X2380" s="50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0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  <c r="EY2380" s="1"/>
      <c r="EZ2380" s="1"/>
      <c r="FA2380" s="1"/>
      <c r="FB2380" s="1"/>
      <c r="FC2380" s="1"/>
      <c r="FD2380" s="1"/>
      <c r="FE2380" s="1"/>
      <c r="FF2380" s="1"/>
      <c r="FG2380" s="1"/>
      <c r="FH2380" s="1"/>
      <c r="FI2380" s="1"/>
      <c r="FJ2380" s="1"/>
    </row>
    <row r="2381" spans="1:166" x14ac:dyDescent="0.15">
      <c r="A2381" s="65"/>
      <c r="B2381" s="15"/>
      <c r="C2381" s="7"/>
      <c r="D2381" s="13"/>
      <c r="E2381" s="14"/>
      <c r="F2381" s="14"/>
      <c r="G2381" s="14"/>
      <c r="H2381" s="14"/>
      <c r="I2381" s="13"/>
      <c r="J2381" s="52"/>
      <c r="K2381" s="2"/>
      <c r="L2381" s="18"/>
      <c r="M2381" s="12"/>
      <c r="N2381" s="12"/>
      <c r="O2381" s="18"/>
      <c r="P2381" s="14"/>
      <c r="Q2381" s="27"/>
      <c r="R2381" s="14"/>
      <c r="S2381" s="4"/>
      <c r="T2381" s="52"/>
      <c r="U2381" s="10"/>
      <c r="V2381" s="10"/>
      <c r="W2381" s="10"/>
      <c r="X2381" s="50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0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  <c r="EY2381" s="1"/>
      <c r="EZ2381" s="1"/>
      <c r="FA2381" s="1"/>
      <c r="FB2381" s="1"/>
      <c r="FC2381" s="1"/>
      <c r="FD2381" s="1"/>
      <c r="FE2381" s="1"/>
      <c r="FF2381" s="1"/>
      <c r="FG2381" s="1"/>
      <c r="FH2381" s="1"/>
      <c r="FI2381" s="1"/>
      <c r="FJ2381" s="1"/>
    </row>
    <row r="2382" spans="1:166" x14ac:dyDescent="0.15">
      <c r="A2382" s="65"/>
      <c r="B2382" s="15"/>
      <c r="C2382" s="7"/>
      <c r="D2382" s="13"/>
      <c r="E2382" s="14"/>
      <c r="F2382" s="14"/>
      <c r="G2382" s="14"/>
      <c r="H2382" s="14"/>
      <c r="I2382" s="13"/>
      <c r="J2382" s="52"/>
      <c r="K2382" s="2"/>
      <c r="L2382" s="18"/>
      <c r="M2382" s="12"/>
      <c r="N2382" s="12"/>
      <c r="O2382" s="18"/>
      <c r="P2382" s="14"/>
      <c r="Q2382" s="27"/>
      <c r="R2382" s="14"/>
      <c r="S2382" s="4"/>
      <c r="T2382" s="52"/>
      <c r="U2382" s="10"/>
      <c r="V2382" s="10"/>
      <c r="W2382" s="10"/>
      <c r="X2382" s="50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0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  <c r="EY2382" s="1"/>
      <c r="EZ2382" s="1"/>
      <c r="FA2382" s="1"/>
      <c r="FB2382" s="1"/>
      <c r="FC2382" s="1"/>
      <c r="FD2382" s="1"/>
      <c r="FE2382" s="1"/>
      <c r="FF2382" s="1"/>
      <c r="FG2382" s="1"/>
      <c r="FH2382" s="1"/>
      <c r="FI2382" s="1"/>
      <c r="FJ2382" s="1"/>
    </row>
    <row r="2383" spans="1:166" x14ac:dyDescent="0.15">
      <c r="A2383" s="65"/>
      <c r="B2383" s="15"/>
      <c r="C2383" s="7"/>
      <c r="D2383" s="13"/>
      <c r="E2383" s="14"/>
      <c r="F2383" s="14"/>
      <c r="G2383" s="14"/>
      <c r="H2383" s="14"/>
      <c r="I2383" s="13"/>
      <c r="J2383" s="52"/>
      <c r="K2383" s="2"/>
      <c r="L2383" s="18"/>
      <c r="M2383" s="12"/>
      <c r="N2383" s="12"/>
      <c r="O2383" s="18"/>
      <c r="P2383" s="14"/>
      <c r="Q2383" s="27"/>
      <c r="R2383" s="14"/>
      <c r="S2383" s="4"/>
      <c r="T2383" s="52"/>
      <c r="U2383" s="10"/>
      <c r="V2383" s="10"/>
      <c r="W2383" s="10"/>
      <c r="X2383" s="50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0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  <c r="EY2383" s="1"/>
      <c r="EZ2383" s="1"/>
      <c r="FA2383" s="1"/>
      <c r="FB2383" s="1"/>
      <c r="FC2383" s="1"/>
      <c r="FD2383" s="1"/>
      <c r="FE2383" s="1"/>
      <c r="FF2383" s="1"/>
      <c r="FG2383" s="1"/>
      <c r="FH2383" s="1"/>
      <c r="FI2383" s="1"/>
      <c r="FJ2383" s="1"/>
    </row>
    <row r="2384" spans="1:166" x14ac:dyDescent="0.15">
      <c r="A2384" s="65"/>
      <c r="B2384" s="15"/>
      <c r="C2384" s="7"/>
      <c r="D2384" s="13"/>
      <c r="E2384" s="14"/>
      <c r="F2384" s="14"/>
      <c r="G2384" s="14"/>
      <c r="H2384" s="14"/>
      <c r="I2384" s="13"/>
      <c r="J2384" s="52"/>
      <c r="K2384" s="2"/>
      <c r="L2384" s="18"/>
      <c r="M2384" s="12"/>
      <c r="N2384" s="12"/>
      <c r="O2384" s="18"/>
      <c r="P2384" s="14"/>
      <c r="Q2384" s="27"/>
      <c r="R2384" s="14"/>
      <c r="S2384" s="4"/>
      <c r="T2384" s="52"/>
      <c r="U2384" s="10"/>
      <c r="V2384" s="10"/>
      <c r="W2384" s="10"/>
      <c r="X2384" s="50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0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  <c r="EY2384" s="1"/>
      <c r="EZ2384" s="1"/>
      <c r="FA2384" s="1"/>
      <c r="FB2384" s="1"/>
      <c r="FC2384" s="1"/>
      <c r="FD2384" s="1"/>
      <c r="FE2384" s="1"/>
      <c r="FF2384" s="1"/>
      <c r="FG2384" s="1"/>
      <c r="FH2384" s="1"/>
      <c r="FI2384" s="1"/>
      <c r="FJ2384" s="1"/>
    </row>
    <row r="2385" spans="1:166" x14ac:dyDescent="0.15">
      <c r="A2385" s="65"/>
      <c r="B2385" s="15"/>
      <c r="C2385" s="7"/>
      <c r="D2385" s="13"/>
      <c r="E2385" s="14"/>
      <c r="F2385" s="14"/>
      <c r="G2385" s="14"/>
      <c r="H2385" s="14"/>
      <c r="I2385" s="13"/>
      <c r="J2385" s="52"/>
      <c r="K2385" s="2"/>
      <c r="L2385" s="18"/>
      <c r="M2385" s="12"/>
      <c r="N2385" s="12"/>
      <c r="O2385" s="18"/>
      <c r="P2385" s="14"/>
      <c r="Q2385" s="27"/>
      <c r="R2385" s="14"/>
      <c r="S2385" s="4"/>
      <c r="T2385" s="52"/>
      <c r="U2385" s="45"/>
      <c r="V2385" s="45"/>
      <c r="W2385" s="45"/>
      <c r="X2385" s="58"/>
      <c r="Y2385" s="34"/>
      <c r="Z2385" s="39"/>
      <c r="AA2385" s="45"/>
      <c r="AB2385" s="34"/>
      <c r="AC2385" s="34"/>
      <c r="AD2385" s="34"/>
      <c r="AE2385" s="45"/>
      <c r="AF2385" s="35"/>
      <c r="AG2385" s="45"/>
      <c r="AH2385" s="45"/>
      <c r="AI2385" s="39"/>
      <c r="AJ2385" s="39"/>
      <c r="AK2385" s="39"/>
      <c r="AL2385" s="39"/>
      <c r="AM2385" s="39"/>
      <c r="AN2385" s="39"/>
      <c r="AO2385" s="39"/>
      <c r="AP2385" s="39"/>
      <c r="AQ2385" s="39"/>
      <c r="AR2385" s="39"/>
      <c r="AS2385" s="39"/>
      <c r="AT2385" s="39"/>
      <c r="AU2385" s="39"/>
      <c r="AV2385" s="39"/>
      <c r="AW2385" s="39"/>
      <c r="AX2385" s="39"/>
      <c r="AY2385" s="39"/>
      <c r="AZ2385" s="39"/>
      <c r="BA2385" s="39"/>
      <c r="BB2385" s="39"/>
      <c r="BC2385" s="39"/>
      <c r="BD2385" s="39"/>
      <c r="BE2385" s="39"/>
      <c r="BF2385" s="39"/>
      <c r="BG2385" s="39"/>
      <c r="BH2385" s="39"/>
      <c r="BI2385" s="39"/>
      <c r="BJ2385" s="39"/>
      <c r="BK2385" s="39"/>
      <c r="BL2385" s="39"/>
      <c r="BM2385" s="39"/>
      <c r="BN2385" s="39"/>
      <c r="BO2385" s="39"/>
      <c r="BP2385" s="39"/>
      <c r="BQ2385" s="39"/>
      <c r="BR2385" s="39"/>
      <c r="BS2385" s="39"/>
      <c r="BT2385" s="39"/>
      <c r="BU2385" s="39"/>
      <c r="BV2385" s="39"/>
      <c r="BW2385" s="39"/>
      <c r="BX2385" s="39"/>
      <c r="BY2385" s="39"/>
      <c r="BZ2385" s="39"/>
      <c r="CA2385" s="39"/>
      <c r="CB2385" s="39"/>
      <c r="CC2385" s="39"/>
      <c r="CD2385" s="39"/>
      <c r="CE2385" s="39"/>
      <c r="CF2385" s="39"/>
      <c r="CG2385" s="39"/>
      <c r="CH2385" s="39"/>
      <c r="CI2385" s="39"/>
      <c r="CJ2385" s="39"/>
      <c r="CK2385" s="39"/>
      <c r="CL2385" s="39"/>
      <c r="CM2385" s="39"/>
      <c r="CN2385" s="39"/>
      <c r="CO2385" s="39"/>
      <c r="CP2385" s="39"/>
      <c r="CQ2385" s="39"/>
      <c r="CR2385" s="39"/>
      <c r="CS2385" s="39"/>
      <c r="CT2385" s="39"/>
      <c r="CU2385" s="39"/>
      <c r="CV2385" s="39"/>
      <c r="CW2385" s="39"/>
      <c r="CX2385" s="39"/>
      <c r="CY2385" s="39"/>
      <c r="CZ2385" s="39"/>
      <c r="DA2385" s="39"/>
      <c r="DB2385" s="39"/>
      <c r="DC2385" s="39"/>
      <c r="DD2385" s="39"/>
      <c r="DE2385" s="39"/>
      <c r="DF2385" s="39"/>
      <c r="DG2385" s="39"/>
      <c r="DH2385" s="39"/>
      <c r="DI2385" s="39"/>
      <c r="DJ2385" s="39"/>
      <c r="DK2385" s="39"/>
      <c r="DL2385" s="39"/>
      <c r="DM2385" s="39"/>
      <c r="DN2385" s="39"/>
      <c r="DO2385" s="39"/>
      <c r="DP2385" s="39"/>
      <c r="DQ2385" s="39"/>
      <c r="DR2385" s="39"/>
      <c r="DS2385" s="39"/>
      <c r="DT2385" s="39"/>
      <c r="DU2385" s="39"/>
      <c r="DV2385" s="39"/>
      <c r="DW2385" s="39"/>
      <c r="DX2385" s="39"/>
      <c r="DY2385" s="39"/>
      <c r="DZ2385" s="39"/>
      <c r="EA2385" s="39"/>
      <c r="EB2385" s="39"/>
      <c r="EC2385" s="39"/>
      <c r="ED2385" s="39"/>
      <c r="EE2385" s="39"/>
      <c r="EF2385" s="39"/>
      <c r="EG2385" s="39"/>
      <c r="EH2385" s="39"/>
      <c r="EI2385" s="39"/>
      <c r="EJ2385" s="39"/>
      <c r="EK2385" s="39"/>
      <c r="EL2385" s="39"/>
      <c r="EM2385" s="39"/>
      <c r="EN2385" s="39"/>
      <c r="EO2385" s="39"/>
      <c r="EP2385" s="39"/>
      <c r="EQ2385" s="39"/>
      <c r="ER2385" s="39"/>
      <c r="ES2385" s="39"/>
      <c r="ET2385" s="39"/>
      <c r="EU2385" s="39"/>
      <c r="EV2385" s="39"/>
      <c r="EW2385" s="39"/>
      <c r="EX2385" s="39"/>
      <c r="EY2385" s="39"/>
      <c r="EZ2385" s="39"/>
      <c r="FA2385" s="39"/>
      <c r="FB2385" s="39"/>
      <c r="FC2385" s="39"/>
      <c r="FD2385" s="39"/>
      <c r="FE2385" s="39"/>
      <c r="FF2385" s="39"/>
      <c r="FG2385" s="39"/>
      <c r="FH2385" s="39"/>
      <c r="FI2385" s="39"/>
      <c r="FJ2385" s="39"/>
    </row>
    <row r="2386" spans="1:166" x14ac:dyDescent="0.15">
      <c r="A2386" s="65"/>
      <c r="B2386" s="15"/>
      <c r="C2386" s="7"/>
      <c r="D2386" s="13"/>
      <c r="E2386" s="14"/>
      <c r="F2386" s="14"/>
      <c r="G2386" s="14"/>
      <c r="H2386" s="14"/>
      <c r="I2386" s="13"/>
      <c r="J2386" s="52"/>
      <c r="K2386" s="2"/>
      <c r="L2386" s="18"/>
      <c r="M2386" s="12"/>
      <c r="N2386" s="12"/>
      <c r="O2386" s="18"/>
      <c r="P2386" s="14"/>
      <c r="Q2386" s="27"/>
      <c r="R2386" s="14"/>
      <c r="S2386" s="4"/>
      <c r="T2386" s="52"/>
      <c r="U2386" s="45"/>
      <c r="V2386" s="45"/>
      <c r="W2386" s="45"/>
      <c r="X2386" s="58"/>
      <c r="Y2386" s="34"/>
      <c r="Z2386" s="39"/>
      <c r="AA2386" s="45"/>
      <c r="AB2386" s="34"/>
      <c r="AC2386" s="34"/>
      <c r="AD2386" s="34"/>
      <c r="AE2386" s="45"/>
      <c r="AF2386" s="35"/>
      <c r="AG2386" s="45"/>
      <c r="AH2386" s="45"/>
      <c r="AI2386" s="39"/>
      <c r="AJ2386" s="39"/>
      <c r="AK2386" s="39"/>
      <c r="AL2386" s="39"/>
      <c r="AM2386" s="39"/>
      <c r="AN2386" s="39"/>
      <c r="AO2386" s="39"/>
      <c r="AP2386" s="39"/>
      <c r="AQ2386" s="39"/>
      <c r="AR2386" s="39"/>
      <c r="AS2386" s="39"/>
      <c r="AT2386" s="39"/>
      <c r="AU2386" s="39"/>
      <c r="AV2386" s="39"/>
      <c r="AW2386" s="39"/>
      <c r="AX2386" s="39"/>
      <c r="AY2386" s="39"/>
      <c r="AZ2386" s="39"/>
      <c r="BA2386" s="39"/>
      <c r="BB2386" s="39"/>
      <c r="BC2386" s="39"/>
      <c r="BD2386" s="39"/>
      <c r="BE2386" s="39"/>
      <c r="BF2386" s="39"/>
      <c r="BG2386" s="39"/>
      <c r="BH2386" s="39"/>
      <c r="BI2386" s="39"/>
      <c r="BJ2386" s="39"/>
      <c r="BK2386" s="39"/>
      <c r="BL2386" s="39"/>
      <c r="BM2386" s="39"/>
      <c r="BN2386" s="39"/>
      <c r="BO2386" s="39"/>
      <c r="BP2386" s="39"/>
      <c r="BQ2386" s="39"/>
      <c r="BR2386" s="39"/>
      <c r="BS2386" s="39"/>
      <c r="BT2386" s="39"/>
      <c r="BU2386" s="39"/>
      <c r="BV2386" s="39"/>
      <c r="BW2386" s="39"/>
      <c r="BX2386" s="39"/>
      <c r="BY2386" s="39"/>
      <c r="BZ2386" s="39"/>
      <c r="CA2386" s="39"/>
      <c r="CB2386" s="39"/>
      <c r="CC2386" s="39"/>
      <c r="CD2386" s="39"/>
      <c r="CE2386" s="39"/>
      <c r="CF2386" s="39"/>
      <c r="CG2386" s="39"/>
      <c r="CH2386" s="39"/>
      <c r="CI2386" s="39"/>
      <c r="CJ2386" s="39"/>
      <c r="CK2386" s="39"/>
      <c r="CL2386" s="39"/>
      <c r="CM2386" s="39"/>
      <c r="CN2386" s="39"/>
      <c r="CO2386" s="39"/>
      <c r="CP2386" s="39"/>
      <c r="CQ2386" s="39"/>
      <c r="CR2386" s="39"/>
      <c r="CS2386" s="39"/>
      <c r="CT2386" s="39"/>
      <c r="CU2386" s="39"/>
      <c r="CV2386" s="39"/>
      <c r="CW2386" s="39"/>
      <c r="CX2386" s="39"/>
      <c r="CY2386" s="39"/>
      <c r="CZ2386" s="39"/>
      <c r="DA2386" s="39"/>
      <c r="DB2386" s="39"/>
      <c r="DC2386" s="39"/>
      <c r="DD2386" s="39"/>
      <c r="DE2386" s="39"/>
      <c r="DF2386" s="39"/>
      <c r="DG2386" s="39"/>
      <c r="DH2386" s="39"/>
      <c r="DI2386" s="39"/>
      <c r="DJ2386" s="39"/>
      <c r="DK2386" s="39"/>
      <c r="DL2386" s="39"/>
      <c r="DM2386" s="39"/>
      <c r="DN2386" s="39"/>
      <c r="DO2386" s="39"/>
      <c r="DP2386" s="39"/>
      <c r="DQ2386" s="39"/>
      <c r="DR2386" s="39"/>
      <c r="DS2386" s="39"/>
      <c r="DT2386" s="39"/>
      <c r="DU2386" s="39"/>
      <c r="DV2386" s="39"/>
      <c r="DW2386" s="39"/>
      <c r="DX2386" s="39"/>
      <c r="DY2386" s="39"/>
      <c r="DZ2386" s="39"/>
      <c r="EA2386" s="39"/>
      <c r="EB2386" s="39"/>
      <c r="EC2386" s="39"/>
      <c r="ED2386" s="39"/>
      <c r="EE2386" s="39"/>
      <c r="EF2386" s="39"/>
      <c r="EG2386" s="39"/>
      <c r="EH2386" s="39"/>
      <c r="EI2386" s="39"/>
      <c r="EJ2386" s="39"/>
      <c r="EK2386" s="39"/>
      <c r="EL2386" s="39"/>
      <c r="EM2386" s="39"/>
      <c r="EN2386" s="39"/>
      <c r="EO2386" s="39"/>
      <c r="EP2386" s="39"/>
      <c r="EQ2386" s="39"/>
      <c r="ER2386" s="39"/>
      <c r="ES2386" s="39"/>
      <c r="ET2386" s="39"/>
      <c r="EU2386" s="39"/>
      <c r="EV2386" s="39"/>
      <c r="EW2386" s="39"/>
      <c r="EX2386" s="39"/>
      <c r="EY2386" s="39"/>
      <c r="EZ2386" s="39"/>
      <c r="FA2386" s="39"/>
      <c r="FB2386" s="39"/>
      <c r="FC2386" s="39"/>
      <c r="FD2386" s="39"/>
      <c r="FE2386" s="39"/>
      <c r="FF2386" s="39"/>
      <c r="FG2386" s="39"/>
      <c r="FH2386" s="39"/>
      <c r="FI2386" s="39"/>
      <c r="FJ2386" s="39"/>
    </row>
    <row r="2387" spans="1:166" x14ac:dyDescent="0.15">
      <c r="A2387" s="65"/>
      <c r="B2387" s="15"/>
      <c r="C2387" s="7"/>
      <c r="D2387" s="13"/>
      <c r="E2387" s="14"/>
      <c r="F2387" s="14"/>
      <c r="G2387" s="14"/>
      <c r="H2387" s="14"/>
      <c r="I2387" s="13"/>
      <c r="J2387" s="52"/>
      <c r="K2387" s="2"/>
      <c r="L2387" s="18"/>
      <c r="M2387" s="12"/>
      <c r="N2387" s="12"/>
      <c r="O2387" s="18"/>
      <c r="P2387" s="14"/>
      <c r="Q2387" s="27"/>
      <c r="R2387" s="14"/>
      <c r="S2387" s="4"/>
      <c r="T2387" s="52"/>
      <c r="U2387" s="45"/>
      <c r="V2387" s="45"/>
      <c r="W2387" s="45"/>
      <c r="X2387" s="58"/>
      <c r="Y2387" s="34"/>
      <c r="Z2387" s="39"/>
      <c r="AA2387" s="45"/>
      <c r="AB2387" s="34"/>
      <c r="AC2387" s="34"/>
      <c r="AD2387" s="34"/>
      <c r="AE2387" s="45"/>
      <c r="AF2387" s="35"/>
      <c r="AG2387" s="45"/>
      <c r="AH2387" s="45"/>
      <c r="AI2387" s="39"/>
      <c r="AJ2387" s="39"/>
      <c r="AK2387" s="39"/>
      <c r="AL2387" s="39"/>
      <c r="AM2387" s="39"/>
      <c r="AN2387" s="39"/>
      <c r="AO2387" s="39"/>
      <c r="AP2387" s="39"/>
      <c r="AQ2387" s="39"/>
      <c r="AR2387" s="39"/>
      <c r="AS2387" s="39"/>
      <c r="AT2387" s="39"/>
      <c r="AU2387" s="39"/>
      <c r="AV2387" s="39"/>
      <c r="AW2387" s="39"/>
      <c r="AX2387" s="39"/>
      <c r="AY2387" s="39"/>
      <c r="AZ2387" s="39"/>
      <c r="BA2387" s="39"/>
      <c r="BB2387" s="39"/>
      <c r="BC2387" s="39"/>
      <c r="BD2387" s="39"/>
      <c r="BE2387" s="39"/>
      <c r="BF2387" s="39"/>
      <c r="BG2387" s="39"/>
      <c r="BH2387" s="39"/>
      <c r="BI2387" s="39"/>
      <c r="BJ2387" s="39"/>
      <c r="BK2387" s="39"/>
      <c r="BL2387" s="39"/>
      <c r="BM2387" s="39"/>
      <c r="BN2387" s="39"/>
      <c r="BO2387" s="39"/>
      <c r="BP2387" s="39"/>
      <c r="BQ2387" s="39"/>
      <c r="BR2387" s="39"/>
      <c r="BS2387" s="39"/>
      <c r="BT2387" s="39"/>
      <c r="BU2387" s="39"/>
      <c r="BV2387" s="39"/>
      <c r="BW2387" s="39"/>
      <c r="BX2387" s="39"/>
      <c r="BY2387" s="39"/>
      <c r="BZ2387" s="39"/>
      <c r="CA2387" s="39"/>
      <c r="CB2387" s="39"/>
      <c r="CC2387" s="39"/>
      <c r="CD2387" s="39"/>
      <c r="CE2387" s="39"/>
      <c r="CF2387" s="39"/>
      <c r="CG2387" s="39"/>
      <c r="CH2387" s="39"/>
      <c r="CI2387" s="39"/>
      <c r="CJ2387" s="39"/>
      <c r="CK2387" s="39"/>
      <c r="CL2387" s="39"/>
      <c r="CM2387" s="39"/>
      <c r="CN2387" s="39"/>
      <c r="CO2387" s="39"/>
      <c r="CP2387" s="39"/>
      <c r="CQ2387" s="39"/>
      <c r="CR2387" s="39"/>
      <c r="CS2387" s="39"/>
      <c r="CT2387" s="39"/>
      <c r="CU2387" s="39"/>
      <c r="CV2387" s="39"/>
      <c r="CW2387" s="39"/>
      <c r="CX2387" s="39"/>
      <c r="CY2387" s="39"/>
      <c r="CZ2387" s="39"/>
      <c r="DA2387" s="39"/>
      <c r="DB2387" s="39"/>
      <c r="DC2387" s="39"/>
      <c r="DD2387" s="39"/>
      <c r="DE2387" s="39"/>
      <c r="DF2387" s="39"/>
      <c r="DG2387" s="39"/>
      <c r="DH2387" s="39"/>
      <c r="DI2387" s="39"/>
      <c r="DJ2387" s="39"/>
      <c r="DK2387" s="39"/>
      <c r="DL2387" s="39"/>
      <c r="DM2387" s="39"/>
      <c r="DN2387" s="39"/>
      <c r="DO2387" s="39"/>
      <c r="DP2387" s="39"/>
      <c r="DQ2387" s="39"/>
      <c r="DR2387" s="39"/>
      <c r="DS2387" s="39"/>
      <c r="DT2387" s="39"/>
      <c r="DU2387" s="39"/>
      <c r="DV2387" s="39"/>
      <c r="DW2387" s="39"/>
      <c r="DX2387" s="39"/>
      <c r="DY2387" s="39"/>
      <c r="DZ2387" s="39"/>
      <c r="EA2387" s="39"/>
      <c r="EB2387" s="39"/>
      <c r="EC2387" s="39"/>
      <c r="ED2387" s="39"/>
      <c r="EE2387" s="39"/>
      <c r="EF2387" s="39"/>
      <c r="EG2387" s="39"/>
      <c r="EH2387" s="39"/>
      <c r="EI2387" s="39"/>
      <c r="EJ2387" s="39"/>
      <c r="EK2387" s="39"/>
      <c r="EL2387" s="39"/>
      <c r="EM2387" s="39"/>
      <c r="EN2387" s="39"/>
      <c r="EO2387" s="39"/>
      <c r="EP2387" s="39"/>
      <c r="EQ2387" s="39"/>
      <c r="ER2387" s="39"/>
      <c r="ES2387" s="39"/>
      <c r="ET2387" s="39"/>
      <c r="EU2387" s="39"/>
      <c r="EV2387" s="39"/>
      <c r="EW2387" s="39"/>
      <c r="EX2387" s="39"/>
      <c r="EY2387" s="39"/>
      <c r="EZ2387" s="39"/>
      <c r="FA2387" s="39"/>
      <c r="FB2387" s="39"/>
      <c r="FC2387" s="39"/>
      <c r="FD2387" s="39"/>
      <c r="FE2387" s="39"/>
      <c r="FF2387" s="39"/>
      <c r="FG2387" s="39"/>
      <c r="FH2387" s="39"/>
      <c r="FI2387" s="39"/>
      <c r="FJ2387" s="39"/>
    </row>
    <row r="2388" spans="1:166" x14ac:dyDescent="0.15">
      <c r="A2388" s="65"/>
      <c r="B2388" s="15"/>
      <c r="C2388" s="7"/>
      <c r="D2388" s="13"/>
      <c r="E2388" s="14"/>
      <c r="F2388" s="14"/>
      <c r="G2388" s="14"/>
      <c r="H2388" s="14"/>
      <c r="I2388" s="13"/>
      <c r="J2388" s="52"/>
      <c r="K2388" s="2"/>
      <c r="L2388" s="18"/>
      <c r="M2388" s="12"/>
      <c r="N2388" s="12"/>
      <c r="O2388" s="18"/>
      <c r="P2388" s="14"/>
      <c r="Q2388" s="27"/>
      <c r="R2388" s="14"/>
      <c r="S2388" s="4"/>
      <c r="T2388" s="52"/>
      <c r="U2388" s="10"/>
      <c r="V2388" s="10"/>
      <c r="W2388" s="10"/>
      <c r="X2388" s="50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0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  <c r="EY2388" s="1"/>
      <c r="EZ2388" s="1"/>
      <c r="FA2388" s="1"/>
      <c r="FB2388" s="1"/>
      <c r="FC2388" s="1"/>
      <c r="FD2388" s="1"/>
      <c r="FE2388" s="1"/>
      <c r="FF2388" s="1"/>
      <c r="FG2388" s="1"/>
      <c r="FH2388" s="1"/>
      <c r="FI2388" s="1"/>
      <c r="FJ2388" s="1"/>
    </row>
    <row r="2389" spans="1:166" x14ac:dyDescent="0.15">
      <c r="A2389" s="65"/>
      <c r="B2389" s="15"/>
      <c r="C2389" s="7"/>
      <c r="D2389" s="13"/>
      <c r="E2389" s="14"/>
      <c r="F2389" s="14"/>
      <c r="G2389" s="14"/>
      <c r="H2389" s="14"/>
      <c r="I2389" s="13"/>
      <c r="J2389" s="52"/>
      <c r="K2389" s="2"/>
      <c r="L2389" s="18"/>
      <c r="M2389" s="12"/>
      <c r="N2389" s="12"/>
      <c r="O2389" s="18"/>
      <c r="P2389" s="14"/>
      <c r="Q2389" s="27"/>
      <c r="R2389" s="14"/>
      <c r="S2389" s="4"/>
      <c r="T2389" s="52"/>
      <c r="U2389" s="10"/>
      <c r="V2389" s="10"/>
      <c r="W2389" s="10"/>
      <c r="X2389" s="50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0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  <c r="EY2389" s="1"/>
      <c r="EZ2389" s="1"/>
      <c r="FA2389" s="1"/>
      <c r="FB2389" s="1"/>
      <c r="FC2389" s="1"/>
      <c r="FD2389" s="1"/>
      <c r="FE2389" s="1"/>
      <c r="FF2389" s="1"/>
      <c r="FG2389" s="1"/>
      <c r="FH2389" s="1"/>
      <c r="FI2389" s="1"/>
      <c r="FJ2389" s="1"/>
    </row>
    <row r="2390" spans="1:166" x14ac:dyDescent="0.15">
      <c r="A2390" s="65"/>
      <c r="B2390" s="15"/>
      <c r="C2390" s="7"/>
      <c r="D2390" s="13"/>
      <c r="E2390" s="14"/>
      <c r="F2390" s="14"/>
      <c r="G2390" s="14"/>
      <c r="H2390" s="14"/>
      <c r="I2390" s="13"/>
      <c r="J2390" s="52"/>
      <c r="K2390" s="2"/>
      <c r="L2390" s="18"/>
      <c r="M2390" s="12"/>
      <c r="N2390" s="12"/>
      <c r="O2390" s="18"/>
      <c r="P2390" s="14"/>
      <c r="Q2390" s="27"/>
      <c r="R2390" s="14"/>
      <c r="S2390" s="4"/>
      <c r="T2390" s="52"/>
      <c r="U2390" s="10"/>
      <c r="V2390" s="10"/>
      <c r="W2390" s="10"/>
      <c r="X2390" s="50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0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  <c r="EY2390" s="1"/>
      <c r="EZ2390" s="1"/>
      <c r="FA2390" s="1"/>
      <c r="FB2390" s="1"/>
      <c r="FC2390" s="1"/>
      <c r="FD2390" s="1"/>
      <c r="FE2390" s="1"/>
      <c r="FF2390" s="1"/>
      <c r="FG2390" s="1"/>
      <c r="FH2390" s="1"/>
      <c r="FI2390" s="1"/>
      <c r="FJ2390" s="1"/>
    </row>
    <row r="2391" spans="1:166" x14ac:dyDescent="0.15">
      <c r="A2391" s="65"/>
      <c r="B2391" s="15"/>
      <c r="C2391" s="7"/>
      <c r="D2391" s="13"/>
      <c r="E2391" s="14"/>
      <c r="F2391" s="14"/>
      <c r="G2391" s="14"/>
      <c r="H2391" s="14"/>
      <c r="I2391" s="13"/>
      <c r="J2391" s="52"/>
      <c r="K2391" s="2"/>
      <c r="L2391" s="18"/>
      <c r="M2391" s="12"/>
      <c r="N2391" s="12"/>
      <c r="O2391" s="18"/>
      <c r="P2391" s="14"/>
      <c r="Q2391" s="27"/>
      <c r="R2391" s="14"/>
      <c r="S2391" s="4"/>
      <c r="T2391" s="52"/>
      <c r="U2391" s="10"/>
      <c r="V2391" s="10"/>
      <c r="W2391" s="10"/>
      <c r="X2391" s="50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0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  <c r="EY2391" s="1"/>
      <c r="EZ2391" s="1"/>
      <c r="FA2391" s="1"/>
      <c r="FB2391" s="1"/>
      <c r="FC2391" s="1"/>
      <c r="FD2391" s="1"/>
      <c r="FE2391" s="1"/>
      <c r="FF2391" s="1"/>
      <c r="FG2391" s="1"/>
      <c r="FH2391" s="1"/>
      <c r="FI2391" s="1"/>
      <c r="FJ2391" s="1"/>
    </row>
    <row r="2392" spans="1:166" x14ac:dyDescent="0.15">
      <c r="A2392" s="65"/>
      <c r="B2392" s="15"/>
      <c r="C2392" s="7"/>
      <c r="D2392" s="13"/>
      <c r="E2392" s="14"/>
      <c r="F2392" s="14"/>
      <c r="G2392" s="14"/>
      <c r="H2392" s="14"/>
      <c r="I2392" s="13"/>
      <c r="J2392" s="52"/>
      <c r="K2392" s="2"/>
      <c r="L2392" s="18"/>
      <c r="M2392" s="12"/>
      <c r="N2392" s="12"/>
      <c r="O2392" s="18"/>
      <c r="P2392" s="14"/>
      <c r="Q2392" s="27"/>
      <c r="R2392" s="14"/>
      <c r="S2392" s="4"/>
      <c r="T2392" s="52"/>
      <c r="U2392" s="10"/>
      <c r="V2392" s="10"/>
      <c r="W2392" s="10"/>
      <c r="X2392" s="50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0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  <c r="EY2392" s="1"/>
      <c r="EZ2392" s="1"/>
      <c r="FA2392" s="1"/>
      <c r="FB2392" s="1"/>
      <c r="FC2392" s="1"/>
      <c r="FD2392" s="1"/>
      <c r="FE2392" s="1"/>
      <c r="FF2392" s="1"/>
      <c r="FG2392" s="1"/>
      <c r="FH2392" s="1"/>
      <c r="FI2392" s="1"/>
      <c r="FJ2392" s="1"/>
    </row>
    <row r="2393" spans="1:166" x14ac:dyDescent="0.15">
      <c r="A2393" s="65"/>
      <c r="B2393" s="15"/>
      <c r="C2393" s="7"/>
      <c r="D2393" s="13"/>
      <c r="E2393" s="14"/>
      <c r="F2393" s="14"/>
      <c r="G2393" s="14"/>
      <c r="H2393" s="14"/>
      <c r="I2393" s="13"/>
      <c r="J2393" s="52"/>
      <c r="K2393" s="2"/>
      <c r="L2393" s="18"/>
      <c r="M2393" s="12"/>
      <c r="N2393" s="12"/>
      <c r="O2393" s="18"/>
      <c r="P2393" s="14"/>
      <c r="Q2393" s="27"/>
      <c r="R2393" s="14"/>
      <c r="S2393" s="4"/>
      <c r="T2393" s="52"/>
      <c r="U2393" s="10"/>
      <c r="V2393" s="10"/>
      <c r="W2393" s="10"/>
      <c r="X2393" s="50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0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  <c r="EY2393" s="1"/>
      <c r="EZ2393" s="1"/>
      <c r="FA2393" s="1"/>
      <c r="FB2393" s="1"/>
      <c r="FC2393" s="1"/>
      <c r="FD2393" s="1"/>
      <c r="FE2393" s="1"/>
      <c r="FF2393" s="1"/>
      <c r="FG2393" s="1"/>
      <c r="FH2393" s="1"/>
      <c r="FI2393" s="1"/>
      <c r="FJ2393" s="1"/>
    </row>
    <row r="2394" spans="1:166" x14ac:dyDescent="0.15">
      <c r="A2394" s="65"/>
      <c r="B2394" s="15"/>
      <c r="C2394" s="7"/>
      <c r="D2394" s="13"/>
      <c r="E2394" s="14"/>
      <c r="F2394" s="14"/>
      <c r="G2394" s="14"/>
      <c r="H2394" s="14"/>
      <c r="I2394" s="13"/>
      <c r="J2394" s="52"/>
      <c r="K2394" s="2"/>
      <c r="L2394" s="18"/>
      <c r="M2394" s="12"/>
      <c r="N2394" s="12"/>
      <c r="O2394" s="18"/>
      <c r="P2394" s="14"/>
      <c r="Q2394" s="27"/>
      <c r="R2394" s="14"/>
      <c r="S2394" s="4"/>
      <c r="T2394" s="52"/>
      <c r="U2394" s="10"/>
      <c r="V2394" s="10"/>
      <c r="W2394" s="10"/>
      <c r="X2394" s="50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0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  <c r="EY2394" s="1"/>
      <c r="EZ2394" s="1"/>
      <c r="FA2394" s="1"/>
      <c r="FB2394" s="1"/>
      <c r="FC2394" s="1"/>
      <c r="FD2394" s="1"/>
      <c r="FE2394" s="1"/>
      <c r="FF2394" s="1"/>
      <c r="FG2394" s="1"/>
      <c r="FH2394" s="1"/>
      <c r="FI2394" s="1"/>
      <c r="FJ2394" s="1"/>
    </row>
    <row r="2395" spans="1:166" x14ac:dyDescent="0.15">
      <c r="A2395" s="65"/>
      <c r="B2395" s="15"/>
      <c r="C2395" s="7"/>
      <c r="D2395" s="13"/>
      <c r="E2395" s="14"/>
      <c r="F2395" s="14"/>
      <c r="G2395" s="14"/>
      <c r="H2395" s="14"/>
      <c r="I2395" s="13"/>
      <c r="J2395" s="52"/>
      <c r="K2395" s="2"/>
      <c r="L2395" s="18"/>
      <c r="M2395" s="12"/>
      <c r="N2395" s="12"/>
      <c r="O2395" s="18"/>
      <c r="P2395" s="14"/>
      <c r="Q2395" s="27"/>
      <c r="R2395" s="14"/>
      <c r="S2395" s="4"/>
      <c r="T2395" s="52"/>
      <c r="U2395" s="10"/>
      <c r="V2395" s="10"/>
      <c r="W2395" s="10"/>
      <c r="X2395" s="50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0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  <c r="EY2395" s="1"/>
      <c r="EZ2395" s="1"/>
      <c r="FA2395" s="1"/>
      <c r="FB2395" s="1"/>
      <c r="FC2395" s="1"/>
      <c r="FD2395" s="1"/>
      <c r="FE2395" s="1"/>
      <c r="FF2395" s="1"/>
      <c r="FG2395" s="1"/>
      <c r="FH2395" s="1"/>
      <c r="FI2395" s="1"/>
      <c r="FJ2395" s="1"/>
    </row>
    <row r="2396" spans="1:166" x14ac:dyDescent="0.15">
      <c r="A2396" s="65"/>
      <c r="B2396" s="15"/>
      <c r="C2396" s="7"/>
      <c r="D2396" s="13"/>
      <c r="E2396" s="14"/>
      <c r="F2396" s="14"/>
      <c r="G2396" s="14"/>
      <c r="H2396" s="14"/>
      <c r="I2396" s="13"/>
      <c r="J2396" s="52"/>
      <c r="K2396" s="2"/>
      <c r="L2396" s="18"/>
      <c r="M2396" s="12"/>
      <c r="N2396" s="12"/>
      <c r="O2396" s="18"/>
      <c r="P2396" s="14"/>
      <c r="Q2396" s="27"/>
      <c r="R2396" s="14"/>
      <c r="S2396" s="4"/>
      <c r="T2396" s="52"/>
      <c r="U2396" s="10"/>
      <c r="V2396" s="10"/>
      <c r="W2396" s="10"/>
      <c r="X2396" s="50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0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  <c r="EY2396" s="1"/>
      <c r="EZ2396" s="1"/>
      <c r="FA2396" s="1"/>
      <c r="FB2396" s="1"/>
      <c r="FC2396" s="1"/>
      <c r="FD2396" s="1"/>
      <c r="FE2396" s="1"/>
      <c r="FF2396" s="1"/>
      <c r="FG2396" s="1"/>
      <c r="FH2396" s="1"/>
      <c r="FI2396" s="1"/>
      <c r="FJ2396" s="1"/>
    </row>
    <row r="2397" spans="1:166" x14ac:dyDescent="0.15">
      <c r="A2397" s="65"/>
      <c r="B2397" s="15"/>
      <c r="C2397" s="7"/>
      <c r="D2397" s="13"/>
      <c r="E2397" s="14"/>
      <c r="F2397" s="14"/>
      <c r="G2397" s="14"/>
      <c r="H2397" s="14"/>
      <c r="I2397" s="13"/>
      <c r="J2397" s="52"/>
      <c r="K2397" s="2"/>
      <c r="L2397" s="18"/>
      <c r="M2397" s="12"/>
      <c r="N2397" s="12"/>
      <c r="O2397" s="18"/>
      <c r="P2397" s="14"/>
      <c r="Q2397" s="27"/>
      <c r="R2397" s="14"/>
      <c r="S2397" s="4"/>
      <c r="T2397" s="52"/>
      <c r="U2397" s="10"/>
      <c r="V2397" s="10"/>
      <c r="W2397" s="10"/>
      <c r="X2397" s="50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0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  <c r="EY2397" s="1"/>
      <c r="EZ2397" s="1"/>
      <c r="FA2397" s="1"/>
      <c r="FB2397" s="1"/>
      <c r="FC2397" s="1"/>
      <c r="FD2397" s="1"/>
      <c r="FE2397" s="1"/>
      <c r="FF2397" s="1"/>
      <c r="FG2397" s="1"/>
      <c r="FH2397" s="1"/>
      <c r="FI2397" s="1"/>
      <c r="FJ2397" s="1"/>
    </row>
    <row r="2398" spans="1:166" x14ac:dyDescent="0.15">
      <c r="A2398" s="65"/>
      <c r="B2398" s="15"/>
      <c r="C2398" s="7"/>
      <c r="D2398" s="13"/>
      <c r="E2398" s="14"/>
      <c r="F2398" s="14"/>
      <c r="G2398" s="14"/>
      <c r="H2398" s="14"/>
      <c r="I2398" s="13"/>
      <c r="J2398" s="52"/>
      <c r="K2398" s="2"/>
      <c r="L2398" s="18"/>
      <c r="M2398" s="12"/>
      <c r="N2398" s="12"/>
      <c r="O2398" s="18"/>
      <c r="P2398" s="14"/>
      <c r="Q2398" s="27"/>
      <c r="R2398" s="14"/>
      <c r="S2398" s="4"/>
      <c r="T2398" s="52"/>
      <c r="U2398" s="10"/>
      <c r="V2398" s="10"/>
      <c r="W2398" s="10"/>
      <c r="X2398" s="50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0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  <c r="EY2398" s="1"/>
      <c r="EZ2398" s="1"/>
      <c r="FA2398" s="1"/>
      <c r="FB2398" s="1"/>
      <c r="FC2398" s="1"/>
      <c r="FD2398" s="1"/>
      <c r="FE2398" s="1"/>
      <c r="FF2398" s="1"/>
      <c r="FG2398" s="1"/>
      <c r="FH2398" s="1"/>
      <c r="FI2398" s="1"/>
      <c r="FJ2398" s="1"/>
    </row>
    <row r="2399" spans="1:166" x14ac:dyDescent="0.15">
      <c r="A2399" s="65"/>
      <c r="B2399" s="15"/>
      <c r="C2399" s="7"/>
      <c r="D2399" s="13"/>
      <c r="E2399" s="14"/>
      <c r="F2399" s="14"/>
      <c r="G2399" s="14"/>
      <c r="H2399" s="14"/>
      <c r="I2399" s="13"/>
      <c r="J2399" s="52"/>
      <c r="K2399" s="2"/>
      <c r="L2399" s="18"/>
      <c r="M2399" s="12"/>
      <c r="N2399" s="12"/>
      <c r="O2399" s="18"/>
      <c r="P2399" s="14"/>
      <c r="Q2399" s="27"/>
      <c r="R2399" s="14"/>
      <c r="S2399" s="4"/>
      <c r="T2399" s="52"/>
      <c r="U2399" s="10"/>
      <c r="V2399" s="10"/>
      <c r="W2399" s="10"/>
      <c r="X2399" s="50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0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  <c r="EY2399" s="1"/>
      <c r="EZ2399" s="1"/>
      <c r="FA2399" s="1"/>
      <c r="FB2399" s="1"/>
      <c r="FC2399" s="1"/>
      <c r="FD2399" s="1"/>
      <c r="FE2399" s="1"/>
      <c r="FF2399" s="1"/>
      <c r="FG2399" s="1"/>
      <c r="FH2399" s="1"/>
      <c r="FI2399" s="1"/>
      <c r="FJ2399" s="1"/>
    </row>
    <row r="2400" spans="1:166" x14ac:dyDescent="0.15">
      <c r="A2400" s="65"/>
      <c r="B2400" s="15"/>
      <c r="C2400" s="7"/>
      <c r="D2400" s="13"/>
      <c r="E2400" s="14"/>
      <c r="F2400" s="14"/>
      <c r="G2400" s="14"/>
      <c r="H2400" s="14"/>
      <c r="I2400" s="13"/>
      <c r="J2400" s="52"/>
      <c r="K2400" s="2"/>
      <c r="L2400" s="18"/>
      <c r="M2400" s="12"/>
      <c r="N2400" s="12"/>
      <c r="O2400" s="18"/>
      <c r="P2400" s="14"/>
      <c r="Q2400" s="27"/>
      <c r="R2400" s="14"/>
      <c r="S2400" s="4"/>
      <c r="T2400" s="52"/>
      <c r="U2400" s="10"/>
      <c r="V2400" s="10"/>
      <c r="W2400" s="10"/>
      <c r="X2400" s="50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0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  <c r="EY2400" s="1"/>
      <c r="EZ2400" s="1"/>
      <c r="FA2400" s="1"/>
      <c r="FB2400" s="1"/>
      <c r="FC2400" s="1"/>
      <c r="FD2400" s="1"/>
      <c r="FE2400" s="1"/>
      <c r="FF2400" s="1"/>
      <c r="FG2400" s="1"/>
      <c r="FH2400" s="1"/>
      <c r="FI2400" s="1"/>
      <c r="FJ2400" s="1"/>
    </row>
    <row r="2401" spans="1:166" x14ac:dyDescent="0.15">
      <c r="A2401" s="65"/>
      <c r="B2401" s="15"/>
      <c r="C2401" s="7"/>
      <c r="D2401" s="13"/>
      <c r="E2401" s="14"/>
      <c r="F2401" s="14"/>
      <c r="G2401" s="14"/>
      <c r="H2401" s="14"/>
      <c r="I2401" s="13"/>
      <c r="J2401" s="52"/>
      <c r="K2401" s="2"/>
      <c r="L2401" s="18"/>
      <c r="M2401" s="12"/>
      <c r="N2401" s="12"/>
      <c r="O2401" s="18"/>
      <c r="P2401" s="14"/>
      <c r="Q2401" s="27"/>
      <c r="R2401" s="14"/>
      <c r="S2401" s="4"/>
      <c r="T2401" s="52"/>
      <c r="U2401" s="10"/>
      <c r="V2401" s="10"/>
      <c r="W2401" s="10"/>
      <c r="X2401" s="50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0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  <c r="EY2401" s="1"/>
      <c r="EZ2401" s="1"/>
      <c r="FA2401" s="1"/>
      <c r="FB2401" s="1"/>
      <c r="FC2401" s="1"/>
      <c r="FD2401" s="1"/>
      <c r="FE2401" s="1"/>
      <c r="FF2401" s="1"/>
      <c r="FG2401" s="1"/>
      <c r="FH2401" s="1"/>
      <c r="FI2401" s="1"/>
      <c r="FJ2401" s="1"/>
    </row>
    <row r="2402" spans="1:166" x14ac:dyDescent="0.15">
      <c r="A2402" s="65"/>
      <c r="B2402" s="15"/>
      <c r="C2402" s="7"/>
      <c r="D2402" s="13"/>
      <c r="E2402" s="14"/>
      <c r="F2402" s="14"/>
      <c r="G2402" s="14"/>
      <c r="H2402" s="14"/>
      <c r="I2402" s="13"/>
      <c r="J2402" s="52"/>
      <c r="K2402" s="2"/>
      <c r="L2402" s="18"/>
      <c r="M2402" s="12"/>
      <c r="N2402" s="12"/>
      <c r="O2402" s="18"/>
      <c r="P2402" s="14"/>
      <c r="Q2402" s="27"/>
      <c r="R2402" s="14"/>
      <c r="S2402" s="4"/>
      <c r="T2402" s="52"/>
      <c r="U2402" s="10"/>
      <c r="V2402" s="10"/>
      <c r="W2402" s="10"/>
      <c r="X2402" s="50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0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  <c r="EY2402" s="1"/>
      <c r="EZ2402" s="1"/>
      <c r="FA2402" s="1"/>
      <c r="FB2402" s="1"/>
      <c r="FC2402" s="1"/>
      <c r="FD2402" s="1"/>
      <c r="FE2402" s="1"/>
      <c r="FF2402" s="1"/>
      <c r="FG2402" s="1"/>
      <c r="FH2402" s="1"/>
      <c r="FI2402" s="1"/>
      <c r="FJ2402" s="1"/>
    </row>
    <row r="2403" spans="1:166" x14ac:dyDescent="0.15">
      <c r="A2403" s="65"/>
      <c r="B2403" s="15"/>
      <c r="C2403" s="7"/>
      <c r="D2403" s="13"/>
      <c r="E2403" s="14"/>
      <c r="F2403" s="14"/>
      <c r="G2403" s="14"/>
      <c r="H2403" s="14"/>
      <c r="I2403" s="13"/>
      <c r="J2403" s="52"/>
      <c r="K2403" s="2"/>
      <c r="L2403" s="18"/>
      <c r="M2403" s="12"/>
      <c r="N2403" s="12"/>
      <c r="O2403" s="18"/>
      <c r="P2403" s="14"/>
      <c r="Q2403" s="27"/>
      <c r="R2403" s="14"/>
      <c r="S2403" s="4"/>
      <c r="T2403" s="52"/>
      <c r="U2403" s="10"/>
      <c r="V2403" s="10"/>
      <c r="W2403" s="10"/>
      <c r="X2403" s="50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0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  <c r="EY2403" s="1"/>
      <c r="EZ2403" s="1"/>
      <c r="FA2403" s="1"/>
      <c r="FB2403" s="1"/>
      <c r="FC2403" s="1"/>
      <c r="FD2403" s="1"/>
      <c r="FE2403" s="1"/>
      <c r="FF2403" s="1"/>
      <c r="FG2403" s="1"/>
      <c r="FH2403" s="1"/>
      <c r="FI2403" s="1"/>
      <c r="FJ2403" s="1"/>
    </row>
    <row r="2404" spans="1:166" x14ac:dyDescent="0.15">
      <c r="A2404" s="65"/>
      <c r="B2404" s="15"/>
      <c r="C2404" s="7"/>
      <c r="D2404" s="13"/>
      <c r="E2404" s="14"/>
      <c r="F2404" s="14"/>
      <c r="G2404" s="14"/>
      <c r="H2404" s="14"/>
      <c r="I2404" s="13"/>
      <c r="J2404" s="52"/>
      <c r="K2404" s="2"/>
      <c r="L2404" s="18"/>
      <c r="M2404" s="12"/>
      <c r="N2404" s="12"/>
      <c r="O2404" s="18"/>
      <c r="P2404" s="14"/>
      <c r="Q2404" s="27"/>
      <c r="R2404" s="14"/>
      <c r="S2404" s="4"/>
      <c r="T2404" s="52"/>
      <c r="U2404" s="10"/>
      <c r="V2404" s="10"/>
      <c r="W2404" s="10"/>
      <c r="X2404" s="50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0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  <c r="EY2404" s="1"/>
      <c r="EZ2404" s="1"/>
      <c r="FA2404" s="1"/>
      <c r="FB2404" s="1"/>
      <c r="FC2404" s="1"/>
      <c r="FD2404" s="1"/>
      <c r="FE2404" s="1"/>
      <c r="FF2404" s="1"/>
      <c r="FG2404" s="1"/>
      <c r="FH2404" s="1"/>
      <c r="FI2404" s="1"/>
      <c r="FJ2404" s="1"/>
    </row>
    <row r="2405" spans="1:166" x14ac:dyDescent="0.15">
      <c r="A2405" s="65"/>
      <c r="B2405" s="15"/>
      <c r="C2405" s="7"/>
      <c r="D2405" s="13"/>
      <c r="E2405" s="14"/>
      <c r="F2405" s="14"/>
      <c r="G2405" s="14"/>
      <c r="H2405" s="14"/>
      <c r="I2405" s="13"/>
      <c r="J2405" s="52"/>
      <c r="K2405" s="2"/>
      <c r="L2405" s="18"/>
      <c r="M2405" s="12"/>
      <c r="N2405" s="12"/>
      <c r="O2405" s="18"/>
      <c r="P2405" s="14"/>
      <c r="Q2405" s="27"/>
      <c r="R2405" s="14"/>
      <c r="S2405" s="4"/>
      <c r="T2405" s="52"/>
      <c r="U2405" s="10"/>
      <c r="V2405" s="10"/>
      <c r="W2405" s="10"/>
      <c r="X2405" s="50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0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  <c r="EY2405" s="1"/>
      <c r="EZ2405" s="1"/>
      <c r="FA2405" s="1"/>
      <c r="FB2405" s="1"/>
      <c r="FC2405" s="1"/>
      <c r="FD2405" s="1"/>
      <c r="FE2405" s="1"/>
      <c r="FF2405" s="1"/>
      <c r="FG2405" s="1"/>
      <c r="FH2405" s="1"/>
      <c r="FI2405" s="1"/>
      <c r="FJ2405" s="1"/>
    </row>
    <row r="2406" spans="1:166" x14ac:dyDescent="0.15">
      <c r="A2406" s="65"/>
      <c r="B2406" s="15"/>
      <c r="C2406" s="7"/>
      <c r="D2406" s="13"/>
      <c r="E2406" s="14"/>
      <c r="F2406" s="14"/>
      <c r="G2406" s="14"/>
      <c r="H2406" s="14"/>
      <c r="I2406" s="13"/>
      <c r="J2406" s="52"/>
      <c r="K2406" s="2"/>
      <c r="L2406" s="18"/>
      <c r="M2406" s="12"/>
      <c r="N2406" s="12"/>
      <c r="O2406" s="18"/>
      <c r="P2406" s="14"/>
      <c r="Q2406" s="27"/>
      <c r="R2406" s="14"/>
      <c r="S2406" s="4"/>
      <c r="T2406" s="52"/>
      <c r="U2406" s="10"/>
      <c r="V2406" s="10"/>
      <c r="W2406" s="10"/>
      <c r="X2406" s="50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0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  <c r="EY2406" s="1"/>
      <c r="EZ2406" s="1"/>
      <c r="FA2406" s="1"/>
      <c r="FB2406" s="1"/>
      <c r="FC2406" s="1"/>
      <c r="FD2406" s="1"/>
      <c r="FE2406" s="1"/>
      <c r="FF2406" s="1"/>
      <c r="FG2406" s="1"/>
      <c r="FH2406" s="1"/>
      <c r="FI2406" s="1"/>
      <c r="FJ2406" s="1"/>
    </row>
    <row r="2407" spans="1:166" x14ac:dyDescent="0.15">
      <c r="A2407" s="65"/>
      <c r="B2407" s="15"/>
      <c r="C2407" s="7"/>
      <c r="D2407" s="13"/>
      <c r="E2407" s="14"/>
      <c r="F2407" s="14"/>
      <c r="G2407" s="14"/>
      <c r="H2407" s="14"/>
      <c r="I2407" s="13"/>
      <c r="J2407" s="52"/>
      <c r="K2407" s="2"/>
      <c r="L2407" s="18"/>
      <c r="M2407" s="12"/>
      <c r="N2407" s="12"/>
      <c r="O2407" s="18"/>
      <c r="P2407" s="14"/>
      <c r="Q2407" s="27"/>
      <c r="R2407" s="14"/>
      <c r="S2407" s="4"/>
      <c r="T2407" s="52"/>
      <c r="U2407" s="10"/>
      <c r="V2407" s="10"/>
      <c r="W2407" s="10"/>
      <c r="X2407" s="50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0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  <c r="EY2407" s="1"/>
      <c r="EZ2407" s="1"/>
      <c r="FA2407" s="1"/>
      <c r="FB2407" s="1"/>
      <c r="FC2407" s="1"/>
      <c r="FD2407" s="1"/>
      <c r="FE2407" s="1"/>
      <c r="FF2407" s="1"/>
      <c r="FG2407" s="1"/>
      <c r="FH2407" s="1"/>
      <c r="FI2407" s="1"/>
      <c r="FJ2407" s="1"/>
    </row>
    <row r="2408" spans="1:166" x14ac:dyDescent="0.15">
      <c r="A2408" s="65"/>
      <c r="B2408" s="15"/>
      <c r="C2408" s="7"/>
      <c r="D2408" s="13"/>
      <c r="E2408" s="14"/>
      <c r="F2408" s="14"/>
      <c r="G2408" s="14"/>
      <c r="H2408" s="14"/>
      <c r="I2408" s="13"/>
      <c r="J2408" s="52"/>
      <c r="K2408" s="2"/>
      <c r="L2408" s="18"/>
      <c r="M2408" s="12"/>
      <c r="N2408" s="12"/>
      <c r="O2408" s="18"/>
      <c r="P2408" s="14"/>
      <c r="Q2408" s="27"/>
      <c r="R2408" s="14"/>
      <c r="S2408" s="4"/>
      <c r="T2408" s="52"/>
      <c r="U2408" s="10"/>
      <c r="V2408" s="10"/>
      <c r="W2408" s="10"/>
      <c r="X2408" s="50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0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  <c r="EY2408" s="1"/>
      <c r="EZ2408" s="1"/>
      <c r="FA2408" s="1"/>
      <c r="FB2408" s="1"/>
      <c r="FC2408" s="1"/>
      <c r="FD2408" s="1"/>
      <c r="FE2408" s="1"/>
      <c r="FF2408" s="1"/>
      <c r="FG2408" s="1"/>
      <c r="FH2408" s="1"/>
      <c r="FI2408" s="1"/>
      <c r="FJ2408" s="1"/>
    </row>
    <row r="2409" spans="1:166" x14ac:dyDescent="0.15">
      <c r="A2409" s="65"/>
      <c r="B2409" s="15"/>
      <c r="C2409" s="7"/>
      <c r="D2409" s="13"/>
      <c r="E2409" s="14"/>
      <c r="F2409" s="14"/>
      <c r="G2409" s="14"/>
      <c r="H2409" s="14"/>
      <c r="I2409" s="13"/>
      <c r="J2409" s="52"/>
      <c r="K2409" s="2"/>
      <c r="L2409" s="18"/>
      <c r="M2409" s="12"/>
      <c r="N2409" s="12"/>
      <c r="O2409" s="18"/>
      <c r="P2409" s="14"/>
      <c r="Q2409" s="27"/>
      <c r="R2409" s="14"/>
      <c r="S2409" s="4"/>
      <c r="T2409" s="52"/>
      <c r="U2409" s="10"/>
      <c r="V2409" s="10"/>
      <c r="W2409" s="10"/>
      <c r="X2409" s="50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0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  <c r="EY2409" s="1"/>
      <c r="EZ2409" s="1"/>
      <c r="FA2409" s="1"/>
      <c r="FB2409" s="1"/>
      <c r="FC2409" s="1"/>
      <c r="FD2409" s="1"/>
      <c r="FE2409" s="1"/>
      <c r="FF2409" s="1"/>
      <c r="FG2409" s="1"/>
      <c r="FH2409" s="1"/>
      <c r="FI2409" s="1"/>
      <c r="FJ2409" s="1"/>
    </row>
    <row r="2410" spans="1:166" x14ac:dyDescent="0.15">
      <c r="A2410" s="65"/>
      <c r="B2410" s="15"/>
      <c r="C2410" s="7"/>
      <c r="D2410" s="13"/>
      <c r="E2410" s="14"/>
      <c r="F2410" s="14"/>
      <c r="G2410" s="14"/>
      <c r="H2410" s="14"/>
      <c r="I2410" s="13"/>
      <c r="J2410" s="52"/>
      <c r="K2410" s="2"/>
      <c r="L2410" s="18"/>
      <c r="M2410" s="12"/>
      <c r="N2410" s="12"/>
      <c r="O2410" s="18"/>
      <c r="P2410" s="14"/>
      <c r="Q2410" s="27"/>
      <c r="R2410" s="14"/>
      <c r="S2410" s="4"/>
      <c r="T2410" s="52"/>
      <c r="U2410" s="10"/>
      <c r="V2410" s="10"/>
      <c r="W2410" s="10"/>
      <c r="X2410" s="50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0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  <c r="EY2410" s="1"/>
      <c r="EZ2410" s="1"/>
      <c r="FA2410" s="1"/>
      <c r="FB2410" s="1"/>
      <c r="FC2410" s="1"/>
      <c r="FD2410" s="1"/>
      <c r="FE2410" s="1"/>
      <c r="FF2410" s="1"/>
      <c r="FG2410" s="1"/>
      <c r="FH2410" s="1"/>
      <c r="FI2410" s="1"/>
      <c r="FJ2410" s="1"/>
    </row>
    <row r="2411" spans="1:166" x14ac:dyDescent="0.15">
      <c r="A2411" s="65"/>
      <c r="B2411" s="15"/>
      <c r="C2411" s="7"/>
      <c r="D2411" s="13"/>
      <c r="E2411" s="14"/>
      <c r="F2411" s="14"/>
      <c r="G2411" s="14"/>
      <c r="H2411" s="14"/>
      <c r="I2411" s="13"/>
      <c r="J2411" s="52"/>
      <c r="K2411" s="2"/>
      <c r="L2411" s="18"/>
      <c r="M2411" s="12"/>
      <c r="N2411" s="12"/>
      <c r="O2411" s="18"/>
      <c r="P2411" s="14"/>
      <c r="Q2411" s="27"/>
      <c r="R2411" s="14"/>
      <c r="S2411" s="4"/>
      <c r="T2411" s="52"/>
      <c r="U2411" s="10"/>
      <c r="V2411" s="10"/>
      <c r="W2411" s="10"/>
      <c r="X2411" s="50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0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  <c r="EY2411" s="1"/>
      <c r="EZ2411" s="1"/>
      <c r="FA2411" s="1"/>
      <c r="FB2411" s="1"/>
      <c r="FC2411" s="1"/>
      <c r="FD2411" s="1"/>
      <c r="FE2411" s="1"/>
      <c r="FF2411" s="1"/>
      <c r="FG2411" s="1"/>
      <c r="FH2411" s="1"/>
      <c r="FI2411" s="1"/>
      <c r="FJ2411" s="1"/>
    </row>
    <row r="2412" spans="1:166" x14ac:dyDescent="0.15">
      <c r="A2412" s="65"/>
      <c r="B2412" s="15"/>
      <c r="C2412" s="7"/>
      <c r="D2412" s="13"/>
      <c r="E2412" s="14"/>
      <c r="F2412" s="14"/>
      <c r="G2412" s="14"/>
      <c r="H2412" s="14"/>
      <c r="I2412" s="13"/>
      <c r="J2412" s="52"/>
      <c r="K2412" s="2"/>
      <c r="L2412" s="18"/>
      <c r="M2412" s="12"/>
      <c r="N2412" s="12"/>
      <c r="O2412" s="18"/>
      <c r="P2412" s="14"/>
      <c r="Q2412" s="27"/>
      <c r="R2412" s="14"/>
      <c r="S2412" s="4"/>
      <c r="T2412" s="52"/>
      <c r="U2412" s="10"/>
      <c r="V2412" s="10"/>
      <c r="W2412" s="10"/>
      <c r="X2412" s="50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0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  <c r="EY2412" s="1"/>
      <c r="EZ2412" s="1"/>
      <c r="FA2412" s="1"/>
      <c r="FB2412" s="1"/>
      <c r="FC2412" s="1"/>
      <c r="FD2412" s="1"/>
      <c r="FE2412" s="1"/>
      <c r="FF2412" s="1"/>
      <c r="FG2412" s="1"/>
      <c r="FH2412" s="1"/>
      <c r="FI2412" s="1"/>
      <c r="FJ2412" s="1"/>
    </row>
    <row r="2413" spans="1:166" x14ac:dyDescent="0.15">
      <c r="A2413" s="65"/>
      <c r="B2413" s="15"/>
      <c r="C2413" s="7"/>
      <c r="D2413" s="13"/>
      <c r="E2413" s="14"/>
      <c r="F2413" s="14"/>
      <c r="G2413" s="14"/>
      <c r="H2413" s="14"/>
      <c r="I2413" s="13"/>
      <c r="J2413" s="52"/>
      <c r="K2413" s="2"/>
      <c r="L2413" s="18"/>
      <c r="M2413" s="12"/>
      <c r="N2413" s="12"/>
      <c r="O2413" s="18"/>
      <c r="P2413" s="14"/>
      <c r="Q2413" s="27"/>
      <c r="R2413" s="14"/>
      <c r="S2413" s="4"/>
      <c r="T2413" s="52"/>
      <c r="U2413" s="10"/>
      <c r="V2413" s="10"/>
      <c r="W2413" s="10"/>
      <c r="X2413" s="50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0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  <c r="EY2413" s="1"/>
      <c r="EZ2413" s="1"/>
      <c r="FA2413" s="1"/>
      <c r="FB2413" s="1"/>
      <c r="FC2413" s="1"/>
      <c r="FD2413" s="1"/>
      <c r="FE2413" s="1"/>
      <c r="FF2413" s="1"/>
      <c r="FG2413" s="1"/>
      <c r="FH2413" s="1"/>
      <c r="FI2413" s="1"/>
      <c r="FJ2413" s="1"/>
    </row>
    <row r="2414" spans="1:166" x14ac:dyDescent="0.15">
      <c r="A2414" s="65"/>
      <c r="B2414" s="15"/>
      <c r="C2414" s="7"/>
      <c r="D2414" s="13"/>
      <c r="E2414" s="14"/>
      <c r="F2414" s="14"/>
      <c r="G2414" s="14"/>
      <c r="H2414" s="14"/>
      <c r="I2414" s="13"/>
      <c r="J2414" s="52"/>
      <c r="K2414" s="2"/>
      <c r="L2414" s="18"/>
      <c r="M2414" s="12"/>
      <c r="N2414" s="12"/>
      <c r="O2414" s="18"/>
      <c r="P2414" s="14"/>
      <c r="Q2414" s="27"/>
      <c r="R2414" s="14"/>
      <c r="S2414" s="4"/>
      <c r="T2414" s="52"/>
      <c r="U2414" s="10"/>
      <c r="V2414" s="10"/>
      <c r="W2414" s="10"/>
      <c r="X2414" s="50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0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  <c r="EY2414" s="1"/>
      <c r="EZ2414" s="1"/>
      <c r="FA2414" s="1"/>
      <c r="FB2414" s="1"/>
      <c r="FC2414" s="1"/>
      <c r="FD2414" s="1"/>
      <c r="FE2414" s="1"/>
      <c r="FF2414" s="1"/>
      <c r="FG2414" s="1"/>
      <c r="FH2414" s="1"/>
      <c r="FI2414" s="1"/>
      <c r="FJ2414" s="1"/>
    </row>
    <row r="2415" spans="1:166" x14ac:dyDescent="0.15">
      <c r="A2415" s="65"/>
      <c r="B2415" s="15"/>
      <c r="C2415" s="7"/>
      <c r="D2415" s="13"/>
      <c r="E2415" s="14"/>
      <c r="F2415" s="14"/>
      <c r="G2415" s="14"/>
      <c r="H2415" s="14"/>
      <c r="I2415" s="13"/>
      <c r="J2415" s="52"/>
      <c r="K2415" s="2"/>
      <c r="L2415" s="18"/>
      <c r="M2415" s="12"/>
      <c r="N2415" s="12"/>
      <c r="O2415" s="18"/>
      <c r="P2415" s="14"/>
      <c r="Q2415" s="27"/>
      <c r="R2415" s="14"/>
      <c r="S2415" s="4"/>
      <c r="T2415" s="52"/>
      <c r="U2415" s="10"/>
      <c r="V2415" s="10"/>
      <c r="W2415" s="10"/>
      <c r="X2415" s="50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0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  <c r="EY2415" s="1"/>
      <c r="EZ2415" s="1"/>
      <c r="FA2415" s="1"/>
      <c r="FB2415" s="1"/>
      <c r="FC2415" s="1"/>
      <c r="FD2415" s="1"/>
      <c r="FE2415" s="1"/>
      <c r="FF2415" s="1"/>
      <c r="FG2415" s="1"/>
      <c r="FH2415" s="1"/>
      <c r="FI2415" s="1"/>
      <c r="FJ2415" s="1"/>
    </row>
    <row r="2416" spans="1:166" x14ac:dyDescent="0.15">
      <c r="A2416" s="65"/>
      <c r="B2416" s="15"/>
      <c r="C2416" s="7"/>
      <c r="D2416" s="13"/>
      <c r="E2416" s="14"/>
      <c r="F2416" s="14"/>
      <c r="G2416" s="14"/>
      <c r="H2416" s="14"/>
      <c r="I2416" s="13"/>
      <c r="J2416" s="52"/>
      <c r="K2416" s="2"/>
      <c r="L2416" s="18"/>
      <c r="M2416" s="12"/>
      <c r="N2416" s="12"/>
      <c r="O2416" s="18"/>
      <c r="P2416" s="14"/>
      <c r="Q2416" s="27"/>
      <c r="R2416" s="14"/>
      <c r="S2416" s="4"/>
      <c r="T2416" s="52"/>
      <c r="U2416" s="10"/>
      <c r="V2416" s="10"/>
      <c r="W2416" s="10"/>
      <c r="X2416" s="50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0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  <c r="EY2416" s="1"/>
      <c r="EZ2416" s="1"/>
      <c r="FA2416" s="1"/>
      <c r="FB2416" s="1"/>
      <c r="FC2416" s="1"/>
      <c r="FD2416" s="1"/>
      <c r="FE2416" s="1"/>
      <c r="FF2416" s="1"/>
      <c r="FG2416" s="1"/>
      <c r="FH2416" s="1"/>
      <c r="FI2416" s="1"/>
      <c r="FJ2416" s="1"/>
    </row>
    <row r="2417" spans="1:166" x14ac:dyDescent="0.15">
      <c r="A2417" s="65"/>
      <c r="B2417" s="15"/>
      <c r="C2417" s="7"/>
      <c r="D2417" s="13"/>
      <c r="E2417" s="14"/>
      <c r="F2417" s="14"/>
      <c r="G2417" s="14"/>
      <c r="H2417" s="14"/>
      <c r="I2417" s="13"/>
      <c r="J2417" s="52"/>
      <c r="K2417" s="2"/>
      <c r="L2417" s="18"/>
      <c r="M2417" s="12"/>
      <c r="N2417" s="12"/>
      <c r="O2417" s="18"/>
      <c r="P2417" s="14"/>
      <c r="Q2417" s="27"/>
      <c r="R2417" s="14"/>
      <c r="S2417" s="4"/>
      <c r="T2417" s="52"/>
      <c r="U2417" s="10"/>
      <c r="V2417" s="10"/>
      <c r="W2417" s="10"/>
      <c r="X2417" s="50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0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  <c r="EY2417" s="1"/>
      <c r="EZ2417" s="1"/>
      <c r="FA2417" s="1"/>
      <c r="FB2417" s="1"/>
      <c r="FC2417" s="1"/>
      <c r="FD2417" s="1"/>
      <c r="FE2417" s="1"/>
      <c r="FF2417" s="1"/>
      <c r="FG2417" s="1"/>
      <c r="FH2417" s="1"/>
      <c r="FI2417" s="1"/>
      <c r="FJ2417" s="1"/>
    </row>
    <row r="2418" spans="1:166" x14ac:dyDescent="0.15">
      <c r="A2418" s="65"/>
      <c r="B2418" s="15"/>
      <c r="C2418" s="7"/>
      <c r="D2418" s="13"/>
      <c r="E2418" s="14"/>
      <c r="F2418" s="14"/>
      <c r="G2418" s="14"/>
      <c r="H2418" s="14"/>
      <c r="I2418" s="13"/>
      <c r="J2418" s="52"/>
      <c r="K2418" s="2"/>
      <c r="L2418" s="18"/>
      <c r="M2418" s="12"/>
      <c r="N2418" s="12"/>
      <c r="O2418" s="18"/>
      <c r="P2418" s="14"/>
      <c r="Q2418" s="27"/>
      <c r="R2418" s="14"/>
      <c r="S2418" s="4"/>
      <c r="T2418" s="52"/>
      <c r="U2418" s="10"/>
      <c r="V2418" s="10"/>
      <c r="W2418" s="10"/>
      <c r="X2418" s="50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0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  <c r="EY2418" s="1"/>
      <c r="EZ2418" s="1"/>
      <c r="FA2418" s="1"/>
      <c r="FB2418" s="1"/>
      <c r="FC2418" s="1"/>
      <c r="FD2418" s="1"/>
      <c r="FE2418" s="1"/>
      <c r="FF2418" s="1"/>
      <c r="FG2418" s="1"/>
      <c r="FH2418" s="1"/>
      <c r="FI2418" s="1"/>
      <c r="FJ2418" s="1"/>
    </row>
    <row r="2419" spans="1:166" x14ac:dyDescent="0.15">
      <c r="A2419" s="65"/>
      <c r="B2419" s="15"/>
      <c r="C2419" s="7"/>
      <c r="D2419" s="13"/>
      <c r="E2419" s="14"/>
      <c r="F2419" s="14"/>
      <c r="G2419" s="14"/>
      <c r="H2419" s="14"/>
      <c r="I2419" s="13"/>
      <c r="J2419" s="52"/>
      <c r="K2419" s="2"/>
      <c r="L2419" s="18"/>
      <c r="M2419" s="12"/>
      <c r="N2419" s="12"/>
      <c r="O2419" s="18"/>
      <c r="P2419" s="14"/>
      <c r="Q2419" s="27"/>
      <c r="R2419" s="14"/>
      <c r="S2419" s="4"/>
      <c r="T2419" s="52"/>
      <c r="U2419" s="10"/>
      <c r="V2419" s="10"/>
      <c r="W2419" s="10"/>
      <c r="X2419" s="50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0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  <c r="EY2419" s="1"/>
      <c r="EZ2419" s="1"/>
      <c r="FA2419" s="1"/>
      <c r="FB2419" s="1"/>
      <c r="FC2419" s="1"/>
      <c r="FD2419" s="1"/>
      <c r="FE2419" s="1"/>
      <c r="FF2419" s="1"/>
      <c r="FG2419" s="1"/>
      <c r="FH2419" s="1"/>
      <c r="FI2419" s="1"/>
      <c r="FJ2419" s="1"/>
    </row>
    <row r="2420" spans="1:166" x14ac:dyDescent="0.15">
      <c r="A2420" s="65"/>
      <c r="B2420" s="15"/>
      <c r="C2420" s="7"/>
      <c r="D2420" s="13"/>
      <c r="E2420" s="14"/>
      <c r="F2420" s="14"/>
      <c r="G2420" s="14"/>
      <c r="H2420" s="14"/>
      <c r="I2420" s="13"/>
      <c r="J2420" s="52"/>
      <c r="K2420" s="2"/>
      <c r="L2420" s="18"/>
      <c r="M2420" s="12"/>
      <c r="N2420" s="12"/>
      <c r="O2420" s="18"/>
      <c r="P2420" s="14"/>
      <c r="Q2420" s="27"/>
      <c r="R2420" s="14"/>
      <c r="S2420" s="4"/>
      <c r="T2420" s="52"/>
      <c r="U2420" s="10"/>
      <c r="V2420" s="10"/>
      <c r="W2420" s="10"/>
      <c r="X2420" s="50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0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  <c r="EY2420" s="1"/>
      <c r="EZ2420" s="1"/>
      <c r="FA2420" s="1"/>
      <c r="FB2420" s="1"/>
      <c r="FC2420" s="1"/>
      <c r="FD2420" s="1"/>
      <c r="FE2420" s="1"/>
      <c r="FF2420" s="1"/>
      <c r="FG2420" s="1"/>
      <c r="FH2420" s="1"/>
      <c r="FI2420" s="1"/>
      <c r="FJ2420" s="1"/>
    </row>
    <row r="2421" spans="1:166" x14ac:dyDescent="0.15">
      <c r="A2421" s="65"/>
      <c r="B2421" s="15"/>
      <c r="C2421" s="7"/>
      <c r="D2421" s="13"/>
      <c r="E2421" s="14"/>
      <c r="F2421" s="14"/>
      <c r="G2421" s="14"/>
      <c r="H2421" s="14"/>
      <c r="I2421" s="13"/>
      <c r="J2421" s="52"/>
      <c r="K2421" s="2"/>
      <c r="L2421" s="18"/>
      <c r="M2421" s="12"/>
      <c r="N2421" s="12"/>
      <c r="O2421" s="18"/>
      <c r="P2421" s="14"/>
      <c r="Q2421" s="27"/>
      <c r="R2421" s="14"/>
      <c r="S2421" s="4"/>
      <c r="T2421" s="52"/>
      <c r="U2421" s="10"/>
      <c r="V2421" s="10"/>
      <c r="W2421" s="10"/>
      <c r="X2421" s="50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0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  <c r="EY2421" s="1"/>
      <c r="EZ2421" s="1"/>
      <c r="FA2421" s="1"/>
      <c r="FB2421" s="1"/>
      <c r="FC2421" s="1"/>
      <c r="FD2421" s="1"/>
      <c r="FE2421" s="1"/>
      <c r="FF2421" s="1"/>
      <c r="FG2421" s="1"/>
      <c r="FH2421" s="1"/>
      <c r="FI2421" s="1"/>
      <c r="FJ2421" s="1"/>
    </row>
    <row r="2422" spans="1:166" x14ac:dyDescent="0.15">
      <c r="A2422" s="65"/>
      <c r="B2422" s="15"/>
      <c r="C2422" s="7"/>
      <c r="D2422" s="13"/>
      <c r="E2422" s="14"/>
      <c r="F2422" s="14"/>
      <c r="G2422" s="14"/>
      <c r="H2422" s="14"/>
      <c r="I2422" s="13"/>
      <c r="J2422" s="52"/>
      <c r="K2422" s="2"/>
      <c r="L2422" s="18"/>
      <c r="M2422" s="12"/>
      <c r="N2422" s="12"/>
      <c r="O2422" s="18"/>
      <c r="P2422" s="14"/>
      <c r="Q2422" s="27"/>
      <c r="R2422" s="14"/>
      <c r="S2422" s="4"/>
      <c r="T2422" s="52"/>
      <c r="U2422" s="10"/>
      <c r="V2422" s="10"/>
      <c r="W2422" s="10"/>
      <c r="X2422" s="50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0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  <c r="EY2422" s="1"/>
      <c r="EZ2422" s="1"/>
      <c r="FA2422" s="1"/>
      <c r="FB2422" s="1"/>
      <c r="FC2422" s="1"/>
      <c r="FD2422" s="1"/>
      <c r="FE2422" s="1"/>
      <c r="FF2422" s="1"/>
      <c r="FG2422" s="1"/>
      <c r="FH2422" s="1"/>
      <c r="FI2422" s="1"/>
      <c r="FJ2422" s="1"/>
    </row>
    <row r="2423" spans="1:166" x14ac:dyDescent="0.15">
      <c r="A2423" s="65"/>
      <c r="B2423" s="15"/>
      <c r="C2423" s="7"/>
      <c r="D2423" s="13"/>
      <c r="E2423" s="14"/>
      <c r="F2423" s="14"/>
      <c r="G2423" s="14"/>
      <c r="H2423" s="14"/>
      <c r="I2423" s="13"/>
      <c r="J2423" s="52"/>
      <c r="K2423" s="2"/>
      <c r="L2423" s="18"/>
      <c r="M2423" s="12"/>
      <c r="N2423" s="12"/>
      <c r="O2423" s="18"/>
      <c r="P2423" s="14"/>
      <c r="Q2423" s="27"/>
      <c r="R2423" s="14"/>
      <c r="S2423" s="4"/>
      <c r="T2423" s="52"/>
      <c r="U2423" s="10"/>
      <c r="V2423" s="10"/>
      <c r="W2423" s="10"/>
      <c r="X2423" s="50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0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  <c r="EY2423" s="1"/>
      <c r="EZ2423" s="1"/>
      <c r="FA2423" s="1"/>
      <c r="FB2423" s="1"/>
      <c r="FC2423" s="1"/>
      <c r="FD2423" s="1"/>
      <c r="FE2423" s="1"/>
      <c r="FF2423" s="1"/>
      <c r="FG2423" s="1"/>
      <c r="FH2423" s="1"/>
      <c r="FI2423" s="1"/>
      <c r="FJ2423" s="1"/>
    </row>
    <row r="2424" spans="1:166" x14ac:dyDescent="0.15">
      <c r="A2424" s="65"/>
      <c r="B2424" s="15"/>
      <c r="C2424" s="7"/>
      <c r="D2424" s="13"/>
      <c r="E2424" s="14"/>
      <c r="F2424" s="14"/>
      <c r="G2424" s="14"/>
      <c r="H2424" s="14"/>
      <c r="I2424" s="13"/>
      <c r="J2424" s="52"/>
      <c r="K2424" s="2"/>
      <c r="L2424" s="18"/>
      <c r="M2424" s="12"/>
      <c r="N2424" s="12"/>
      <c r="O2424" s="18"/>
      <c r="P2424" s="14"/>
      <c r="Q2424" s="27"/>
      <c r="R2424" s="14"/>
      <c r="S2424" s="4"/>
      <c r="T2424" s="52"/>
      <c r="U2424" s="10"/>
      <c r="V2424" s="10"/>
      <c r="W2424" s="10"/>
      <c r="X2424" s="50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0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  <c r="EY2424" s="1"/>
      <c r="EZ2424" s="1"/>
      <c r="FA2424" s="1"/>
      <c r="FB2424" s="1"/>
      <c r="FC2424" s="1"/>
      <c r="FD2424" s="1"/>
      <c r="FE2424" s="1"/>
      <c r="FF2424" s="1"/>
      <c r="FG2424" s="1"/>
      <c r="FH2424" s="1"/>
      <c r="FI2424" s="1"/>
      <c r="FJ2424" s="1"/>
    </row>
    <row r="2425" spans="1:166" x14ac:dyDescent="0.15">
      <c r="A2425" s="65"/>
      <c r="B2425" s="15"/>
      <c r="C2425" s="7"/>
      <c r="D2425" s="13"/>
      <c r="E2425" s="14"/>
      <c r="F2425" s="14"/>
      <c r="G2425" s="14"/>
      <c r="H2425" s="14"/>
      <c r="I2425" s="13"/>
      <c r="J2425" s="52"/>
      <c r="K2425" s="2"/>
      <c r="L2425" s="18"/>
      <c r="M2425" s="12"/>
      <c r="N2425" s="12"/>
      <c r="O2425" s="18"/>
      <c r="P2425" s="14"/>
      <c r="Q2425" s="27"/>
      <c r="R2425" s="14"/>
      <c r="S2425" s="4"/>
      <c r="T2425" s="52"/>
      <c r="U2425" s="10"/>
      <c r="V2425" s="10"/>
      <c r="W2425" s="10"/>
      <c r="X2425" s="50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0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  <c r="EY2425" s="1"/>
      <c r="EZ2425" s="1"/>
      <c r="FA2425" s="1"/>
      <c r="FB2425" s="1"/>
      <c r="FC2425" s="1"/>
      <c r="FD2425" s="1"/>
      <c r="FE2425" s="1"/>
      <c r="FF2425" s="1"/>
      <c r="FG2425" s="1"/>
      <c r="FH2425" s="1"/>
      <c r="FI2425" s="1"/>
      <c r="FJ2425" s="1"/>
    </row>
    <row r="2426" spans="1:166" x14ac:dyDescent="0.15">
      <c r="A2426" s="65"/>
      <c r="B2426" s="15"/>
      <c r="C2426" s="7"/>
      <c r="D2426" s="13"/>
      <c r="E2426" s="14"/>
      <c r="F2426" s="14"/>
      <c r="G2426" s="14"/>
      <c r="H2426" s="14"/>
      <c r="I2426" s="13"/>
      <c r="J2426" s="52"/>
      <c r="K2426" s="2"/>
      <c r="L2426" s="18"/>
      <c r="M2426" s="12"/>
      <c r="N2426" s="12"/>
      <c r="O2426" s="18"/>
      <c r="P2426" s="14"/>
      <c r="Q2426" s="27"/>
      <c r="R2426" s="14"/>
      <c r="S2426" s="4"/>
      <c r="T2426" s="52"/>
      <c r="U2426" s="10"/>
      <c r="V2426" s="10"/>
      <c r="W2426" s="10"/>
      <c r="X2426" s="50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0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  <c r="EY2426" s="1"/>
      <c r="EZ2426" s="1"/>
      <c r="FA2426" s="1"/>
      <c r="FB2426" s="1"/>
      <c r="FC2426" s="1"/>
      <c r="FD2426" s="1"/>
      <c r="FE2426" s="1"/>
      <c r="FF2426" s="1"/>
      <c r="FG2426" s="1"/>
      <c r="FH2426" s="1"/>
      <c r="FI2426" s="1"/>
      <c r="FJ2426" s="1"/>
    </row>
    <row r="2427" spans="1:166" x14ac:dyDescent="0.15">
      <c r="A2427" s="65"/>
      <c r="B2427" s="15"/>
      <c r="C2427" s="7"/>
      <c r="D2427" s="13"/>
      <c r="E2427" s="14"/>
      <c r="F2427" s="14"/>
      <c r="G2427" s="14"/>
      <c r="H2427" s="14"/>
      <c r="I2427" s="13"/>
      <c r="J2427" s="52"/>
      <c r="K2427" s="2"/>
      <c r="L2427" s="18"/>
      <c r="M2427" s="12"/>
      <c r="N2427" s="12"/>
      <c r="O2427" s="18"/>
      <c r="P2427" s="14"/>
      <c r="Q2427" s="27"/>
      <c r="R2427" s="14"/>
      <c r="S2427" s="4"/>
      <c r="T2427" s="52"/>
      <c r="U2427" s="10"/>
      <c r="V2427" s="10"/>
      <c r="W2427" s="10"/>
      <c r="X2427" s="50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0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  <c r="EY2427" s="1"/>
      <c r="EZ2427" s="1"/>
      <c r="FA2427" s="1"/>
      <c r="FB2427" s="1"/>
      <c r="FC2427" s="1"/>
      <c r="FD2427" s="1"/>
      <c r="FE2427" s="1"/>
      <c r="FF2427" s="1"/>
      <c r="FG2427" s="1"/>
      <c r="FH2427" s="1"/>
      <c r="FI2427" s="1"/>
      <c r="FJ2427" s="1"/>
    </row>
    <row r="2428" spans="1:166" x14ac:dyDescent="0.15">
      <c r="A2428" s="65"/>
      <c r="B2428" s="15"/>
      <c r="C2428" s="7"/>
      <c r="D2428" s="13"/>
      <c r="E2428" s="14"/>
      <c r="F2428" s="14"/>
      <c r="G2428" s="14"/>
      <c r="H2428" s="14"/>
      <c r="I2428" s="13"/>
      <c r="J2428" s="52"/>
      <c r="K2428" s="2"/>
      <c r="L2428" s="18"/>
      <c r="M2428" s="12"/>
      <c r="N2428" s="12"/>
      <c r="O2428" s="18"/>
      <c r="P2428" s="14"/>
      <c r="Q2428" s="27"/>
      <c r="R2428" s="14"/>
      <c r="S2428" s="4"/>
      <c r="T2428" s="52"/>
      <c r="U2428" s="10"/>
      <c r="V2428" s="10"/>
      <c r="W2428" s="10"/>
      <c r="X2428" s="50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0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  <c r="EY2428" s="1"/>
      <c r="EZ2428" s="1"/>
      <c r="FA2428" s="1"/>
      <c r="FB2428" s="1"/>
      <c r="FC2428" s="1"/>
      <c r="FD2428" s="1"/>
      <c r="FE2428" s="1"/>
      <c r="FF2428" s="1"/>
      <c r="FG2428" s="1"/>
      <c r="FH2428" s="1"/>
      <c r="FI2428" s="1"/>
      <c r="FJ2428" s="1"/>
    </row>
    <row r="2429" spans="1:166" x14ac:dyDescent="0.15">
      <c r="A2429" s="65"/>
      <c r="B2429" s="15"/>
      <c r="C2429" s="7"/>
      <c r="D2429" s="13"/>
      <c r="E2429" s="14"/>
      <c r="F2429" s="14"/>
      <c r="G2429" s="14"/>
      <c r="H2429" s="14"/>
      <c r="I2429" s="13"/>
      <c r="J2429" s="52"/>
      <c r="K2429" s="2"/>
      <c r="L2429" s="18"/>
      <c r="M2429" s="12"/>
      <c r="N2429" s="12"/>
      <c r="O2429" s="18"/>
      <c r="P2429" s="14"/>
      <c r="Q2429" s="27"/>
      <c r="R2429" s="14"/>
      <c r="S2429" s="4"/>
      <c r="T2429" s="52"/>
      <c r="U2429" s="10"/>
      <c r="V2429" s="10"/>
      <c r="W2429" s="10"/>
      <c r="X2429" s="50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0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  <c r="EY2429" s="1"/>
      <c r="EZ2429" s="1"/>
      <c r="FA2429" s="1"/>
      <c r="FB2429" s="1"/>
      <c r="FC2429" s="1"/>
      <c r="FD2429" s="1"/>
      <c r="FE2429" s="1"/>
      <c r="FF2429" s="1"/>
      <c r="FG2429" s="1"/>
      <c r="FH2429" s="1"/>
      <c r="FI2429" s="1"/>
      <c r="FJ2429" s="1"/>
    </row>
    <row r="2430" spans="1:166" x14ac:dyDescent="0.15">
      <c r="A2430" s="65"/>
      <c r="B2430" s="15"/>
      <c r="C2430" s="7"/>
      <c r="D2430" s="13"/>
      <c r="E2430" s="14"/>
      <c r="F2430" s="14"/>
      <c r="G2430" s="14"/>
      <c r="H2430" s="14"/>
      <c r="I2430" s="13"/>
      <c r="J2430" s="52"/>
      <c r="K2430" s="2"/>
      <c r="L2430" s="18"/>
      <c r="M2430" s="12"/>
      <c r="N2430" s="12"/>
      <c r="O2430" s="18"/>
      <c r="P2430" s="14"/>
      <c r="Q2430" s="27"/>
      <c r="R2430" s="14"/>
      <c r="S2430" s="4"/>
      <c r="T2430" s="52"/>
      <c r="U2430" s="10"/>
      <c r="V2430" s="10"/>
      <c r="W2430" s="10"/>
      <c r="X2430" s="50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0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  <c r="EY2430" s="1"/>
      <c r="EZ2430" s="1"/>
      <c r="FA2430" s="1"/>
      <c r="FB2430" s="1"/>
      <c r="FC2430" s="1"/>
      <c r="FD2430" s="1"/>
      <c r="FE2430" s="1"/>
      <c r="FF2430" s="1"/>
      <c r="FG2430" s="1"/>
      <c r="FH2430" s="1"/>
      <c r="FI2430" s="1"/>
      <c r="FJ2430" s="1"/>
    </row>
    <row r="2431" spans="1:166" x14ac:dyDescent="0.15">
      <c r="A2431" s="65"/>
      <c r="B2431" s="15"/>
      <c r="C2431" s="7"/>
      <c r="D2431" s="13"/>
      <c r="E2431" s="14"/>
      <c r="F2431" s="14"/>
      <c r="G2431" s="14"/>
      <c r="H2431" s="14"/>
      <c r="I2431" s="13"/>
      <c r="J2431" s="52"/>
      <c r="K2431" s="2"/>
      <c r="L2431" s="18"/>
      <c r="M2431" s="12"/>
      <c r="N2431" s="12"/>
      <c r="O2431" s="18"/>
      <c r="P2431" s="14"/>
      <c r="Q2431" s="27"/>
      <c r="R2431" s="14"/>
      <c r="S2431" s="4"/>
      <c r="T2431" s="52"/>
      <c r="U2431" s="10"/>
      <c r="V2431" s="10"/>
      <c r="W2431" s="10"/>
      <c r="X2431" s="50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0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  <c r="EY2431" s="1"/>
      <c r="EZ2431" s="1"/>
      <c r="FA2431" s="1"/>
      <c r="FB2431" s="1"/>
      <c r="FC2431" s="1"/>
      <c r="FD2431" s="1"/>
      <c r="FE2431" s="1"/>
      <c r="FF2431" s="1"/>
      <c r="FG2431" s="1"/>
      <c r="FH2431" s="1"/>
      <c r="FI2431" s="1"/>
      <c r="FJ2431" s="1"/>
    </row>
    <row r="2432" spans="1:166" x14ac:dyDescent="0.15">
      <c r="A2432" s="65"/>
      <c r="B2432" s="15"/>
      <c r="C2432" s="7"/>
      <c r="D2432" s="13"/>
      <c r="E2432" s="14"/>
      <c r="F2432" s="14"/>
      <c r="G2432" s="14"/>
      <c r="H2432" s="14"/>
      <c r="I2432" s="13"/>
      <c r="J2432" s="52"/>
      <c r="K2432" s="2"/>
      <c r="L2432" s="18"/>
      <c r="M2432" s="12"/>
      <c r="N2432" s="12"/>
      <c r="O2432" s="18"/>
      <c r="P2432" s="14"/>
      <c r="Q2432" s="27"/>
      <c r="R2432" s="14"/>
      <c r="S2432" s="4"/>
      <c r="T2432" s="52"/>
      <c r="U2432" s="10"/>
      <c r="V2432" s="10"/>
      <c r="W2432" s="10"/>
      <c r="X2432" s="50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0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  <c r="EY2432" s="1"/>
      <c r="EZ2432" s="1"/>
      <c r="FA2432" s="1"/>
      <c r="FB2432" s="1"/>
      <c r="FC2432" s="1"/>
      <c r="FD2432" s="1"/>
      <c r="FE2432" s="1"/>
      <c r="FF2432" s="1"/>
      <c r="FG2432" s="1"/>
      <c r="FH2432" s="1"/>
      <c r="FI2432" s="1"/>
      <c r="FJ2432" s="1"/>
    </row>
    <row r="2433" spans="1:166" x14ac:dyDescent="0.15">
      <c r="A2433" s="65"/>
      <c r="B2433" s="15"/>
      <c r="C2433" s="7"/>
      <c r="D2433" s="13"/>
      <c r="E2433" s="14"/>
      <c r="F2433" s="14"/>
      <c r="G2433" s="14"/>
      <c r="H2433" s="14"/>
      <c r="I2433" s="13"/>
      <c r="J2433" s="52"/>
      <c r="K2433" s="2"/>
      <c r="L2433" s="18"/>
      <c r="M2433" s="12"/>
      <c r="N2433" s="12"/>
      <c r="O2433" s="18"/>
      <c r="P2433" s="14"/>
      <c r="Q2433" s="27"/>
      <c r="R2433" s="14"/>
      <c r="S2433" s="4"/>
      <c r="T2433" s="52"/>
      <c r="U2433" s="10"/>
      <c r="V2433" s="10"/>
      <c r="W2433" s="10"/>
      <c r="X2433" s="50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0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  <c r="EY2433" s="1"/>
      <c r="EZ2433" s="1"/>
      <c r="FA2433" s="1"/>
      <c r="FB2433" s="1"/>
      <c r="FC2433" s="1"/>
      <c r="FD2433" s="1"/>
      <c r="FE2433" s="1"/>
      <c r="FF2433" s="1"/>
      <c r="FG2433" s="1"/>
      <c r="FH2433" s="1"/>
      <c r="FI2433" s="1"/>
      <c r="FJ2433" s="1"/>
    </row>
    <row r="2434" spans="1:166" x14ac:dyDescent="0.15">
      <c r="A2434" s="65"/>
      <c r="B2434" s="15"/>
      <c r="C2434" s="7"/>
      <c r="D2434" s="13"/>
      <c r="E2434" s="14"/>
      <c r="F2434" s="14"/>
      <c r="G2434" s="14"/>
      <c r="H2434" s="14"/>
      <c r="I2434" s="13"/>
      <c r="J2434" s="52"/>
      <c r="K2434" s="2"/>
      <c r="L2434" s="18"/>
      <c r="M2434" s="12"/>
      <c r="N2434" s="12"/>
      <c r="O2434" s="18"/>
      <c r="P2434" s="14"/>
      <c r="Q2434" s="27"/>
      <c r="R2434" s="14"/>
      <c r="S2434" s="4"/>
      <c r="T2434" s="52"/>
      <c r="U2434" s="10"/>
      <c r="V2434" s="10"/>
      <c r="W2434" s="10"/>
      <c r="X2434" s="50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0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  <c r="EY2434" s="1"/>
      <c r="EZ2434" s="1"/>
      <c r="FA2434" s="1"/>
      <c r="FB2434" s="1"/>
      <c r="FC2434" s="1"/>
      <c r="FD2434" s="1"/>
      <c r="FE2434" s="1"/>
      <c r="FF2434" s="1"/>
      <c r="FG2434" s="1"/>
      <c r="FH2434" s="1"/>
      <c r="FI2434" s="1"/>
      <c r="FJ2434" s="1"/>
    </row>
    <row r="2435" spans="1:166" x14ac:dyDescent="0.15">
      <c r="A2435" s="65"/>
      <c r="B2435" s="15"/>
      <c r="C2435" s="7"/>
      <c r="D2435" s="13"/>
      <c r="E2435" s="14"/>
      <c r="F2435" s="14"/>
      <c r="G2435" s="14"/>
      <c r="H2435" s="14"/>
      <c r="I2435" s="13"/>
      <c r="J2435" s="52"/>
      <c r="K2435" s="2"/>
      <c r="L2435" s="18"/>
      <c r="M2435" s="12"/>
      <c r="N2435" s="12"/>
      <c r="O2435" s="18"/>
      <c r="P2435" s="14"/>
      <c r="Q2435" s="27"/>
      <c r="R2435" s="14"/>
      <c r="S2435" s="4"/>
      <c r="T2435" s="52"/>
      <c r="U2435" s="10"/>
      <c r="V2435" s="10"/>
      <c r="W2435" s="10"/>
      <c r="X2435" s="50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0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  <c r="EY2435" s="1"/>
      <c r="EZ2435" s="1"/>
      <c r="FA2435" s="1"/>
      <c r="FB2435" s="1"/>
      <c r="FC2435" s="1"/>
      <c r="FD2435" s="1"/>
      <c r="FE2435" s="1"/>
      <c r="FF2435" s="1"/>
      <c r="FG2435" s="1"/>
      <c r="FH2435" s="1"/>
      <c r="FI2435" s="1"/>
      <c r="FJ2435" s="1"/>
    </row>
    <row r="2436" spans="1:166" x14ac:dyDescent="0.15">
      <c r="A2436" s="65"/>
      <c r="B2436" s="15"/>
      <c r="C2436" s="7"/>
      <c r="D2436" s="13"/>
      <c r="E2436" s="14"/>
      <c r="F2436" s="14"/>
      <c r="G2436" s="14"/>
      <c r="H2436" s="14"/>
      <c r="I2436" s="13"/>
      <c r="J2436" s="52"/>
      <c r="K2436" s="2"/>
      <c r="L2436" s="18"/>
      <c r="M2436" s="12"/>
      <c r="N2436" s="12"/>
      <c r="O2436" s="18"/>
      <c r="P2436" s="14"/>
      <c r="Q2436" s="27"/>
      <c r="R2436" s="14"/>
      <c r="S2436" s="4"/>
      <c r="T2436" s="52"/>
      <c r="U2436" s="10"/>
      <c r="V2436" s="10"/>
      <c r="W2436" s="10"/>
      <c r="X2436" s="50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0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  <c r="EY2436" s="1"/>
      <c r="EZ2436" s="1"/>
      <c r="FA2436" s="1"/>
      <c r="FB2436" s="1"/>
      <c r="FC2436" s="1"/>
      <c r="FD2436" s="1"/>
      <c r="FE2436" s="1"/>
      <c r="FF2436" s="1"/>
      <c r="FG2436" s="1"/>
      <c r="FH2436" s="1"/>
      <c r="FI2436" s="1"/>
      <c r="FJ2436" s="1"/>
    </row>
    <row r="2437" spans="1:166" x14ac:dyDescent="0.15">
      <c r="A2437" s="65"/>
      <c r="B2437" s="15"/>
      <c r="C2437" s="7"/>
      <c r="D2437" s="13"/>
      <c r="E2437" s="14"/>
      <c r="F2437" s="14"/>
      <c r="G2437" s="14"/>
      <c r="H2437" s="14"/>
      <c r="I2437" s="13"/>
      <c r="J2437" s="52"/>
      <c r="K2437" s="2"/>
      <c r="L2437" s="18"/>
      <c r="M2437" s="12"/>
      <c r="N2437" s="12"/>
      <c r="O2437" s="18"/>
      <c r="P2437" s="14"/>
      <c r="Q2437" s="27"/>
      <c r="R2437" s="14"/>
      <c r="S2437" s="4"/>
      <c r="T2437" s="52"/>
      <c r="U2437" s="10"/>
      <c r="V2437" s="10"/>
      <c r="W2437" s="10"/>
      <c r="X2437" s="50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0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  <c r="EY2437" s="1"/>
      <c r="EZ2437" s="1"/>
      <c r="FA2437" s="1"/>
      <c r="FB2437" s="1"/>
      <c r="FC2437" s="1"/>
      <c r="FD2437" s="1"/>
      <c r="FE2437" s="1"/>
      <c r="FF2437" s="1"/>
      <c r="FG2437" s="1"/>
      <c r="FH2437" s="1"/>
      <c r="FI2437" s="1"/>
      <c r="FJ2437" s="1"/>
    </row>
    <row r="2438" spans="1:166" x14ac:dyDescent="0.15">
      <c r="A2438" s="65"/>
      <c r="B2438" s="15"/>
      <c r="C2438" s="7"/>
      <c r="D2438" s="13"/>
      <c r="E2438" s="14"/>
      <c r="F2438" s="14"/>
      <c r="G2438" s="14"/>
      <c r="H2438" s="14"/>
      <c r="I2438" s="13"/>
      <c r="J2438" s="52"/>
      <c r="K2438" s="2"/>
      <c r="L2438" s="18"/>
      <c r="M2438" s="12"/>
      <c r="N2438" s="12"/>
      <c r="O2438" s="18"/>
      <c r="P2438" s="14"/>
      <c r="Q2438" s="27"/>
      <c r="R2438" s="14"/>
      <c r="S2438" s="4"/>
      <c r="T2438" s="52"/>
      <c r="U2438" s="10"/>
      <c r="V2438" s="10"/>
      <c r="W2438" s="10"/>
      <c r="X2438" s="50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0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  <c r="EY2438" s="1"/>
      <c r="EZ2438" s="1"/>
      <c r="FA2438" s="1"/>
      <c r="FB2438" s="1"/>
      <c r="FC2438" s="1"/>
      <c r="FD2438" s="1"/>
      <c r="FE2438" s="1"/>
      <c r="FF2438" s="1"/>
      <c r="FG2438" s="1"/>
      <c r="FH2438" s="1"/>
      <c r="FI2438" s="1"/>
      <c r="FJ2438" s="1"/>
    </row>
    <row r="2439" spans="1:166" x14ac:dyDescent="0.15">
      <c r="A2439" s="65"/>
      <c r="B2439" s="15"/>
      <c r="C2439" s="7"/>
      <c r="D2439" s="13"/>
      <c r="E2439" s="14"/>
      <c r="F2439" s="14"/>
      <c r="G2439" s="14"/>
      <c r="H2439" s="14"/>
      <c r="I2439" s="13"/>
      <c r="J2439" s="52"/>
      <c r="K2439" s="2"/>
      <c r="L2439" s="18"/>
      <c r="M2439" s="12"/>
      <c r="N2439" s="12"/>
      <c r="O2439" s="18"/>
      <c r="P2439" s="14"/>
      <c r="Q2439" s="27"/>
      <c r="R2439" s="14"/>
      <c r="S2439" s="4"/>
      <c r="T2439" s="52"/>
      <c r="U2439" s="10"/>
      <c r="V2439" s="10"/>
      <c r="W2439" s="10"/>
      <c r="X2439" s="50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0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  <c r="EY2439" s="1"/>
      <c r="EZ2439" s="1"/>
      <c r="FA2439" s="1"/>
      <c r="FB2439" s="1"/>
      <c r="FC2439" s="1"/>
      <c r="FD2439" s="1"/>
      <c r="FE2439" s="1"/>
      <c r="FF2439" s="1"/>
      <c r="FG2439" s="1"/>
      <c r="FH2439" s="1"/>
      <c r="FI2439" s="1"/>
      <c r="FJ2439" s="1"/>
    </row>
    <row r="2440" spans="1:166" x14ac:dyDescent="0.15">
      <c r="A2440" s="65"/>
      <c r="B2440" s="15"/>
      <c r="C2440" s="7"/>
      <c r="D2440" s="13"/>
      <c r="E2440" s="14"/>
      <c r="F2440" s="14"/>
      <c r="G2440" s="14"/>
      <c r="H2440" s="14"/>
      <c r="I2440" s="13"/>
      <c r="J2440" s="52"/>
      <c r="K2440" s="2"/>
      <c r="L2440" s="18"/>
      <c r="M2440" s="12"/>
      <c r="N2440" s="12"/>
      <c r="O2440" s="18"/>
      <c r="P2440" s="14"/>
      <c r="Q2440" s="27"/>
      <c r="R2440" s="14"/>
      <c r="S2440" s="4"/>
      <c r="T2440" s="52"/>
      <c r="U2440" s="10"/>
      <c r="V2440" s="10"/>
      <c r="W2440" s="10"/>
      <c r="X2440" s="50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0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  <c r="EY2440" s="1"/>
      <c r="EZ2440" s="1"/>
      <c r="FA2440" s="1"/>
      <c r="FB2440" s="1"/>
      <c r="FC2440" s="1"/>
      <c r="FD2440" s="1"/>
      <c r="FE2440" s="1"/>
      <c r="FF2440" s="1"/>
      <c r="FG2440" s="1"/>
      <c r="FH2440" s="1"/>
      <c r="FI2440" s="1"/>
      <c r="FJ2440" s="1"/>
    </row>
    <row r="2441" spans="1:166" x14ac:dyDescent="0.15">
      <c r="A2441" s="65"/>
      <c r="B2441" s="15"/>
      <c r="C2441" s="7"/>
      <c r="D2441" s="13"/>
      <c r="E2441" s="14"/>
      <c r="F2441" s="14"/>
      <c r="G2441" s="14"/>
      <c r="H2441" s="14"/>
      <c r="I2441" s="13"/>
      <c r="J2441" s="52"/>
      <c r="K2441" s="2"/>
      <c r="L2441" s="18"/>
      <c r="M2441" s="12"/>
      <c r="N2441" s="12"/>
      <c r="O2441" s="18"/>
      <c r="P2441" s="14"/>
      <c r="Q2441" s="27"/>
      <c r="R2441" s="14"/>
      <c r="S2441" s="4"/>
      <c r="T2441" s="52"/>
      <c r="U2441" s="10"/>
      <c r="V2441" s="10"/>
      <c r="W2441" s="10"/>
      <c r="X2441" s="50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0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  <c r="EY2441" s="1"/>
      <c r="EZ2441" s="1"/>
      <c r="FA2441" s="1"/>
      <c r="FB2441" s="1"/>
      <c r="FC2441" s="1"/>
      <c r="FD2441" s="1"/>
      <c r="FE2441" s="1"/>
      <c r="FF2441" s="1"/>
      <c r="FG2441" s="1"/>
      <c r="FH2441" s="1"/>
      <c r="FI2441" s="1"/>
      <c r="FJ2441" s="1"/>
    </row>
    <row r="2442" spans="1:166" x14ac:dyDescent="0.15">
      <c r="A2442" s="65"/>
      <c r="B2442" s="15"/>
      <c r="C2442" s="7"/>
      <c r="D2442" s="13"/>
      <c r="E2442" s="14"/>
      <c r="F2442" s="14"/>
      <c r="G2442" s="14"/>
      <c r="H2442" s="14"/>
      <c r="I2442" s="13"/>
      <c r="J2442" s="52"/>
      <c r="K2442" s="2"/>
      <c r="L2442" s="18"/>
      <c r="M2442" s="12"/>
      <c r="N2442" s="12"/>
      <c r="O2442" s="18"/>
      <c r="P2442" s="14"/>
      <c r="Q2442" s="27"/>
      <c r="R2442" s="14"/>
      <c r="S2442" s="4"/>
      <c r="T2442" s="52"/>
      <c r="U2442" s="10"/>
      <c r="V2442" s="10"/>
      <c r="W2442" s="10"/>
      <c r="X2442" s="50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0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  <c r="EY2442" s="1"/>
      <c r="EZ2442" s="1"/>
      <c r="FA2442" s="1"/>
      <c r="FB2442" s="1"/>
      <c r="FC2442" s="1"/>
      <c r="FD2442" s="1"/>
      <c r="FE2442" s="1"/>
      <c r="FF2442" s="1"/>
      <c r="FG2442" s="1"/>
      <c r="FH2442" s="1"/>
      <c r="FI2442" s="1"/>
      <c r="FJ2442" s="1"/>
    </row>
    <row r="2443" spans="1:166" x14ac:dyDescent="0.15">
      <c r="A2443" s="65"/>
      <c r="B2443" s="15"/>
      <c r="C2443" s="7"/>
      <c r="D2443" s="13"/>
      <c r="E2443" s="14"/>
      <c r="F2443" s="14"/>
      <c r="G2443" s="14"/>
      <c r="H2443" s="14"/>
      <c r="I2443" s="13"/>
      <c r="J2443" s="52"/>
      <c r="K2443" s="2"/>
      <c r="L2443" s="18"/>
      <c r="M2443" s="12"/>
      <c r="N2443" s="12"/>
      <c r="O2443" s="18"/>
      <c r="P2443" s="14"/>
      <c r="Q2443" s="27"/>
      <c r="R2443" s="14"/>
      <c r="S2443" s="4"/>
      <c r="T2443" s="52"/>
      <c r="U2443" s="10"/>
      <c r="V2443" s="10"/>
      <c r="W2443" s="10"/>
      <c r="X2443" s="50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0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  <c r="EY2443" s="1"/>
      <c r="EZ2443" s="1"/>
      <c r="FA2443" s="1"/>
      <c r="FB2443" s="1"/>
      <c r="FC2443" s="1"/>
      <c r="FD2443" s="1"/>
      <c r="FE2443" s="1"/>
      <c r="FF2443" s="1"/>
      <c r="FG2443" s="1"/>
      <c r="FH2443" s="1"/>
      <c r="FI2443" s="1"/>
      <c r="FJ2443" s="1"/>
    </row>
    <row r="2444" spans="1:166" x14ac:dyDescent="0.15">
      <c r="A2444" s="65"/>
      <c r="B2444" s="15"/>
      <c r="C2444" s="7"/>
      <c r="D2444" s="13"/>
      <c r="E2444" s="14"/>
      <c r="F2444" s="14"/>
      <c r="G2444" s="14"/>
      <c r="H2444" s="14"/>
      <c r="I2444" s="13"/>
      <c r="J2444" s="52"/>
      <c r="K2444" s="2"/>
      <c r="L2444" s="18"/>
      <c r="M2444" s="12"/>
      <c r="N2444" s="12"/>
      <c r="O2444" s="18"/>
      <c r="P2444" s="14"/>
      <c r="Q2444" s="27"/>
      <c r="R2444" s="14"/>
      <c r="S2444" s="4"/>
      <c r="T2444" s="52"/>
      <c r="U2444" s="10"/>
      <c r="V2444" s="10"/>
      <c r="W2444" s="10"/>
      <c r="X2444" s="50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0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  <c r="EY2444" s="1"/>
      <c r="EZ2444" s="1"/>
      <c r="FA2444" s="1"/>
      <c r="FB2444" s="1"/>
      <c r="FC2444" s="1"/>
      <c r="FD2444" s="1"/>
      <c r="FE2444" s="1"/>
      <c r="FF2444" s="1"/>
      <c r="FG2444" s="1"/>
      <c r="FH2444" s="1"/>
      <c r="FI2444" s="1"/>
      <c r="FJ2444" s="1"/>
    </row>
    <row r="2445" spans="1:166" x14ac:dyDescent="0.15">
      <c r="A2445" s="65"/>
      <c r="B2445" s="15"/>
      <c r="C2445" s="7"/>
      <c r="D2445" s="13"/>
      <c r="E2445" s="14"/>
      <c r="F2445" s="14"/>
      <c r="G2445" s="14"/>
      <c r="H2445" s="14"/>
      <c r="I2445" s="13"/>
      <c r="J2445" s="52"/>
      <c r="K2445" s="2"/>
      <c r="L2445" s="18"/>
      <c r="M2445" s="12"/>
      <c r="N2445" s="12"/>
      <c r="O2445" s="18"/>
      <c r="P2445" s="14"/>
      <c r="Q2445" s="27"/>
      <c r="R2445" s="14"/>
      <c r="S2445" s="4"/>
      <c r="T2445" s="52"/>
      <c r="U2445" s="10"/>
      <c r="V2445" s="10"/>
      <c r="W2445" s="10"/>
      <c r="X2445" s="50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0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  <c r="EY2445" s="1"/>
      <c r="EZ2445" s="1"/>
      <c r="FA2445" s="1"/>
      <c r="FB2445" s="1"/>
      <c r="FC2445" s="1"/>
      <c r="FD2445" s="1"/>
      <c r="FE2445" s="1"/>
      <c r="FF2445" s="1"/>
      <c r="FG2445" s="1"/>
      <c r="FH2445" s="1"/>
      <c r="FI2445" s="1"/>
      <c r="FJ2445" s="1"/>
    </row>
    <row r="2446" spans="1:166" x14ac:dyDescent="0.15">
      <c r="A2446" s="65"/>
      <c r="B2446" s="15"/>
      <c r="C2446" s="7"/>
      <c r="D2446" s="13"/>
      <c r="E2446" s="14"/>
      <c r="F2446" s="14"/>
      <c r="G2446" s="14"/>
      <c r="H2446" s="14"/>
      <c r="I2446" s="13"/>
      <c r="J2446" s="52"/>
      <c r="K2446" s="2"/>
      <c r="L2446" s="18"/>
      <c r="M2446" s="12"/>
      <c r="N2446" s="12"/>
      <c r="O2446" s="18"/>
      <c r="P2446" s="14"/>
      <c r="Q2446" s="27"/>
      <c r="R2446" s="14"/>
      <c r="S2446" s="4"/>
      <c r="T2446" s="52"/>
      <c r="U2446" s="10"/>
      <c r="V2446" s="10"/>
      <c r="W2446" s="10"/>
      <c r="X2446" s="50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0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  <c r="EY2446" s="1"/>
      <c r="EZ2446" s="1"/>
      <c r="FA2446" s="1"/>
      <c r="FB2446" s="1"/>
      <c r="FC2446" s="1"/>
      <c r="FD2446" s="1"/>
      <c r="FE2446" s="1"/>
      <c r="FF2446" s="1"/>
      <c r="FG2446" s="1"/>
      <c r="FH2446" s="1"/>
      <c r="FI2446" s="1"/>
      <c r="FJ2446" s="1"/>
    </row>
    <row r="2447" spans="1:166" x14ac:dyDescent="0.15">
      <c r="A2447" s="65"/>
      <c r="B2447" s="15"/>
      <c r="C2447" s="7"/>
      <c r="D2447" s="13"/>
      <c r="E2447" s="14"/>
      <c r="F2447" s="14"/>
      <c r="G2447" s="14"/>
      <c r="H2447" s="14"/>
      <c r="I2447" s="13"/>
      <c r="J2447" s="52"/>
      <c r="K2447" s="2"/>
      <c r="L2447" s="18"/>
      <c r="M2447" s="12"/>
      <c r="N2447" s="12"/>
      <c r="O2447" s="18"/>
      <c r="P2447" s="14"/>
      <c r="Q2447" s="27"/>
      <c r="R2447" s="14"/>
      <c r="S2447" s="4"/>
      <c r="T2447" s="52"/>
      <c r="U2447" s="10"/>
      <c r="V2447" s="10"/>
      <c r="W2447" s="10"/>
      <c r="X2447" s="50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0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  <c r="EY2447" s="1"/>
      <c r="EZ2447" s="1"/>
      <c r="FA2447" s="1"/>
      <c r="FB2447" s="1"/>
      <c r="FC2447" s="1"/>
      <c r="FD2447" s="1"/>
      <c r="FE2447" s="1"/>
      <c r="FF2447" s="1"/>
      <c r="FG2447" s="1"/>
      <c r="FH2447" s="1"/>
      <c r="FI2447" s="1"/>
      <c r="FJ2447" s="1"/>
    </row>
    <row r="2448" spans="1:166" x14ac:dyDescent="0.15">
      <c r="A2448" s="65"/>
      <c r="B2448" s="15"/>
      <c r="C2448" s="7"/>
      <c r="D2448" s="13"/>
      <c r="E2448" s="14"/>
      <c r="F2448" s="14"/>
      <c r="G2448" s="14"/>
      <c r="H2448" s="14"/>
      <c r="I2448" s="13"/>
      <c r="J2448" s="52"/>
      <c r="K2448" s="2"/>
      <c r="L2448" s="18"/>
      <c r="M2448" s="12"/>
      <c r="N2448" s="12"/>
      <c r="O2448" s="18"/>
      <c r="P2448" s="14"/>
      <c r="Q2448" s="27"/>
      <c r="R2448" s="14"/>
      <c r="S2448" s="4"/>
      <c r="T2448" s="52"/>
      <c r="U2448" s="10"/>
      <c r="V2448" s="10"/>
      <c r="W2448" s="10"/>
      <c r="X2448" s="50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0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  <c r="EY2448" s="1"/>
      <c r="EZ2448" s="1"/>
      <c r="FA2448" s="1"/>
      <c r="FB2448" s="1"/>
      <c r="FC2448" s="1"/>
      <c r="FD2448" s="1"/>
      <c r="FE2448" s="1"/>
      <c r="FF2448" s="1"/>
      <c r="FG2448" s="1"/>
      <c r="FH2448" s="1"/>
      <c r="FI2448" s="1"/>
      <c r="FJ2448" s="1"/>
    </row>
    <row r="2449" spans="1:166" x14ac:dyDescent="0.15">
      <c r="A2449" s="65"/>
      <c r="B2449" s="15"/>
      <c r="C2449" s="7"/>
      <c r="D2449" s="13"/>
      <c r="E2449" s="14"/>
      <c r="F2449" s="14"/>
      <c r="G2449" s="14"/>
      <c r="H2449" s="14"/>
      <c r="I2449" s="13"/>
      <c r="J2449" s="52"/>
      <c r="K2449" s="2"/>
      <c r="L2449" s="18"/>
      <c r="M2449" s="12"/>
      <c r="N2449" s="12"/>
      <c r="O2449" s="18"/>
      <c r="P2449" s="14"/>
      <c r="Q2449" s="27"/>
      <c r="R2449" s="14"/>
      <c r="S2449" s="4"/>
      <c r="T2449" s="52"/>
      <c r="U2449" s="10"/>
      <c r="V2449" s="10"/>
      <c r="W2449" s="10"/>
      <c r="X2449" s="50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0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  <c r="EY2449" s="1"/>
      <c r="EZ2449" s="1"/>
      <c r="FA2449" s="1"/>
      <c r="FB2449" s="1"/>
      <c r="FC2449" s="1"/>
      <c r="FD2449" s="1"/>
      <c r="FE2449" s="1"/>
      <c r="FF2449" s="1"/>
      <c r="FG2449" s="1"/>
      <c r="FH2449" s="1"/>
      <c r="FI2449" s="1"/>
      <c r="FJ2449" s="1"/>
    </row>
    <row r="2450" spans="1:166" x14ac:dyDescent="0.15">
      <c r="A2450" s="65"/>
      <c r="B2450" s="15"/>
      <c r="C2450" s="7"/>
      <c r="D2450" s="13"/>
      <c r="E2450" s="14"/>
      <c r="F2450" s="14"/>
      <c r="G2450" s="14"/>
      <c r="H2450" s="14"/>
      <c r="I2450" s="13"/>
      <c r="J2450" s="52"/>
      <c r="K2450" s="2"/>
      <c r="L2450" s="18"/>
      <c r="M2450" s="12"/>
      <c r="N2450" s="12"/>
      <c r="O2450" s="18"/>
      <c r="P2450" s="14"/>
      <c r="Q2450" s="27"/>
      <c r="R2450" s="14"/>
      <c r="S2450" s="4"/>
      <c r="T2450" s="52"/>
      <c r="U2450" s="10"/>
      <c r="V2450" s="10"/>
      <c r="W2450" s="10"/>
      <c r="X2450" s="50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0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  <c r="EY2450" s="1"/>
      <c r="EZ2450" s="1"/>
      <c r="FA2450" s="1"/>
      <c r="FB2450" s="1"/>
      <c r="FC2450" s="1"/>
      <c r="FD2450" s="1"/>
      <c r="FE2450" s="1"/>
      <c r="FF2450" s="1"/>
      <c r="FG2450" s="1"/>
      <c r="FH2450" s="1"/>
      <c r="FI2450" s="1"/>
      <c r="FJ2450" s="1"/>
    </row>
    <row r="2451" spans="1:166" x14ac:dyDescent="0.15">
      <c r="A2451" s="65"/>
      <c r="B2451" s="15"/>
      <c r="C2451" s="7"/>
      <c r="D2451" s="13"/>
      <c r="E2451" s="14"/>
      <c r="F2451" s="14"/>
      <c r="G2451" s="14"/>
      <c r="H2451" s="14"/>
      <c r="I2451" s="13"/>
      <c r="J2451" s="52"/>
      <c r="K2451" s="2"/>
      <c r="L2451" s="18"/>
      <c r="M2451" s="12"/>
      <c r="N2451" s="12"/>
      <c r="O2451" s="18"/>
      <c r="P2451" s="14"/>
      <c r="Q2451" s="27"/>
      <c r="R2451" s="14"/>
      <c r="S2451" s="4"/>
      <c r="T2451" s="52"/>
      <c r="U2451" s="10"/>
      <c r="V2451" s="10"/>
      <c r="W2451" s="10"/>
      <c r="X2451" s="50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0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  <c r="EY2451" s="1"/>
      <c r="EZ2451" s="1"/>
      <c r="FA2451" s="1"/>
      <c r="FB2451" s="1"/>
      <c r="FC2451" s="1"/>
      <c r="FD2451" s="1"/>
      <c r="FE2451" s="1"/>
      <c r="FF2451" s="1"/>
      <c r="FG2451" s="1"/>
      <c r="FH2451" s="1"/>
      <c r="FI2451" s="1"/>
      <c r="FJ2451" s="1"/>
    </row>
    <row r="2452" spans="1:166" x14ac:dyDescent="0.15">
      <c r="A2452" s="65"/>
      <c r="B2452" s="15"/>
      <c r="C2452" s="7"/>
      <c r="D2452" s="13"/>
      <c r="E2452" s="14"/>
      <c r="F2452" s="14"/>
      <c r="G2452" s="14"/>
      <c r="H2452" s="14"/>
      <c r="I2452" s="13"/>
      <c r="J2452" s="52"/>
      <c r="K2452" s="2"/>
      <c r="L2452" s="18"/>
      <c r="M2452" s="12"/>
      <c r="N2452" s="12"/>
      <c r="O2452" s="18"/>
      <c r="P2452" s="14"/>
      <c r="Q2452" s="27"/>
      <c r="R2452" s="14"/>
      <c r="S2452" s="4"/>
      <c r="T2452" s="52"/>
      <c r="U2452" s="10"/>
      <c r="V2452" s="10"/>
      <c r="W2452" s="10"/>
      <c r="X2452" s="50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0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  <c r="EY2452" s="1"/>
      <c r="EZ2452" s="1"/>
      <c r="FA2452" s="1"/>
      <c r="FB2452" s="1"/>
      <c r="FC2452" s="1"/>
      <c r="FD2452" s="1"/>
      <c r="FE2452" s="1"/>
      <c r="FF2452" s="1"/>
      <c r="FG2452" s="1"/>
      <c r="FH2452" s="1"/>
      <c r="FI2452" s="1"/>
      <c r="FJ2452" s="1"/>
    </row>
    <row r="2453" spans="1:166" x14ac:dyDescent="0.15">
      <c r="A2453" s="65"/>
      <c r="B2453" s="15"/>
      <c r="C2453" s="7"/>
      <c r="D2453" s="13"/>
      <c r="E2453" s="14"/>
      <c r="F2453" s="14"/>
      <c r="G2453" s="14"/>
      <c r="H2453" s="14"/>
      <c r="I2453" s="13"/>
      <c r="J2453" s="52"/>
      <c r="K2453" s="2"/>
      <c r="L2453" s="18"/>
      <c r="M2453" s="12"/>
      <c r="N2453" s="12"/>
      <c r="O2453" s="18"/>
      <c r="P2453" s="14"/>
      <c r="Q2453" s="27"/>
      <c r="R2453" s="14"/>
      <c r="S2453" s="4"/>
      <c r="T2453" s="52"/>
      <c r="U2453" s="10"/>
      <c r="V2453" s="10"/>
      <c r="W2453" s="10"/>
      <c r="X2453" s="50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0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  <c r="EY2453" s="1"/>
      <c r="EZ2453" s="1"/>
      <c r="FA2453" s="1"/>
      <c r="FB2453" s="1"/>
      <c r="FC2453" s="1"/>
      <c r="FD2453" s="1"/>
      <c r="FE2453" s="1"/>
      <c r="FF2453" s="1"/>
      <c r="FG2453" s="1"/>
      <c r="FH2453" s="1"/>
      <c r="FI2453" s="1"/>
      <c r="FJ2453" s="1"/>
    </row>
    <row r="2454" spans="1:166" x14ac:dyDescent="0.15">
      <c r="A2454" s="65"/>
      <c r="B2454" s="15"/>
      <c r="C2454" s="7"/>
      <c r="D2454" s="13"/>
      <c r="E2454" s="14"/>
      <c r="F2454" s="14"/>
      <c r="G2454" s="14"/>
      <c r="H2454" s="14"/>
      <c r="I2454" s="13"/>
      <c r="J2454" s="52"/>
      <c r="K2454" s="2"/>
      <c r="L2454" s="18"/>
      <c r="M2454" s="12"/>
      <c r="N2454" s="12"/>
      <c r="O2454" s="18"/>
      <c r="P2454" s="14"/>
      <c r="Q2454" s="27"/>
      <c r="R2454" s="14"/>
      <c r="S2454" s="4"/>
      <c r="T2454" s="52"/>
      <c r="U2454" s="10"/>
      <c r="V2454" s="10"/>
      <c r="W2454" s="10"/>
      <c r="X2454" s="50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0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  <c r="EY2454" s="1"/>
      <c r="EZ2454" s="1"/>
      <c r="FA2454" s="1"/>
      <c r="FB2454" s="1"/>
      <c r="FC2454" s="1"/>
      <c r="FD2454" s="1"/>
      <c r="FE2454" s="1"/>
      <c r="FF2454" s="1"/>
      <c r="FG2454" s="1"/>
      <c r="FH2454" s="1"/>
      <c r="FI2454" s="1"/>
      <c r="FJ2454" s="1"/>
    </row>
    <row r="2455" spans="1:166" x14ac:dyDescent="0.15">
      <c r="A2455" s="65"/>
      <c r="B2455" s="15"/>
      <c r="C2455" s="7"/>
      <c r="D2455" s="13"/>
      <c r="E2455" s="14"/>
      <c r="F2455" s="14"/>
      <c r="G2455" s="14"/>
      <c r="H2455" s="14"/>
      <c r="I2455" s="13"/>
      <c r="J2455" s="52"/>
      <c r="K2455" s="2"/>
      <c r="L2455" s="18"/>
      <c r="M2455" s="12"/>
      <c r="N2455" s="12"/>
      <c r="O2455" s="18"/>
      <c r="P2455" s="14"/>
      <c r="Q2455" s="27"/>
      <c r="R2455" s="14"/>
      <c r="S2455" s="4"/>
      <c r="T2455" s="52"/>
      <c r="U2455" s="10"/>
      <c r="V2455" s="10"/>
      <c r="W2455" s="10"/>
      <c r="X2455" s="50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0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  <c r="EY2455" s="1"/>
      <c r="EZ2455" s="1"/>
      <c r="FA2455" s="1"/>
      <c r="FB2455" s="1"/>
      <c r="FC2455" s="1"/>
      <c r="FD2455" s="1"/>
      <c r="FE2455" s="1"/>
      <c r="FF2455" s="1"/>
      <c r="FG2455" s="1"/>
      <c r="FH2455" s="1"/>
      <c r="FI2455" s="1"/>
      <c r="FJ2455" s="1"/>
    </row>
    <row r="2456" spans="1:166" x14ac:dyDescent="0.15">
      <c r="A2456" s="65"/>
      <c r="B2456" s="15"/>
      <c r="C2456" s="7"/>
      <c r="D2456" s="13"/>
      <c r="E2456" s="14"/>
      <c r="F2456" s="14"/>
      <c r="G2456" s="14"/>
      <c r="H2456" s="14"/>
      <c r="I2456" s="13"/>
      <c r="J2456" s="52"/>
      <c r="K2456" s="2"/>
      <c r="L2456" s="18"/>
      <c r="M2456" s="12"/>
      <c r="N2456" s="12"/>
      <c r="O2456" s="18"/>
      <c r="P2456" s="14"/>
      <c r="Q2456" s="27"/>
      <c r="R2456" s="14"/>
      <c r="S2456" s="4"/>
      <c r="T2456" s="52"/>
      <c r="U2456" s="10"/>
      <c r="V2456" s="10"/>
      <c r="W2456" s="10"/>
      <c r="X2456" s="50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0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  <c r="EY2456" s="1"/>
      <c r="EZ2456" s="1"/>
      <c r="FA2456" s="1"/>
      <c r="FB2456" s="1"/>
      <c r="FC2456" s="1"/>
      <c r="FD2456" s="1"/>
      <c r="FE2456" s="1"/>
      <c r="FF2456" s="1"/>
      <c r="FG2456" s="1"/>
      <c r="FH2456" s="1"/>
      <c r="FI2456" s="1"/>
      <c r="FJ2456" s="1"/>
    </row>
    <row r="2457" spans="1:166" x14ac:dyDescent="0.15">
      <c r="A2457" s="65"/>
      <c r="B2457" s="15"/>
      <c r="C2457" s="7"/>
      <c r="D2457" s="13"/>
      <c r="E2457" s="14"/>
      <c r="F2457" s="14"/>
      <c r="G2457" s="14"/>
      <c r="H2457" s="14"/>
      <c r="I2457" s="13"/>
      <c r="J2457" s="52"/>
      <c r="K2457" s="2"/>
      <c r="L2457" s="18"/>
      <c r="M2457" s="12"/>
      <c r="N2457" s="12"/>
      <c r="O2457" s="18"/>
      <c r="P2457" s="14"/>
      <c r="Q2457" s="27"/>
      <c r="R2457" s="14"/>
      <c r="S2457" s="4"/>
      <c r="T2457" s="52"/>
      <c r="U2457" s="10"/>
      <c r="V2457" s="10"/>
      <c r="W2457" s="10"/>
      <c r="X2457" s="50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0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  <c r="EY2457" s="1"/>
      <c r="EZ2457" s="1"/>
      <c r="FA2457" s="1"/>
      <c r="FB2457" s="1"/>
      <c r="FC2457" s="1"/>
      <c r="FD2457" s="1"/>
      <c r="FE2457" s="1"/>
      <c r="FF2457" s="1"/>
      <c r="FG2457" s="1"/>
      <c r="FH2457" s="1"/>
      <c r="FI2457" s="1"/>
      <c r="FJ2457" s="1"/>
    </row>
    <row r="2458" spans="1:166" x14ac:dyDescent="0.15">
      <c r="A2458" s="65"/>
      <c r="B2458" s="15"/>
      <c r="C2458" s="7"/>
      <c r="D2458" s="13"/>
      <c r="E2458" s="14"/>
      <c r="F2458" s="14"/>
      <c r="G2458" s="14"/>
      <c r="H2458" s="14"/>
      <c r="I2458" s="13"/>
      <c r="J2458" s="52"/>
      <c r="K2458" s="2"/>
      <c r="L2458" s="18"/>
      <c r="M2458" s="12"/>
      <c r="N2458" s="12"/>
      <c r="O2458" s="18"/>
      <c r="P2458" s="14"/>
      <c r="Q2458" s="27"/>
      <c r="R2458" s="14"/>
      <c r="S2458" s="4"/>
      <c r="T2458" s="52"/>
      <c r="U2458" s="10"/>
      <c r="V2458" s="10"/>
      <c r="W2458" s="10"/>
      <c r="X2458" s="50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0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  <c r="EY2458" s="1"/>
      <c r="EZ2458" s="1"/>
      <c r="FA2458" s="1"/>
      <c r="FB2458" s="1"/>
      <c r="FC2458" s="1"/>
      <c r="FD2458" s="1"/>
      <c r="FE2458" s="1"/>
      <c r="FF2458" s="1"/>
      <c r="FG2458" s="1"/>
      <c r="FH2458" s="1"/>
      <c r="FI2458" s="1"/>
      <c r="FJ2458" s="1"/>
    </row>
    <row r="2459" spans="1:166" x14ac:dyDescent="0.15">
      <c r="A2459" s="65"/>
      <c r="B2459" s="15"/>
      <c r="C2459" s="7"/>
      <c r="D2459" s="13"/>
      <c r="E2459" s="14"/>
      <c r="F2459" s="14"/>
      <c r="G2459" s="14"/>
      <c r="H2459" s="14"/>
      <c r="I2459" s="13"/>
      <c r="J2459" s="52"/>
      <c r="K2459" s="2"/>
      <c r="L2459" s="18"/>
      <c r="M2459" s="12"/>
      <c r="N2459" s="12"/>
      <c r="O2459" s="18"/>
      <c r="P2459" s="14"/>
      <c r="Q2459" s="27"/>
      <c r="R2459" s="14"/>
      <c r="S2459" s="4"/>
      <c r="T2459" s="52"/>
      <c r="U2459" s="10"/>
      <c r="V2459" s="10"/>
      <c r="W2459" s="10"/>
      <c r="X2459" s="50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0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  <c r="EY2459" s="1"/>
      <c r="EZ2459" s="1"/>
      <c r="FA2459" s="1"/>
      <c r="FB2459" s="1"/>
      <c r="FC2459" s="1"/>
      <c r="FD2459" s="1"/>
      <c r="FE2459" s="1"/>
      <c r="FF2459" s="1"/>
      <c r="FG2459" s="1"/>
      <c r="FH2459" s="1"/>
      <c r="FI2459" s="1"/>
      <c r="FJ2459" s="1"/>
    </row>
    <row r="2460" spans="1:166" x14ac:dyDescent="0.15">
      <c r="A2460" s="65"/>
      <c r="B2460" s="15"/>
      <c r="C2460" s="7"/>
      <c r="D2460" s="13"/>
      <c r="E2460" s="14"/>
      <c r="F2460" s="14"/>
      <c r="G2460" s="14"/>
      <c r="H2460" s="14"/>
      <c r="I2460" s="13"/>
      <c r="J2460" s="52"/>
      <c r="K2460" s="2"/>
      <c r="L2460" s="18"/>
      <c r="M2460" s="12"/>
      <c r="N2460" s="12"/>
      <c r="O2460" s="18"/>
      <c r="P2460" s="14"/>
      <c r="Q2460" s="27"/>
      <c r="R2460" s="14"/>
      <c r="S2460" s="4"/>
      <c r="T2460" s="52"/>
      <c r="U2460" s="10"/>
      <c r="V2460" s="10"/>
      <c r="W2460" s="10"/>
      <c r="X2460" s="50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0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  <c r="EY2460" s="1"/>
      <c r="EZ2460" s="1"/>
      <c r="FA2460" s="1"/>
      <c r="FB2460" s="1"/>
      <c r="FC2460" s="1"/>
      <c r="FD2460" s="1"/>
      <c r="FE2460" s="1"/>
      <c r="FF2460" s="1"/>
      <c r="FG2460" s="1"/>
      <c r="FH2460" s="1"/>
      <c r="FI2460" s="1"/>
      <c r="FJ2460" s="1"/>
    </row>
    <row r="2461" spans="1:166" x14ac:dyDescent="0.15">
      <c r="A2461" s="65"/>
      <c r="B2461" s="15"/>
      <c r="C2461" s="7"/>
      <c r="D2461" s="13"/>
      <c r="E2461" s="14"/>
      <c r="F2461" s="14"/>
      <c r="G2461" s="14"/>
      <c r="H2461" s="14"/>
      <c r="I2461" s="13"/>
      <c r="J2461" s="52"/>
      <c r="K2461" s="2"/>
      <c r="L2461" s="18"/>
      <c r="M2461" s="12"/>
      <c r="N2461" s="12"/>
      <c r="O2461" s="18"/>
      <c r="P2461" s="14"/>
      <c r="Q2461" s="27"/>
      <c r="R2461" s="14"/>
      <c r="S2461" s="4"/>
      <c r="T2461" s="52"/>
      <c r="U2461" s="10"/>
      <c r="V2461" s="10"/>
      <c r="W2461" s="10"/>
      <c r="X2461" s="50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0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  <c r="EY2461" s="1"/>
      <c r="EZ2461" s="1"/>
      <c r="FA2461" s="1"/>
      <c r="FB2461" s="1"/>
      <c r="FC2461" s="1"/>
      <c r="FD2461" s="1"/>
      <c r="FE2461" s="1"/>
      <c r="FF2461" s="1"/>
      <c r="FG2461" s="1"/>
      <c r="FH2461" s="1"/>
      <c r="FI2461" s="1"/>
      <c r="FJ2461" s="1"/>
    </row>
    <row r="2462" spans="1:166" x14ac:dyDescent="0.15">
      <c r="A2462" s="65"/>
      <c r="B2462" s="15"/>
      <c r="C2462" s="7"/>
      <c r="D2462" s="13"/>
      <c r="E2462" s="14"/>
      <c r="F2462" s="14"/>
      <c r="G2462" s="14"/>
      <c r="H2462" s="14"/>
      <c r="I2462" s="13"/>
      <c r="J2462" s="52"/>
      <c r="K2462" s="2"/>
      <c r="L2462" s="18"/>
      <c r="M2462" s="12"/>
      <c r="N2462" s="12"/>
      <c r="O2462" s="18"/>
      <c r="P2462" s="14"/>
      <c r="Q2462" s="27"/>
      <c r="R2462" s="14"/>
      <c r="S2462" s="4"/>
      <c r="T2462" s="52"/>
      <c r="U2462" s="10"/>
      <c r="V2462" s="10"/>
      <c r="W2462" s="10"/>
      <c r="X2462" s="50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0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  <c r="EY2462" s="1"/>
      <c r="EZ2462" s="1"/>
      <c r="FA2462" s="1"/>
      <c r="FB2462" s="1"/>
      <c r="FC2462" s="1"/>
      <c r="FD2462" s="1"/>
      <c r="FE2462" s="1"/>
      <c r="FF2462" s="1"/>
      <c r="FG2462" s="1"/>
      <c r="FH2462" s="1"/>
      <c r="FI2462" s="1"/>
      <c r="FJ2462" s="1"/>
    </row>
    <row r="2463" spans="1:166" x14ac:dyDescent="0.15">
      <c r="A2463" s="65"/>
      <c r="B2463" s="15"/>
      <c r="C2463" s="7"/>
      <c r="D2463" s="13"/>
      <c r="E2463" s="14"/>
      <c r="F2463" s="14"/>
      <c r="G2463" s="14"/>
      <c r="H2463" s="14"/>
      <c r="I2463" s="13"/>
      <c r="J2463" s="52"/>
      <c r="K2463" s="2"/>
      <c r="L2463" s="18"/>
      <c r="M2463" s="12"/>
      <c r="N2463" s="12"/>
      <c r="O2463" s="18"/>
      <c r="P2463" s="14"/>
      <c r="Q2463" s="27"/>
      <c r="R2463" s="14"/>
      <c r="S2463" s="4"/>
      <c r="T2463" s="52"/>
      <c r="U2463" s="10"/>
      <c r="V2463" s="10"/>
      <c r="W2463" s="10"/>
      <c r="X2463" s="50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0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  <c r="EY2463" s="1"/>
      <c r="EZ2463" s="1"/>
      <c r="FA2463" s="1"/>
      <c r="FB2463" s="1"/>
      <c r="FC2463" s="1"/>
      <c r="FD2463" s="1"/>
      <c r="FE2463" s="1"/>
      <c r="FF2463" s="1"/>
      <c r="FG2463" s="1"/>
      <c r="FH2463" s="1"/>
      <c r="FI2463" s="1"/>
      <c r="FJ2463" s="1"/>
    </row>
    <row r="2464" spans="1:166" x14ac:dyDescent="0.15">
      <c r="A2464" s="65"/>
      <c r="B2464" s="15"/>
      <c r="C2464" s="7"/>
      <c r="D2464" s="13"/>
      <c r="E2464" s="14"/>
      <c r="F2464" s="14"/>
      <c r="G2464" s="14"/>
      <c r="H2464" s="14"/>
      <c r="I2464" s="13"/>
      <c r="J2464" s="52"/>
      <c r="K2464" s="2"/>
      <c r="L2464" s="18"/>
      <c r="M2464" s="12"/>
      <c r="N2464" s="12"/>
      <c r="O2464" s="18"/>
      <c r="P2464" s="14"/>
      <c r="Q2464" s="27"/>
      <c r="R2464" s="14"/>
      <c r="S2464" s="4"/>
      <c r="T2464" s="52"/>
      <c r="U2464" s="10"/>
      <c r="V2464" s="10"/>
      <c r="W2464" s="10"/>
      <c r="X2464" s="50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0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  <c r="EY2464" s="1"/>
      <c r="EZ2464" s="1"/>
      <c r="FA2464" s="1"/>
      <c r="FB2464" s="1"/>
      <c r="FC2464" s="1"/>
      <c r="FD2464" s="1"/>
      <c r="FE2464" s="1"/>
      <c r="FF2464" s="1"/>
      <c r="FG2464" s="1"/>
      <c r="FH2464" s="1"/>
      <c r="FI2464" s="1"/>
      <c r="FJ2464" s="1"/>
    </row>
    <row r="2465" spans="1:166" x14ac:dyDescent="0.15">
      <c r="A2465" s="65"/>
      <c r="B2465" s="15"/>
      <c r="C2465" s="7"/>
      <c r="D2465" s="13"/>
      <c r="E2465" s="14"/>
      <c r="F2465" s="14"/>
      <c r="G2465" s="14"/>
      <c r="H2465" s="14"/>
      <c r="I2465" s="13"/>
      <c r="J2465" s="52"/>
      <c r="K2465" s="2"/>
      <c r="L2465" s="18"/>
      <c r="M2465" s="12"/>
      <c r="N2465" s="12"/>
      <c r="O2465" s="18"/>
      <c r="P2465" s="14"/>
      <c r="Q2465" s="27"/>
      <c r="R2465" s="14"/>
      <c r="S2465" s="4"/>
      <c r="T2465" s="52"/>
      <c r="U2465" s="10"/>
      <c r="V2465" s="10"/>
      <c r="W2465" s="10"/>
      <c r="X2465" s="50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0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  <c r="EY2465" s="1"/>
      <c r="EZ2465" s="1"/>
      <c r="FA2465" s="1"/>
      <c r="FB2465" s="1"/>
      <c r="FC2465" s="1"/>
      <c r="FD2465" s="1"/>
      <c r="FE2465" s="1"/>
      <c r="FF2465" s="1"/>
      <c r="FG2465" s="1"/>
      <c r="FH2465" s="1"/>
      <c r="FI2465" s="1"/>
      <c r="FJ2465" s="1"/>
    </row>
    <row r="2466" spans="1:166" x14ac:dyDescent="0.15">
      <c r="A2466" s="65"/>
      <c r="B2466" s="15"/>
      <c r="C2466" s="7"/>
      <c r="D2466" s="13"/>
      <c r="E2466" s="14"/>
      <c r="F2466" s="14"/>
      <c r="G2466" s="14"/>
      <c r="H2466" s="14"/>
      <c r="I2466" s="13"/>
      <c r="J2466" s="52"/>
      <c r="K2466" s="2"/>
      <c r="L2466" s="18"/>
      <c r="M2466" s="12"/>
      <c r="N2466" s="12"/>
      <c r="O2466" s="18"/>
      <c r="P2466" s="14"/>
      <c r="Q2466" s="27"/>
      <c r="R2466" s="14"/>
      <c r="S2466" s="4"/>
      <c r="T2466" s="52"/>
      <c r="U2466" s="10"/>
      <c r="V2466" s="10"/>
      <c r="W2466" s="10"/>
      <c r="X2466" s="50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0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  <c r="EY2466" s="1"/>
      <c r="EZ2466" s="1"/>
      <c r="FA2466" s="1"/>
      <c r="FB2466" s="1"/>
      <c r="FC2466" s="1"/>
      <c r="FD2466" s="1"/>
      <c r="FE2466" s="1"/>
      <c r="FF2466" s="1"/>
      <c r="FG2466" s="1"/>
      <c r="FH2466" s="1"/>
      <c r="FI2466" s="1"/>
      <c r="FJ2466" s="1"/>
    </row>
    <row r="2467" spans="1:166" x14ac:dyDescent="0.15">
      <c r="A2467" s="65"/>
      <c r="B2467" s="15"/>
      <c r="C2467" s="7"/>
      <c r="D2467" s="13"/>
      <c r="E2467" s="14"/>
      <c r="F2467" s="14"/>
      <c r="G2467" s="14"/>
      <c r="H2467" s="14"/>
      <c r="I2467" s="13"/>
      <c r="J2467" s="52"/>
      <c r="K2467" s="2"/>
      <c r="L2467" s="18"/>
      <c r="M2467" s="12"/>
      <c r="N2467" s="12"/>
      <c r="O2467" s="18"/>
      <c r="P2467" s="14"/>
      <c r="Q2467" s="27"/>
      <c r="R2467" s="14"/>
      <c r="S2467" s="4"/>
      <c r="T2467" s="52"/>
      <c r="U2467" s="10"/>
      <c r="V2467" s="10"/>
      <c r="W2467" s="10"/>
      <c r="X2467" s="50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0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  <c r="EY2467" s="1"/>
      <c r="EZ2467" s="1"/>
      <c r="FA2467" s="1"/>
      <c r="FB2467" s="1"/>
      <c r="FC2467" s="1"/>
      <c r="FD2467" s="1"/>
      <c r="FE2467" s="1"/>
      <c r="FF2467" s="1"/>
      <c r="FG2467" s="1"/>
      <c r="FH2467" s="1"/>
      <c r="FI2467" s="1"/>
      <c r="FJ2467" s="1"/>
    </row>
    <row r="2468" spans="1:166" x14ac:dyDescent="0.15">
      <c r="A2468" s="65"/>
      <c r="B2468" s="15"/>
      <c r="C2468" s="7"/>
      <c r="D2468" s="13"/>
      <c r="E2468" s="14"/>
      <c r="F2468" s="14"/>
      <c r="G2468" s="14"/>
      <c r="H2468" s="14"/>
      <c r="I2468" s="13"/>
      <c r="J2468" s="52"/>
      <c r="K2468" s="2"/>
      <c r="L2468" s="18"/>
      <c r="M2468" s="12"/>
      <c r="N2468" s="12"/>
      <c r="O2468" s="18"/>
      <c r="P2468" s="14"/>
      <c r="Q2468" s="27"/>
      <c r="R2468" s="14"/>
      <c r="S2468" s="4"/>
      <c r="T2468" s="52"/>
      <c r="U2468" s="10"/>
      <c r="V2468" s="10"/>
      <c r="W2468" s="10"/>
      <c r="X2468" s="50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0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  <c r="EY2468" s="1"/>
      <c r="EZ2468" s="1"/>
      <c r="FA2468" s="1"/>
      <c r="FB2468" s="1"/>
      <c r="FC2468" s="1"/>
      <c r="FD2468" s="1"/>
      <c r="FE2468" s="1"/>
      <c r="FF2468" s="1"/>
      <c r="FG2468" s="1"/>
      <c r="FH2468" s="1"/>
      <c r="FI2468" s="1"/>
      <c r="FJ2468" s="1"/>
    </row>
    <row r="2469" spans="1:166" x14ac:dyDescent="0.15">
      <c r="A2469" s="65"/>
      <c r="B2469" s="15"/>
      <c r="C2469" s="7"/>
      <c r="D2469" s="13"/>
      <c r="E2469" s="14"/>
      <c r="F2469" s="14"/>
      <c r="G2469" s="14"/>
      <c r="H2469" s="14"/>
      <c r="I2469" s="13"/>
      <c r="J2469" s="52"/>
      <c r="K2469" s="2"/>
      <c r="L2469" s="18"/>
      <c r="M2469" s="12"/>
      <c r="N2469" s="12"/>
      <c r="O2469" s="18"/>
      <c r="P2469" s="14"/>
      <c r="Q2469" s="27"/>
      <c r="R2469" s="14"/>
      <c r="S2469" s="4"/>
      <c r="T2469" s="52"/>
      <c r="U2469" s="10"/>
      <c r="V2469" s="10"/>
      <c r="W2469" s="10"/>
      <c r="X2469" s="50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0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  <c r="EY2469" s="1"/>
      <c r="EZ2469" s="1"/>
      <c r="FA2469" s="1"/>
      <c r="FB2469" s="1"/>
      <c r="FC2469" s="1"/>
      <c r="FD2469" s="1"/>
      <c r="FE2469" s="1"/>
      <c r="FF2469" s="1"/>
      <c r="FG2469" s="1"/>
      <c r="FH2469" s="1"/>
      <c r="FI2469" s="1"/>
      <c r="FJ2469" s="1"/>
    </row>
    <row r="2470" spans="1:166" x14ac:dyDescent="0.15">
      <c r="A2470" s="65"/>
      <c r="B2470" s="15"/>
      <c r="C2470" s="7"/>
      <c r="D2470" s="13"/>
      <c r="E2470" s="14"/>
      <c r="F2470" s="14"/>
      <c r="G2470" s="14"/>
      <c r="H2470" s="14"/>
      <c r="I2470" s="13"/>
      <c r="J2470" s="52"/>
      <c r="K2470" s="2"/>
      <c r="L2470" s="18"/>
      <c r="M2470" s="12"/>
      <c r="N2470" s="12"/>
      <c r="O2470" s="18"/>
      <c r="P2470" s="14"/>
      <c r="Q2470" s="27"/>
      <c r="R2470" s="14"/>
      <c r="S2470" s="4"/>
      <c r="T2470" s="52"/>
      <c r="U2470" s="10"/>
      <c r="V2470" s="10"/>
      <c r="W2470" s="10"/>
      <c r="X2470" s="50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0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  <c r="EY2470" s="1"/>
      <c r="EZ2470" s="1"/>
      <c r="FA2470" s="1"/>
      <c r="FB2470" s="1"/>
      <c r="FC2470" s="1"/>
      <c r="FD2470" s="1"/>
      <c r="FE2470" s="1"/>
      <c r="FF2470" s="1"/>
      <c r="FG2470" s="1"/>
      <c r="FH2470" s="1"/>
      <c r="FI2470" s="1"/>
      <c r="FJ2470" s="1"/>
    </row>
    <row r="2471" spans="1:166" x14ac:dyDescent="0.15">
      <c r="A2471" s="65"/>
      <c r="B2471" s="15"/>
      <c r="C2471" s="7"/>
      <c r="D2471" s="13"/>
      <c r="E2471" s="14"/>
      <c r="F2471" s="14"/>
      <c r="G2471" s="14"/>
      <c r="H2471" s="14"/>
      <c r="I2471" s="13"/>
      <c r="J2471" s="52"/>
      <c r="K2471" s="2"/>
      <c r="L2471" s="18"/>
      <c r="M2471" s="12"/>
      <c r="N2471" s="12"/>
      <c r="O2471" s="18"/>
      <c r="P2471" s="14"/>
      <c r="Q2471" s="27"/>
      <c r="R2471" s="14"/>
      <c r="S2471" s="4"/>
      <c r="T2471" s="52"/>
      <c r="U2471" s="10"/>
      <c r="V2471" s="10"/>
      <c r="W2471" s="10"/>
      <c r="X2471" s="50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0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  <c r="EY2471" s="1"/>
      <c r="EZ2471" s="1"/>
      <c r="FA2471" s="1"/>
      <c r="FB2471" s="1"/>
      <c r="FC2471" s="1"/>
      <c r="FD2471" s="1"/>
      <c r="FE2471" s="1"/>
      <c r="FF2471" s="1"/>
      <c r="FG2471" s="1"/>
      <c r="FH2471" s="1"/>
      <c r="FI2471" s="1"/>
      <c r="FJ2471" s="1"/>
    </row>
    <row r="2472" spans="1:166" x14ac:dyDescent="0.15">
      <c r="A2472" s="65"/>
      <c r="B2472" s="15"/>
      <c r="C2472" s="7"/>
      <c r="D2472" s="13"/>
      <c r="E2472" s="14"/>
      <c r="F2472" s="14"/>
      <c r="G2472" s="14"/>
      <c r="H2472" s="14"/>
      <c r="I2472" s="13"/>
      <c r="J2472" s="52"/>
      <c r="K2472" s="2"/>
      <c r="L2472" s="18"/>
      <c r="M2472" s="12"/>
      <c r="N2472" s="12"/>
      <c r="O2472" s="18"/>
      <c r="P2472" s="14"/>
      <c r="Q2472" s="27"/>
      <c r="R2472" s="14"/>
      <c r="S2472" s="4"/>
      <c r="T2472" s="52"/>
      <c r="U2472" s="10"/>
      <c r="V2472" s="10"/>
      <c r="W2472" s="10"/>
      <c r="X2472" s="50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0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  <c r="EY2472" s="1"/>
      <c r="EZ2472" s="1"/>
      <c r="FA2472" s="1"/>
      <c r="FB2472" s="1"/>
      <c r="FC2472" s="1"/>
      <c r="FD2472" s="1"/>
      <c r="FE2472" s="1"/>
      <c r="FF2472" s="1"/>
      <c r="FG2472" s="1"/>
      <c r="FH2472" s="1"/>
      <c r="FI2472" s="1"/>
      <c r="FJ2472" s="1"/>
    </row>
    <row r="2473" spans="1:166" x14ac:dyDescent="0.15">
      <c r="A2473" s="65"/>
      <c r="B2473" s="15"/>
      <c r="C2473" s="7"/>
      <c r="D2473" s="13"/>
      <c r="E2473" s="14"/>
      <c r="F2473" s="14"/>
      <c r="G2473" s="14"/>
      <c r="H2473" s="14"/>
      <c r="I2473" s="13"/>
      <c r="J2473" s="52"/>
      <c r="K2473" s="2"/>
      <c r="L2473" s="18"/>
      <c r="M2473" s="12"/>
      <c r="N2473" s="12"/>
      <c r="O2473" s="18"/>
      <c r="P2473" s="14"/>
      <c r="Q2473" s="27"/>
      <c r="R2473" s="14"/>
      <c r="S2473" s="4"/>
      <c r="T2473" s="52"/>
      <c r="U2473" s="10"/>
      <c r="V2473" s="10"/>
      <c r="W2473" s="10"/>
      <c r="X2473" s="50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0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  <c r="EY2473" s="1"/>
      <c r="EZ2473" s="1"/>
      <c r="FA2473" s="1"/>
      <c r="FB2473" s="1"/>
      <c r="FC2473" s="1"/>
      <c r="FD2473" s="1"/>
      <c r="FE2473" s="1"/>
      <c r="FF2473" s="1"/>
      <c r="FG2473" s="1"/>
      <c r="FH2473" s="1"/>
      <c r="FI2473" s="1"/>
      <c r="FJ2473" s="1"/>
    </row>
    <row r="2474" spans="1:166" x14ac:dyDescent="0.15">
      <c r="A2474" s="65"/>
      <c r="B2474" s="15"/>
      <c r="C2474" s="7"/>
      <c r="D2474" s="13"/>
      <c r="E2474" s="14"/>
      <c r="F2474" s="14"/>
      <c r="G2474" s="14"/>
      <c r="H2474" s="14"/>
      <c r="I2474" s="13"/>
      <c r="J2474" s="52"/>
      <c r="K2474" s="2"/>
      <c r="L2474" s="18"/>
      <c r="M2474" s="12"/>
      <c r="N2474" s="12"/>
      <c r="O2474" s="18"/>
      <c r="P2474" s="14"/>
      <c r="Q2474" s="27"/>
      <c r="R2474" s="14"/>
      <c r="S2474" s="4"/>
      <c r="T2474" s="52"/>
      <c r="U2474" s="10"/>
      <c r="V2474" s="10"/>
      <c r="W2474" s="10"/>
      <c r="X2474" s="50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0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  <c r="EY2474" s="1"/>
      <c r="EZ2474" s="1"/>
      <c r="FA2474" s="1"/>
      <c r="FB2474" s="1"/>
      <c r="FC2474" s="1"/>
      <c r="FD2474" s="1"/>
      <c r="FE2474" s="1"/>
      <c r="FF2474" s="1"/>
      <c r="FG2474" s="1"/>
      <c r="FH2474" s="1"/>
      <c r="FI2474" s="1"/>
      <c r="FJ2474" s="1"/>
    </row>
    <row r="2475" spans="1:166" x14ac:dyDescent="0.15">
      <c r="A2475" s="65"/>
      <c r="B2475" s="15"/>
      <c r="C2475" s="7"/>
      <c r="D2475" s="13"/>
      <c r="E2475" s="14"/>
      <c r="F2475" s="14"/>
      <c r="G2475" s="14"/>
      <c r="H2475" s="14"/>
      <c r="I2475" s="13"/>
      <c r="J2475" s="52"/>
      <c r="K2475" s="2"/>
      <c r="L2475" s="18"/>
      <c r="M2475" s="12"/>
      <c r="N2475" s="12"/>
      <c r="O2475" s="18"/>
      <c r="P2475" s="14"/>
      <c r="Q2475" s="27"/>
      <c r="R2475" s="14"/>
      <c r="S2475" s="4"/>
      <c r="T2475" s="52"/>
      <c r="U2475" s="10"/>
      <c r="V2475" s="10"/>
      <c r="W2475" s="10"/>
      <c r="X2475" s="50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0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  <c r="EY2475" s="1"/>
      <c r="EZ2475" s="1"/>
      <c r="FA2475" s="1"/>
      <c r="FB2475" s="1"/>
      <c r="FC2475" s="1"/>
      <c r="FD2475" s="1"/>
      <c r="FE2475" s="1"/>
      <c r="FF2475" s="1"/>
      <c r="FG2475" s="1"/>
      <c r="FH2475" s="1"/>
      <c r="FI2475" s="1"/>
      <c r="FJ2475" s="1"/>
    </row>
    <row r="2476" spans="1:166" x14ac:dyDescent="0.15">
      <c r="A2476" s="65"/>
      <c r="B2476" s="15"/>
      <c r="C2476" s="7"/>
      <c r="D2476" s="13"/>
      <c r="E2476" s="14"/>
      <c r="F2476" s="14"/>
      <c r="G2476" s="14"/>
      <c r="H2476" s="14"/>
      <c r="I2476" s="13"/>
      <c r="J2476" s="52"/>
      <c r="K2476" s="2"/>
      <c r="L2476" s="18"/>
      <c r="M2476" s="12"/>
      <c r="N2476" s="12"/>
      <c r="O2476" s="18"/>
      <c r="P2476" s="14"/>
      <c r="Q2476" s="27"/>
      <c r="R2476" s="14"/>
      <c r="S2476" s="4"/>
      <c r="T2476" s="52"/>
      <c r="U2476" s="10"/>
      <c r="V2476" s="10"/>
      <c r="W2476" s="10"/>
      <c r="X2476" s="50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0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  <c r="EY2476" s="1"/>
      <c r="EZ2476" s="1"/>
      <c r="FA2476" s="1"/>
      <c r="FB2476" s="1"/>
      <c r="FC2476" s="1"/>
      <c r="FD2476" s="1"/>
      <c r="FE2476" s="1"/>
      <c r="FF2476" s="1"/>
      <c r="FG2476" s="1"/>
      <c r="FH2476" s="1"/>
      <c r="FI2476" s="1"/>
      <c r="FJ2476" s="1"/>
    </row>
    <row r="2477" spans="1:166" x14ac:dyDescent="0.15">
      <c r="A2477" s="65"/>
      <c r="B2477" s="15"/>
      <c r="C2477" s="7"/>
      <c r="D2477" s="13"/>
      <c r="E2477" s="14"/>
      <c r="F2477" s="14"/>
      <c r="G2477" s="14"/>
      <c r="H2477" s="14"/>
      <c r="I2477" s="13"/>
      <c r="J2477" s="52"/>
      <c r="K2477" s="2"/>
      <c r="L2477" s="18"/>
      <c r="M2477" s="12"/>
      <c r="N2477" s="12"/>
      <c r="O2477" s="18"/>
      <c r="P2477" s="14"/>
      <c r="Q2477" s="27"/>
      <c r="R2477" s="14"/>
      <c r="S2477" s="4"/>
      <c r="T2477" s="52"/>
      <c r="U2477" s="10"/>
      <c r="V2477" s="10"/>
      <c r="W2477" s="10"/>
      <c r="X2477" s="50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0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  <c r="EY2477" s="1"/>
      <c r="EZ2477" s="1"/>
      <c r="FA2477" s="1"/>
      <c r="FB2477" s="1"/>
      <c r="FC2477" s="1"/>
      <c r="FD2477" s="1"/>
      <c r="FE2477" s="1"/>
      <c r="FF2477" s="1"/>
      <c r="FG2477" s="1"/>
      <c r="FH2477" s="1"/>
      <c r="FI2477" s="1"/>
      <c r="FJ2477" s="1"/>
    </row>
    <row r="2478" spans="1:166" x14ac:dyDescent="0.15">
      <c r="A2478" s="65"/>
      <c r="B2478" s="15"/>
      <c r="C2478" s="7"/>
      <c r="D2478" s="13"/>
      <c r="E2478" s="14"/>
      <c r="F2478" s="14"/>
      <c r="G2478" s="14"/>
      <c r="H2478" s="14"/>
      <c r="I2478" s="13"/>
      <c r="J2478" s="52"/>
      <c r="K2478" s="2"/>
      <c r="L2478" s="18"/>
      <c r="M2478" s="12"/>
      <c r="N2478" s="12"/>
      <c r="O2478" s="18"/>
      <c r="P2478" s="14"/>
      <c r="Q2478" s="27"/>
      <c r="R2478" s="14"/>
      <c r="S2478" s="4"/>
      <c r="T2478" s="52"/>
      <c r="U2478" s="10"/>
      <c r="V2478" s="10"/>
      <c r="W2478" s="10"/>
      <c r="X2478" s="50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0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  <c r="EY2478" s="1"/>
      <c r="EZ2478" s="1"/>
      <c r="FA2478" s="1"/>
      <c r="FB2478" s="1"/>
      <c r="FC2478" s="1"/>
      <c r="FD2478" s="1"/>
      <c r="FE2478" s="1"/>
      <c r="FF2478" s="1"/>
      <c r="FG2478" s="1"/>
      <c r="FH2478" s="1"/>
      <c r="FI2478" s="1"/>
      <c r="FJ2478" s="1"/>
    </row>
    <row r="2479" spans="1:166" x14ac:dyDescent="0.15">
      <c r="A2479" s="65"/>
      <c r="B2479" s="15"/>
      <c r="C2479" s="7"/>
      <c r="D2479" s="13"/>
      <c r="E2479" s="14"/>
      <c r="F2479" s="14"/>
      <c r="G2479" s="14"/>
      <c r="H2479" s="14"/>
      <c r="I2479" s="13"/>
      <c r="J2479" s="52"/>
      <c r="K2479" s="2"/>
      <c r="L2479" s="18"/>
      <c r="M2479" s="12"/>
      <c r="N2479" s="12"/>
      <c r="O2479" s="18"/>
      <c r="P2479" s="14"/>
      <c r="Q2479" s="27"/>
      <c r="R2479" s="14"/>
      <c r="S2479" s="4"/>
      <c r="T2479" s="52"/>
      <c r="U2479" s="10"/>
      <c r="V2479" s="10"/>
      <c r="W2479" s="10"/>
      <c r="X2479" s="50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0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  <c r="EY2479" s="1"/>
      <c r="EZ2479" s="1"/>
      <c r="FA2479" s="1"/>
      <c r="FB2479" s="1"/>
      <c r="FC2479" s="1"/>
      <c r="FD2479" s="1"/>
      <c r="FE2479" s="1"/>
      <c r="FF2479" s="1"/>
      <c r="FG2479" s="1"/>
      <c r="FH2479" s="1"/>
      <c r="FI2479" s="1"/>
      <c r="FJ2479" s="1"/>
    </row>
    <row r="2480" spans="1:166" x14ac:dyDescent="0.15">
      <c r="A2480" s="65"/>
      <c r="B2480" s="15"/>
      <c r="C2480" s="7"/>
      <c r="D2480" s="13"/>
      <c r="E2480" s="14"/>
      <c r="F2480" s="14"/>
      <c r="G2480" s="14"/>
      <c r="H2480" s="14"/>
      <c r="I2480" s="13"/>
      <c r="J2480" s="52"/>
      <c r="K2480" s="2"/>
      <c r="L2480" s="18"/>
      <c r="M2480" s="12"/>
      <c r="N2480" s="12"/>
      <c r="O2480" s="18"/>
      <c r="P2480" s="14"/>
      <c r="Q2480" s="27"/>
      <c r="R2480" s="14"/>
      <c r="S2480" s="4"/>
      <c r="T2480" s="52"/>
      <c r="U2480" s="10"/>
      <c r="V2480" s="10"/>
      <c r="W2480" s="10"/>
      <c r="X2480" s="50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0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  <c r="EY2480" s="1"/>
      <c r="EZ2480" s="1"/>
      <c r="FA2480" s="1"/>
      <c r="FB2480" s="1"/>
      <c r="FC2480" s="1"/>
      <c r="FD2480" s="1"/>
      <c r="FE2480" s="1"/>
      <c r="FF2480" s="1"/>
      <c r="FG2480" s="1"/>
      <c r="FH2480" s="1"/>
      <c r="FI2480" s="1"/>
      <c r="FJ2480" s="1"/>
    </row>
    <row r="2481" spans="1:166" x14ac:dyDescent="0.15">
      <c r="A2481" s="65"/>
      <c r="B2481" s="15"/>
      <c r="C2481" s="7"/>
      <c r="D2481" s="13"/>
      <c r="E2481" s="14"/>
      <c r="F2481" s="14"/>
      <c r="G2481" s="14"/>
      <c r="H2481" s="14"/>
      <c r="I2481" s="13"/>
      <c r="J2481" s="52"/>
      <c r="K2481" s="2"/>
      <c r="L2481" s="18"/>
      <c r="M2481" s="12"/>
      <c r="N2481" s="12"/>
      <c r="O2481" s="18"/>
      <c r="P2481" s="14"/>
      <c r="Q2481" s="27"/>
      <c r="R2481" s="14"/>
      <c r="S2481" s="4"/>
      <c r="T2481" s="52"/>
      <c r="U2481" s="10"/>
      <c r="V2481" s="10"/>
      <c r="W2481" s="10"/>
      <c r="X2481" s="50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0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  <c r="EY2481" s="1"/>
      <c r="EZ2481" s="1"/>
      <c r="FA2481" s="1"/>
      <c r="FB2481" s="1"/>
      <c r="FC2481" s="1"/>
      <c r="FD2481" s="1"/>
      <c r="FE2481" s="1"/>
      <c r="FF2481" s="1"/>
      <c r="FG2481" s="1"/>
      <c r="FH2481" s="1"/>
      <c r="FI2481" s="1"/>
      <c r="FJ2481" s="1"/>
    </row>
    <row r="2482" spans="1:166" x14ac:dyDescent="0.15">
      <c r="A2482" s="65"/>
      <c r="B2482" s="15"/>
      <c r="C2482" s="7"/>
      <c r="D2482" s="13"/>
      <c r="E2482" s="14"/>
      <c r="F2482" s="14"/>
      <c r="G2482" s="14"/>
      <c r="H2482" s="14"/>
      <c r="I2482" s="13"/>
      <c r="J2482" s="52"/>
      <c r="K2482" s="2"/>
      <c r="L2482" s="18"/>
      <c r="M2482" s="12"/>
      <c r="N2482" s="12"/>
      <c r="O2482" s="18"/>
      <c r="P2482" s="14"/>
      <c r="Q2482" s="27"/>
      <c r="R2482" s="14"/>
      <c r="S2482" s="4"/>
      <c r="T2482" s="52"/>
      <c r="U2482" s="10"/>
      <c r="V2482" s="10"/>
      <c r="W2482" s="10"/>
      <c r="X2482" s="50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0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  <c r="EY2482" s="1"/>
      <c r="EZ2482" s="1"/>
      <c r="FA2482" s="1"/>
      <c r="FB2482" s="1"/>
      <c r="FC2482" s="1"/>
      <c r="FD2482" s="1"/>
      <c r="FE2482" s="1"/>
      <c r="FF2482" s="1"/>
      <c r="FG2482" s="1"/>
      <c r="FH2482" s="1"/>
      <c r="FI2482" s="1"/>
      <c r="FJ2482" s="1"/>
    </row>
    <row r="2483" spans="1:166" x14ac:dyDescent="0.15">
      <c r="A2483" s="65"/>
      <c r="B2483" s="15"/>
      <c r="C2483" s="7"/>
      <c r="D2483" s="13"/>
      <c r="E2483" s="14"/>
      <c r="F2483" s="14"/>
      <c r="G2483" s="14"/>
      <c r="H2483" s="14"/>
      <c r="I2483" s="13"/>
      <c r="J2483" s="52"/>
      <c r="K2483" s="2"/>
      <c r="L2483" s="18"/>
      <c r="M2483" s="12"/>
      <c r="N2483" s="12"/>
      <c r="O2483" s="18"/>
      <c r="P2483" s="14"/>
      <c r="Q2483" s="27"/>
      <c r="R2483" s="14"/>
      <c r="S2483" s="4"/>
      <c r="T2483" s="52"/>
      <c r="U2483" s="10"/>
      <c r="V2483" s="10"/>
      <c r="W2483" s="10"/>
      <c r="X2483" s="50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0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  <c r="EY2483" s="1"/>
      <c r="EZ2483" s="1"/>
      <c r="FA2483" s="1"/>
      <c r="FB2483" s="1"/>
      <c r="FC2483" s="1"/>
      <c r="FD2483" s="1"/>
      <c r="FE2483" s="1"/>
      <c r="FF2483" s="1"/>
      <c r="FG2483" s="1"/>
      <c r="FH2483" s="1"/>
      <c r="FI2483" s="1"/>
      <c r="FJ2483" s="1"/>
    </row>
    <row r="2484" spans="1:166" x14ac:dyDescent="0.15">
      <c r="A2484" s="65"/>
      <c r="B2484" s="15"/>
      <c r="C2484" s="7"/>
      <c r="D2484" s="13"/>
      <c r="E2484" s="14"/>
      <c r="F2484" s="14"/>
      <c r="G2484" s="14"/>
      <c r="H2484" s="14"/>
      <c r="I2484" s="13"/>
      <c r="J2484" s="52"/>
      <c r="K2484" s="2"/>
      <c r="L2484" s="18"/>
      <c r="M2484" s="12"/>
      <c r="N2484" s="12"/>
      <c r="O2484" s="18"/>
      <c r="P2484" s="14"/>
      <c r="Q2484" s="27"/>
      <c r="R2484" s="14"/>
      <c r="S2484" s="4"/>
      <c r="T2484" s="52"/>
      <c r="U2484" s="10"/>
      <c r="V2484" s="10"/>
      <c r="W2484" s="10"/>
      <c r="X2484" s="50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0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  <c r="EY2484" s="1"/>
      <c r="EZ2484" s="1"/>
      <c r="FA2484" s="1"/>
      <c r="FB2484" s="1"/>
      <c r="FC2484" s="1"/>
      <c r="FD2484" s="1"/>
      <c r="FE2484" s="1"/>
      <c r="FF2484" s="1"/>
      <c r="FG2484" s="1"/>
      <c r="FH2484" s="1"/>
      <c r="FI2484" s="1"/>
      <c r="FJ2484" s="1"/>
    </row>
    <row r="2485" spans="1:166" x14ac:dyDescent="0.15">
      <c r="A2485" s="65"/>
      <c r="B2485" s="15"/>
      <c r="C2485" s="7"/>
      <c r="D2485" s="13"/>
      <c r="E2485" s="14"/>
      <c r="F2485" s="14"/>
      <c r="G2485" s="14"/>
      <c r="H2485" s="14"/>
      <c r="I2485" s="13"/>
      <c r="J2485" s="52"/>
      <c r="K2485" s="2"/>
      <c r="L2485" s="18"/>
      <c r="M2485" s="12"/>
      <c r="N2485" s="12"/>
      <c r="O2485" s="18"/>
      <c r="P2485" s="14"/>
      <c r="Q2485" s="27"/>
      <c r="R2485" s="14"/>
      <c r="S2485" s="4"/>
      <c r="T2485" s="52"/>
      <c r="U2485" s="10"/>
      <c r="V2485" s="10"/>
      <c r="W2485" s="10"/>
      <c r="X2485" s="50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0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  <c r="EY2485" s="1"/>
      <c r="EZ2485" s="1"/>
      <c r="FA2485" s="1"/>
      <c r="FB2485" s="1"/>
      <c r="FC2485" s="1"/>
      <c r="FD2485" s="1"/>
      <c r="FE2485" s="1"/>
      <c r="FF2485" s="1"/>
      <c r="FG2485" s="1"/>
      <c r="FH2485" s="1"/>
      <c r="FI2485" s="1"/>
      <c r="FJ2485" s="1"/>
    </row>
    <row r="2486" spans="1:166" x14ac:dyDescent="0.15">
      <c r="A2486" s="65"/>
      <c r="B2486" s="15"/>
      <c r="C2486" s="7"/>
      <c r="D2486" s="13"/>
      <c r="E2486" s="14"/>
      <c r="F2486" s="14"/>
      <c r="G2486" s="14"/>
      <c r="H2486" s="14"/>
      <c r="I2486" s="13"/>
      <c r="J2486" s="52"/>
      <c r="K2486" s="2"/>
      <c r="L2486" s="18"/>
      <c r="M2486" s="12"/>
      <c r="N2486" s="12"/>
      <c r="O2486" s="18"/>
      <c r="P2486" s="14"/>
      <c r="Q2486" s="27"/>
      <c r="R2486" s="14"/>
      <c r="S2486" s="4"/>
      <c r="T2486" s="52"/>
      <c r="U2486" s="10"/>
      <c r="V2486" s="10"/>
      <c r="W2486" s="10"/>
      <c r="X2486" s="50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0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  <c r="EY2486" s="1"/>
      <c r="EZ2486" s="1"/>
      <c r="FA2486" s="1"/>
      <c r="FB2486" s="1"/>
      <c r="FC2486" s="1"/>
      <c r="FD2486" s="1"/>
      <c r="FE2486" s="1"/>
      <c r="FF2486" s="1"/>
      <c r="FG2486" s="1"/>
      <c r="FH2486" s="1"/>
      <c r="FI2486" s="1"/>
      <c r="FJ2486" s="1"/>
    </row>
    <row r="2487" spans="1:166" x14ac:dyDescent="0.15">
      <c r="A2487" s="65"/>
      <c r="B2487" s="15"/>
      <c r="C2487" s="7"/>
      <c r="D2487" s="13"/>
      <c r="E2487" s="14"/>
      <c r="F2487" s="14"/>
      <c r="G2487" s="14"/>
      <c r="H2487" s="14"/>
      <c r="I2487" s="13"/>
      <c r="J2487" s="52"/>
      <c r="K2487" s="2"/>
      <c r="L2487" s="18"/>
      <c r="M2487" s="12"/>
      <c r="N2487" s="12"/>
      <c r="O2487" s="18"/>
      <c r="P2487" s="14"/>
      <c r="Q2487" s="27"/>
      <c r="R2487" s="14"/>
      <c r="S2487" s="4"/>
      <c r="T2487" s="52"/>
      <c r="U2487" s="10"/>
      <c r="V2487" s="10"/>
      <c r="W2487" s="10"/>
      <c r="X2487" s="50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0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  <c r="EY2487" s="1"/>
      <c r="EZ2487" s="1"/>
      <c r="FA2487" s="1"/>
      <c r="FB2487" s="1"/>
      <c r="FC2487" s="1"/>
      <c r="FD2487" s="1"/>
      <c r="FE2487" s="1"/>
      <c r="FF2487" s="1"/>
      <c r="FG2487" s="1"/>
      <c r="FH2487" s="1"/>
      <c r="FI2487" s="1"/>
      <c r="FJ2487" s="1"/>
    </row>
    <row r="2488" spans="1:166" x14ac:dyDescent="0.15">
      <c r="A2488" s="65"/>
      <c r="B2488" s="15"/>
      <c r="C2488" s="7"/>
      <c r="D2488" s="13"/>
      <c r="E2488" s="14"/>
      <c r="F2488" s="14"/>
      <c r="G2488" s="14"/>
      <c r="H2488" s="14"/>
      <c r="I2488" s="13"/>
      <c r="J2488" s="52"/>
      <c r="K2488" s="2"/>
      <c r="L2488" s="18"/>
      <c r="M2488" s="12"/>
      <c r="N2488" s="12"/>
      <c r="O2488" s="18"/>
      <c r="P2488" s="14"/>
      <c r="Q2488" s="27"/>
      <c r="R2488" s="14"/>
      <c r="S2488" s="4"/>
      <c r="T2488" s="52"/>
      <c r="U2488" s="10"/>
      <c r="V2488" s="10"/>
      <c r="W2488" s="10"/>
      <c r="X2488" s="50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0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  <c r="EY2488" s="1"/>
      <c r="EZ2488" s="1"/>
      <c r="FA2488" s="1"/>
      <c r="FB2488" s="1"/>
      <c r="FC2488" s="1"/>
      <c r="FD2488" s="1"/>
      <c r="FE2488" s="1"/>
      <c r="FF2488" s="1"/>
      <c r="FG2488" s="1"/>
      <c r="FH2488" s="1"/>
      <c r="FI2488" s="1"/>
      <c r="FJ2488" s="1"/>
    </row>
    <row r="2489" spans="1:166" x14ac:dyDescent="0.15">
      <c r="A2489" s="65"/>
      <c r="B2489" s="15"/>
      <c r="C2489" s="7"/>
      <c r="D2489" s="13"/>
      <c r="E2489" s="14"/>
      <c r="F2489" s="14"/>
      <c r="G2489" s="14"/>
      <c r="H2489" s="14"/>
      <c r="I2489" s="13"/>
      <c r="J2489" s="52"/>
      <c r="K2489" s="2"/>
      <c r="L2489" s="18"/>
      <c r="M2489" s="12"/>
      <c r="N2489" s="12"/>
      <c r="O2489" s="18"/>
      <c r="P2489" s="14"/>
      <c r="Q2489" s="27"/>
      <c r="R2489" s="14"/>
      <c r="S2489" s="4"/>
      <c r="T2489" s="52"/>
      <c r="U2489" s="10"/>
      <c r="V2489" s="10"/>
      <c r="W2489" s="10"/>
      <c r="X2489" s="50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0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  <c r="EY2489" s="1"/>
      <c r="EZ2489" s="1"/>
      <c r="FA2489" s="1"/>
      <c r="FB2489" s="1"/>
      <c r="FC2489" s="1"/>
      <c r="FD2489" s="1"/>
      <c r="FE2489" s="1"/>
      <c r="FF2489" s="1"/>
      <c r="FG2489" s="1"/>
      <c r="FH2489" s="1"/>
      <c r="FI2489" s="1"/>
      <c r="FJ2489" s="1"/>
    </row>
    <row r="2490" spans="1:166" x14ac:dyDescent="0.15">
      <c r="A2490" s="65"/>
      <c r="B2490" s="15"/>
      <c r="C2490" s="7"/>
      <c r="D2490" s="13"/>
      <c r="E2490" s="14"/>
      <c r="F2490" s="14"/>
      <c r="G2490" s="14"/>
      <c r="H2490" s="14"/>
      <c r="I2490" s="13"/>
      <c r="J2490" s="52"/>
      <c r="K2490" s="2"/>
      <c r="L2490" s="18"/>
      <c r="M2490" s="12"/>
      <c r="N2490" s="12"/>
      <c r="O2490" s="18"/>
      <c r="P2490" s="14"/>
      <c r="Q2490" s="27"/>
      <c r="R2490" s="14"/>
      <c r="S2490" s="4"/>
      <c r="T2490" s="52"/>
      <c r="U2490" s="10"/>
      <c r="V2490" s="10"/>
      <c r="W2490" s="10"/>
      <c r="X2490" s="50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0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  <c r="EY2490" s="1"/>
      <c r="EZ2490" s="1"/>
      <c r="FA2490" s="1"/>
      <c r="FB2490" s="1"/>
      <c r="FC2490" s="1"/>
      <c r="FD2490" s="1"/>
      <c r="FE2490" s="1"/>
      <c r="FF2490" s="1"/>
      <c r="FG2490" s="1"/>
      <c r="FH2490" s="1"/>
      <c r="FI2490" s="1"/>
      <c r="FJ2490" s="1"/>
    </row>
    <row r="2491" spans="1:166" x14ac:dyDescent="0.15">
      <c r="A2491" s="65"/>
      <c r="B2491" s="15"/>
      <c r="C2491" s="7"/>
      <c r="D2491" s="13"/>
      <c r="E2491" s="14"/>
      <c r="F2491" s="14"/>
      <c r="G2491" s="14"/>
      <c r="H2491" s="14"/>
      <c r="I2491" s="13"/>
      <c r="J2491" s="52"/>
      <c r="K2491" s="2"/>
      <c r="L2491" s="18"/>
      <c r="M2491" s="12"/>
      <c r="N2491" s="12"/>
      <c r="O2491" s="18"/>
      <c r="P2491" s="14"/>
      <c r="Q2491" s="27"/>
      <c r="R2491" s="14"/>
      <c r="S2491" s="4"/>
      <c r="T2491" s="52"/>
      <c r="U2491" s="10"/>
      <c r="V2491" s="10"/>
      <c r="W2491" s="10"/>
      <c r="X2491" s="50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0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  <c r="EY2491" s="1"/>
      <c r="EZ2491" s="1"/>
      <c r="FA2491" s="1"/>
      <c r="FB2491" s="1"/>
      <c r="FC2491" s="1"/>
      <c r="FD2491" s="1"/>
      <c r="FE2491" s="1"/>
      <c r="FF2491" s="1"/>
      <c r="FG2491" s="1"/>
      <c r="FH2491" s="1"/>
      <c r="FI2491" s="1"/>
      <c r="FJ2491" s="1"/>
    </row>
    <row r="2492" spans="1:166" x14ac:dyDescent="0.15">
      <c r="A2492" s="65"/>
      <c r="B2492" s="15"/>
      <c r="C2492" s="7"/>
      <c r="D2492" s="13"/>
      <c r="E2492" s="14"/>
      <c r="F2492" s="14"/>
      <c r="G2492" s="14"/>
      <c r="H2492" s="14"/>
      <c r="I2492" s="13"/>
      <c r="J2492" s="52"/>
      <c r="K2492" s="2"/>
      <c r="L2492" s="18"/>
      <c r="M2492" s="12"/>
      <c r="N2492" s="12"/>
      <c r="O2492" s="18"/>
      <c r="P2492" s="14"/>
      <c r="Q2492" s="27"/>
      <c r="R2492" s="14"/>
      <c r="S2492" s="4"/>
      <c r="T2492" s="52"/>
      <c r="U2492" s="10"/>
      <c r="V2492" s="10"/>
      <c r="W2492" s="10"/>
      <c r="X2492" s="50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0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  <c r="EY2492" s="1"/>
      <c r="EZ2492" s="1"/>
      <c r="FA2492" s="1"/>
      <c r="FB2492" s="1"/>
      <c r="FC2492" s="1"/>
      <c r="FD2492" s="1"/>
      <c r="FE2492" s="1"/>
      <c r="FF2492" s="1"/>
      <c r="FG2492" s="1"/>
      <c r="FH2492" s="1"/>
      <c r="FI2492" s="1"/>
      <c r="FJ2492" s="1"/>
    </row>
    <row r="2493" spans="1:166" x14ac:dyDescent="0.15">
      <c r="A2493" s="65"/>
      <c r="B2493" s="15"/>
      <c r="C2493" s="7"/>
      <c r="D2493" s="13"/>
      <c r="E2493" s="14"/>
      <c r="F2493" s="14"/>
      <c r="G2493" s="14"/>
      <c r="H2493" s="14"/>
      <c r="I2493" s="13"/>
      <c r="J2493" s="52"/>
      <c r="K2493" s="2"/>
      <c r="L2493" s="18"/>
      <c r="M2493" s="12"/>
      <c r="N2493" s="12"/>
      <c r="O2493" s="18"/>
      <c r="P2493" s="14"/>
      <c r="Q2493" s="27"/>
      <c r="R2493" s="14"/>
      <c r="S2493" s="4"/>
      <c r="T2493" s="52"/>
      <c r="U2493" s="10"/>
      <c r="V2493" s="10"/>
      <c r="W2493" s="10"/>
      <c r="X2493" s="50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0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  <c r="EY2493" s="1"/>
      <c r="EZ2493" s="1"/>
      <c r="FA2493" s="1"/>
      <c r="FB2493" s="1"/>
      <c r="FC2493" s="1"/>
      <c r="FD2493" s="1"/>
      <c r="FE2493" s="1"/>
      <c r="FF2493" s="1"/>
      <c r="FG2493" s="1"/>
      <c r="FH2493" s="1"/>
      <c r="FI2493" s="1"/>
      <c r="FJ2493" s="1"/>
    </row>
    <row r="2494" spans="1:166" x14ac:dyDescent="0.15">
      <c r="A2494" s="65"/>
      <c r="B2494" s="15"/>
      <c r="C2494" s="7"/>
      <c r="D2494" s="13"/>
      <c r="E2494" s="14"/>
      <c r="F2494" s="14"/>
      <c r="G2494" s="14"/>
      <c r="H2494" s="14"/>
      <c r="I2494" s="13"/>
      <c r="J2494" s="52"/>
      <c r="K2494" s="2"/>
      <c r="L2494" s="18"/>
      <c r="M2494" s="12"/>
      <c r="N2494" s="12"/>
      <c r="O2494" s="18"/>
      <c r="P2494" s="14"/>
      <c r="Q2494" s="27"/>
      <c r="R2494" s="14"/>
      <c r="S2494" s="4"/>
      <c r="T2494" s="52"/>
      <c r="U2494" s="10"/>
      <c r="V2494" s="10"/>
      <c r="W2494" s="10"/>
      <c r="X2494" s="50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0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  <c r="EY2494" s="1"/>
      <c r="EZ2494" s="1"/>
      <c r="FA2494" s="1"/>
      <c r="FB2494" s="1"/>
      <c r="FC2494" s="1"/>
      <c r="FD2494" s="1"/>
      <c r="FE2494" s="1"/>
      <c r="FF2494" s="1"/>
      <c r="FG2494" s="1"/>
      <c r="FH2494" s="1"/>
      <c r="FI2494" s="1"/>
      <c r="FJ2494" s="1"/>
    </row>
    <row r="2495" spans="1:166" x14ac:dyDescent="0.15">
      <c r="A2495" s="65"/>
      <c r="B2495" s="15"/>
      <c r="C2495" s="7"/>
      <c r="D2495" s="13"/>
      <c r="E2495" s="14"/>
      <c r="F2495" s="14"/>
      <c r="G2495" s="14"/>
      <c r="H2495" s="14"/>
      <c r="I2495" s="13"/>
      <c r="J2495" s="52"/>
      <c r="K2495" s="2"/>
      <c r="L2495" s="18"/>
      <c r="M2495" s="12"/>
      <c r="N2495" s="12"/>
      <c r="O2495" s="18"/>
      <c r="P2495" s="14"/>
      <c r="Q2495" s="27"/>
      <c r="R2495" s="14"/>
      <c r="S2495" s="4"/>
      <c r="T2495" s="52"/>
      <c r="U2495" s="10"/>
      <c r="V2495" s="10"/>
      <c r="W2495" s="10"/>
      <c r="X2495" s="50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0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  <c r="EY2495" s="1"/>
      <c r="EZ2495" s="1"/>
      <c r="FA2495" s="1"/>
      <c r="FB2495" s="1"/>
      <c r="FC2495" s="1"/>
      <c r="FD2495" s="1"/>
      <c r="FE2495" s="1"/>
      <c r="FF2495" s="1"/>
      <c r="FG2495" s="1"/>
      <c r="FH2495" s="1"/>
      <c r="FI2495" s="1"/>
      <c r="FJ2495" s="1"/>
    </row>
    <row r="2496" spans="1:166" x14ac:dyDescent="0.15">
      <c r="A2496" s="65"/>
      <c r="B2496" s="15"/>
      <c r="C2496" s="7"/>
      <c r="D2496" s="13"/>
      <c r="E2496" s="14"/>
      <c r="F2496" s="14"/>
      <c r="G2496" s="14"/>
      <c r="H2496" s="14"/>
      <c r="I2496" s="13"/>
      <c r="J2496" s="52"/>
      <c r="K2496" s="2"/>
      <c r="L2496" s="18"/>
      <c r="M2496" s="12"/>
      <c r="N2496" s="12"/>
      <c r="O2496" s="18"/>
      <c r="P2496" s="14"/>
      <c r="Q2496" s="27"/>
      <c r="R2496" s="14"/>
      <c r="S2496" s="4"/>
      <c r="T2496" s="52"/>
      <c r="U2496" s="10"/>
      <c r="V2496" s="10"/>
      <c r="W2496" s="10"/>
      <c r="X2496" s="50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0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  <c r="EY2496" s="1"/>
      <c r="EZ2496" s="1"/>
      <c r="FA2496" s="1"/>
      <c r="FB2496" s="1"/>
      <c r="FC2496" s="1"/>
      <c r="FD2496" s="1"/>
      <c r="FE2496" s="1"/>
      <c r="FF2496" s="1"/>
      <c r="FG2496" s="1"/>
      <c r="FH2496" s="1"/>
      <c r="FI2496" s="1"/>
      <c r="FJ2496" s="1"/>
    </row>
    <row r="2497" spans="1:166" x14ac:dyDescent="0.15">
      <c r="A2497" s="65"/>
      <c r="B2497" s="15"/>
      <c r="C2497" s="7"/>
      <c r="D2497" s="13"/>
      <c r="E2497" s="14"/>
      <c r="F2497" s="14"/>
      <c r="G2497" s="14"/>
      <c r="H2497" s="14"/>
      <c r="I2497" s="13"/>
      <c r="J2497" s="52"/>
      <c r="K2497" s="2"/>
      <c r="L2497" s="18"/>
      <c r="M2497" s="12"/>
      <c r="N2497" s="12"/>
      <c r="O2497" s="18"/>
      <c r="P2497" s="14"/>
      <c r="Q2497" s="27"/>
      <c r="R2497" s="14"/>
      <c r="S2497" s="4"/>
      <c r="T2497" s="52"/>
      <c r="U2497" s="10"/>
      <c r="V2497" s="10"/>
      <c r="W2497" s="10"/>
      <c r="X2497" s="50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0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  <c r="EY2497" s="1"/>
      <c r="EZ2497" s="1"/>
      <c r="FA2497" s="1"/>
      <c r="FB2497" s="1"/>
      <c r="FC2497" s="1"/>
      <c r="FD2497" s="1"/>
      <c r="FE2497" s="1"/>
      <c r="FF2497" s="1"/>
      <c r="FG2497" s="1"/>
      <c r="FH2497" s="1"/>
      <c r="FI2497" s="1"/>
      <c r="FJ2497" s="1"/>
    </row>
    <row r="2498" spans="1:166" x14ac:dyDescent="0.15">
      <c r="A2498" s="65"/>
      <c r="B2498" s="15"/>
      <c r="C2498" s="7"/>
      <c r="D2498" s="13"/>
      <c r="E2498" s="14"/>
      <c r="F2498" s="14"/>
      <c r="G2498" s="14"/>
      <c r="H2498" s="14"/>
      <c r="I2498" s="13"/>
      <c r="J2498" s="52"/>
      <c r="K2498" s="2"/>
      <c r="L2498" s="18"/>
      <c r="M2498" s="12"/>
      <c r="N2498" s="12"/>
      <c r="O2498" s="18"/>
      <c r="P2498" s="14"/>
      <c r="Q2498" s="27"/>
      <c r="R2498" s="14"/>
      <c r="S2498" s="4"/>
      <c r="T2498" s="52"/>
      <c r="U2498" s="10"/>
      <c r="V2498" s="10"/>
      <c r="W2498" s="10"/>
      <c r="X2498" s="50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0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  <c r="EY2498" s="1"/>
      <c r="EZ2498" s="1"/>
      <c r="FA2498" s="1"/>
      <c r="FB2498" s="1"/>
      <c r="FC2498" s="1"/>
      <c r="FD2498" s="1"/>
      <c r="FE2498" s="1"/>
      <c r="FF2498" s="1"/>
      <c r="FG2498" s="1"/>
      <c r="FH2498" s="1"/>
      <c r="FI2498" s="1"/>
      <c r="FJ2498" s="1"/>
    </row>
    <row r="2499" spans="1:166" x14ac:dyDescent="0.15">
      <c r="A2499" s="65"/>
      <c r="B2499" s="15"/>
      <c r="C2499" s="7"/>
      <c r="D2499" s="13"/>
      <c r="E2499" s="14"/>
      <c r="F2499" s="14"/>
      <c r="G2499" s="14"/>
      <c r="H2499" s="14"/>
      <c r="I2499" s="13"/>
      <c r="J2499" s="52"/>
      <c r="K2499" s="2"/>
      <c r="L2499" s="18"/>
      <c r="M2499" s="12"/>
      <c r="N2499" s="12"/>
      <c r="O2499" s="18"/>
      <c r="P2499" s="14"/>
      <c r="Q2499" s="27"/>
      <c r="R2499" s="14"/>
      <c r="S2499" s="4"/>
      <c r="T2499" s="52"/>
      <c r="U2499" s="10"/>
      <c r="V2499" s="10"/>
      <c r="W2499" s="10"/>
      <c r="X2499" s="50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0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  <c r="EY2499" s="1"/>
      <c r="EZ2499" s="1"/>
      <c r="FA2499" s="1"/>
      <c r="FB2499" s="1"/>
      <c r="FC2499" s="1"/>
      <c r="FD2499" s="1"/>
      <c r="FE2499" s="1"/>
      <c r="FF2499" s="1"/>
      <c r="FG2499" s="1"/>
      <c r="FH2499" s="1"/>
      <c r="FI2499" s="1"/>
      <c r="FJ2499" s="1"/>
    </row>
    <row r="2500" spans="1:166" x14ac:dyDescent="0.15">
      <c r="A2500" s="65"/>
      <c r="B2500" s="15"/>
      <c r="C2500" s="7"/>
      <c r="D2500" s="13"/>
      <c r="E2500" s="14"/>
      <c r="F2500" s="14"/>
      <c r="G2500" s="14"/>
      <c r="H2500" s="14"/>
      <c r="I2500" s="13"/>
      <c r="J2500" s="52"/>
      <c r="K2500" s="2"/>
      <c r="L2500" s="18"/>
      <c r="M2500" s="12"/>
      <c r="N2500" s="12"/>
      <c r="O2500" s="18"/>
      <c r="P2500" s="14"/>
      <c r="Q2500" s="27"/>
      <c r="R2500" s="14"/>
      <c r="S2500" s="4"/>
      <c r="T2500" s="52"/>
      <c r="U2500" s="10"/>
      <c r="V2500" s="10"/>
      <c r="W2500" s="10"/>
      <c r="X2500" s="50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0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  <c r="EY2500" s="1"/>
      <c r="EZ2500" s="1"/>
      <c r="FA2500" s="1"/>
      <c r="FB2500" s="1"/>
      <c r="FC2500" s="1"/>
      <c r="FD2500" s="1"/>
      <c r="FE2500" s="1"/>
      <c r="FF2500" s="1"/>
      <c r="FG2500" s="1"/>
      <c r="FH2500" s="1"/>
      <c r="FI2500" s="1"/>
      <c r="FJ2500" s="1"/>
    </row>
    <row r="2501" spans="1:166" x14ac:dyDescent="0.15">
      <c r="A2501" s="65"/>
      <c r="B2501" s="15"/>
      <c r="C2501" s="7"/>
      <c r="D2501" s="13"/>
      <c r="E2501" s="14"/>
      <c r="F2501" s="14"/>
      <c r="G2501" s="14"/>
      <c r="H2501" s="14"/>
      <c r="I2501" s="13"/>
      <c r="J2501" s="52"/>
      <c r="K2501" s="2"/>
      <c r="L2501" s="18"/>
      <c r="M2501" s="12"/>
      <c r="N2501" s="12"/>
      <c r="O2501" s="18"/>
      <c r="P2501" s="14"/>
      <c r="Q2501" s="27"/>
      <c r="R2501" s="14"/>
      <c r="S2501" s="4"/>
      <c r="T2501" s="52"/>
      <c r="U2501" s="10"/>
      <c r="V2501" s="10"/>
      <c r="W2501" s="10"/>
      <c r="X2501" s="50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0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  <c r="EY2501" s="1"/>
      <c r="EZ2501" s="1"/>
      <c r="FA2501" s="1"/>
      <c r="FB2501" s="1"/>
      <c r="FC2501" s="1"/>
      <c r="FD2501" s="1"/>
      <c r="FE2501" s="1"/>
      <c r="FF2501" s="1"/>
      <c r="FG2501" s="1"/>
      <c r="FH2501" s="1"/>
      <c r="FI2501" s="1"/>
      <c r="FJ2501" s="1"/>
    </row>
    <row r="2502" spans="1:166" x14ac:dyDescent="0.15">
      <c r="A2502" s="65"/>
      <c r="B2502" s="15"/>
      <c r="C2502" s="7"/>
      <c r="D2502" s="13"/>
      <c r="E2502" s="14"/>
      <c r="F2502" s="14"/>
      <c r="G2502" s="14"/>
      <c r="H2502" s="14"/>
      <c r="I2502" s="13"/>
      <c r="J2502" s="52"/>
      <c r="K2502" s="2"/>
      <c r="L2502" s="18"/>
      <c r="M2502" s="12"/>
      <c r="N2502" s="12"/>
      <c r="O2502" s="18"/>
      <c r="P2502" s="14"/>
      <c r="Q2502" s="27"/>
      <c r="R2502" s="14"/>
      <c r="S2502" s="4"/>
      <c r="T2502" s="52"/>
      <c r="U2502" s="10"/>
      <c r="V2502" s="10"/>
      <c r="W2502" s="10"/>
      <c r="X2502" s="50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0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  <c r="EY2502" s="1"/>
      <c r="EZ2502" s="1"/>
      <c r="FA2502" s="1"/>
      <c r="FB2502" s="1"/>
      <c r="FC2502" s="1"/>
      <c r="FD2502" s="1"/>
      <c r="FE2502" s="1"/>
      <c r="FF2502" s="1"/>
      <c r="FG2502" s="1"/>
      <c r="FH2502" s="1"/>
      <c r="FI2502" s="1"/>
      <c r="FJ2502" s="1"/>
    </row>
    <row r="2503" spans="1:166" x14ac:dyDescent="0.15">
      <c r="A2503" s="65"/>
      <c r="B2503" s="15"/>
      <c r="C2503" s="7"/>
      <c r="D2503" s="13"/>
      <c r="E2503" s="14"/>
      <c r="F2503" s="14"/>
      <c r="G2503" s="14"/>
      <c r="H2503" s="14"/>
      <c r="I2503" s="13"/>
      <c r="J2503" s="52"/>
      <c r="K2503" s="2"/>
      <c r="L2503" s="18"/>
      <c r="M2503" s="12"/>
      <c r="N2503" s="12"/>
      <c r="O2503" s="18"/>
      <c r="P2503" s="14"/>
      <c r="Q2503" s="27"/>
      <c r="R2503" s="14"/>
      <c r="S2503" s="4"/>
      <c r="T2503" s="52"/>
      <c r="U2503" s="10"/>
      <c r="V2503" s="10"/>
      <c r="W2503" s="10"/>
      <c r="X2503" s="50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0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  <c r="EY2503" s="1"/>
      <c r="EZ2503" s="1"/>
      <c r="FA2503" s="1"/>
      <c r="FB2503" s="1"/>
      <c r="FC2503" s="1"/>
      <c r="FD2503" s="1"/>
      <c r="FE2503" s="1"/>
      <c r="FF2503" s="1"/>
      <c r="FG2503" s="1"/>
      <c r="FH2503" s="1"/>
      <c r="FI2503" s="1"/>
      <c r="FJ2503" s="1"/>
    </row>
    <row r="2504" spans="1:166" x14ac:dyDescent="0.15">
      <c r="A2504" s="65"/>
      <c r="B2504" s="15"/>
      <c r="C2504" s="7"/>
      <c r="D2504" s="13"/>
      <c r="E2504" s="14"/>
      <c r="F2504" s="14"/>
      <c r="G2504" s="14"/>
      <c r="H2504" s="14"/>
      <c r="I2504" s="13"/>
      <c r="J2504" s="52"/>
      <c r="K2504" s="2"/>
      <c r="L2504" s="18"/>
      <c r="M2504" s="12"/>
      <c r="N2504" s="12"/>
      <c r="O2504" s="18"/>
      <c r="P2504" s="14"/>
      <c r="Q2504" s="27"/>
      <c r="R2504" s="14"/>
      <c r="S2504" s="4"/>
      <c r="T2504" s="52"/>
      <c r="U2504" s="10"/>
      <c r="V2504" s="10"/>
      <c r="W2504" s="10"/>
      <c r="X2504" s="50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0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  <c r="EY2504" s="1"/>
      <c r="EZ2504" s="1"/>
      <c r="FA2504" s="1"/>
      <c r="FB2504" s="1"/>
      <c r="FC2504" s="1"/>
      <c r="FD2504" s="1"/>
      <c r="FE2504" s="1"/>
      <c r="FF2504" s="1"/>
      <c r="FG2504" s="1"/>
      <c r="FH2504" s="1"/>
      <c r="FI2504" s="1"/>
      <c r="FJ2504" s="1"/>
    </row>
    <row r="2505" spans="1:166" x14ac:dyDescent="0.15">
      <c r="A2505" s="65"/>
      <c r="B2505" s="15"/>
      <c r="C2505" s="7"/>
      <c r="D2505" s="13"/>
      <c r="E2505" s="14"/>
      <c r="F2505" s="14"/>
      <c r="G2505" s="14"/>
      <c r="H2505" s="14"/>
      <c r="I2505" s="13"/>
      <c r="J2505" s="52"/>
      <c r="K2505" s="2"/>
      <c r="L2505" s="18"/>
      <c r="M2505" s="12"/>
      <c r="N2505" s="12"/>
      <c r="O2505" s="18"/>
      <c r="P2505" s="14"/>
      <c r="Q2505" s="27"/>
      <c r="R2505" s="14"/>
      <c r="S2505" s="4"/>
      <c r="T2505" s="52"/>
      <c r="U2505" s="10"/>
      <c r="V2505" s="10"/>
      <c r="W2505" s="10"/>
      <c r="X2505" s="50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0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  <c r="EY2505" s="1"/>
      <c r="EZ2505" s="1"/>
      <c r="FA2505" s="1"/>
      <c r="FB2505" s="1"/>
      <c r="FC2505" s="1"/>
      <c r="FD2505" s="1"/>
      <c r="FE2505" s="1"/>
      <c r="FF2505" s="1"/>
      <c r="FG2505" s="1"/>
      <c r="FH2505" s="1"/>
      <c r="FI2505" s="1"/>
      <c r="FJ2505" s="1"/>
    </row>
    <row r="2506" spans="1:166" x14ac:dyDescent="0.15">
      <c r="A2506" s="65"/>
      <c r="B2506" s="15"/>
      <c r="C2506" s="7"/>
      <c r="D2506" s="13"/>
      <c r="E2506" s="14"/>
      <c r="F2506" s="14"/>
      <c r="G2506" s="14"/>
      <c r="H2506" s="14"/>
      <c r="I2506" s="13"/>
      <c r="J2506" s="52"/>
      <c r="K2506" s="2"/>
      <c r="L2506" s="18"/>
      <c r="M2506" s="12"/>
      <c r="N2506" s="12"/>
      <c r="O2506" s="18"/>
      <c r="P2506" s="14"/>
      <c r="Q2506" s="27"/>
      <c r="R2506" s="14"/>
      <c r="S2506" s="4"/>
      <c r="T2506" s="52"/>
      <c r="U2506" s="10"/>
      <c r="V2506" s="10"/>
      <c r="W2506" s="10"/>
      <c r="X2506" s="50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0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  <c r="EY2506" s="1"/>
      <c r="EZ2506" s="1"/>
      <c r="FA2506" s="1"/>
      <c r="FB2506" s="1"/>
      <c r="FC2506" s="1"/>
      <c r="FD2506" s="1"/>
      <c r="FE2506" s="1"/>
      <c r="FF2506" s="1"/>
      <c r="FG2506" s="1"/>
      <c r="FH2506" s="1"/>
      <c r="FI2506" s="1"/>
      <c r="FJ2506" s="1"/>
    </row>
    <row r="2507" spans="1:166" x14ac:dyDescent="0.15">
      <c r="A2507" s="65"/>
      <c r="B2507" s="15"/>
      <c r="C2507" s="7"/>
      <c r="D2507" s="13"/>
      <c r="E2507" s="14"/>
      <c r="F2507" s="14"/>
      <c r="G2507" s="14"/>
      <c r="H2507" s="14"/>
      <c r="I2507" s="13"/>
      <c r="J2507" s="52"/>
      <c r="K2507" s="2"/>
      <c r="L2507" s="18"/>
      <c r="M2507" s="12"/>
      <c r="N2507" s="12"/>
      <c r="O2507" s="18"/>
      <c r="P2507" s="14"/>
      <c r="Q2507" s="27"/>
      <c r="R2507" s="14"/>
      <c r="S2507" s="4"/>
      <c r="T2507" s="52"/>
      <c r="U2507" s="10"/>
      <c r="V2507" s="10"/>
      <c r="W2507" s="10"/>
      <c r="X2507" s="50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0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  <c r="EY2507" s="1"/>
      <c r="EZ2507" s="1"/>
      <c r="FA2507" s="1"/>
      <c r="FB2507" s="1"/>
      <c r="FC2507" s="1"/>
      <c r="FD2507" s="1"/>
      <c r="FE2507" s="1"/>
      <c r="FF2507" s="1"/>
      <c r="FG2507" s="1"/>
      <c r="FH2507" s="1"/>
      <c r="FI2507" s="1"/>
      <c r="FJ2507" s="1"/>
    </row>
    <row r="2508" spans="1:166" x14ac:dyDescent="0.15">
      <c r="A2508" s="65"/>
      <c r="B2508" s="15"/>
      <c r="C2508" s="7"/>
      <c r="D2508" s="13"/>
      <c r="E2508" s="14"/>
      <c r="F2508" s="14"/>
      <c r="G2508" s="14"/>
      <c r="H2508" s="14"/>
      <c r="I2508" s="13"/>
      <c r="J2508" s="52"/>
      <c r="K2508" s="2"/>
      <c r="L2508" s="18"/>
      <c r="M2508" s="12"/>
      <c r="N2508" s="12"/>
      <c r="O2508" s="18"/>
      <c r="P2508" s="14"/>
      <c r="Q2508" s="27"/>
      <c r="R2508" s="14"/>
      <c r="S2508" s="4"/>
      <c r="T2508" s="52"/>
      <c r="U2508" s="10"/>
      <c r="V2508" s="10"/>
      <c r="W2508" s="10"/>
      <c r="X2508" s="50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0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  <c r="EY2508" s="1"/>
      <c r="EZ2508" s="1"/>
      <c r="FA2508" s="1"/>
      <c r="FB2508" s="1"/>
      <c r="FC2508" s="1"/>
      <c r="FD2508" s="1"/>
      <c r="FE2508" s="1"/>
      <c r="FF2508" s="1"/>
      <c r="FG2508" s="1"/>
      <c r="FH2508" s="1"/>
      <c r="FI2508" s="1"/>
      <c r="FJ2508" s="1"/>
    </row>
    <row r="2509" spans="1:166" x14ac:dyDescent="0.15">
      <c r="A2509" s="65"/>
      <c r="B2509" s="15"/>
      <c r="C2509" s="7"/>
      <c r="D2509" s="13"/>
      <c r="E2509" s="14"/>
      <c r="F2509" s="14"/>
      <c r="G2509" s="14"/>
      <c r="H2509" s="14"/>
      <c r="I2509" s="13"/>
      <c r="J2509" s="52"/>
      <c r="K2509" s="2"/>
      <c r="L2509" s="18"/>
      <c r="M2509" s="12"/>
      <c r="N2509" s="12"/>
      <c r="O2509" s="18"/>
      <c r="P2509" s="14"/>
      <c r="Q2509" s="27"/>
      <c r="R2509" s="14"/>
      <c r="S2509" s="4"/>
      <c r="T2509" s="52"/>
      <c r="U2509" s="10"/>
      <c r="V2509" s="10"/>
      <c r="W2509" s="10"/>
      <c r="X2509" s="50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0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  <c r="EY2509" s="1"/>
      <c r="EZ2509" s="1"/>
      <c r="FA2509" s="1"/>
      <c r="FB2509" s="1"/>
      <c r="FC2509" s="1"/>
      <c r="FD2509" s="1"/>
      <c r="FE2509" s="1"/>
      <c r="FF2509" s="1"/>
      <c r="FG2509" s="1"/>
      <c r="FH2509" s="1"/>
      <c r="FI2509" s="1"/>
      <c r="FJ2509" s="1"/>
    </row>
    <row r="2510" spans="1:166" x14ac:dyDescent="0.15">
      <c r="A2510" s="65"/>
      <c r="B2510" s="15"/>
      <c r="C2510" s="7"/>
      <c r="D2510" s="13"/>
      <c r="E2510" s="14"/>
      <c r="F2510" s="14"/>
      <c r="G2510" s="14"/>
      <c r="H2510" s="14"/>
      <c r="I2510" s="13"/>
      <c r="J2510" s="52"/>
      <c r="K2510" s="2"/>
      <c r="L2510" s="18"/>
      <c r="M2510" s="12"/>
      <c r="N2510" s="12"/>
      <c r="O2510" s="18"/>
      <c r="P2510" s="14"/>
      <c r="Q2510" s="27"/>
      <c r="R2510" s="14"/>
      <c r="S2510" s="4"/>
      <c r="T2510" s="52"/>
      <c r="U2510" s="10"/>
      <c r="V2510" s="10"/>
      <c r="W2510" s="10"/>
      <c r="X2510" s="50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0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  <c r="EY2510" s="1"/>
      <c r="EZ2510" s="1"/>
      <c r="FA2510" s="1"/>
      <c r="FB2510" s="1"/>
      <c r="FC2510" s="1"/>
      <c r="FD2510" s="1"/>
      <c r="FE2510" s="1"/>
      <c r="FF2510" s="1"/>
      <c r="FG2510" s="1"/>
      <c r="FH2510" s="1"/>
      <c r="FI2510" s="1"/>
      <c r="FJ2510" s="1"/>
    </row>
    <row r="2511" spans="1:166" x14ac:dyDescent="0.15">
      <c r="A2511" s="65"/>
      <c r="B2511" s="15"/>
      <c r="C2511" s="7"/>
      <c r="D2511" s="13"/>
      <c r="E2511" s="14"/>
      <c r="F2511" s="14"/>
      <c r="G2511" s="14"/>
      <c r="H2511" s="14"/>
      <c r="I2511" s="13"/>
      <c r="J2511" s="52"/>
      <c r="K2511" s="2"/>
      <c r="L2511" s="18"/>
      <c r="M2511" s="12"/>
      <c r="N2511" s="12"/>
      <c r="O2511" s="18"/>
      <c r="P2511" s="14"/>
      <c r="Q2511" s="27"/>
      <c r="R2511" s="14"/>
      <c r="S2511" s="4"/>
      <c r="T2511" s="52"/>
      <c r="U2511" s="10"/>
      <c r="V2511" s="10"/>
      <c r="W2511" s="10"/>
      <c r="X2511" s="50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0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  <c r="EY2511" s="1"/>
      <c r="EZ2511" s="1"/>
      <c r="FA2511" s="1"/>
      <c r="FB2511" s="1"/>
      <c r="FC2511" s="1"/>
      <c r="FD2511" s="1"/>
      <c r="FE2511" s="1"/>
      <c r="FF2511" s="1"/>
      <c r="FG2511" s="1"/>
      <c r="FH2511" s="1"/>
      <c r="FI2511" s="1"/>
      <c r="FJ2511" s="1"/>
    </row>
    <row r="2512" spans="1:166" x14ac:dyDescent="0.15">
      <c r="A2512" s="65"/>
      <c r="B2512" s="15"/>
      <c r="C2512" s="7"/>
      <c r="D2512" s="13"/>
      <c r="E2512" s="14"/>
      <c r="F2512" s="14"/>
      <c r="G2512" s="14"/>
      <c r="H2512" s="14"/>
      <c r="I2512" s="13"/>
      <c r="J2512" s="52"/>
      <c r="K2512" s="2"/>
      <c r="L2512" s="18"/>
      <c r="M2512" s="12"/>
      <c r="N2512" s="12"/>
      <c r="O2512" s="18"/>
      <c r="P2512" s="14"/>
      <c r="Q2512" s="27"/>
      <c r="R2512" s="14"/>
      <c r="S2512" s="4"/>
      <c r="T2512" s="52"/>
      <c r="U2512" s="10"/>
      <c r="V2512" s="10"/>
      <c r="W2512" s="10"/>
      <c r="X2512" s="50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0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  <c r="EY2512" s="1"/>
      <c r="EZ2512" s="1"/>
      <c r="FA2512" s="1"/>
      <c r="FB2512" s="1"/>
      <c r="FC2512" s="1"/>
      <c r="FD2512" s="1"/>
      <c r="FE2512" s="1"/>
      <c r="FF2512" s="1"/>
      <c r="FG2512" s="1"/>
      <c r="FH2512" s="1"/>
      <c r="FI2512" s="1"/>
      <c r="FJ2512" s="1"/>
    </row>
    <row r="2513" spans="1:166" x14ac:dyDescent="0.15">
      <c r="A2513" s="65"/>
      <c r="B2513" s="15"/>
      <c r="C2513" s="7"/>
      <c r="D2513" s="13"/>
      <c r="E2513" s="14"/>
      <c r="F2513" s="14"/>
      <c r="G2513" s="14"/>
      <c r="H2513" s="14"/>
      <c r="I2513" s="13"/>
      <c r="J2513" s="52"/>
      <c r="K2513" s="2"/>
      <c r="L2513" s="18"/>
      <c r="M2513" s="12"/>
      <c r="N2513" s="12"/>
      <c r="O2513" s="18"/>
      <c r="P2513" s="14"/>
      <c r="Q2513" s="27"/>
      <c r="R2513" s="14"/>
      <c r="S2513" s="4"/>
      <c r="T2513" s="52"/>
      <c r="U2513" s="10"/>
      <c r="V2513" s="10"/>
      <c r="W2513" s="10"/>
      <c r="X2513" s="50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0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  <c r="EY2513" s="1"/>
      <c r="EZ2513" s="1"/>
      <c r="FA2513" s="1"/>
      <c r="FB2513" s="1"/>
      <c r="FC2513" s="1"/>
      <c r="FD2513" s="1"/>
      <c r="FE2513" s="1"/>
      <c r="FF2513" s="1"/>
      <c r="FG2513" s="1"/>
      <c r="FH2513" s="1"/>
      <c r="FI2513" s="1"/>
      <c r="FJ2513" s="1"/>
    </row>
    <row r="2514" spans="1:166" x14ac:dyDescent="0.15">
      <c r="A2514" s="65"/>
      <c r="B2514" s="15"/>
      <c r="C2514" s="7"/>
      <c r="D2514" s="13"/>
      <c r="E2514" s="14"/>
      <c r="F2514" s="14"/>
      <c r="G2514" s="14"/>
      <c r="H2514" s="14"/>
      <c r="I2514" s="13"/>
      <c r="J2514" s="52"/>
      <c r="K2514" s="2"/>
      <c r="L2514" s="18"/>
      <c r="M2514" s="12"/>
      <c r="N2514" s="12"/>
      <c r="O2514" s="18"/>
      <c r="P2514" s="14"/>
      <c r="Q2514" s="27"/>
      <c r="R2514" s="14"/>
      <c r="S2514" s="4"/>
      <c r="T2514" s="52"/>
      <c r="U2514" s="10"/>
      <c r="V2514" s="10"/>
      <c r="W2514" s="10"/>
      <c r="X2514" s="50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0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  <c r="EY2514" s="1"/>
      <c r="EZ2514" s="1"/>
      <c r="FA2514" s="1"/>
      <c r="FB2514" s="1"/>
      <c r="FC2514" s="1"/>
      <c r="FD2514" s="1"/>
      <c r="FE2514" s="1"/>
      <c r="FF2514" s="1"/>
      <c r="FG2514" s="1"/>
      <c r="FH2514" s="1"/>
      <c r="FI2514" s="1"/>
      <c r="FJ2514" s="1"/>
    </row>
    <row r="2515" spans="1:166" x14ac:dyDescent="0.15">
      <c r="A2515" s="65"/>
      <c r="B2515" s="15"/>
      <c r="C2515" s="7"/>
      <c r="D2515" s="13"/>
      <c r="E2515" s="14"/>
      <c r="F2515" s="14"/>
      <c r="G2515" s="14"/>
      <c r="H2515" s="14"/>
      <c r="I2515" s="13"/>
      <c r="J2515" s="52"/>
      <c r="K2515" s="2"/>
      <c r="L2515" s="18"/>
      <c r="M2515" s="12"/>
      <c r="N2515" s="12"/>
      <c r="O2515" s="18"/>
      <c r="P2515" s="14"/>
      <c r="Q2515" s="27"/>
      <c r="R2515" s="14"/>
      <c r="S2515" s="4"/>
      <c r="T2515" s="52"/>
      <c r="U2515" s="10"/>
      <c r="V2515" s="10"/>
      <c r="W2515" s="10"/>
      <c r="X2515" s="50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0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  <c r="EY2515" s="1"/>
      <c r="EZ2515" s="1"/>
      <c r="FA2515" s="1"/>
      <c r="FB2515" s="1"/>
      <c r="FC2515" s="1"/>
      <c r="FD2515" s="1"/>
      <c r="FE2515" s="1"/>
      <c r="FF2515" s="1"/>
      <c r="FG2515" s="1"/>
      <c r="FH2515" s="1"/>
      <c r="FI2515" s="1"/>
      <c r="FJ2515" s="1"/>
    </row>
    <row r="2516" spans="1:166" x14ac:dyDescent="0.15">
      <c r="A2516" s="65"/>
      <c r="B2516" s="15"/>
      <c r="C2516" s="7"/>
      <c r="D2516" s="13"/>
      <c r="E2516" s="14"/>
      <c r="F2516" s="14"/>
      <c r="G2516" s="14"/>
      <c r="H2516" s="14"/>
      <c r="I2516" s="13"/>
      <c r="J2516" s="52"/>
      <c r="K2516" s="2"/>
      <c r="L2516" s="18"/>
      <c r="M2516" s="12"/>
      <c r="N2516" s="12"/>
      <c r="O2516" s="18"/>
      <c r="P2516" s="14"/>
      <c r="Q2516" s="27"/>
      <c r="R2516" s="14"/>
      <c r="S2516" s="4"/>
      <c r="T2516" s="52"/>
      <c r="U2516" s="10"/>
      <c r="V2516" s="10"/>
      <c r="W2516" s="10"/>
      <c r="X2516" s="50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0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  <c r="EY2516" s="1"/>
      <c r="EZ2516" s="1"/>
      <c r="FA2516" s="1"/>
      <c r="FB2516" s="1"/>
      <c r="FC2516" s="1"/>
      <c r="FD2516" s="1"/>
      <c r="FE2516" s="1"/>
      <c r="FF2516" s="1"/>
      <c r="FG2516" s="1"/>
      <c r="FH2516" s="1"/>
      <c r="FI2516" s="1"/>
      <c r="FJ2516" s="1"/>
    </row>
    <row r="2517" spans="1:166" x14ac:dyDescent="0.15">
      <c r="A2517" s="65"/>
      <c r="B2517" s="15"/>
      <c r="C2517" s="7"/>
      <c r="D2517" s="13"/>
      <c r="E2517" s="14"/>
      <c r="F2517" s="14"/>
      <c r="G2517" s="14"/>
      <c r="H2517" s="14"/>
      <c r="I2517" s="13"/>
      <c r="J2517" s="52"/>
      <c r="K2517" s="2"/>
      <c r="L2517" s="18"/>
      <c r="M2517" s="12"/>
      <c r="N2517" s="12"/>
      <c r="O2517" s="18"/>
      <c r="P2517" s="14"/>
      <c r="Q2517" s="27"/>
      <c r="R2517" s="14"/>
      <c r="S2517" s="4"/>
      <c r="T2517" s="52"/>
      <c r="U2517" s="10"/>
      <c r="V2517" s="10"/>
      <c r="W2517" s="10"/>
      <c r="X2517" s="50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0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  <c r="EY2517" s="1"/>
      <c r="EZ2517" s="1"/>
      <c r="FA2517" s="1"/>
      <c r="FB2517" s="1"/>
      <c r="FC2517" s="1"/>
      <c r="FD2517" s="1"/>
      <c r="FE2517" s="1"/>
      <c r="FF2517" s="1"/>
      <c r="FG2517" s="1"/>
      <c r="FH2517" s="1"/>
      <c r="FI2517" s="1"/>
      <c r="FJ2517" s="1"/>
    </row>
    <row r="2518" spans="1:166" x14ac:dyDescent="0.15">
      <c r="A2518" s="65"/>
      <c r="B2518" s="15"/>
      <c r="C2518" s="7"/>
      <c r="D2518" s="13"/>
      <c r="E2518" s="14"/>
      <c r="F2518" s="14"/>
      <c r="G2518" s="14"/>
      <c r="H2518" s="14"/>
      <c r="I2518" s="13"/>
      <c r="J2518" s="52"/>
      <c r="K2518" s="2"/>
      <c r="L2518" s="18"/>
      <c r="M2518" s="12"/>
      <c r="N2518" s="12"/>
      <c r="O2518" s="18"/>
      <c r="P2518" s="14"/>
      <c r="Q2518" s="27"/>
      <c r="R2518" s="14"/>
      <c r="S2518" s="4"/>
      <c r="T2518" s="52"/>
      <c r="U2518" s="10"/>
      <c r="V2518" s="10"/>
      <c r="W2518" s="10"/>
      <c r="X2518" s="50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0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  <c r="EY2518" s="1"/>
      <c r="EZ2518" s="1"/>
      <c r="FA2518" s="1"/>
      <c r="FB2518" s="1"/>
      <c r="FC2518" s="1"/>
      <c r="FD2518" s="1"/>
      <c r="FE2518" s="1"/>
      <c r="FF2518" s="1"/>
      <c r="FG2518" s="1"/>
      <c r="FH2518" s="1"/>
      <c r="FI2518" s="1"/>
      <c r="FJ2518" s="1"/>
    </row>
    <row r="2519" spans="1:166" x14ac:dyDescent="0.15">
      <c r="A2519" s="65"/>
      <c r="B2519" s="15"/>
      <c r="C2519" s="7"/>
      <c r="D2519" s="13"/>
      <c r="E2519" s="14"/>
      <c r="F2519" s="14"/>
      <c r="G2519" s="14"/>
      <c r="H2519" s="14"/>
      <c r="I2519" s="13"/>
      <c r="J2519" s="52"/>
      <c r="K2519" s="2"/>
      <c r="L2519" s="18"/>
      <c r="M2519" s="12"/>
      <c r="N2519" s="12"/>
      <c r="O2519" s="18"/>
      <c r="P2519" s="14"/>
      <c r="Q2519" s="27"/>
      <c r="R2519" s="14"/>
      <c r="S2519" s="4"/>
      <c r="T2519" s="52"/>
      <c r="U2519" s="10"/>
      <c r="V2519" s="10"/>
      <c r="W2519" s="10"/>
      <c r="X2519" s="50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0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  <c r="EY2519" s="1"/>
      <c r="EZ2519" s="1"/>
      <c r="FA2519" s="1"/>
      <c r="FB2519" s="1"/>
      <c r="FC2519" s="1"/>
      <c r="FD2519" s="1"/>
      <c r="FE2519" s="1"/>
      <c r="FF2519" s="1"/>
      <c r="FG2519" s="1"/>
      <c r="FH2519" s="1"/>
      <c r="FI2519" s="1"/>
      <c r="FJ2519" s="1"/>
    </row>
    <row r="2520" spans="1:166" x14ac:dyDescent="0.15">
      <c r="A2520" s="65"/>
      <c r="B2520" s="15"/>
      <c r="C2520" s="7"/>
      <c r="D2520" s="13"/>
      <c r="E2520" s="14"/>
      <c r="F2520" s="14"/>
      <c r="G2520" s="14"/>
      <c r="H2520" s="14"/>
      <c r="I2520" s="13"/>
      <c r="J2520" s="52"/>
      <c r="K2520" s="2"/>
      <c r="L2520" s="18"/>
      <c r="M2520" s="12"/>
      <c r="N2520" s="12"/>
      <c r="O2520" s="18"/>
      <c r="P2520" s="14"/>
      <c r="Q2520" s="27"/>
      <c r="R2520" s="14"/>
      <c r="S2520" s="4"/>
      <c r="T2520" s="52"/>
      <c r="U2520" s="10"/>
      <c r="V2520" s="10"/>
      <c r="W2520" s="10"/>
      <c r="X2520" s="50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0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  <c r="EY2520" s="1"/>
      <c r="EZ2520" s="1"/>
      <c r="FA2520" s="1"/>
      <c r="FB2520" s="1"/>
      <c r="FC2520" s="1"/>
      <c r="FD2520" s="1"/>
      <c r="FE2520" s="1"/>
      <c r="FF2520" s="1"/>
      <c r="FG2520" s="1"/>
      <c r="FH2520" s="1"/>
      <c r="FI2520" s="1"/>
      <c r="FJ2520" s="1"/>
    </row>
    <row r="2521" spans="1:166" x14ac:dyDescent="0.15">
      <c r="A2521" s="65"/>
      <c r="B2521" s="15"/>
      <c r="C2521" s="7"/>
      <c r="D2521" s="13"/>
      <c r="E2521" s="14"/>
      <c r="F2521" s="14"/>
      <c r="G2521" s="14"/>
      <c r="H2521" s="14"/>
      <c r="I2521" s="13"/>
      <c r="J2521" s="52"/>
      <c r="K2521" s="2"/>
      <c r="L2521" s="18"/>
      <c r="M2521" s="12"/>
      <c r="N2521" s="12"/>
      <c r="O2521" s="18"/>
      <c r="P2521" s="14"/>
      <c r="Q2521" s="27"/>
      <c r="R2521" s="14"/>
      <c r="S2521" s="4"/>
      <c r="T2521" s="52"/>
      <c r="U2521" s="10"/>
      <c r="V2521" s="10"/>
      <c r="W2521" s="10"/>
      <c r="X2521" s="50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0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  <c r="EY2521" s="1"/>
      <c r="EZ2521" s="1"/>
      <c r="FA2521" s="1"/>
      <c r="FB2521" s="1"/>
      <c r="FC2521" s="1"/>
      <c r="FD2521" s="1"/>
      <c r="FE2521" s="1"/>
      <c r="FF2521" s="1"/>
      <c r="FG2521" s="1"/>
      <c r="FH2521" s="1"/>
      <c r="FI2521" s="1"/>
      <c r="FJ2521" s="1"/>
    </row>
    <row r="2522" spans="1:166" x14ac:dyDescent="0.15">
      <c r="A2522" s="65"/>
      <c r="B2522" s="15"/>
      <c r="C2522" s="7"/>
      <c r="D2522" s="13"/>
      <c r="E2522" s="14"/>
      <c r="F2522" s="14"/>
      <c r="G2522" s="14"/>
      <c r="H2522" s="14"/>
      <c r="I2522" s="13"/>
      <c r="J2522" s="52"/>
      <c r="K2522" s="2"/>
      <c r="L2522" s="18"/>
      <c r="M2522" s="12"/>
      <c r="N2522" s="12"/>
      <c r="O2522" s="18"/>
      <c r="P2522" s="14"/>
      <c r="Q2522" s="27"/>
      <c r="R2522" s="14"/>
      <c r="S2522" s="4"/>
      <c r="T2522" s="52"/>
      <c r="U2522" s="10"/>
      <c r="V2522" s="10"/>
      <c r="W2522" s="10"/>
      <c r="X2522" s="50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0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  <c r="EY2522" s="1"/>
      <c r="EZ2522" s="1"/>
      <c r="FA2522" s="1"/>
      <c r="FB2522" s="1"/>
      <c r="FC2522" s="1"/>
      <c r="FD2522" s="1"/>
      <c r="FE2522" s="1"/>
      <c r="FF2522" s="1"/>
      <c r="FG2522" s="1"/>
      <c r="FH2522" s="1"/>
      <c r="FI2522" s="1"/>
      <c r="FJ2522" s="1"/>
    </row>
    <row r="2523" spans="1:166" x14ac:dyDescent="0.15">
      <c r="A2523" s="65"/>
      <c r="B2523" s="15"/>
      <c r="C2523" s="7"/>
      <c r="D2523" s="13"/>
      <c r="E2523" s="14"/>
      <c r="F2523" s="14"/>
      <c r="G2523" s="14"/>
      <c r="H2523" s="14"/>
      <c r="I2523" s="13"/>
      <c r="J2523" s="52"/>
      <c r="K2523" s="2"/>
      <c r="L2523" s="18"/>
      <c r="M2523" s="12"/>
      <c r="N2523" s="12"/>
      <c r="O2523" s="18"/>
      <c r="P2523" s="14"/>
      <c r="Q2523" s="27"/>
      <c r="R2523" s="14"/>
      <c r="S2523" s="4"/>
      <c r="T2523" s="52"/>
      <c r="U2523" s="10"/>
      <c r="V2523" s="10"/>
      <c r="W2523" s="10"/>
      <c r="X2523" s="50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0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  <c r="EY2523" s="1"/>
      <c r="EZ2523" s="1"/>
      <c r="FA2523" s="1"/>
      <c r="FB2523" s="1"/>
      <c r="FC2523" s="1"/>
      <c r="FD2523" s="1"/>
      <c r="FE2523" s="1"/>
      <c r="FF2523" s="1"/>
      <c r="FG2523" s="1"/>
      <c r="FH2523" s="1"/>
      <c r="FI2523" s="1"/>
      <c r="FJ2523" s="1"/>
    </row>
    <row r="2524" spans="1:166" x14ac:dyDescent="0.15">
      <c r="A2524" s="65"/>
      <c r="B2524" s="15"/>
      <c r="C2524" s="7"/>
      <c r="D2524" s="13"/>
      <c r="E2524" s="14"/>
      <c r="F2524" s="14"/>
      <c r="G2524" s="14"/>
      <c r="H2524" s="14"/>
      <c r="I2524" s="13"/>
      <c r="J2524" s="52"/>
      <c r="K2524" s="2"/>
      <c r="L2524" s="18"/>
      <c r="M2524" s="12"/>
      <c r="N2524" s="12"/>
      <c r="O2524" s="18"/>
      <c r="P2524" s="14"/>
      <c r="Q2524" s="27"/>
      <c r="R2524" s="14"/>
      <c r="S2524" s="4"/>
      <c r="T2524" s="52"/>
      <c r="U2524" s="10"/>
      <c r="V2524" s="10"/>
      <c r="W2524" s="10"/>
      <c r="X2524" s="50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0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  <c r="EY2524" s="1"/>
      <c r="EZ2524" s="1"/>
      <c r="FA2524" s="1"/>
      <c r="FB2524" s="1"/>
      <c r="FC2524" s="1"/>
      <c r="FD2524" s="1"/>
      <c r="FE2524" s="1"/>
      <c r="FF2524" s="1"/>
      <c r="FG2524" s="1"/>
      <c r="FH2524" s="1"/>
      <c r="FI2524" s="1"/>
      <c r="FJ2524" s="1"/>
    </row>
    <row r="2525" spans="1:166" x14ac:dyDescent="0.15">
      <c r="A2525" s="65"/>
      <c r="B2525" s="15"/>
      <c r="C2525" s="7"/>
      <c r="D2525" s="13"/>
      <c r="E2525" s="14"/>
      <c r="F2525" s="14"/>
      <c r="G2525" s="14"/>
      <c r="H2525" s="14"/>
      <c r="I2525" s="13"/>
      <c r="J2525" s="52"/>
      <c r="K2525" s="2"/>
      <c r="L2525" s="18"/>
      <c r="M2525" s="12"/>
      <c r="N2525" s="12"/>
      <c r="O2525" s="18"/>
      <c r="P2525" s="14"/>
      <c r="Q2525" s="27"/>
      <c r="R2525" s="14"/>
      <c r="S2525" s="4"/>
      <c r="T2525" s="52"/>
      <c r="U2525" s="10"/>
      <c r="V2525" s="10"/>
      <c r="W2525" s="10"/>
      <c r="X2525" s="50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0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  <c r="EY2525" s="1"/>
      <c r="EZ2525" s="1"/>
      <c r="FA2525" s="1"/>
      <c r="FB2525" s="1"/>
      <c r="FC2525" s="1"/>
      <c r="FD2525" s="1"/>
      <c r="FE2525" s="1"/>
      <c r="FF2525" s="1"/>
      <c r="FG2525" s="1"/>
      <c r="FH2525" s="1"/>
      <c r="FI2525" s="1"/>
      <c r="FJ2525" s="1"/>
    </row>
    <row r="2526" spans="1:166" x14ac:dyDescent="0.15">
      <c r="A2526" s="65"/>
      <c r="B2526" s="15"/>
      <c r="C2526" s="7"/>
      <c r="D2526" s="13"/>
      <c r="E2526" s="14"/>
      <c r="F2526" s="14"/>
      <c r="G2526" s="14"/>
      <c r="H2526" s="14"/>
      <c r="I2526" s="13"/>
      <c r="J2526" s="52"/>
      <c r="K2526" s="2"/>
      <c r="L2526" s="18"/>
      <c r="M2526" s="12"/>
      <c r="N2526" s="12"/>
      <c r="O2526" s="18"/>
      <c r="P2526" s="14"/>
      <c r="Q2526" s="27"/>
      <c r="R2526" s="14"/>
      <c r="S2526" s="4"/>
      <c r="T2526" s="52"/>
      <c r="U2526" s="10"/>
      <c r="V2526" s="10"/>
      <c r="W2526" s="10"/>
      <c r="X2526" s="50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0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  <c r="EY2526" s="1"/>
      <c r="EZ2526" s="1"/>
      <c r="FA2526" s="1"/>
      <c r="FB2526" s="1"/>
      <c r="FC2526" s="1"/>
      <c r="FD2526" s="1"/>
      <c r="FE2526" s="1"/>
      <c r="FF2526" s="1"/>
      <c r="FG2526" s="1"/>
      <c r="FH2526" s="1"/>
      <c r="FI2526" s="1"/>
      <c r="FJ2526" s="1"/>
    </row>
    <row r="2527" spans="1:166" x14ac:dyDescent="0.15">
      <c r="A2527" s="65"/>
      <c r="B2527" s="15"/>
      <c r="C2527" s="7"/>
      <c r="D2527" s="13"/>
      <c r="E2527" s="14"/>
      <c r="F2527" s="14"/>
      <c r="G2527" s="14"/>
      <c r="H2527" s="14"/>
      <c r="I2527" s="13"/>
      <c r="J2527" s="52"/>
      <c r="K2527" s="2"/>
      <c r="L2527" s="18"/>
      <c r="M2527" s="12"/>
      <c r="N2527" s="12"/>
      <c r="O2527" s="18"/>
      <c r="P2527" s="14"/>
      <c r="Q2527" s="27"/>
      <c r="R2527" s="14"/>
      <c r="S2527" s="4"/>
      <c r="T2527" s="52"/>
      <c r="U2527" s="10"/>
      <c r="V2527" s="10"/>
      <c r="W2527" s="10"/>
      <c r="X2527" s="50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0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  <c r="EY2527" s="1"/>
      <c r="EZ2527" s="1"/>
      <c r="FA2527" s="1"/>
      <c r="FB2527" s="1"/>
      <c r="FC2527" s="1"/>
      <c r="FD2527" s="1"/>
      <c r="FE2527" s="1"/>
      <c r="FF2527" s="1"/>
      <c r="FG2527" s="1"/>
      <c r="FH2527" s="1"/>
      <c r="FI2527" s="1"/>
      <c r="FJ2527" s="1"/>
    </row>
    <row r="2528" spans="1:166" x14ac:dyDescent="0.15">
      <c r="A2528" s="65"/>
      <c r="B2528" s="15"/>
      <c r="C2528" s="7"/>
      <c r="D2528" s="13"/>
      <c r="E2528" s="14"/>
      <c r="F2528" s="14"/>
      <c r="G2528" s="14"/>
      <c r="H2528" s="14"/>
      <c r="I2528" s="13"/>
      <c r="J2528" s="52"/>
      <c r="K2528" s="2"/>
      <c r="L2528" s="18"/>
      <c r="M2528" s="12"/>
      <c r="N2528" s="12"/>
      <c r="O2528" s="18"/>
      <c r="P2528" s="14"/>
      <c r="Q2528" s="27"/>
      <c r="R2528" s="14"/>
      <c r="S2528" s="4"/>
      <c r="T2528" s="52"/>
      <c r="U2528" s="10"/>
      <c r="V2528" s="10"/>
      <c r="W2528" s="10"/>
      <c r="X2528" s="50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0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  <c r="EY2528" s="1"/>
      <c r="EZ2528" s="1"/>
      <c r="FA2528" s="1"/>
      <c r="FB2528" s="1"/>
      <c r="FC2528" s="1"/>
      <c r="FD2528" s="1"/>
      <c r="FE2528" s="1"/>
      <c r="FF2528" s="1"/>
      <c r="FG2528" s="1"/>
      <c r="FH2528" s="1"/>
      <c r="FI2528" s="1"/>
      <c r="FJ2528" s="1"/>
    </row>
    <row r="2529" spans="1:166" x14ac:dyDescent="0.15">
      <c r="A2529" s="65"/>
      <c r="B2529" s="15"/>
      <c r="C2529" s="7"/>
      <c r="D2529" s="13"/>
      <c r="E2529" s="14"/>
      <c r="F2529" s="14"/>
      <c r="G2529" s="14"/>
      <c r="H2529" s="14"/>
      <c r="I2529" s="13"/>
      <c r="J2529" s="52"/>
      <c r="K2529" s="2"/>
      <c r="L2529" s="18"/>
      <c r="M2529" s="12"/>
      <c r="N2529" s="12"/>
      <c r="O2529" s="18"/>
      <c r="P2529" s="14"/>
      <c r="Q2529" s="27"/>
      <c r="R2529" s="14"/>
      <c r="S2529" s="4"/>
      <c r="T2529" s="52"/>
      <c r="U2529" s="10"/>
      <c r="V2529" s="10"/>
      <c r="W2529" s="10"/>
      <c r="X2529" s="50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0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  <c r="EY2529" s="1"/>
      <c r="EZ2529" s="1"/>
      <c r="FA2529" s="1"/>
      <c r="FB2529" s="1"/>
      <c r="FC2529" s="1"/>
      <c r="FD2529" s="1"/>
      <c r="FE2529" s="1"/>
      <c r="FF2529" s="1"/>
      <c r="FG2529" s="1"/>
      <c r="FH2529" s="1"/>
      <c r="FI2529" s="1"/>
      <c r="FJ2529" s="1"/>
    </row>
    <row r="2530" spans="1:166" x14ac:dyDescent="0.15">
      <c r="A2530" s="65"/>
      <c r="B2530" s="15"/>
      <c r="C2530" s="7"/>
      <c r="D2530" s="13"/>
      <c r="E2530" s="14"/>
      <c r="F2530" s="14"/>
      <c r="G2530" s="14"/>
      <c r="H2530" s="14"/>
      <c r="I2530" s="13"/>
      <c r="J2530" s="52"/>
      <c r="K2530" s="2"/>
      <c r="L2530" s="18"/>
      <c r="M2530" s="12"/>
      <c r="N2530" s="12"/>
      <c r="O2530" s="18"/>
      <c r="P2530" s="14"/>
      <c r="Q2530" s="27"/>
      <c r="R2530" s="14"/>
      <c r="S2530" s="4"/>
      <c r="T2530" s="52"/>
      <c r="U2530" s="10"/>
      <c r="V2530" s="10"/>
      <c r="W2530" s="10"/>
      <c r="X2530" s="50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0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  <c r="EY2530" s="1"/>
      <c r="EZ2530" s="1"/>
      <c r="FA2530" s="1"/>
      <c r="FB2530" s="1"/>
      <c r="FC2530" s="1"/>
      <c r="FD2530" s="1"/>
      <c r="FE2530" s="1"/>
      <c r="FF2530" s="1"/>
      <c r="FG2530" s="1"/>
      <c r="FH2530" s="1"/>
      <c r="FI2530" s="1"/>
      <c r="FJ2530" s="1"/>
    </row>
    <row r="2531" spans="1:166" x14ac:dyDescent="0.15">
      <c r="A2531" s="65"/>
      <c r="B2531" s="15"/>
      <c r="C2531" s="7"/>
      <c r="D2531" s="13"/>
      <c r="E2531" s="14"/>
      <c r="F2531" s="14"/>
      <c r="G2531" s="14"/>
      <c r="H2531" s="14"/>
      <c r="I2531" s="13"/>
      <c r="J2531" s="52"/>
      <c r="K2531" s="2"/>
      <c r="L2531" s="18"/>
      <c r="M2531" s="12"/>
      <c r="N2531" s="12"/>
      <c r="O2531" s="18"/>
      <c r="P2531" s="14"/>
      <c r="Q2531" s="27"/>
      <c r="R2531" s="14"/>
      <c r="S2531" s="4"/>
      <c r="T2531" s="52"/>
      <c r="U2531" s="10"/>
      <c r="V2531" s="10"/>
      <c r="W2531" s="10"/>
      <c r="X2531" s="50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0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  <c r="EY2531" s="1"/>
      <c r="EZ2531" s="1"/>
      <c r="FA2531" s="1"/>
      <c r="FB2531" s="1"/>
      <c r="FC2531" s="1"/>
      <c r="FD2531" s="1"/>
      <c r="FE2531" s="1"/>
      <c r="FF2531" s="1"/>
      <c r="FG2531" s="1"/>
      <c r="FH2531" s="1"/>
      <c r="FI2531" s="1"/>
      <c r="FJ2531" s="1"/>
    </row>
    <row r="2532" spans="1:166" x14ac:dyDescent="0.15">
      <c r="A2532" s="65"/>
      <c r="B2532" s="15"/>
      <c r="C2532" s="7"/>
      <c r="D2532" s="13"/>
      <c r="E2532" s="14"/>
      <c r="F2532" s="14"/>
      <c r="G2532" s="14"/>
      <c r="H2532" s="14"/>
      <c r="I2532" s="13"/>
      <c r="J2532" s="52"/>
      <c r="K2532" s="2"/>
      <c r="L2532" s="18"/>
      <c r="M2532" s="12"/>
      <c r="N2532" s="12"/>
      <c r="O2532" s="18"/>
      <c r="P2532" s="14"/>
      <c r="Q2532" s="27"/>
      <c r="R2532" s="14"/>
      <c r="S2532" s="4"/>
      <c r="T2532" s="52"/>
      <c r="U2532" s="10"/>
      <c r="V2532" s="10"/>
      <c r="W2532" s="10"/>
      <c r="X2532" s="50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0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  <c r="EY2532" s="1"/>
      <c r="EZ2532" s="1"/>
      <c r="FA2532" s="1"/>
      <c r="FB2532" s="1"/>
      <c r="FC2532" s="1"/>
      <c r="FD2532" s="1"/>
      <c r="FE2532" s="1"/>
      <c r="FF2532" s="1"/>
      <c r="FG2532" s="1"/>
      <c r="FH2532" s="1"/>
      <c r="FI2532" s="1"/>
      <c r="FJ2532" s="1"/>
    </row>
    <row r="2533" spans="1:166" x14ac:dyDescent="0.15">
      <c r="A2533" s="65"/>
      <c r="B2533" s="15"/>
      <c r="C2533" s="7"/>
      <c r="D2533" s="13"/>
      <c r="E2533" s="14"/>
      <c r="F2533" s="14"/>
      <c r="G2533" s="14"/>
      <c r="H2533" s="14"/>
      <c r="I2533" s="13"/>
      <c r="J2533" s="52"/>
      <c r="K2533" s="2"/>
      <c r="L2533" s="18"/>
      <c r="M2533" s="12"/>
      <c r="N2533" s="12"/>
      <c r="O2533" s="18"/>
      <c r="P2533" s="14"/>
      <c r="Q2533" s="27"/>
      <c r="R2533" s="14"/>
      <c r="S2533" s="4"/>
      <c r="T2533" s="52"/>
      <c r="U2533" s="10"/>
      <c r="V2533" s="10"/>
      <c r="W2533" s="10"/>
      <c r="X2533" s="50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0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  <c r="EY2533" s="1"/>
      <c r="EZ2533" s="1"/>
      <c r="FA2533" s="1"/>
      <c r="FB2533" s="1"/>
      <c r="FC2533" s="1"/>
      <c r="FD2533" s="1"/>
      <c r="FE2533" s="1"/>
      <c r="FF2533" s="1"/>
      <c r="FG2533" s="1"/>
      <c r="FH2533" s="1"/>
      <c r="FI2533" s="1"/>
      <c r="FJ2533" s="1"/>
    </row>
    <row r="2534" spans="1:166" x14ac:dyDescent="0.15">
      <c r="A2534" s="65"/>
      <c r="B2534" s="15"/>
      <c r="C2534" s="7"/>
      <c r="D2534" s="13"/>
      <c r="E2534" s="14"/>
      <c r="F2534" s="14"/>
      <c r="G2534" s="14"/>
      <c r="H2534" s="14"/>
      <c r="I2534" s="13"/>
      <c r="J2534" s="52"/>
      <c r="K2534" s="2"/>
      <c r="L2534" s="18"/>
      <c r="M2534" s="12"/>
      <c r="N2534" s="12"/>
      <c r="O2534" s="18"/>
      <c r="P2534" s="14"/>
      <c r="Q2534" s="27"/>
      <c r="R2534" s="14"/>
      <c r="S2534" s="4"/>
      <c r="T2534" s="52"/>
      <c r="U2534" s="10"/>
      <c r="V2534" s="10"/>
      <c r="W2534" s="10"/>
      <c r="X2534" s="50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0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  <c r="EY2534" s="1"/>
      <c r="EZ2534" s="1"/>
      <c r="FA2534" s="1"/>
      <c r="FB2534" s="1"/>
      <c r="FC2534" s="1"/>
      <c r="FD2534" s="1"/>
      <c r="FE2534" s="1"/>
      <c r="FF2534" s="1"/>
      <c r="FG2534" s="1"/>
      <c r="FH2534" s="1"/>
      <c r="FI2534" s="1"/>
      <c r="FJ2534" s="1"/>
    </row>
    <row r="2535" spans="1:166" x14ac:dyDescent="0.15">
      <c r="A2535" s="65"/>
      <c r="B2535" s="15"/>
      <c r="C2535" s="7"/>
      <c r="D2535" s="13"/>
      <c r="E2535" s="14"/>
      <c r="F2535" s="14"/>
      <c r="G2535" s="14"/>
      <c r="H2535" s="14"/>
      <c r="I2535" s="13"/>
      <c r="J2535" s="52"/>
      <c r="K2535" s="2"/>
      <c r="L2535" s="18"/>
      <c r="M2535" s="12"/>
      <c r="N2535" s="12"/>
      <c r="O2535" s="18"/>
      <c r="P2535" s="14"/>
      <c r="Q2535" s="27"/>
      <c r="R2535" s="14"/>
      <c r="S2535" s="4"/>
      <c r="T2535" s="52"/>
      <c r="U2535" s="10"/>
      <c r="V2535" s="10"/>
      <c r="W2535" s="10"/>
      <c r="X2535" s="50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0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  <c r="EY2535" s="1"/>
      <c r="EZ2535" s="1"/>
      <c r="FA2535" s="1"/>
      <c r="FB2535" s="1"/>
      <c r="FC2535" s="1"/>
      <c r="FD2535" s="1"/>
      <c r="FE2535" s="1"/>
      <c r="FF2535" s="1"/>
      <c r="FG2535" s="1"/>
      <c r="FH2535" s="1"/>
      <c r="FI2535" s="1"/>
      <c r="FJ2535" s="1"/>
    </row>
    <row r="2536" spans="1:166" x14ac:dyDescent="0.15">
      <c r="A2536" s="65"/>
      <c r="B2536" s="15"/>
      <c r="C2536" s="7"/>
      <c r="D2536" s="13"/>
      <c r="E2536" s="14"/>
      <c r="F2536" s="14"/>
      <c r="G2536" s="14"/>
      <c r="H2536" s="14"/>
      <c r="I2536" s="13"/>
      <c r="J2536" s="52"/>
      <c r="K2536" s="2"/>
      <c r="L2536" s="18"/>
      <c r="M2536" s="12"/>
      <c r="N2536" s="12"/>
      <c r="O2536" s="18"/>
      <c r="P2536" s="14"/>
      <c r="Q2536" s="27"/>
      <c r="R2536" s="14"/>
      <c r="S2536" s="4"/>
      <c r="T2536" s="52"/>
      <c r="U2536" s="10"/>
      <c r="V2536" s="10"/>
      <c r="W2536" s="10"/>
      <c r="X2536" s="50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0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  <c r="EY2536" s="1"/>
      <c r="EZ2536" s="1"/>
      <c r="FA2536" s="1"/>
      <c r="FB2536" s="1"/>
      <c r="FC2536" s="1"/>
      <c r="FD2536" s="1"/>
      <c r="FE2536" s="1"/>
      <c r="FF2536" s="1"/>
      <c r="FG2536" s="1"/>
      <c r="FH2536" s="1"/>
      <c r="FI2536" s="1"/>
      <c r="FJ2536" s="1"/>
    </row>
    <row r="2537" spans="1:166" x14ac:dyDescent="0.15">
      <c r="A2537" s="65"/>
      <c r="B2537" s="15"/>
      <c r="C2537" s="7"/>
      <c r="D2537" s="13"/>
      <c r="E2537" s="14"/>
      <c r="F2537" s="14"/>
      <c r="G2537" s="14"/>
      <c r="H2537" s="14"/>
      <c r="I2537" s="13"/>
      <c r="J2537" s="52"/>
      <c r="K2537" s="2"/>
      <c r="L2537" s="18"/>
      <c r="M2537" s="12"/>
      <c r="N2537" s="12"/>
      <c r="O2537" s="18"/>
      <c r="P2537" s="14"/>
      <c r="Q2537" s="27"/>
      <c r="R2537" s="14"/>
      <c r="S2537" s="4"/>
      <c r="T2537" s="52"/>
      <c r="U2537" s="10"/>
      <c r="V2537" s="10"/>
      <c r="W2537" s="10"/>
      <c r="X2537" s="50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0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  <c r="EY2537" s="1"/>
      <c r="EZ2537" s="1"/>
      <c r="FA2537" s="1"/>
      <c r="FB2537" s="1"/>
      <c r="FC2537" s="1"/>
      <c r="FD2537" s="1"/>
      <c r="FE2537" s="1"/>
      <c r="FF2537" s="1"/>
      <c r="FG2537" s="1"/>
      <c r="FH2537" s="1"/>
      <c r="FI2537" s="1"/>
      <c r="FJ2537" s="1"/>
    </row>
    <row r="2538" spans="1:166" x14ac:dyDescent="0.15">
      <c r="A2538" s="65"/>
      <c r="B2538" s="15"/>
      <c r="C2538" s="7"/>
      <c r="D2538" s="13"/>
      <c r="E2538" s="14"/>
      <c r="F2538" s="14"/>
      <c r="G2538" s="14"/>
      <c r="H2538" s="14"/>
      <c r="I2538" s="13"/>
      <c r="J2538" s="52"/>
      <c r="K2538" s="2"/>
      <c r="L2538" s="18"/>
      <c r="M2538" s="12"/>
      <c r="N2538" s="12"/>
      <c r="O2538" s="18"/>
      <c r="P2538" s="14"/>
      <c r="Q2538" s="27"/>
      <c r="R2538" s="14"/>
      <c r="S2538" s="4"/>
      <c r="T2538" s="52"/>
      <c r="U2538" s="10"/>
      <c r="V2538" s="10"/>
      <c r="W2538" s="10"/>
      <c r="X2538" s="50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0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  <c r="EY2538" s="1"/>
      <c r="EZ2538" s="1"/>
      <c r="FA2538" s="1"/>
      <c r="FB2538" s="1"/>
      <c r="FC2538" s="1"/>
      <c r="FD2538" s="1"/>
      <c r="FE2538" s="1"/>
      <c r="FF2538" s="1"/>
      <c r="FG2538" s="1"/>
      <c r="FH2538" s="1"/>
      <c r="FI2538" s="1"/>
      <c r="FJ2538" s="1"/>
    </row>
    <row r="2539" spans="1:166" x14ac:dyDescent="0.15">
      <c r="A2539" s="65"/>
      <c r="B2539" s="15"/>
      <c r="C2539" s="7"/>
      <c r="D2539" s="13"/>
      <c r="E2539" s="14"/>
      <c r="F2539" s="14"/>
      <c r="G2539" s="14"/>
      <c r="H2539" s="14"/>
      <c r="I2539" s="13"/>
      <c r="J2539" s="52"/>
      <c r="K2539" s="2"/>
      <c r="L2539" s="18"/>
      <c r="M2539" s="12"/>
      <c r="N2539" s="12"/>
      <c r="O2539" s="18"/>
      <c r="P2539" s="14"/>
      <c r="Q2539" s="27"/>
      <c r="R2539" s="14"/>
      <c r="S2539" s="4"/>
      <c r="T2539" s="52"/>
      <c r="U2539" s="10"/>
      <c r="V2539" s="10"/>
      <c r="W2539" s="10"/>
      <c r="X2539" s="50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0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  <c r="EY2539" s="1"/>
      <c r="EZ2539" s="1"/>
      <c r="FA2539" s="1"/>
      <c r="FB2539" s="1"/>
      <c r="FC2539" s="1"/>
      <c r="FD2539" s="1"/>
      <c r="FE2539" s="1"/>
      <c r="FF2539" s="1"/>
      <c r="FG2539" s="1"/>
      <c r="FH2539" s="1"/>
      <c r="FI2539" s="1"/>
      <c r="FJ2539" s="1"/>
    </row>
    <row r="2540" spans="1:166" x14ac:dyDescent="0.15">
      <c r="A2540" s="65"/>
      <c r="B2540" s="15"/>
      <c r="C2540" s="7"/>
      <c r="D2540" s="13"/>
      <c r="E2540" s="14"/>
      <c r="F2540" s="14"/>
      <c r="G2540" s="14"/>
      <c r="H2540" s="14"/>
      <c r="I2540" s="13"/>
      <c r="J2540" s="52"/>
      <c r="K2540" s="2"/>
      <c r="L2540" s="18"/>
      <c r="M2540" s="12"/>
      <c r="N2540" s="12"/>
      <c r="O2540" s="18"/>
      <c r="P2540" s="14"/>
      <c r="Q2540" s="27"/>
      <c r="R2540" s="14"/>
      <c r="S2540" s="4"/>
      <c r="T2540" s="52"/>
      <c r="U2540" s="10"/>
      <c r="V2540" s="10"/>
      <c r="W2540" s="10"/>
      <c r="X2540" s="50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0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  <c r="EY2540" s="1"/>
      <c r="EZ2540" s="1"/>
      <c r="FA2540" s="1"/>
      <c r="FB2540" s="1"/>
      <c r="FC2540" s="1"/>
      <c r="FD2540" s="1"/>
      <c r="FE2540" s="1"/>
      <c r="FF2540" s="1"/>
      <c r="FG2540" s="1"/>
      <c r="FH2540" s="1"/>
      <c r="FI2540" s="1"/>
      <c r="FJ2540" s="1"/>
    </row>
    <row r="2541" spans="1:166" x14ac:dyDescent="0.15">
      <c r="A2541" s="65"/>
      <c r="B2541" s="15"/>
      <c r="C2541" s="7"/>
      <c r="D2541" s="13"/>
      <c r="E2541" s="14"/>
      <c r="F2541" s="14"/>
      <c r="G2541" s="14"/>
      <c r="H2541" s="14"/>
      <c r="I2541" s="13"/>
      <c r="J2541" s="52"/>
      <c r="K2541" s="2"/>
      <c r="L2541" s="18"/>
      <c r="M2541" s="12"/>
      <c r="N2541" s="12"/>
      <c r="O2541" s="18"/>
      <c r="P2541" s="14"/>
      <c r="Q2541" s="27"/>
      <c r="R2541" s="14"/>
      <c r="S2541" s="4"/>
      <c r="T2541" s="52"/>
      <c r="U2541" s="10"/>
      <c r="V2541" s="10"/>
      <c r="W2541" s="10"/>
      <c r="X2541" s="50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0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  <c r="EY2541" s="1"/>
      <c r="EZ2541" s="1"/>
      <c r="FA2541" s="1"/>
      <c r="FB2541" s="1"/>
      <c r="FC2541" s="1"/>
      <c r="FD2541" s="1"/>
      <c r="FE2541" s="1"/>
      <c r="FF2541" s="1"/>
      <c r="FG2541" s="1"/>
      <c r="FH2541" s="1"/>
      <c r="FI2541" s="1"/>
      <c r="FJ2541" s="1"/>
    </row>
    <row r="2542" spans="1:166" x14ac:dyDescent="0.15">
      <c r="A2542" s="65"/>
      <c r="B2542" s="15"/>
      <c r="C2542" s="7"/>
      <c r="D2542" s="13"/>
      <c r="E2542" s="14"/>
      <c r="F2542" s="14"/>
      <c r="G2542" s="14"/>
      <c r="H2542" s="14"/>
      <c r="I2542" s="13"/>
      <c r="J2542" s="52"/>
      <c r="K2542" s="2"/>
      <c r="L2542" s="18"/>
      <c r="M2542" s="12"/>
      <c r="N2542" s="12"/>
      <c r="O2542" s="18"/>
      <c r="P2542" s="14"/>
      <c r="Q2542" s="27"/>
      <c r="R2542" s="14"/>
      <c r="S2542" s="4"/>
      <c r="T2542" s="52"/>
      <c r="U2542" s="10"/>
      <c r="V2542" s="10"/>
      <c r="W2542" s="10"/>
      <c r="X2542" s="50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0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  <c r="EY2542" s="1"/>
      <c r="EZ2542" s="1"/>
      <c r="FA2542" s="1"/>
      <c r="FB2542" s="1"/>
      <c r="FC2542" s="1"/>
      <c r="FD2542" s="1"/>
      <c r="FE2542" s="1"/>
      <c r="FF2542" s="1"/>
      <c r="FG2542" s="1"/>
      <c r="FH2542" s="1"/>
      <c r="FI2542" s="1"/>
      <c r="FJ2542" s="1"/>
    </row>
    <row r="2543" spans="1:166" x14ac:dyDescent="0.15">
      <c r="A2543" s="65"/>
      <c r="B2543" s="15"/>
      <c r="C2543" s="7"/>
      <c r="D2543" s="13"/>
      <c r="E2543" s="14"/>
      <c r="F2543" s="14"/>
      <c r="G2543" s="14"/>
      <c r="H2543" s="14"/>
      <c r="I2543" s="13"/>
      <c r="J2543" s="52"/>
      <c r="K2543" s="2"/>
      <c r="L2543" s="18"/>
      <c r="M2543" s="12"/>
      <c r="N2543" s="12"/>
      <c r="O2543" s="18"/>
      <c r="P2543" s="14"/>
      <c r="Q2543" s="27"/>
      <c r="R2543" s="14"/>
      <c r="S2543" s="4"/>
      <c r="T2543" s="52"/>
      <c r="U2543" s="10"/>
      <c r="V2543" s="10"/>
      <c r="W2543" s="10"/>
      <c r="X2543" s="50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0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  <c r="EY2543" s="1"/>
      <c r="EZ2543" s="1"/>
      <c r="FA2543" s="1"/>
      <c r="FB2543" s="1"/>
      <c r="FC2543" s="1"/>
      <c r="FD2543" s="1"/>
      <c r="FE2543" s="1"/>
      <c r="FF2543" s="1"/>
      <c r="FG2543" s="1"/>
      <c r="FH2543" s="1"/>
      <c r="FI2543" s="1"/>
      <c r="FJ2543" s="1"/>
    </row>
    <row r="2544" spans="1:166" x14ac:dyDescent="0.15">
      <c r="A2544" s="65"/>
      <c r="B2544" s="15"/>
      <c r="C2544" s="7"/>
      <c r="D2544" s="13"/>
      <c r="E2544" s="14"/>
      <c r="F2544" s="14"/>
      <c r="G2544" s="14"/>
      <c r="H2544" s="14"/>
      <c r="I2544" s="13"/>
      <c r="J2544" s="52"/>
      <c r="K2544" s="2"/>
      <c r="L2544" s="18"/>
      <c r="M2544" s="12"/>
      <c r="N2544" s="12"/>
      <c r="O2544" s="18"/>
      <c r="P2544" s="14"/>
      <c r="Q2544" s="27"/>
      <c r="R2544" s="14"/>
      <c r="S2544" s="4"/>
      <c r="T2544" s="52"/>
      <c r="U2544" s="10"/>
      <c r="V2544" s="10"/>
      <c r="W2544" s="10"/>
      <c r="X2544" s="50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0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  <c r="EY2544" s="1"/>
      <c r="EZ2544" s="1"/>
      <c r="FA2544" s="1"/>
      <c r="FB2544" s="1"/>
      <c r="FC2544" s="1"/>
      <c r="FD2544" s="1"/>
      <c r="FE2544" s="1"/>
      <c r="FF2544" s="1"/>
      <c r="FG2544" s="1"/>
      <c r="FH2544" s="1"/>
      <c r="FI2544" s="1"/>
      <c r="FJ2544" s="1"/>
    </row>
    <row r="2545" spans="1:166" x14ac:dyDescent="0.15">
      <c r="A2545" s="65"/>
      <c r="B2545" s="15"/>
      <c r="C2545" s="7"/>
      <c r="D2545" s="13"/>
      <c r="E2545" s="14"/>
      <c r="F2545" s="14"/>
      <c r="G2545" s="14"/>
      <c r="H2545" s="14"/>
      <c r="I2545" s="13"/>
      <c r="J2545" s="52"/>
      <c r="K2545" s="2"/>
      <c r="L2545" s="18"/>
      <c r="M2545" s="12"/>
      <c r="N2545" s="12"/>
      <c r="O2545" s="18"/>
      <c r="P2545" s="14"/>
      <c r="Q2545" s="27"/>
      <c r="R2545" s="14"/>
      <c r="S2545" s="4"/>
      <c r="T2545" s="52"/>
      <c r="U2545" s="10"/>
      <c r="V2545" s="10"/>
      <c r="W2545" s="10"/>
      <c r="X2545" s="50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0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  <c r="EY2545" s="1"/>
      <c r="EZ2545" s="1"/>
      <c r="FA2545" s="1"/>
      <c r="FB2545" s="1"/>
      <c r="FC2545" s="1"/>
      <c r="FD2545" s="1"/>
      <c r="FE2545" s="1"/>
      <c r="FF2545" s="1"/>
      <c r="FG2545" s="1"/>
      <c r="FH2545" s="1"/>
      <c r="FI2545" s="1"/>
      <c r="FJ2545" s="1"/>
    </row>
    <row r="2546" spans="1:166" x14ac:dyDescent="0.15">
      <c r="A2546" s="65"/>
      <c r="B2546" s="15"/>
      <c r="C2546" s="7"/>
      <c r="D2546" s="13"/>
      <c r="E2546" s="14"/>
      <c r="F2546" s="14"/>
      <c r="G2546" s="14"/>
      <c r="H2546" s="14"/>
      <c r="I2546" s="13"/>
      <c r="J2546" s="52"/>
      <c r="K2546" s="2"/>
      <c r="L2546" s="18"/>
      <c r="M2546" s="12"/>
      <c r="N2546" s="12"/>
      <c r="O2546" s="18"/>
      <c r="P2546" s="14"/>
      <c r="Q2546" s="27"/>
      <c r="R2546" s="14"/>
      <c r="S2546" s="4"/>
      <c r="T2546" s="52"/>
      <c r="U2546" s="10"/>
      <c r="V2546" s="10"/>
      <c r="W2546" s="10"/>
      <c r="X2546" s="50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0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  <c r="EY2546" s="1"/>
      <c r="EZ2546" s="1"/>
      <c r="FA2546" s="1"/>
      <c r="FB2546" s="1"/>
      <c r="FC2546" s="1"/>
      <c r="FD2546" s="1"/>
      <c r="FE2546" s="1"/>
      <c r="FF2546" s="1"/>
      <c r="FG2546" s="1"/>
      <c r="FH2546" s="1"/>
      <c r="FI2546" s="1"/>
      <c r="FJ2546" s="1"/>
    </row>
    <row r="2547" spans="1:166" x14ac:dyDescent="0.15">
      <c r="A2547" s="65"/>
      <c r="B2547" s="15"/>
      <c r="C2547" s="7"/>
      <c r="D2547" s="13"/>
      <c r="E2547" s="14"/>
      <c r="F2547" s="14"/>
      <c r="G2547" s="14"/>
      <c r="H2547" s="14"/>
      <c r="I2547" s="13"/>
      <c r="J2547" s="52"/>
      <c r="K2547" s="2"/>
      <c r="L2547" s="18"/>
      <c r="M2547" s="12"/>
      <c r="N2547" s="12"/>
      <c r="O2547" s="18"/>
      <c r="P2547" s="14"/>
      <c r="Q2547" s="27"/>
      <c r="R2547" s="14"/>
      <c r="S2547" s="4"/>
      <c r="T2547" s="52"/>
      <c r="U2547" s="10"/>
      <c r="V2547" s="10"/>
      <c r="W2547" s="10"/>
      <c r="X2547" s="50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0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  <c r="EY2547" s="1"/>
      <c r="EZ2547" s="1"/>
      <c r="FA2547" s="1"/>
      <c r="FB2547" s="1"/>
      <c r="FC2547" s="1"/>
      <c r="FD2547" s="1"/>
      <c r="FE2547" s="1"/>
      <c r="FF2547" s="1"/>
      <c r="FG2547" s="1"/>
      <c r="FH2547" s="1"/>
      <c r="FI2547" s="1"/>
      <c r="FJ2547" s="1"/>
    </row>
    <row r="2548" spans="1:166" x14ac:dyDescent="0.15">
      <c r="A2548" s="65"/>
      <c r="B2548" s="15"/>
      <c r="C2548" s="7"/>
      <c r="D2548" s="13"/>
      <c r="E2548" s="14"/>
      <c r="F2548" s="14"/>
      <c r="G2548" s="14"/>
      <c r="H2548" s="14"/>
      <c r="I2548" s="13"/>
      <c r="J2548" s="52"/>
      <c r="K2548" s="2"/>
      <c r="L2548" s="18"/>
      <c r="M2548" s="12"/>
      <c r="N2548" s="12"/>
      <c r="O2548" s="18"/>
      <c r="P2548" s="14"/>
      <c r="Q2548" s="27"/>
      <c r="R2548" s="14"/>
      <c r="S2548" s="4"/>
      <c r="T2548" s="52"/>
      <c r="U2548" s="10"/>
      <c r="V2548" s="10"/>
      <c r="W2548" s="10"/>
      <c r="X2548" s="50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0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  <c r="EY2548" s="1"/>
      <c r="EZ2548" s="1"/>
      <c r="FA2548" s="1"/>
      <c r="FB2548" s="1"/>
      <c r="FC2548" s="1"/>
      <c r="FD2548" s="1"/>
      <c r="FE2548" s="1"/>
      <c r="FF2548" s="1"/>
      <c r="FG2548" s="1"/>
      <c r="FH2548" s="1"/>
      <c r="FI2548" s="1"/>
      <c r="FJ2548" s="1"/>
    </row>
    <row r="2549" spans="1:166" x14ac:dyDescent="0.15">
      <c r="A2549" s="65"/>
      <c r="B2549" s="15"/>
      <c r="C2549" s="7"/>
      <c r="D2549" s="13"/>
      <c r="E2549" s="14"/>
      <c r="F2549" s="14"/>
      <c r="G2549" s="14"/>
      <c r="H2549" s="14"/>
      <c r="I2549" s="13"/>
      <c r="J2549" s="52"/>
      <c r="K2549" s="2"/>
      <c r="L2549" s="18"/>
      <c r="M2549" s="12"/>
      <c r="N2549" s="12"/>
      <c r="O2549" s="18"/>
      <c r="P2549" s="14"/>
      <c r="Q2549" s="27"/>
      <c r="R2549" s="14"/>
      <c r="S2549" s="4"/>
      <c r="T2549" s="52"/>
      <c r="U2549" s="10"/>
      <c r="V2549" s="10"/>
      <c r="W2549" s="10"/>
      <c r="X2549" s="50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0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  <c r="EY2549" s="1"/>
      <c r="EZ2549" s="1"/>
      <c r="FA2549" s="1"/>
      <c r="FB2549" s="1"/>
      <c r="FC2549" s="1"/>
      <c r="FD2549" s="1"/>
      <c r="FE2549" s="1"/>
      <c r="FF2549" s="1"/>
      <c r="FG2549" s="1"/>
      <c r="FH2549" s="1"/>
      <c r="FI2549" s="1"/>
      <c r="FJ2549" s="1"/>
    </row>
    <row r="2550" spans="1:166" x14ac:dyDescent="0.15">
      <c r="A2550" s="65"/>
      <c r="B2550" s="15"/>
      <c r="C2550" s="7"/>
      <c r="D2550" s="13"/>
      <c r="E2550" s="14"/>
      <c r="F2550" s="14"/>
      <c r="G2550" s="14"/>
      <c r="H2550" s="14"/>
      <c r="I2550" s="13"/>
      <c r="J2550" s="52"/>
      <c r="K2550" s="2"/>
      <c r="L2550" s="18"/>
      <c r="M2550" s="12"/>
      <c r="N2550" s="12"/>
      <c r="O2550" s="18"/>
      <c r="P2550" s="14"/>
      <c r="Q2550" s="27"/>
      <c r="R2550" s="14"/>
      <c r="S2550" s="4"/>
      <c r="T2550" s="52"/>
      <c r="U2550" s="10"/>
      <c r="V2550" s="10"/>
      <c r="W2550" s="10"/>
      <c r="X2550" s="50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0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  <c r="EY2550" s="1"/>
      <c r="EZ2550" s="1"/>
      <c r="FA2550" s="1"/>
      <c r="FB2550" s="1"/>
      <c r="FC2550" s="1"/>
      <c r="FD2550" s="1"/>
      <c r="FE2550" s="1"/>
      <c r="FF2550" s="1"/>
      <c r="FG2550" s="1"/>
      <c r="FH2550" s="1"/>
      <c r="FI2550" s="1"/>
      <c r="FJ2550" s="1"/>
    </row>
    <row r="2551" spans="1:166" x14ac:dyDescent="0.15">
      <c r="A2551" s="65"/>
      <c r="B2551" s="15"/>
      <c r="C2551" s="7"/>
      <c r="D2551" s="13"/>
      <c r="E2551" s="14"/>
      <c r="F2551" s="14"/>
      <c r="G2551" s="14"/>
      <c r="H2551" s="14"/>
      <c r="I2551" s="13"/>
      <c r="J2551" s="52"/>
      <c r="K2551" s="2"/>
      <c r="L2551" s="18"/>
      <c r="M2551" s="12"/>
      <c r="N2551" s="12"/>
      <c r="O2551" s="18"/>
      <c r="P2551" s="14"/>
      <c r="Q2551" s="27"/>
      <c r="R2551" s="14"/>
      <c r="S2551" s="4"/>
      <c r="T2551" s="52"/>
      <c r="U2551" s="10"/>
      <c r="V2551" s="10"/>
      <c r="W2551" s="10"/>
      <c r="X2551" s="50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0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  <c r="EY2551" s="1"/>
      <c r="EZ2551" s="1"/>
      <c r="FA2551" s="1"/>
      <c r="FB2551" s="1"/>
      <c r="FC2551" s="1"/>
      <c r="FD2551" s="1"/>
      <c r="FE2551" s="1"/>
      <c r="FF2551" s="1"/>
      <c r="FG2551" s="1"/>
      <c r="FH2551" s="1"/>
      <c r="FI2551" s="1"/>
      <c r="FJ2551" s="1"/>
    </row>
    <row r="2552" spans="1:166" x14ac:dyDescent="0.15">
      <c r="A2552" s="65"/>
      <c r="B2552" s="15"/>
      <c r="C2552" s="7"/>
      <c r="D2552" s="13"/>
      <c r="E2552" s="14"/>
      <c r="F2552" s="14"/>
      <c r="G2552" s="14"/>
      <c r="H2552" s="14"/>
      <c r="I2552" s="13"/>
      <c r="J2552" s="52"/>
      <c r="K2552" s="2"/>
      <c r="L2552" s="18"/>
      <c r="M2552" s="12"/>
      <c r="N2552" s="12"/>
      <c r="O2552" s="18"/>
      <c r="P2552" s="14"/>
      <c r="Q2552" s="27"/>
      <c r="R2552" s="14"/>
      <c r="S2552" s="4"/>
      <c r="T2552" s="52"/>
      <c r="U2552" s="10"/>
      <c r="V2552" s="10"/>
      <c r="W2552" s="10"/>
      <c r="X2552" s="50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0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  <c r="EY2552" s="1"/>
      <c r="EZ2552" s="1"/>
      <c r="FA2552" s="1"/>
      <c r="FB2552" s="1"/>
      <c r="FC2552" s="1"/>
      <c r="FD2552" s="1"/>
      <c r="FE2552" s="1"/>
      <c r="FF2552" s="1"/>
      <c r="FG2552" s="1"/>
      <c r="FH2552" s="1"/>
      <c r="FI2552" s="1"/>
      <c r="FJ2552" s="1"/>
    </row>
    <row r="2553" spans="1:166" x14ac:dyDescent="0.15">
      <c r="A2553" s="65"/>
      <c r="B2553" s="15"/>
      <c r="C2553" s="7"/>
      <c r="D2553" s="13"/>
      <c r="E2553" s="14"/>
      <c r="F2553" s="14"/>
      <c r="G2553" s="14"/>
      <c r="H2553" s="14"/>
      <c r="I2553" s="13"/>
      <c r="J2553" s="52"/>
      <c r="K2553" s="2"/>
      <c r="L2553" s="18"/>
      <c r="M2553" s="12"/>
      <c r="N2553" s="12"/>
      <c r="O2553" s="18"/>
      <c r="P2553" s="14"/>
      <c r="Q2553" s="27"/>
      <c r="R2553" s="14"/>
      <c r="S2553" s="4"/>
      <c r="T2553" s="52"/>
      <c r="U2553" s="10"/>
      <c r="V2553" s="10"/>
      <c r="W2553" s="10"/>
      <c r="X2553" s="50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0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  <c r="EY2553" s="1"/>
      <c r="EZ2553" s="1"/>
      <c r="FA2553" s="1"/>
      <c r="FB2553" s="1"/>
      <c r="FC2553" s="1"/>
      <c r="FD2553" s="1"/>
      <c r="FE2553" s="1"/>
      <c r="FF2553" s="1"/>
      <c r="FG2553" s="1"/>
      <c r="FH2553" s="1"/>
      <c r="FI2553" s="1"/>
      <c r="FJ2553" s="1"/>
    </row>
    <row r="2554" spans="1:166" x14ac:dyDescent="0.15">
      <c r="A2554" s="65"/>
      <c r="B2554" s="15"/>
      <c r="C2554" s="7"/>
      <c r="D2554" s="13"/>
      <c r="E2554" s="14"/>
      <c r="F2554" s="14"/>
      <c r="G2554" s="14"/>
      <c r="H2554" s="14"/>
      <c r="I2554" s="13"/>
      <c r="J2554" s="52"/>
      <c r="K2554" s="2"/>
      <c r="L2554" s="18"/>
      <c r="M2554" s="12"/>
      <c r="N2554" s="12"/>
      <c r="O2554" s="18"/>
      <c r="P2554" s="14"/>
      <c r="Q2554" s="27"/>
      <c r="R2554" s="14"/>
      <c r="S2554" s="4"/>
      <c r="T2554" s="52"/>
      <c r="U2554" s="10"/>
      <c r="V2554" s="10"/>
      <c r="W2554" s="10"/>
      <c r="X2554" s="50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0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  <c r="EY2554" s="1"/>
      <c r="EZ2554" s="1"/>
      <c r="FA2554" s="1"/>
      <c r="FB2554" s="1"/>
      <c r="FC2554" s="1"/>
      <c r="FD2554" s="1"/>
      <c r="FE2554" s="1"/>
      <c r="FF2554" s="1"/>
      <c r="FG2554" s="1"/>
      <c r="FH2554" s="1"/>
      <c r="FI2554" s="1"/>
      <c r="FJ2554" s="1"/>
    </row>
    <row r="2555" spans="1:166" x14ac:dyDescent="0.15">
      <c r="A2555" s="65"/>
      <c r="B2555" s="15"/>
      <c r="C2555" s="7"/>
      <c r="D2555" s="13"/>
      <c r="E2555" s="14"/>
      <c r="F2555" s="14"/>
      <c r="G2555" s="14"/>
      <c r="H2555" s="14"/>
      <c r="I2555" s="13"/>
      <c r="J2555" s="52"/>
      <c r="K2555" s="2"/>
      <c r="L2555" s="18"/>
      <c r="M2555" s="12"/>
      <c r="N2555" s="12"/>
      <c r="O2555" s="18"/>
      <c r="P2555" s="14"/>
      <c r="Q2555" s="27"/>
      <c r="R2555" s="14"/>
      <c r="S2555" s="4"/>
      <c r="T2555" s="52"/>
      <c r="U2555" s="10"/>
      <c r="V2555" s="10"/>
      <c r="W2555" s="10"/>
      <c r="X2555" s="50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0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  <c r="EY2555" s="1"/>
      <c r="EZ2555" s="1"/>
      <c r="FA2555" s="1"/>
      <c r="FB2555" s="1"/>
      <c r="FC2555" s="1"/>
      <c r="FD2555" s="1"/>
      <c r="FE2555" s="1"/>
      <c r="FF2555" s="1"/>
      <c r="FG2555" s="1"/>
      <c r="FH2555" s="1"/>
      <c r="FI2555" s="1"/>
      <c r="FJ2555" s="1"/>
    </row>
    <row r="2556" spans="1:166" x14ac:dyDescent="0.15">
      <c r="A2556" s="65"/>
      <c r="B2556" s="15"/>
      <c r="C2556" s="7"/>
      <c r="D2556" s="13"/>
      <c r="E2556" s="14"/>
      <c r="F2556" s="14"/>
      <c r="G2556" s="14"/>
      <c r="H2556" s="14"/>
      <c r="I2556" s="13"/>
      <c r="J2556" s="52"/>
      <c r="K2556" s="2"/>
      <c r="L2556" s="18"/>
      <c r="M2556" s="12"/>
      <c r="N2556" s="12"/>
      <c r="O2556" s="18"/>
      <c r="P2556" s="14"/>
      <c r="Q2556" s="27"/>
      <c r="R2556" s="14"/>
      <c r="S2556" s="4"/>
      <c r="T2556" s="52"/>
      <c r="U2556" s="10"/>
      <c r="V2556" s="10"/>
      <c r="W2556" s="10"/>
      <c r="X2556" s="50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0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  <c r="EY2556" s="1"/>
      <c r="EZ2556" s="1"/>
      <c r="FA2556" s="1"/>
      <c r="FB2556" s="1"/>
      <c r="FC2556" s="1"/>
      <c r="FD2556" s="1"/>
      <c r="FE2556" s="1"/>
      <c r="FF2556" s="1"/>
      <c r="FG2556" s="1"/>
      <c r="FH2556" s="1"/>
      <c r="FI2556" s="1"/>
      <c r="FJ2556" s="1"/>
    </row>
    <row r="2557" spans="1:166" x14ac:dyDescent="0.15">
      <c r="A2557" s="65"/>
      <c r="B2557" s="15"/>
      <c r="C2557" s="7"/>
      <c r="D2557" s="13"/>
      <c r="E2557" s="14"/>
      <c r="F2557" s="14"/>
      <c r="G2557" s="14"/>
      <c r="H2557" s="14"/>
      <c r="I2557" s="13"/>
      <c r="J2557" s="52"/>
      <c r="K2557" s="2"/>
      <c r="L2557" s="18"/>
      <c r="M2557" s="12"/>
      <c r="N2557" s="12"/>
      <c r="O2557" s="18"/>
      <c r="P2557" s="14"/>
      <c r="Q2557" s="27"/>
      <c r="R2557" s="14"/>
      <c r="S2557" s="4"/>
      <c r="T2557" s="52"/>
      <c r="U2557" s="10"/>
      <c r="V2557" s="10"/>
      <c r="W2557" s="10"/>
      <c r="X2557" s="50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0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  <c r="EY2557" s="1"/>
      <c r="EZ2557" s="1"/>
      <c r="FA2557" s="1"/>
      <c r="FB2557" s="1"/>
      <c r="FC2557" s="1"/>
      <c r="FD2557" s="1"/>
      <c r="FE2557" s="1"/>
      <c r="FF2557" s="1"/>
      <c r="FG2557" s="1"/>
      <c r="FH2557" s="1"/>
      <c r="FI2557" s="1"/>
      <c r="FJ2557" s="1"/>
    </row>
    <row r="2558" spans="1:166" x14ac:dyDescent="0.15">
      <c r="A2558" s="65"/>
      <c r="B2558" s="15"/>
      <c r="C2558" s="7"/>
      <c r="D2558" s="13"/>
      <c r="E2558" s="14"/>
      <c r="F2558" s="14"/>
      <c r="G2558" s="14"/>
      <c r="H2558" s="14"/>
      <c r="I2558" s="13"/>
      <c r="J2558" s="52"/>
      <c r="K2558" s="2"/>
      <c r="L2558" s="18"/>
      <c r="M2558" s="12"/>
      <c r="N2558" s="12"/>
      <c r="O2558" s="18"/>
      <c r="P2558" s="14"/>
      <c r="Q2558" s="27"/>
      <c r="R2558" s="14"/>
      <c r="S2558" s="4"/>
      <c r="T2558" s="52"/>
      <c r="U2558" s="10"/>
      <c r="V2558" s="10"/>
      <c r="W2558" s="10"/>
      <c r="X2558" s="50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0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  <c r="EY2558" s="1"/>
      <c r="EZ2558" s="1"/>
      <c r="FA2558" s="1"/>
      <c r="FB2558" s="1"/>
      <c r="FC2558" s="1"/>
      <c r="FD2558" s="1"/>
      <c r="FE2558" s="1"/>
      <c r="FF2558" s="1"/>
      <c r="FG2558" s="1"/>
      <c r="FH2558" s="1"/>
      <c r="FI2558" s="1"/>
      <c r="FJ2558" s="1"/>
    </row>
    <row r="2559" spans="1:166" x14ac:dyDescent="0.15">
      <c r="A2559" s="65"/>
      <c r="B2559" s="15"/>
      <c r="C2559" s="7"/>
      <c r="D2559" s="13"/>
      <c r="E2559" s="14"/>
      <c r="F2559" s="14"/>
      <c r="G2559" s="14"/>
      <c r="H2559" s="14"/>
      <c r="I2559" s="13"/>
      <c r="J2559" s="52"/>
      <c r="K2559" s="2"/>
      <c r="L2559" s="18"/>
      <c r="M2559" s="12"/>
      <c r="N2559" s="12"/>
      <c r="O2559" s="18"/>
      <c r="P2559" s="14"/>
      <c r="Q2559" s="27"/>
      <c r="R2559" s="14"/>
      <c r="S2559" s="4"/>
      <c r="T2559" s="52"/>
      <c r="U2559" s="10"/>
      <c r="V2559" s="10"/>
      <c r="W2559" s="10"/>
      <c r="X2559" s="50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0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  <c r="EY2559" s="1"/>
      <c r="EZ2559" s="1"/>
      <c r="FA2559" s="1"/>
      <c r="FB2559" s="1"/>
      <c r="FC2559" s="1"/>
      <c r="FD2559" s="1"/>
      <c r="FE2559" s="1"/>
      <c r="FF2559" s="1"/>
      <c r="FG2559" s="1"/>
      <c r="FH2559" s="1"/>
      <c r="FI2559" s="1"/>
      <c r="FJ2559" s="1"/>
    </row>
    <row r="2560" spans="1:166" x14ac:dyDescent="0.15">
      <c r="A2560" s="65"/>
      <c r="B2560" s="15"/>
      <c r="C2560" s="7"/>
      <c r="D2560" s="13"/>
      <c r="E2560" s="14"/>
      <c r="F2560" s="14"/>
      <c r="G2560" s="14"/>
      <c r="H2560" s="14"/>
      <c r="I2560" s="13"/>
      <c r="J2560" s="52"/>
      <c r="K2560" s="2"/>
      <c r="L2560" s="18"/>
      <c r="M2560" s="12"/>
      <c r="N2560" s="12"/>
      <c r="O2560" s="18"/>
      <c r="P2560" s="14"/>
      <c r="Q2560" s="27"/>
      <c r="R2560" s="14"/>
      <c r="S2560" s="4"/>
      <c r="T2560" s="52"/>
      <c r="U2560" s="10"/>
      <c r="V2560" s="10"/>
      <c r="W2560" s="10"/>
      <c r="X2560" s="50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0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  <c r="EY2560" s="1"/>
      <c r="EZ2560" s="1"/>
      <c r="FA2560" s="1"/>
      <c r="FB2560" s="1"/>
      <c r="FC2560" s="1"/>
      <c r="FD2560" s="1"/>
      <c r="FE2560" s="1"/>
      <c r="FF2560" s="1"/>
      <c r="FG2560" s="1"/>
      <c r="FH2560" s="1"/>
      <c r="FI2560" s="1"/>
      <c r="FJ2560" s="1"/>
    </row>
    <row r="2561" spans="1:166" x14ac:dyDescent="0.15">
      <c r="A2561" s="65"/>
      <c r="B2561" s="15"/>
      <c r="C2561" s="7"/>
      <c r="D2561" s="13"/>
      <c r="E2561" s="14"/>
      <c r="F2561" s="14"/>
      <c r="G2561" s="14"/>
      <c r="H2561" s="14"/>
      <c r="I2561" s="13"/>
      <c r="J2561" s="52"/>
      <c r="K2561" s="2"/>
      <c r="L2561" s="18"/>
      <c r="M2561" s="12"/>
      <c r="N2561" s="12"/>
      <c r="O2561" s="18"/>
      <c r="P2561" s="14"/>
      <c r="Q2561" s="27"/>
      <c r="R2561" s="14"/>
      <c r="S2561" s="4"/>
      <c r="T2561" s="52"/>
      <c r="U2561" s="10"/>
      <c r="V2561" s="10"/>
      <c r="W2561" s="10"/>
      <c r="X2561" s="50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0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  <c r="EY2561" s="1"/>
      <c r="EZ2561" s="1"/>
      <c r="FA2561" s="1"/>
      <c r="FB2561" s="1"/>
      <c r="FC2561" s="1"/>
      <c r="FD2561" s="1"/>
      <c r="FE2561" s="1"/>
      <c r="FF2561" s="1"/>
      <c r="FG2561" s="1"/>
      <c r="FH2561" s="1"/>
      <c r="FI2561" s="1"/>
      <c r="FJ2561" s="1"/>
    </row>
    <row r="2562" spans="1:166" x14ac:dyDescent="0.15">
      <c r="A2562" s="65"/>
      <c r="B2562" s="15"/>
      <c r="C2562" s="7"/>
      <c r="D2562" s="13"/>
      <c r="E2562" s="14"/>
      <c r="F2562" s="14"/>
      <c r="G2562" s="14"/>
      <c r="H2562" s="14"/>
      <c r="I2562" s="13"/>
      <c r="J2562" s="52"/>
      <c r="K2562" s="2"/>
      <c r="L2562" s="18"/>
      <c r="M2562" s="12"/>
      <c r="N2562" s="12"/>
      <c r="O2562" s="18"/>
      <c r="P2562" s="14"/>
      <c r="Q2562" s="27"/>
      <c r="R2562" s="14"/>
      <c r="S2562" s="4"/>
      <c r="T2562" s="52"/>
      <c r="U2562" s="10"/>
      <c r="V2562" s="10"/>
      <c r="W2562" s="10"/>
      <c r="X2562" s="50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0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  <c r="EY2562" s="1"/>
      <c r="EZ2562" s="1"/>
      <c r="FA2562" s="1"/>
      <c r="FB2562" s="1"/>
      <c r="FC2562" s="1"/>
      <c r="FD2562" s="1"/>
      <c r="FE2562" s="1"/>
      <c r="FF2562" s="1"/>
      <c r="FG2562" s="1"/>
      <c r="FH2562" s="1"/>
      <c r="FI2562" s="1"/>
      <c r="FJ2562" s="1"/>
    </row>
    <row r="2563" spans="1:166" x14ac:dyDescent="0.15">
      <c r="A2563" s="65"/>
      <c r="B2563" s="15"/>
      <c r="C2563" s="7"/>
      <c r="D2563" s="13"/>
      <c r="E2563" s="14"/>
      <c r="F2563" s="14"/>
      <c r="G2563" s="14"/>
      <c r="H2563" s="14"/>
      <c r="I2563" s="13"/>
      <c r="J2563" s="52"/>
      <c r="K2563" s="2"/>
      <c r="L2563" s="18"/>
      <c r="M2563" s="12"/>
      <c r="N2563" s="12"/>
      <c r="O2563" s="18"/>
      <c r="P2563" s="14"/>
      <c r="Q2563" s="27"/>
      <c r="R2563" s="14"/>
      <c r="S2563" s="4"/>
      <c r="T2563" s="52"/>
      <c r="U2563" s="10"/>
      <c r="V2563" s="10"/>
      <c r="W2563" s="10"/>
      <c r="X2563" s="50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0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  <c r="EY2563" s="1"/>
      <c r="EZ2563" s="1"/>
      <c r="FA2563" s="1"/>
      <c r="FB2563" s="1"/>
      <c r="FC2563" s="1"/>
      <c r="FD2563" s="1"/>
      <c r="FE2563" s="1"/>
      <c r="FF2563" s="1"/>
      <c r="FG2563" s="1"/>
      <c r="FH2563" s="1"/>
      <c r="FI2563" s="1"/>
      <c r="FJ2563" s="1"/>
    </row>
    <row r="2564" spans="1:166" x14ac:dyDescent="0.15">
      <c r="A2564" s="65"/>
      <c r="B2564" s="15"/>
      <c r="C2564" s="7"/>
      <c r="D2564" s="13"/>
      <c r="E2564" s="14"/>
      <c r="F2564" s="14"/>
      <c r="G2564" s="14"/>
      <c r="H2564" s="14"/>
      <c r="I2564" s="13"/>
      <c r="J2564" s="52"/>
      <c r="K2564" s="2"/>
      <c r="L2564" s="18"/>
      <c r="M2564" s="12"/>
      <c r="N2564" s="12"/>
      <c r="O2564" s="18"/>
      <c r="P2564" s="14"/>
      <c r="Q2564" s="27"/>
      <c r="R2564" s="14"/>
      <c r="S2564" s="4"/>
      <c r="T2564" s="52"/>
      <c r="U2564" s="10"/>
      <c r="V2564" s="10"/>
      <c r="W2564" s="10"/>
      <c r="X2564" s="50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0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  <c r="EY2564" s="1"/>
      <c r="EZ2564" s="1"/>
      <c r="FA2564" s="1"/>
      <c r="FB2564" s="1"/>
      <c r="FC2564" s="1"/>
      <c r="FD2564" s="1"/>
      <c r="FE2564" s="1"/>
      <c r="FF2564" s="1"/>
      <c r="FG2564" s="1"/>
      <c r="FH2564" s="1"/>
      <c r="FI2564" s="1"/>
      <c r="FJ2564" s="1"/>
    </row>
    <row r="2565" spans="1:166" x14ac:dyDescent="0.15">
      <c r="A2565" s="65"/>
      <c r="B2565" s="15"/>
      <c r="C2565" s="7"/>
      <c r="D2565" s="13"/>
      <c r="E2565" s="14"/>
      <c r="F2565" s="14"/>
      <c r="G2565" s="14"/>
      <c r="H2565" s="14"/>
      <c r="I2565" s="13"/>
      <c r="J2565" s="52"/>
      <c r="K2565" s="2"/>
      <c r="L2565" s="18"/>
      <c r="M2565" s="12"/>
      <c r="N2565" s="12"/>
      <c r="O2565" s="18"/>
      <c r="P2565" s="14"/>
      <c r="Q2565" s="27"/>
      <c r="R2565" s="14"/>
      <c r="S2565" s="4"/>
      <c r="T2565" s="52"/>
      <c r="U2565" s="10"/>
      <c r="V2565" s="10"/>
      <c r="W2565" s="10"/>
      <c r="X2565" s="50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0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  <c r="EY2565" s="1"/>
      <c r="EZ2565" s="1"/>
      <c r="FA2565" s="1"/>
      <c r="FB2565" s="1"/>
      <c r="FC2565" s="1"/>
      <c r="FD2565" s="1"/>
      <c r="FE2565" s="1"/>
      <c r="FF2565" s="1"/>
      <c r="FG2565" s="1"/>
      <c r="FH2565" s="1"/>
      <c r="FI2565" s="1"/>
      <c r="FJ2565" s="1"/>
    </row>
    <row r="2566" spans="1:166" x14ac:dyDescent="0.15">
      <c r="A2566" s="65"/>
      <c r="B2566" s="15"/>
      <c r="C2566" s="7"/>
      <c r="D2566" s="13"/>
      <c r="E2566" s="14"/>
      <c r="F2566" s="14"/>
      <c r="G2566" s="14"/>
      <c r="H2566" s="14"/>
      <c r="I2566" s="13"/>
      <c r="J2566" s="52"/>
      <c r="K2566" s="2"/>
      <c r="L2566" s="18"/>
      <c r="M2566" s="12"/>
      <c r="N2566" s="12"/>
      <c r="O2566" s="18"/>
      <c r="P2566" s="14"/>
      <c r="Q2566" s="27"/>
      <c r="R2566" s="14"/>
      <c r="S2566" s="4"/>
      <c r="T2566" s="52"/>
      <c r="U2566" s="10"/>
      <c r="V2566" s="10"/>
      <c r="W2566" s="10"/>
      <c r="X2566" s="50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0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  <c r="EY2566" s="1"/>
      <c r="EZ2566" s="1"/>
      <c r="FA2566" s="1"/>
      <c r="FB2566" s="1"/>
      <c r="FC2566" s="1"/>
      <c r="FD2566" s="1"/>
      <c r="FE2566" s="1"/>
      <c r="FF2566" s="1"/>
      <c r="FG2566" s="1"/>
      <c r="FH2566" s="1"/>
      <c r="FI2566" s="1"/>
      <c r="FJ2566" s="1"/>
    </row>
    <row r="2567" spans="1:166" x14ac:dyDescent="0.15">
      <c r="A2567" s="65"/>
      <c r="B2567" s="15"/>
      <c r="C2567" s="7"/>
      <c r="D2567" s="13"/>
      <c r="E2567" s="14"/>
      <c r="F2567" s="14"/>
      <c r="G2567" s="14"/>
      <c r="H2567" s="14"/>
      <c r="I2567" s="13"/>
      <c r="J2567" s="52"/>
      <c r="K2567" s="2"/>
      <c r="L2567" s="18"/>
      <c r="M2567" s="12"/>
      <c r="N2567" s="12"/>
      <c r="O2567" s="18"/>
      <c r="P2567" s="14"/>
      <c r="Q2567" s="27"/>
      <c r="R2567" s="14"/>
      <c r="S2567" s="4"/>
      <c r="T2567" s="52"/>
      <c r="U2567" s="10"/>
      <c r="V2567" s="10"/>
      <c r="W2567" s="10"/>
      <c r="X2567" s="50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0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  <c r="EY2567" s="1"/>
      <c r="EZ2567" s="1"/>
      <c r="FA2567" s="1"/>
      <c r="FB2567" s="1"/>
      <c r="FC2567" s="1"/>
      <c r="FD2567" s="1"/>
      <c r="FE2567" s="1"/>
      <c r="FF2567" s="1"/>
      <c r="FG2567" s="1"/>
      <c r="FH2567" s="1"/>
      <c r="FI2567" s="1"/>
      <c r="FJ2567" s="1"/>
    </row>
    <row r="2568" spans="1:166" x14ac:dyDescent="0.15">
      <c r="A2568" s="65"/>
      <c r="B2568" s="15"/>
      <c r="C2568" s="7"/>
      <c r="D2568" s="13"/>
      <c r="E2568" s="14"/>
      <c r="F2568" s="14"/>
      <c r="G2568" s="14"/>
      <c r="H2568" s="14"/>
      <c r="I2568" s="13"/>
      <c r="J2568" s="52"/>
      <c r="K2568" s="2"/>
      <c r="L2568" s="18"/>
      <c r="M2568" s="12"/>
      <c r="N2568" s="12"/>
      <c r="O2568" s="18"/>
      <c r="P2568" s="14"/>
      <c r="Q2568" s="27"/>
      <c r="R2568" s="14"/>
      <c r="S2568" s="4"/>
      <c r="T2568" s="52"/>
      <c r="U2568" s="45"/>
      <c r="V2568" s="45"/>
      <c r="W2568" s="45"/>
      <c r="X2568" s="58"/>
      <c r="Y2568" s="34"/>
      <c r="Z2568" s="39"/>
      <c r="AA2568" s="45"/>
      <c r="AB2568" s="34"/>
      <c r="AC2568" s="34"/>
      <c r="AD2568" s="34"/>
      <c r="AE2568" s="45"/>
      <c r="AF2568" s="35"/>
      <c r="AG2568" s="45"/>
      <c r="AH2568" s="45"/>
      <c r="AI2568" s="39"/>
      <c r="AJ2568" s="39"/>
      <c r="AK2568" s="39"/>
      <c r="AL2568" s="39"/>
      <c r="AM2568" s="39"/>
      <c r="AN2568" s="39"/>
      <c r="AO2568" s="39"/>
      <c r="AP2568" s="39"/>
      <c r="AQ2568" s="39"/>
      <c r="AR2568" s="39"/>
      <c r="AS2568" s="39"/>
      <c r="AT2568" s="39"/>
      <c r="AU2568" s="39"/>
      <c r="AV2568" s="39"/>
      <c r="AW2568" s="39"/>
      <c r="AX2568" s="39"/>
      <c r="AY2568" s="39"/>
      <c r="AZ2568" s="39"/>
      <c r="BA2568" s="39"/>
      <c r="BB2568" s="39"/>
      <c r="BC2568" s="39"/>
      <c r="BD2568" s="39"/>
      <c r="BE2568" s="39"/>
      <c r="BF2568" s="39"/>
      <c r="BG2568" s="39"/>
      <c r="BH2568" s="39"/>
      <c r="BI2568" s="39"/>
      <c r="BJ2568" s="39"/>
      <c r="BK2568" s="39"/>
      <c r="BL2568" s="39"/>
      <c r="BM2568" s="39"/>
      <c r="BN2568" s="39"/>
      <c r="BO2568" s="39"/>
      <c r="BP2568" s="39"/>
      <c r="BQ2568" s="39"/>
      <c r="BR2568" s="39"/>
      <c r="BS2568" s="39"/>
      <c r="BT2568" s="39"/>
      <c r="BU2568" s="39"/>
      <c r="BV2568" s="39"/>
      <c r="BW2568" s="39"/>
      <c r="BX2568" s="39"/>
      <c r="BY2568" s="39"/>
      <c r="BZ2568" s="39"/>
      <c r="CA2568" s="39"/>
      <c r="CB2568" s="39"/>
      <c r="CC2568" s="39"/>
      <c r="CD2568" s="39"/>
      <c r="CE2568" s="39"/>
      <c r="CF2568" s="39"/>
      <c r="CG2568" s="39"/>
      <c r="CH2568" s="39"/>
      <c r="CI2568" s="39"/>
      <c r="CJ2568" s="39"/>
      <c r="CK2568" s="39"/>
      <c r="CL2568" s="39"/>
      <c r="CM2568" s="39"/>
      <c r="CN2568" s="39"/>
      <c r="CO2568" s="39"/>
      <c r="CP2568" s="39"/>
      <c r="CQ2568" s="39"/>
      <c r="CR2568" s="39"/>
      <c r="CS2568" s="39"/>
      <c r="CT2568" s="39"/>
      <c r="CU2568" s="39"/>
      <c r="CV2568" s="39"/>
      <c r="CW2568" s="39"/>
      <c r="CX2568" s="39"/>
      <c r="CY2568" s="39"/>
      <c r="CZ2568" s="39"/>
      <c r="DA2568" s="39"/>
      <c r="DB2568" s="39"/>
      <c r="DC2568" s="39"/>
      <c r="DD2568" s="39"/>
      <c r="DE2568" s="39"/>
      <c r="DF2568" s="39"/>
      <c r="DG2568" s="39"/>
      <c r="DH2568" s="39"/>
      <c r="DI2568" s="39"/>
      <c r="DJ2568" s="39"/>
      <c r="DK2568" s="39"/>
      <c r="DL2568" s="39"/>
      <c r="DM2568" s="39"/>
      <c r="DN2568" s="39"/>
      <c r="DO2568" s="39"/>
      <c r="DP2568" s="39"/>
      <c r="DQ2568" s="39"/>
      <c r="DR2568" s="39"/>
      <c r="DS2568" s="39"/>
      <c r="DT2568" s="39"/>
      <c r="DU2568" s="39"/>
      <c r="DV2568" s="39"/>
      <c r="DW2568" s="39"/>
      <c r="DX2568" s="39"/>
      <c r="DY2568" s="39"/>
      <c r="DZ2568" s="39"/>
      <c r="EA2568" s="39"/>
      <c r="EB2568" s="39"/>
      <c r="EC2568" s="39"/>
      <c r="ED2568" s="39"/>
      <c r="EE2568" s="39"/>
      <c r="EF2568" s="39"/>
      <c r="EG2568" s="39"/>
      <c r="EH2568" s="39"/>
      <c r="EI2568" s="39"/>
      <c r="EJ2568" s="39"/>
      <c r="EK2568" s="39"/>
      <c r="EL2568" s="39"/>
      <c r="EM2568" s="39"/>
      <c r="EN2568" s="39"/>
      <c r="EO2568" s="39"/>
      <c r="EP2568" s="39"/>
      <c r="EQ2568" s="39"/>
      <c r="ER2568" s="39"/>
      <c r="ES2568" s="39"/>
      <c r="ET2568" s="39"/>
      <c r="EU2568" s="39"/>
      <c r="EV2568" s="39"/>
      <c r="EW2568" s="39"/>
      <c r="EX2568" s="39"/>
      <c r="EY2568" s="39"/>
      <c r="EZ2568" s="39"/>
      <c r="FA2568" s="39"/>
      <c r="FB2568" s="39"/>
      <c r="FC2568" s="39"/>
      <c r="FD2568" s="39"/>
      <c r="FE2568" s="39"/>
      <c r="FF2568" s="39"/>
      <c r="FG2568" s="39"/>
      <c r="FH2568" s="39"/>
      <c r="FI2568" s="39"/>
      <c r="FJ2568" s="39"/>
    </row>
    <row r="2569" spans="1:166" x14ac:dyDescent="0.15">
      <c r="A2569" s="65"/>
      <c r="B2569" s="15"/>
      <c r="C2569" s="7"/>
      <c r="D2569" s="13"/>
      <c r="E2569" s="14"/>
      <c r="F2569" s="14"/>
      <c r="G2569" s="14"/>
      <c r="H2569" s="14"/>
      <c r="I2569" s="13"/>
      <c r="J2569" s="52"/>
      <c r="K2569" s="2"/>
      <c r="L2569" s="18"/>
      <c r="M2569" s="12"/>
      <c r="N2569" s="12"/>
      <c r="O2569" s="18"/>
      <c r="P2569" s="14"/>
      <c r="Q2569" s="27"/>
      <c r="R2569" s="14"/>
      <c r="S2569" s="4"/>
      <c r="T2569" s="52"/>
      <c r="U2569" s="45"/>
      <c r="V2569" s="45"/>
      <c r="W2569" s="45"/>
      <c r="X2569" s="58"/>
      <c r="Y2569" s="34"/>
      <c r="Z2569" s="39"/>
      <c r="AA2569" s="45"/>
      <c r="AB2569" s="34"/>
      <c r="AC2569" s="34"/>
      <c r="AD2569" s="34"/>
      <c r="AE2569" s="45"/>
      <c r="AF2569" s="35"/>
      <c r="AG2569" s="45"/>
      <c r="AH2569" s="45"/>
      <c r="AI2569" s="39"/>
      <c r="AJ2569" s="39"/>
      <c r="AK2569" s="39"/>
      <c r="AL2569" s="39"/>
      <c r="AM2569" s="39"/>
      <c r="AN2569" s="39"/>
      <c r="AO2569" s="39"/>
      <c r="AP2569" s="39"/>
      <c r="AQ2569" s="39"/>
      <c r="AR2569" s="39"/>
      <c r="AS2569" s="39"/>
      <c r="AT2569" s="39"/>
      <c r="AU2569" s="39"/>
      <c r="AV2569" s="39"/>
      <c r="AW2569" s="39"/>
      <c r="AX2569" s="39"/>
      <c r="AY2569" s="39"/>
      <c r="AZ2569" s="39"/>
      <c r="BA2569" s="39"/>
      <c r="BB2569" s="39"/>
      <c r="BC2569" s="39"/>
      <c r="BD2569" s="39"/>
      <c r="BE2569" s="39"/>
      <c r="BF2569" s="39"/>
      <c r="BG2569" s="39"/>
      <c r="BH2569" s="39"/>
      <c r="BI2569" s="39"/>
      <c r="BJ2569" s="39"/>
      <c r="BK2569" s="39"/>
      <c r="BL2569" s="39"/>
      <c r="BM2569" s="39"/>
      <c r="BN2569" s="39"/>
      <c r="BO2569" s="39"/>
      <c r="BP2569" s="39"/>
      <c r="BQ2569" s="39"/>
      <c r="BR2569" s="39"/>
      <c r="BS2569" s="39"/>
      <c r="BT2569" s="39"/>
      <c r="BU2569" s="39"/>
      <c r="BV2569" s="39"/>
      <c r="BW2569" s="39"/>
      <c r="BX2569" s="39"/>
      <c r="BY2569" s="39"/>
      <c r="BZ2569" s="39"/>
      <c r="CA2569" s="39"/>
      <c r="CB2569" s="39"/>
      <c r="CC2569" s="39"/>
      <c r="CD2569" s="39"/>
      <c r="CE2569" s="39"/>
      <c r="CF2569" s="39"/>
      <c r="CG2569" s="39"/>
      <c r="CH2569" s="39"/>
      <c r="CI2569" s="39"/>
      <c r="CJ2569" s="39"/>
      <c r="CK2569" s="39"/>
      <c r="CL2569" s="39"/>
      <c r="CM2569" s="39"/>
      <c r="CN2569" s="39"/>
      <c r="CO2569" s="39"/>
      <c r="CP2569" s="39"/>
      <c r="CQ2569" s="39"/>
      <c r="CR2569" s="39"/>
      <c r="CS2569" s="39"/>
      <c r="CT2569" s="39"/>
      <c r="CU2569" s="39"/>
      <c r="CV2569" s="39"/>
      <c r="CW2569" s="39"/>
      <c r="CX2569" s="39"/>
      <c r="CY2569" s="39"/>
      <c r="CZ2569" s="39"/>
      <c r="DA2569" s="39"/>
      <c r="DB2569" s="39"/>
      <c r="DC2569" s="39"/>
      <c r="DD2569" s="39"/>
      <c r="DE2569" s="39"/>
      <c r="DF2569" s="39"/>
      <c r="DG2569" s="39"/>
      <c r="DH2569" s="39"/>
      <c r="DI2569" s="39"/>
      <c r="DJ2569" s="39"/>
      <c r="DK2569" s="39"/>
      <c r="DL2569" s="39"/>
      <c r="DM2569" s="39"/>
      <c r="DN2569" s="39"/>
      <c r="DO2569" s="39"/>
      <c r="DP2569" s="39"/>
      <c r="DQ2569" s="39"/>
      <c r="DR2569" s="39"/>
      <c r="DS2569" s="39"/>
      <c r="DT2569" s="39"/>
      <c r="DU2569" s="39"/>
      <c r="DV2569" s="39"/>
      <c r="DW2569" s="39"/>
      <c r="DX2569" s="39"/>
      <c r="DY2569" s="39"/>
      <c r="DZ2569" s="39"/>
      <c r="EA2569" s="39"/>
      <c r="EB2569" s="39"/>
      <c r="EC2569" s="39"/>
      <c r="ED2569" s="39"/>
      <c r="EE2569" s="39"/>
      <c r="EF2569" s="39"/>
      <c r="EG2569" s="39"/>
      <c r="EH2569" s="39"/>
      <c r="EI2569" s="39"/>
      <c r="EJ2569" s="39"/>
      <c r="EK2569" s="39"/>
      <c r="EL2569" s="39"/>
      <c r="EM2569" s="39"/>
      <c r="EN2569" s="39"/>
      <c r="EO2569" s="39"/>
      <c r="EP2569" s="39"/>
      <c r="EQ2569" s="39"/>
      <c r="ER2569" s="39"/>
      <c r="ES2569" s="39"/>
      <c r="ET2569" s="39"/>
      <c r="EU2569" s="39"/>
      <c r="EV2569" s="39"/>
      <c r="EW2569" s="39"/>
      <c r="EX2569" s="39"/>
      <c r="EY2569" s="39"/>
      <c r="EZ2569" s="39"/>
      <c r="FA2569" s="39"/>
      <c r="FB2569" s="39"/>
      <c r="FC2569" s="39"/>
      <c r="FD2569" s="39"/>
      <c r="FE2569" s="39"/>
      <c r="FF2569" s="39"/>
      <c r="FG2569" s="39"/>
      <c r="FH2569" s="39"/>
      <c r="FI2569" s="39"/>
      <c r="FJ2569" s="39"/>
    </row>
    <row r="2570" spans="1:166" x14ac:dyDescent="0.15">
      <c r="A2570" s="65"/>
      <c r="B2570" s="15"/>
      <c r="C2570" s="7"/>
      <c r="D2570" s="13"/>
      <c r="E2570" s="14"/>
      <c r="F2570" s="14"/>
      <c r="G2570" s="14"/>
      <c r="H2570" s="14"/>
      <c r="I2570" s="13"/>
      <c r="J2570" s="52"/>
      <c r="K2570" s="2"/>
      <c r="L2570" s="18"/>
      <c r="M2570" s="12"/>
      <c r="N2570" s="12"/>
      <c r="O2570" s="18"/>
      <c r="P2570" s="14"/>
      <c r="Q2570" s="27"/>
      <c r="R2570" s="14"/>
      <c r="S2570" s="4"/>
      <c r="T2570" s="52"/>
      <c r="U2570" s="10"/>
      <c r="V2570" s="10"/>
      <c r="W2570" s="10"/>
      <c r="X2570" s="50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0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  <c r="EY2570" s="1"/>
      <c r="EZ2570" s="1"/>
      <c r="FA2570" s="1"/>
      <c r="FB2570" s="1"/>
      <c r="FC2570" s="1"/>
      <c r="FD2570" s="1"/>
      <c r="FE2570" s="1"/>
      <c r="FF2570" s="1"/>
      <c r="FG2570" s="1"/>
      <c r="FH2570" s="1"/>
      <c r="FI2570" s="1"/>
      <c r="FJ2570" s="1"/>
    </row>
    <row r="2571" spans="1:166" x14ac:dyDescent="0.15">
      <c r="A2571" s="65"/>
      <c r="B2571" s="15"/>
      <c r="C2571" s="7"/>
      <c r="D2571" s="13"/>
      <c r="E2571" s="14"/>
      <c r="F2571" s="14"/>
      <c r="G2571" s="14"/>
      <c r="H2571" s="14"/>
      <c r="I2571" s="13"/>
      <c r="J2571" s="52"/>
      <c r="K2571" s="2"/>
      <c r="L2571" s="18"/>
      <c r="M2571" s="12"/>
      <c r="N2571" s="12"/>
      <c r="O2571" s="18"/>
      <c r="P2571" s="14"/>
      <c r="Q2571" s="27"/>
      <c r="R2571" s="14"/>
      <c r="S2571" s="4"/>
      <c r="T2571" s="52"/>
      <c r="U2571" s="10"/>
      <c r="V2571" s="10"/>
      <c r="W2571" s="10"/>
      <c r="X2571" s="50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0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  <c r="EY2571" s="1"/>
      <c r="EZ2571" s="1"/>
      <c r="FA2571" s="1"/>
      <c r="FB2571" s="1"/>
      <c r="FC2571" s="1"/>
      <c r="FD2571" s="1"/>
      <c r="FE2571" s="1"/>
      <c r="FF2571" s="1"/>
      <c r="FG2571" s="1"/>
      <c r="FH2571" s="1"/>
      <c r="FI2571" s="1"/>
      <c r="FJ2571" s="1"/>
    </row>
    <row r="2572" spans="1:166" x14ac:dyDescent="0.15">
      <c r="A2572" s="65"/>
      <c r="B2572" s="15"/>
      <c r="C2572" s="7"/>
      <c r="D2572" s="13"/>
      <c r="E2572" s="14"/>
      <c r="F2572" s="14"/>
      <c r="G2572" s="14"/>
      <c r="H2572" s="14"/>
      <c r="I2572" s="13"/>
      <c r="J2572" s="52"/>
      <c r="K2572" s="2"/>
      <c r="L2572" s="18"/>
      <c r="M2572" s="12"/>
      <c r="N2572" s="12"/>
      <c r="O2572" s="18"/>
      <c r="P2572" s="14"/>
      <c r="Q2572" s="27"/>
      <c r="R2572" s="14"/>
      <c r="S2572" s="4"/>
      <c r="T2572" s="52"/>
      <c r="U2572" s="10"/>
      <c r="V2572" s="10"/>
      <c r="W2572" s="10"/>
      <c r="X2572" s="50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0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  <c r="EY2572" s="1"/>
      <c r="EZ2572" s="1"/>
      <c r="FA2572" s="1"/>
      <c r="FB2572" s="1"/>
      <c r="FC2572" s="1"/>
      <c r="FD2572" s="1"/>
      <c r="FE2572" s="1"/>
      <c r="FF2572" s="1"/>
      <c r="FG2572" s="1"/>
      <c r="FH2572" s="1"/>
      <c r="FI2572" s="1"/>
      <c r="FJ2572" s="1"/>
    </row>
    <row r="2573" spans="1:166" x14ac:dyDescent="0.15">
      <c r="A2573" s="65"/>
      <c r="B2573" s="15"/>
      <c r="C2573" s="7"/>
      <c r="D2573" s="13"/>
      <c r="E2573" s="14"/>
      <c r="F2573" s="14"/>
      <c r="G2573" s="14"/>
      <c r="H2573" s="14"/>
      <c r="I2573" s="13"/>
      <c r="J2573" s="52"/>
      <c r="K2573" s="2"/>
      <c r="L2573" s="18"/>
      <c r="M2573" s="12"/>
      <c r="N2573" s="12"/>
      <c r="O2573" s="18"/>
      <c r="P2573" s="14"/>
      <c r="Q2573" s="27"/>
      <c r="R2573" s="14"/>
      <c r="S2573" s="4"/>
      <c r="T2573" s="52"/>
      <c r="U2573" s="10"/>
      <c r="V2573" s="10"/>
      <c r="W2573" s="10"/>
      <c r="X2573" s="50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0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  <c r="EY2573" s="1"/>
      <c r="EZ2573" s="1"/>
      <c r="FA2573" s="1"/>
      <c r="FB2573" s="1"/>
      <c r="FC2573" s="1"/>
      <c r="FD2573" s="1"/>
      <c r="FE2573" s="1"/>
      <c r="FF2573" s="1"/>
      <c r="FG2573" s="1"/>
      <c r="FH2573" s="1"/>
      <c r="FI2573" s="1"/>
      <c r="FJ2573" s="1"/>
    </row>
    <row r="2574" spans="1:166" x14ac:dyDescent="0.15">
      <c r="A2574" s="65"/>
      <c r="B2574" s="15"/>
      <c r="C2574" s="7"/>
      <c r="D2574" s="13"/>
      <c r="E2574" s="14"/>
      <c r="F2574" s="14"/>
      <c r="G2574" s="14"/>
      <c r="H2574" s="14"/>
      <c r="I2574" s="13"/>
      <c r="J2574" s="52"/>
      <c r="K2574" s="2"/>
      <c r="L2574" s="18"/>
      <c r="M2574" s="12"/>
      <c r="N2574" s="12"/>
      <c r="O2574" s="18"/>
      <c r="P2574" s="14"/>
      <c r="Q2574" s="27"/>
      <c r="R2574" s="14"/>
      <c r="S2574" s="4"/>
      <c r="T2574" s="52"/>
      <c r="U2574" s="10"/>
      <c r="V2574" s="10"/>
      <c r="W2574" s="10"/>
      <c r="X2574" s="50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0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  <c r="EY2574" s="1"/>
      <c r="EZ2574" s="1"/>
      <c r="FA2574" s="1"/>
      <c r="FB2574" s="1"/>
      <c r="FC2574" s="1"/>
      <c r="FD2574" s="1"/>
      <c r="FE2574" s="1"/>
      <c r="FF2574" s="1"/>
      <c r="FG2574" s="1"/>
      <c r="FH2574" s="1"/>
      <c r="FI2574" s="1"/>
      <c r="FJ2574" s="1"/>
    </row>
    <row r="2575" spans="1:166" x14ac:dyDescent="0.15">
      <c r="A2575" s="65"/>
      <c r="B2575" s="15"/>
      <c r="C2575" s="7"/>
      <c r="D2575" s="13"/>
      <c r="E2575" s="14"/>
      <c r="F2575" s="14"/>
      <c r="G2575" s="14"/>
      <c r="H2575" s="14"/>
      <c r="I2575" s="13"/>
      <c r="J2575" s="52"/>
      <c r="K2575" s="2"/>
      <c r="L2575" s="18"/>
      <c r="M2575" s="12"/>
      <c r="N2575" s="12"/>
      <c r="O2575" s="18"/>
      <c r="P2575" s="14"/>
      <c r="Q2575" s="27"/>
      <c r="R2575" s="14"/>
      <c r="S2575" s="4"/>
      <c r="T2575" s="52"/>
      <c r="U2575" s="10"/>
      <c r="V2575" s="10"/>
      <c r="W2575" s="10"/>
      <c r="X2575" s="50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0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  <c r="EY2575" s="1"/>
      <c r="EZ2575" s="1"/>
      <c r="FA2575" s="1"/>
      <c r="FB2575" s="1"/>
      <c r="FC2575" s="1"/>
      <c r="FD2575" s="1"/>
      <c r="FE2575" s="1"/>
      <c r="FF2575" s="1"/>
      <c r="FG2575" s="1"/>
      <c r="FH2575" s="1"/>
      <c r="FI2575" s="1"/>
      <c r="FJ2575" s="1"/>
    </row>
    <row r="2576" spans="1:166" x14ac:dyDescent="0.15">
      <c r="A2576" s="65"/>
      <c r="B2576" s="15"/>
      <c r="C2576" s="7"/>
      <c r="D2576" s="13"/>
      <c r="E2576" s="14"/>
      <c r="F2576" s="14"/>
      <c r="G2576" s="14"/>
      <c r="H2576" s="14"/>
      <c r="I2576" s="13"/>
      <c r="J2576" s="52"/>
      <c r="K2576" s="2"/>
      <c r="L2576" s="18"/>
      <c r="M2576" s="12"/>
      <c r="N2576" s="12"/>
      <c r="O2576" s="18"/>
      <c r="P2576" s="14"/>
      <c r="Q2576" s="27"/>
      <c r="R2576" s="14"/>
      <c r="S2576" s="4"/>
      <c r="T2576" s="52"/>
      <c r="U2576" s="10"/>
      <c r="V2576" s="10"/>
      <c r="W2576" s="10"/>
      <c r="X2576" s="50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0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  <c r="EY2576" s="1"/>
      <c r="EZ2576" s="1"/>
      <c r="FA2576" s="1"/>
      <c r="FB2576" s="1"/>
      <c r="FC2576" s="1"/>
      <c r="FD2576" s="1"/>
      <c r="FE2576" s="1"/>
      <c r="FF2576" s="1"/>
      <c r="FG2576" s="1"/>
      <c r="FH2576" s="1"/>
      <c r="FI2576" s="1"/>
      <c r="FJ2576" s="1"/>
    </row>
    <row r="2577" spans="1:166" x14ac:dyDescent="0.15">
      <c r="A2577" s="65"/>
      <c r="B2577" s="15"/>
      <c r="C2577" s="7"/>
      <c r="D2577" s="13"/>
      <c r="E2577" s="14"/>
      <c r="F2577" s="14"/>
      <c r="G2577" s="14"/>
      <c r="H2577" s="14"/>
      <c r="I2577" s="13"/>
      <c r="J2577" s="52"/>
      <c r="K2577" s="2"/>
      <c r="L2577" s="18"/>
      <c r="M2577" s="12"/>
      <c r="N2577" s="12"/>
      <c r="O2577" s="18"/>
      <c r="P2577" s="14"/>
      <c r="Q2577" s="27"/>
      <c r="R2577" s="14"/>
      <c r="S2577" s="4"/>
      <c r="T2577" s="52"/>
      <c r="U2577" s="10"/>
      <c r="V2577" s="10"/>
      <c r="W2577" s="10"/>
      <c r="X2577" s="50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0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  <c r="EY2577" s="1"/>
      <c r="EZ2577" s="1"/>
      <c r="FA2577" s="1"/>
      <c r="FB2577" s="1"/>
      <c r="FC2577" s="1"/>
      <c r="FD2577" s="1"/>
      <c r="FE2577" s="1"/>
      <c r="FF2577" s="1"/>
      <c r="FG2577" s="1"/>
      <c r="FH2577" s="1"/>
      <c r="FI2577" s="1"/>
      <c r="FJ2577" s="1"/>
    </row>
    <row r="2578" spans="1:166" x14ac:dyDescent="0.15">
      <c r="A2578" s="65"/>
      <c r="B2578" s="15"/>
      <c r="C2578" s="7"/>
      <c r="D2578" s="13"/>
      <c r="E2578" s="14"/>
      <c r="F2578" s="14"/>
      <c r="G2578" s="14"/>
      <c r="H2578" s="14"/>
      <c r="I2578" s="13"/>
      <c r="J2578" s="52"/>
      <c r="K2578" s="2"/>
      <c r="L2578" s="18"/>
      <c r="M2578" s="12"/>
      <c r="N2578" s="12"/>
      <c r="O2578" s="18"/>
      <c r="P2578" s="14"/>
      <c r="Q2578" s="27"/>
      <c r="R2578" s="14"/>
      <c r="S2578" s="4"/>
      <c r="T2578" s="52"/>
      <c r="U2578" s="10"/>
      <c r="V2578" s="10"/>
      <c r="W2578" s="10"/>
      <c r="X2578" s="50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0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  <c r="EY2578" s="1"/>
      <c r="EZ2578" s="1"/>
      <c r="FA2578" s="1"/>
      <c r="FB2578" s="1"/>
      <c r="FC2578" s="1"/>
      <c r="FD2578" s="1"/>
      <c r="FE2578" s="1"/>
      <c r="FF2578" s="1"/>
      <c r="FG2578" s="1"/>
      <c r="FH2578" s="1"/>
      <c r="FI2578" s="1"/>
      <c r="FJ2578" s="1"/>
    </row>
    <row r="2579" spans="1:166" x14ac:dyDescent="0.15">
      <c r="A2579" s="65"/>
      <c r="B2579" s="15"/>
      <c r="C2579" s="7"/>
      <c r="D2579" s="13"/>
      <c r="E2579" s="14"/>
      <c r="F2579" s="14"/>
      <c r="G2579" s="14"/>
      <c r="H2579" s="14"/>
      <c r="I2579" s="13"/>
      <c r="J2579" s="52"/>
      <c r="K2579" s="2"/>
      <c r="L2579" s="18"/>
      <c r="M2579" s="12"/>
      <c r="N2579" s="12"/>
      <c r="O2579" s="18"/>
      <c r="P2579" s="14"/>
      <c r="Q2579" s="27"/>
      <c r="R2579" s="14"/>
      <c r="S2579" s="4"/>
      <c r="T2579" s="52"/>
      <c r="U2579" s="10"/>
      <c r="V2579" s="10"/>
      <c r="W2579" s="10"/>
      <c r="X2579" s="50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0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  <c r="EY2579" s="1"/>
      <c r="EZ2579" s="1"/>
      <c r="FA2579" s="1"/>
      <c r="FB2579" s="1"/>
      <c r="FC2579" s="1"/>
      <c r="FD2579" s="1"/>
      <c r="FE2579" s="1"/>
      <c r="FF2579" s="1"/>
      <c r="FG2579" s="1"/>
      <c r="FH2579" s="1"/>
      <c r="FI2579" s="1"/>
      <c r="FJ2579" s="1"/>
    </row>
    <row r="2580" spans="1:166" x14ac:dyDescent="0.15">
      <c r="A2580" s="65"/>
      <c r="B2580" s="15"/>
      <c r="C2580" s="7"/>
      <c r="D2580" s="13"/>
      <c r="E2580" s="14"/>
      <c r="F2580" s="14"/>
      <c r="G2580" s="14"/>
      <c r="H2580" s="14"/>
      <c r="I2580" s="13"/>
      <c r="J2580" s="52"/>
      <c r="K2580" s="2"/>
      <c r="L2580" s="18"/>
      <c r="M2580" s="12"/>
      <c r="N2580" s="12"/>
      <c r="O2580" s="18"/>
      <c r="P2580" s="14"/>
      <c r="Q2580" s="27"/>
      <c r="R2580" s="14"/>
      <c r="S2580" s="4"/>
      <c r="T2580" s="52"/>
      <c r="U2580" s="10"/>
      <c r="V2580" s="10"/>
      <c r="W2580" s="10"/>
      <c r="X2580" s="50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0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  <c r="EY2580" s="1"/>
      <c r="EZ2580" s="1"/>
      <c r="FA2580" s="1"/>
      <c r="FB2580" s="1"/>
      <c r="FC2580" s="1"/>
      <c r="FD2580" s="1"/>
      <c r="FE2580" s="1"/>
      <c r="FF2580" s="1"/>
      <c r="FG2580" s="1"/>
      <c r="FH2580" s="1"/>
      <c r="FI2580" s="1"/>
      <c r="FJ2580" s="1"/>
    </row>
    <row r="2581" spans="1:166" x14ac:dyDescent="0.15">
      <c r="A2581" s="65"/>
      <c r="B2581" s="15"/>
      <c r="C2581" s="7"/>
      <c r="D2581" s="13"/>
      <c r="E2581" s="14"/>
      <c r="F2581" s="14"/>
      <c r="G2581" s="14"/>
      <c r="H2581" s="14"/>
      <c r="I2581" s="13"/>
      <c r="J2581" s="52"/>
      <c r="K2581" s="2"/>
      <c r="L2581" s="18"/>
      <c r="M2581" s="12"/>
      <c r="N2581" s="12"/>
      <c r="O2581" s="18"/>
      <c r="P2581" s="14"/>
      <c r="Q2581" s="27"/>
      <c r="R2581" s="14"/>
      <c r="S2581" s="4"/>
      <c r="T2581" s="52"/>
      <c r="U2581" s="10"/>
      <c r="V2581" s="10"/>
      <c r="W2581" s="10"/>
      <c r="X2581" s="50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0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  <c r="EY2581" s="1"/>
      <c r="EZ2581" s="1"/>
      <c r="FA2581" s="1"/>
      <c r="FB2581" s="1"/>
      <c r="FC2581" s="1"/>
      <c r="FD2581" s="1"/>
      <c r="FE2581" s="1"/>
      <c r="FF2581" s="1"/>
      <c r="FG2581" s="1"/>
      <c r="FH2581" s="1"/>
      <c r="FI2581" s="1"/>
      <c r="FJ2581" s="1"/>
    </row>
    <row r="2582" spans="1:166" x14ac:dyDescent="0.15">
      <c r="A2582" s="65"/>
      <c r="B2582" s="15"/>
      <c r="C2582" s="7"/>
      <c r="D2582" s="13"/>
      <c r="E2582" s="14"/>
      <c r="F2582" s="14"/>
      <c r="G2582" s="14"/>
      <c r="H2582" s="14"/>
      <c r="I2582" s="13"/>
      <c r="J2582" s="52"/>
      <c r="K2582" s="2"/>
      <c r="L2582" s="18"/>
      <c r="M2582" s="12"/>
      <c r="N2582" s="12"/>
      <c r="O2582" s="18"/>
      <c r="P2582" s="14"/>
      <c r="Q2582" s="27"/>
      <c r="R2582" s="14"/>
      <c r="S2582" s="4"/>
      <c r="T2582" s="52"/>
      <c r="U2582" s="10"/>
      <c r="V2582" s="10"/>
      <c r="W2582" s="10"/>
      <c r="X2582" s="50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0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  <c r="EY2582" s="1"/>
      <c r="EZ2582" s="1"/>
      <c r="FA2582" s="1"/>
      <c r="FB2582" s="1"/>
      <c r="FC2582" s="1"/>
      <c r="FD2582" s="1"/>
      <c r="FE2582" s="1"/>
      <c r="FF2582" s="1"/>
      <c r="FG2582" s="1"/>
      <c r="FH2582" s="1"/>
      <c r="FI2582" s="1"/>
      <c r="FJ2582" s="1"/>
    </row>
    <row r="2583" spans="1:166" x14ac:dyDescent="0.15">
      <c r="A2583" s="65"/>
      <c r="B2583" s="15"/>
      <c r="C2583" s="7"/>
      <c r="D2583" s="13"/>
      <c r="E2583" s="14"/>
      <c r="F2583" s="14"/>
      <c r="G2583" s="14"/>
      <c r="H2583" s="14"/>
      <c r="I2583" s="13"/>
      <c r="J2583" s="52"/>
      <c r="K2583" s="2"/>
      <c r="L2583" s="18"/>
      <c r="M2583" s="12"/>
      <c r="N2583" s="12"/>
      <c r="O2583" s="18"/>
      <c r="P2583" s="14"/>
      <c r="Q2583" s="27"/>
      <c r="R2583" s="14"/>
      <c r="S2583" s="4"/>
      <c r="T2583" s="52"/>
      <c r="U2583" s="10"/>
      <c r="V2583" s="10"/>
      <c r="W2583" s="10"/>
      <c r="X2583" s="50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0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  <c r="EY2583" s="1"/>
      <c r="EZ2583" s="1"/>
      <c r="FA2583" s="1"/>
      <c r="FB2583" s="1"/>
      <c r="FC2583" s="1"/>
      <c r="FD2583" s="1"/>
      <c r="FE2583" s="1"/>
      <c r="FF2583" s="1"/>
      <c r="FG2583" s="1"/>
      <c r="FH2583" s="1"/>
      <c r="FI2583" s="1"/>
      <c r="FJ2583" s="1"/>
    </row>
    <row r="2584" spans="1:166" x14ac:dyDescent="0.15">
      <c r="A2584" s="65"/>
      <c r="B2584" s="15"/>
      <c r="C2584" s="7"/>
      <c r="D2584" s="13"/>
      <c r="E2584" s="14"/>
      <c r="F2584" s="14"/>
      <c r="G2584" s="14"/>
      <c r="H2584" s="14"/>
      <c r="I2584" s="13"/>
      <c r="J2584" s="52"/>
      <c r="K2584" s="2"/>
      <c r="L2584" s="18"/>
      <c r="M2584" s="12"/>
      <c r="N2584" s="12"/>
      <c r="O2584" s="18"/>
      <c r="P2584" s="14"/>
      <c r="Q2584" s="27"/>
      <c r="R2584" s="14"/>
      <c r="S2584" s="4"/>
      <c r="T2584" s="52"/>
      <c r="U2584" s="10"/>
      <c r="V2584" s="10"/>
      <c r="W2584" s="10"/>
      <c r="X2584" s="50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0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  <c r="EY2584" s="1"/>
      <c r="EZ2584" s="1"/>
      <c r="FA2584" s="1"/>
      <c r="FB2584" s="1"/>
      <c r="FC2584" s="1"/>
      <c r="FD2584" s="1"/>
      <c r="FE2584" s="1"/>
      <c r="FF2584" s="1"/>
      <c r="FG2584" s="1"/>
      <c r="FH2584" s="1"/>
      <c r="FI2584" s="1"/>
      <c r="FJ2584" s="1"/>
    </row>
    <row r="2585" spans="1:166" x14ac:dyDescent="0.15">
      <c r="A2585" s="65"/>
      <c r="B2585" s="15"/>
      <c r="C2585" s="7"/>
      <c r="D2585" s="13"/>
      <c r="E2585" s="14"/>
      <c r="F2585" s="14"/>
      <c r="G2585" s="14"/>
      <c r="H2585" s="14"/>
      <c r="I2585" s="13"/>
      <c r="J2585" s="52"/>
      <c r="K2585" s="2"/>
      <c r="L2585" s="18"/>
      <c r="M2585" s="12"/>
      <c r="N2585" s="12"/>
      <c r="O2585" s="18"/>
      <c r="P2585" s="14"/>
      <c r="Q2585" s="27"/>
      <c r="R2585" s="14"/>
      <c r="S2585" s="4"/>
      <c r="T2585" s="52"/>
      <c r="U2585" s="10"/>
      <c r="V2585" s="10"/>
      <c r="W2585" s="10"/>
      <c r="X2585" s="50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0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  <c r="EY2585" s="1"/>
      <c r="EZ2585" s="1"/>
      <c r="FA2585" s="1"/>
      <c r="FB2585" s="1"/>
      <c r="FC2585" s="1"/>
      <c r="FD2585" s="1"/>
      <c r="FE2585" s="1"/>
      <c r="FF2585" s="1"/>
      <c r="FG2585" s="1"/>
      <c r="FH2585" s="1"/>
      <c r="FI2585" s="1"/>
      <c r="FJ2585" s="1"/>
    </row>
    <row r="2586" spans="1:166" x14ac:dyDescent="0.15">
      <c r="A2586" s="65"/>
      <c r="B2586" s="15"/>
      <c r="C2586" s="7"/>
      <c r="D2586" s="13"/>
      <c r="E2586" s="14"/>
      <c r="F2586" s="14"/>
      <c r="G2586" s="14"/>
      <c r="H2586" s="14"/>
      <c r="I2586" s="13"/>
      <c r="J2586" s="52"/>
      <c r="K2586" s="2"/>
      <c r="L2586" s="18"/>
      <c r="M2586" s="12"/>
      <c r="N2586" s="12"/>
      <c r="O2586" s="18"/>
      <c r="P2586" s="14"/>
      <c r="Q2586" s="27"/>
      <c r="R2586" s="14"/>
      <c r="S2586" s="4"/>
      <c r="T2586" s="52"/>
      <c r="U2586" s="10"/>
      <c r="V2586" s="10"/>
      <c r="W2586" s="10"/>
      <c r="X2586" s="50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0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  <c r="EY2586" s="1"/>
      <c r="EZ2586" s="1"/>
      <c r="FA2586" s="1"/>
      <c r="FB2586" s="1"/>
      <c r="FC2586" s="1"/>
      <c r="FD2586" s="1"/>
      <c r="FE2586" s="1"/>
      <c r="FF2586" s="1"/>
      <c r="FG2586" s="1"/>
      <c r="FH2586" s="1"/>
      <c r="FI2586" s="1"/>
      <c r="FJ2586" s="1"/>
    </row>
    <row r="2587" spans="1:166" x14ac:dyDescent="0.15">
      <c r="A2587" s="65"/>
      <c r="B2587" s="15"/>
      <c r="C2587" s="7"/>
      <c r="D2587" s="13"/>
      <c r="E2587" s="14"/>
      <c r="F2587" s="14"/>
      <c r="G2587" s="14"/>
      <c r="H2587" s="14"/>
      <c r="I2587" s="13"/>
      <c r="J2587" s="52"/>
      <c r="K2587" s="2"/>
      <c r="L2587" s="18"/>
      <c r="M2587" s="12"/>
      <c r="N2587" s="12"/>
      <c r="O2587" s="18"/>
      <c r="P2587" s="14"/>
      <c r="Q2587" s="27"/>
      <c r="R2587" s="14"/>
      <c r="S2587" s="4"/>
      <c r="T2587" s="52"/>
      <c r="U2587" s="10"/>
      <c r="V2587" s="10"/>
      <c r="W2587" s="10"/>
      <c r="X2587" s="50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0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  <c r="EY2587" s="1"/>
      <c r="EZ2587" s="1"/>
      <c r="FA2587" s="1"/>
      <c r="FB2587" s="1"/>
      <c r="FC2587" s="1"/>
      <c r="FD2587" s="1"/>
      <c r="FE2587" s="1"/>
      <c r="FF2587" s="1"/>
      <c r="FG2587" s="1"/>
      <c r="FH2587" s="1"/>
      <c r="FI2587" s="1"/>
      <c r="FJ2587" s="1"/>
    </row>
    <row r="2588" spans="1:166" x14ac:dyDescent="0.15">
      <c r="A2588" s="65"/>
      <c r="B2588" s="15"/>
      <c r="C2588" s="7"/>
      <c r="D2588" s="13"/>
      <c r="E2588" s="14"/>
      <c r="F2588" s="14"/>
      <c r="G2588" s="14"/>
      <c r="H2588" s="14"/>
      <c r="I2588" s="13"/>
      <c r="J2588" s="52"/>
      <c r="K2588" s="2"/>
      <c r="L2588" s="18"/>
      <c r="M2588" s="12"/>
      <c r="N2588" s="12"/>
      <c r="O2588" s="18"/>
      <c r="P2588" s="14"/>
      <c r="Q2588" s="27"/>
      <c r="R2588" s="14"/>
      <c r="S2588" s="4"/>
      <c r="T2588" s="52"/>
      <c r="U2588" s="10"/>
      <c r="V2588" s="10"/>
      <c r="W2588" s="10"/>
      <c r="X2588" s="50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0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  <c r="EY2588" s="1"/>
      <c r="EZ2588" s="1"/>
      <c r="FA2588" s="1"/>
      <c r="FB2588" s="1"/>
      <c r="FC2588" s="1"/>
      <c r="FD2588" s="1"/>
      <c r="FE2588" s="1"/>
      <c r="FF2588" s="1"/>
      <c r="FG2588" s="1"/>
      <c r="FH2588" s="1"/>
      <c r="FI2588" s="1"/>
      <c r="FJ2588" s="1"/>
    </row>
    <row r="2589" spans="1:166" x14ac:dyDescent="0.15">
      <c r="A2589" s="65"/>
      <c r="B2589" s="15"/>
      <c r="C2589" s="7"/>
      <c r="D2589" s="13"/>
      <c r="E2589" s="14"/>
      <c r="F2589" s="14"/>
      <c r="G2589" s="14"/>
      <c r="H2589" s="14"/>
      <c r="I2589" s="13"/>
      <c r="J2589" s="52"/>
      <c r="K2589" s="2"/>
      <c r="L2589" s="18"/>
      <c r="M2589" s="12"/>
      <c r="N2589" s="12"/>
      <c r="O2589" s="18"/>
      <c r="P2589" s="14"/>
      <c r="Q2589" s="27"/>
      <c r="R2589" s="14"/>
      <c r="S2589" s="4"/>
      <c r="T2589" s="52"/>
      <c r="U2589" s="10"/>
      <c r="V2589" s="10"/>
      <c r="W2589" s="10"/>
      <c r="X2589" s="50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0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  <c r="EY2589" s="1"/>
      <c r="EZ2589" s="1"/>
      <c r="FA2589" s="1"/>
      <c r="FB2589" s="1"/>
      <c r="FC2589" s="1"/>
      <c r="FD2589" s="1"/>
      <c r="FE2589" s="1"/>
      <c r="FF2589" s="1"/>
      <c r="FG2589" s="1"/>
      <c r="FH2589" s="1"/>
      <c r="FI2589" s="1"/>
      <c r="FJ2589" s="1"/>
    </row>
    <row r="2590" spans="1:166" x14ac:dyDescent="0.15">
      <c r="A2590" s="65"/>
      <c r="B2590" s="15"/>
      <c r="C2590" s="7"/>
      <c r="D2590" s="13"/>
      <c r="E2590" s="14"/>
      <c r="F2590" s="14"/>
      <c r="G2590" s="14"/>
      <c r="H2590" s="14"/>
      <c r="I2590" s="13"/>
      <c r="J2590" s="52"/>
      <c r="K2590" s="2"/>
      <c r="L2590" s="18"/>
      <c r="M2590" s="12"/>
      <c r="N2590" s="12"/>
      <c r="O2590" s="18"/>
      <c r="P2590" s="14"/>
      <c r="Q2590" s="27"/>
      <c r="R2590" s="14"/>
      <c r="S2590" s="4"/>
      <c r="T2590" s="52"/>
      <c r="U2590" s="10"/>
      <c r="V2590" s="10"/>
      <c r="W2590" s="10"/>
      <c r="X2590" s="50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0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  <c r="EY2590" s="1"/>
      <c r="EZ2590" s="1"/>
      <c r="FA2590" s="1"/>
      <c r="FB2590" s="1"/>
      <c r="FC2590" s="1"/>
      <c r="FD2590" s="1"/>
      <c r="FE2590" s="1"/>
      <c r="FF2590" s="1"/>
      <c r="FG2590" s="1"/>
      <c r="FH2590" s="1"/>
      <c r="FI2590" s="1"/>
      <c r="FJ2590" s="1"/>
    </row>
    <row r="2591" spans="1:166" x14ac:dyDescent="0.15">
      <c r="A2591" s="65"/>
      <c r="B2591" s="15"/>
      <c r="C2591" s="7"/>
      <c r="D2591" s="13"/>
      <c r="E2591" s="14"/>
      <c r="F2591" s="14"/>
      <c r="G2591" s="14"/>
      <c r="H2591" s="14"/>
      <c r="I2591" s="13"/>
      <c r="J2591" s="52"/>
      <c r="K2591" s="2"/>
      <c r="L2591" s="18"/>
      <c r="M2591" s="12"/>
      <c r="N2591" s="12"/>
      <c r="O2591" s="18"/>
      <c r="P2591" s="14"/>
      <c r="Q2591" s="27"/>
      <c r="R2591" s="14"/>
      <c r="S2591" s="4"/>
      <c r="T2591" s="52"/>
      <c r="U2591" s="10"/>
      <c r="V2591" s="10"/>
      <c r="W2591" s="10"/>
      <c r="X2591" s="50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0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  <c r="EY2591" s="1"/>
      <c r="EZ2591" s="1"/>
      <c r="FA2591" s="1"/>
      <c r="FB2591" s="1"/>
      <c r="FC2591" s="1"/>
      <c r="FD2591" s="1"/>
      <c r="FE2591" s="1"/>
      <c r="FF2591" s="1"/>
      <c r="FG2591" s="1"/>
      <c r="FH2591" s="1"/>
      <c r="FI2591" s="1"/>
      <c r="FJ2591" s="1"/>
    </row>
    <row r="2592" spans="1:166" x14ac:dyDescent="0.15">
      <c r="A2592" s="65"/>
      <c r="B2592" s="15"/>
      <c r="C2592" s="7"/>
      <c r="D2592" s="13"/>
      <c r="E2592" s="14"/>
      <c r="F2592" s="14"/>
      <c r="G2592" s="14"/>
      <c r="H2592" s="14"/>
      <c r="I2592" s="13"/>
      <c r="J2592" s="52"/>
      <c r="K2592" s="2"/>
      <c r="L2592" s="18"/>
      <c r="M2592" s="12"/>
      <c r="N2592" s="12"/>
      <c r="O2592" s="18"/>
      <c r="P2592" s="14"/>
      <c r="Q2592" s="27"/>
      <c r="R2592" s="14"/>
      <c r="S2592" s="4"/>
      <c r="T2592" s="52"/>
      <c r="U2592" s="10"/>
      <c r="V2592" s="10"/>
      <c r="W2592" s="10"/>
      <c r="X2592" s="50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0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  <c r="EY2592" s="1"/>
      <c r="EZ2592" s="1"/>
      <c r="FA2592" s="1"/>
      <c r="FB2592" s="1"/>
      <c r="FC2592" s="1"/>
      <c r="FD2592" s="1"/>
      <c r="FE2592" s="1"/>
      <c r="FF2592" s="1"/>
      <c r="FG2592" s="1"/>
      <c r="FH2592" s="1"/>
      <c r="FI2592" s="1"/>
      <c r="FJ2592" s="1"/>
    </row>
    <row r="2593" spans="1:166" x14ac:dyDescent="0.15">
      <c r="A2593" s="65"/>
      <c r="B2593" s="15"/>
      <c r="C2593" s="7"/>
      <c r="D2593" s="13"/>
      <c r="E2593" s="14"/>
      <c r="F2593" s="14"/>
      <c r="G2593" s="14"/>
      <c r="H2593" s="14"/>
      <c r="I2593" s="13"/>
      <c r="J2593" s="52"/>
      <c r="K2593" s="2"/>
      <c r="L2593" s="18"/>
      <c r="M2593" s="12"/>
      <c r="N2593" s="12"/>
      <c r="O2593" s="18"/>
      <c r="P2593" s="14"/>
      <c r="Q2593" s="27"/>
      <c r="R2593" s="14"/>
      <c r="S2593" s="4"/>
      <c r="T2593" s="52"/>
      <c r="U2593" s="10"/>
      <c r="V2593" s="10"/>
      <c r="W2593" s="10"/>
      <c r="X2593" s="50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0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  <c r="EY2593" s="1"/>
      <c r="EZ2593" s="1"/>
      <c r="FA2593" s="1"/>
      <c r="FB2593" s="1"/>
      <c r="FC2593" s="1"/>
      <c r="FD2593" s="1"/>
      <c r="FE2593" s="1"/>
      <c r="FF2593" s="1"/>
      <c r="FG2593" s="1"/>
      <c r="FH2593" s="1"/>
      <c r="FI2593" s="1"/>
      <c r="FJ2593" s="1"/>
    </row>
    <row r="2594" spans="1:166" x14ac:dyDescent="0.15">
      <c r="A2594" s="65"/>
      <c r="B2594" s="15"/>
      <c r="C2594" s="7"/>
      <c r="D2594" s="13"/>
      <c r="E2594" s="14"/>
      <c r="F2594" s="14"/>
      <c r="G2594" s="14"/>
      <c r="H2594" s="14"/>
      <c r="I2594" s="13"/>
      <c r="J2594" s="52"/>
      <c r="K2594" s="2"/>
      <c r="L2594" s="18"/>
      <c r="M2594" s="12"/>
      <c r="N2594" s="12"/>
      <c r="O2594" s="18"/>
      <c r="P2594" s="14"/>
      <c r="Q2594" s="27"/>
      <c r="R2594" s="14"/>
      <c r="S2594" s="4"/>
      <c r="T2594" s="52"/>
      <c r="U2594" s="10"/>
      <c r="V2594" s="10"/>
      <c r="W2594" s="10"/>
      <c r="X2594" s="50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0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  <c r="EY2594" s="1"/>
      <c r="EZ2594" s="1"/>
      <c r="FA2594" s="1"/>
      <c r="FB2594" s="1"/>
      <c r="FC2594" s="1"/>
      <c r="FD2594" s="1"/>
      <c r="FE2594" s="1"/>
      <c r="FF2594" s="1"/>
      <c r="FG2594" s="1"/>
      <c r="FH2594" s="1"/>
      <c r="FI2594" s="1"/>
      <c r="FJ2594" s="1"/>
    </row>
    <row r="2595" spans="1:166" x14ac:dyDescent="0.15">
      <c r="A2595" s="65"/>
      <c r="B2595" s="15"/>
      <c r="C2595" s="7"/>
      <c r="D2595" s="13"/>
      <c r="E2595" s="14"/>
      <c r="F2595" s="14"/>
      <c r="G2595" s="14"/>
      <c r="H2595" s="14"/>
      <c r="I2595" s="13"/>
      <c r="J2595" s="52"/>
      <c r="K2595" s="2"/>
      <c r="L2595" s="18"/>
      <c r="M2595" s="12"/>
      <c r="N2595" s="12"/>
      <c r="O2595" s="18"/>
      <c r="P2595" s="14"/>
      <c r="Q2595" s="27"/>
      <c r="R2595" s="14"/>
      <c r="S2595" s="4"/>
      <c r="T2595" s="52"/>
      <c r="U2595" s="10"/>
      <c r="V2595" s="10"/>
      <c r="W2595" s="10"/>
      <c r="X2595" s="50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0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  <c r="EY2595" s="1"/>
      <c r="EZ2595" s="1"/>
      <c r="FA2595" s="1"/>
      <c r="FB2595" s="1"/>
      <c r="FC2595" s="1"/>
      <c r="FD2595" s="1"/>
      <c r="FE2595" s="1"/>
      <c r="FF2595" s="1"/>
      <c r="FG2595" s="1"/>
      <c r="FH2595" s="1"/>
      <c r="FI2595" s="1"/>
      <c r="FJ2595" s="1"/>
    </row>
    <row r="2596" spans="1:166" x14ac:dyDescent="0.15">
      <c r="A2596" s="65"/>
      <c r="B2596" s="15"/>
      <c r="C2596" s="7"/>
      <c r="D2596" s="13"/>
      <c r="E2596" s="14"/>
      <c r="F2596" s="14"/>
      <c r="G2596" s="14"/>
      <c r="H2596" s="14"/>
      <c r="I2596" s="13"/>
      <c r="J2596" s="52"/>
      <c r="K2596" s="2"/>
      <c r="L2596" s="18"/>
      <c r="M2596" s="12"/>
      <c r="N2596" s="12"/>
      <c r="O2596" s="18"/>
      <c r="P2596" s="14"/>
      <c r="Q2596" s="27"/>
      <c r="R2596" s="14"/>
      <c r="S2596" s="4"/>
      <c r="T2596" s="52"/>
      <c r="U2596" s="10"/>
      <c r="V2596" s="10"/>
      <c r="W2596" s="10"/>
      <c r="X2596" s="50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0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  <c r="EY2596" s="1"/>
      <c r="EZ2596" s="1"/>
      <c r="FA2596" s="1"/>
      <c r="FB2596" s="1"/>
      <c r="FC2596" s="1"/>
      <c r="FD2596" s="1"/>
      <c r="FE2596" s="1"/>
      <c r="FF2596" s="1"/>
      <c r="FG2596" s="1"/>
      <c r="FH2596" s="1"/>
      <c r="FI2596" s="1"/>
      <c r="FJ2596" s="1"/>
    </row>
    <row r="2597" spans="1:166" x14ac:dyDescent="0.15">
      <c r="A2597" s="65"/>
      <c r="B2597" s="15"/>
      <c r="C2597" s="7"/>
      <c r="D2597" s="13"/>
      <c r="E2597" s="14"/>
      <c r="F2597" s="14"/>
      <c r="G2597" s="14"/>
      <c r="H2597" s="14"/>
      <c r="I2597" s="13"/>
      <c r="J2597" s="52"/>
      <c r="K2597" s="2"/>
      <c r="L2597" s="18"/>
      <c r="M2597" s="12"/>
      <c r="N2597" s="12"/>
      <c r="O2597" s="18"/>
      <c r="P2597" s="14"/>
      <c r="Q2597" s="27"/>
      <c r="R2597" s="14"/>
      <c r="S2597" s="4"/>
      <c r="T2597" s="52"/>
      <c r="U2597" s="10"/>
      <c r="V2597" s="10"/>
      <c r="W2597" s="10"/>
      <c r="X2597" s="50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0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  <c r="EY2597" s="1"/>
      <c r="EZ2597" s="1"/>
      <c r="FA2597" s="1"/>
      <c r="FB2597" s="1"/>
      <c r="FC2597" s="1"/>
      <c r="FD2597" s="1"/>
      <c r="FE2597" s="1"/>
      <c r="FF2597" s="1"/>
      <c r="FG2597" s="1"/>
      <c r="FH2597" s="1"/>
      <c r="FI2597" s="1"/>
      <c r="FJ2597" s="1"/>
    </row>
    <row r="2598" spans="1:166" x14ac:dyDescent="0.15">
      <c r="A2598" s="65"/>
      <c r="B2598" s="15"/>
      <c r="C2598" s="7"/>
      <c r="D2598" s="13"/>
      <c r="E2598" s="14"/>
      <c r="F2598" s="14"/>
      <c r="G2598" s="14"/>
      <c r="H2598" s="14"/>
      <c r="I2598" s="13"/>
      <c r="J2598" s="52"/>
      <c r="K2598" s="2"/>
      <c r="L2598" s="18"/>
      <c r="M2598" s="12"/>
      <c r="N2598" s="12"/>
      <c r="O2598" s="18"/>
      <c r="P2598" s="14"/>
      <c r="Q2598" s="27"/>
      <c r="R2598" s="14"/>
      <c r="S2598" s="4"/>
      <c r="T2598" s="52"/>
      <c r="U2598" s="10"/>
      <c r="V2598" s="10"/>
      <c r="W2598" s="10"/>
      <c r="X2598" s="50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0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  <c r="EY2598" s="1"/>
      <c r="EZ2598" s="1"/>
      <c r="FA2598" s="1"/>
      <c r="FB2598" s="1"/>
      <c r="FC2598" s="1"/>
      <c r="FD2598" s="1"/>
      <c r="FE2598" s="1"/>
      <c r="FF2598" s="1"/>
      <c r="FG2598" s="1"/>
      <c r="FH2598" s="1"/>
      <c r="FI2598" s="1"/>
      <c r="FJ2598" s="1"/>
    </row>
    <row r="2599" spans="1:166" x14ac:dyDescent="0.15">
      <c r="A2599" s="65"/>
      <c r="B2599" s="15"/>
      <c r="C2599" s="7"/>
      <c r="D2599" s="13"/>
      <c r="E2599" s="14"/>
      <c r="F2599" s="14"/>
      <c r="G2599" s="14"/>
      <c r="H2599" s="14"/>
      <c r="I2599" s="13"/>
      <c r="J2599" s="52"/>
      <c r="K2599" s="2"/>
      <c r="L2599" s="18"/>
      <c r="M2599" s="12"/>
      <c r="N2599" s="12"/>
      <c r="O2599" s="18"/>
      <c r="P2599" s="14"/>
      <c r="Q2599" s="27"/>
      <c r="R2599" s="14"/>
      <c r="S2599" s="4"/>
      <c r="T2599" s="52"/>
      <c r="U2599" s="10"/>
      <c r="V2599" s="10"/>
      <c r="W2599" s="10"/>
      <c r="X2599" s="50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0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  <c r="EY2599" s="1"/>
      <c r="EZ2599" s="1"/>
      <c r="FA2599" s="1"/>
      <c r="FB2599" s="1"/>
      <c r="FC2599" s="1"/>
      <c r="FD2599" s="1"/>
      <c r="FE2599" s="1"/>
      <c r="FF2599" s="1"/>
      <c r="FG2599" s="1"/>
      <c r="FH2599" s="1"/>
      <c r="FI2599" s="1"/>
      <c r="FJ2599" s="1"/>
    </row>
    <row r="2600" spans="1:166" x14ac:dyDescent="0.15">
      <c r="A2600" s="65"/>
      <c r="B2600" s="15"/>
      <c r="C2600" s="7"/>
      <c r="D2600" s="13"/>
      <c r="E2600" s="14"/>
      <c r="F2600" s="14"/>
      <c r="G2600" s="14"/>
      <c r="H2600" s="14"/>
      <c r="I2600" s="13"/>
      <c r="J2600" s="52"/>
      <c r="K2600" s="2"/>
      <c r="L2600" s="18"/>
      <c r="M2600" s="12"/>
      <c r="N2600" s="12"/>
      <c r="O2600" s="18"/>
      <c r="P2600" s="14"/>
      <c r="Q2600" s="27"/>
      <c r="R2600" s="14"/>
      <c r="S2600" s="4"/>
      <c r="T2600" s="52"/>
      <c r="U2600" s="10"/>
      <c r="V2600" s="10"/>
      <c r="W2600" s="10"/>
      <c r="X2600" s="50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0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  <c r="EY2600" s="1"/>
      <c r="EZ2600" s="1"/>
      <c r="FA2600" s="1"/>
      <c r="FB2600" s="1"/>
      <c r="FC2600" s="1"/>
      <c r="FD2600" s="1"/>
      <c r="FE2600" s="1"/>
      <c r="FF2600" s="1"/>
      <c r="FG2600" s="1"/>
      <c r="FH2600" s="1"/>
      <c r="FI2600" s="1"/>
      <c r="FJ2600" s="1"/>
    </row>
    <row r="2601" spans="1:166" x14ac:dyDescent="0.15">
      <c r="A2601" s="65"/>
      <c r="B2601" s="15"/>
      <c r="C2601" s="7"/>
      <c r="D2601" s="13"/>
      <c r="E2601" s="14"/>
      <c r="F2601" s="14"/>
      <c r="G2601" s="14"/>
      <c r="H2601" s="14"/>
      <c r="I2601" s="13"/>
      <c r="J2601" s="52"/>
      <c r="K2601" s="2"/>
      <c r="L2601" s="18"/>
      <c r="M2601" s="12"/>
      <c r="N2601" s="12"/>
      <c r="O2601" s="18"/>
      <c r="P2601" s="14"/>
      <c r="Q2601" s="27"/>
      <c r="R2601" s="14"/>
      <c r="S2601" s="4"/>
      <c r="T2601" s="52"/>
      <c r="U2601" s="10"/>
      <c r="V2601" s="10"/>
      <c r="W2601" s="10"/>
      <c r="X2601" s="50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0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  <c r="EY2601" s="1"/>
      <c r="EZ2601" s="1"/>
      <c r="FA2601" s="1"/>
      <c r="FB2601" s="1"/>
      <c r="FC2601" s="1"/>
      <c r="FD2601" s="1"/>
      <c r="FE2601" s="1"/>
      <c r="FF2601" s="1"/>
      <c r="FG2601" s="1"/>
      <c r="FH2601" s="1"/>
      <c r="FI2601" s="1"/>
      <c r="FJ2601" s="1"/>
    </row>
    <row r="2602" spans="1:166" x14ac:dyDescent="0.15">
      <c r="A2602" s="65"/>
      <c r="B2602" s="15"/>
      <c r="C2602" s="7"/>
      <c r="D2602" s="13"/>
      <c r="E2602" s="14"/>
      <c r="F2602" s="14"/>
      <c r="G2602" s="14"/>
      <c r="H2602" s="14"/>
      <c r="I2602" s="13"/>
      <c r="J2602" s="52"/>
      <c r="K2602" s="2"/>
      <c r="L2602" s="18"/>
      <c r="M2602" s="12"/>
      <c r="N2602" s="12"/>
      <c r="O2602" s="18"/>
      <c r="P2602" s="14"/>
      <c r="Q2602" s="27"/>
      <c r="R2602" s="14"/>
      <c r="S2602" s="4"/>
      <c r="T2602" s="52"/>
      <c r="U2602" s="10"/>
      <c r="V2602" s="10"/>
      <c r="W2602" s="10"/>
      <c r="X2602" s="50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0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  <c r="EY2602" s="1"/>
      <c r="EZ2602" s="1"/>
      <c r="FA2602" s="1"/>
      <c r="FB2602" s="1"/>
      <c r="FC2602" s="1"/>
      <c r="FD2602" s="1"/>
      <c r="FE2602" s="1"/>
      <c r="FF2602" s="1"/>
      <c r="FG2602" s="1"/>
      <c r="FH2602" s="1"/>
      <c r="FI2602" s="1"/>
      <c r="FJ2602" s="1"/>
    </row>
    <row r="2603" spans="1:166" x14ac:dyDescent="0.15">
      <c r="A2603" s="65"/>
      <c r="B2603" s="15"/>
      <c r="C2603" s="7"/>
      <c r="D2603" s="13"/>
      <c r="E2603" s="14"/>
      <c r="F2603" s="14"/>
      <c r="G2603" s="14"/>
      <c r="H2603" s="14"/>
      <c r="I2603" s="13"/>
      <c r="J2603" s="52"/>
      <c r="K2603" s="2"/>
      <c r="L2603" s="18"/>
      <c r="M2603" s="12"/>
      <c r="N2603" s="12"/>
      <c r="O2603" s="18"/>
      <c r="P2603" s="14"/>
      <c r="Q2603" s="27"/>
      <c r="R2603" s="14"/>
      <c r="S2603" s="4"/>
      <c r="T2603" s="52"/>
      <c r="U2603" s="10"/>
      <c r="V2603" s="10"/>
      <c r="W2603" s="10"/>
      <c r="X2603" s="50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0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  <c r="EY2603" s="1"/>
      <c r="EZ2603" s="1"/>
      <c r="FA2603" s="1"/>
      <c r="FB2603" s="1"/>
      <c r="FC2603" s="1"/>
      <c r="FD2603" s="1"/>
      <c r="FE2603" s="1"/>
      <c r="FF2603" s="1"/>
      <c r="FG2603" s="1"/>
      <c r="FH2603" s="1"/>
      <c r="FI2603" s="1"/>
      <c r="FJ2603" s="1"/>
    </row>
    <row r="2604" spans="1:166" x14ac:dyDescent="0.15">
      <c r="A2604" s="65"/>
      <c r="B2604" s="15"/>
      <c r="C2604" s="7"/>
      <c r="D2604" s="13"/>
      <c r="E2604" s="14"/>
      <c r="F2604" s="14"/>
      <c r="G2604" s="14"/>
      <c r="H2604" s="14"/>
      <c r="I2604" s="13"/>
      <c r="J2604" s="52"/>
      <c r="K2604" s="2"/>
      <c r="L2604" s="18"/>
      <c r="M2604" s="12"/>
      <c r="N2604" s="12"/>
      <c r="O2604" s="18"/>
      <c r="P2604" s="14"/>
      <c r="Q2604" s="27"/>
      <c r="R2604" s="14"/>
      <c r="S2604" s="4"/>
      <c r="T2604" s="52"/>
      <c r="U2604" s="10"/>
      <c r="V2604" s="10"/>
      <c r="W2604" s="10"/>
      <c r="X2604" s="50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0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  <c r="EY2604" s="1"/>
      <c r="EZ2604" s="1"/>
      <c r="FA2604" s="1"/>
      <c r="FB2604" s="1"/>
      <c r="FC2604" s="1"/>
      <c r="FD2604" s="1"/>
      <c r="FE2604" s="1"/>
      <c r="FF2604" s="1"/>
      <c r="FG2604" s="1"/>
      <c r="FH2604" s="1"/>
      <c r="FI2604" s="1"/>
      <c r="FJ2604" s="1"/>
    </row>
    <row r="2605" spans="1:166" x14ac:dyDescent="0.15">
      <c r="A2605" s="65"/>
      <c r="B2605" s="15"/>
      <c r="C2605" s="7"/>
      <c r="D2605" s="13"/>
      <c r="E2605" s="14"/>
      <c r="F2605" s="14"/>
      <c r="G2605" s="14"/>
      <c r="H2605" s="14"/>
      <c r="I2605" s="13"/>
      <c r="J2605" s="52"/>
      <c r="K2605" s="2"/>
      <c r="L2605" s="18"/>
      <c r="M2605" s="12"/>
      <c r="N2605" s="12"/>
      <c r="O2605" s="18"/>
      <c r="P2605" s="14"/>
      <c r="Q2605" s="27"/>
      <c r="R2605" s="14"/>
      <c r="S2605" s="4"/>
      <c r="T2605" s="52"/>
      <c r="U2605" s="10"/>
      <c r="V2605" s="10"/>
      <c r="W2605" s="10"/>
      <c r="X2605" s="50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0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  <c r="EY2605" s="1"/>
      <c r="EZ2605" s="1"/>
      <c r="FA2605" s="1"/>
      <c r="FB2605" s="1"/>
      <c r="FC2605" s="1"/>
      <c r="FD2605" s="1"/>
      <c r="FE2605" s="1"/>
      <c r="FF2605" s="1"/>
      <c r="FG2605" s="1"/>
      <c r="FH2605" s="1"/>
      <c r="FI2605" s="1"/>
      <c r="FJ2605" s="1"/>
    </row>
    <row r="2606" spans="1:166" x14ac:dyDescent="0.15">
      <c r="A2606" s="65"/>
      <c r="B2606" s="15"/>
      <c r="C2606" s="7"/>
      <c r="D2606" s="13"/>
      <c r="E2606" s="14"/>
      <c r="F2606" s="14"/>
      <c r="G2606" s="14"/>
      <c r="H2606" s="14"/>
      <c r="I2606" s="13"/>
      <c r="J2606" s="52"/>
      <c r="K2606" s="2"/>
      <c r="L2606" s="18"/>
      <c r="M2606" s="12"/>
      <c r="N2606" s="12"/>
      <c r="O2606" s="18"/>
      <c r="P2606" s="14"/>
      <c r="Q2606" s="27"/>
      <c r="R2606" s="14"/>
      <c r="S2606" s="4"/>
      <c r="T2606" s="52"/>
      <c r="U2606" s="10"/>
      <c r="V2606" s="10"/>
      <c r="W2606" s="10"/>
      <c r="X2606" s="50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0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  <c r="EY2606" s="1"/>
      <c r="EZ2606" s="1"/>
      <c r="FA2606" s="1"/>
      <c r="FB2606" s="1"/>
      <c r="FC2606" s="1"/>
      <c r="FD2606" s="1"/>
      <c r="FE2606" s="1"/>
      <c r="FF2606" s="1"/>
      <c r="FG2606" s="1"/>
      <c r="FH2606" s="1"/>
      <c r="FI2606" s="1"/>
      <c r="FJ2606" s="1"/>
    </row>
    <row r="2607" spans="1:166" x14ac:dyDescent="0.15">
      <c r="A2607" s="65"/>
      <c r="B2607" s="15"/>
      <c r="C2607" s="7"/>
      <c r="D2607" s="13"/>
      <c r="E2607" s="14"/>
      <c r="F2607" s="14"/>
      <c r="G2607" s="14"/>
      <c r="H2607" s="14"/>
      <c r="I2607" s="13"/>
      <c r="J2607" s="52"/>
      <c r="K2607" s="2"/>
      <c r="L2607" s="18"/>
      <c r="M2607" s="12"/>
      <c r="N2607" s="12"/>
      <c r="O2607" s="18"/>
      <c r="P2607" s="14"/>
      <c r="Q2607" s="27"/>
      <c r="R2607" s="14"/>
      <c r="S2607" s="4"/>
      <c r="T2607" s="52"/>
      <c r="U2607" s="10"/>
      <c r="V2607" s="10"/>
      <c r="W2607" s="10"/>
      <c r="X2607" s="50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0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  <c r="EY2607" s="1"/>
      <c r="EZ2607" s="1"/>
      <c r="FA2607" s="1"/>
      <c r="FB2607" s="1"/>
      <c r="FC2607" s="1"/>
      <c r="FD2607" s="1"/>
      <c r="FE2607" s="1"/>
      <c r="FF2607" s="1"/>
      <c r="FG2607" s="1"/>
      <c r="FH2607" s="1"/>
      <c r="FI2607" s="1"/>
      <c r="FJ2607" s="1"/>
    </row>
    <row r="2608" spans="1:166" x14ac:dyDescent="0.15">
      <c r="A2608" s="65"/>
      <c r="B2608" s="15"/>
      <c r="C2608" s="7"/>
      <c r="D2608" s="13"/>
      <c r="E2608" s="14"/>
      <c r="F2608" s="14"/>
      <c r="G2608" s="14"/>
      <c r="H2608" s="14"/>
      <c r="I2608" s="13"/>
      <c r="J2608" s="52"/>
      <c r="K2608" s="2"/>
      <c r="L2608" s="18"/>
      <c r="M2608" s="12"/>
      <c r="N2608" s="12"/>
      <c r="O2608" s="18"/>
      <c r="P2608" s="14"/>
      <c r="Q2608" s="27"/>
      <c r="R2608" s="14"/>
      <c r="S2608" s="4"/>
      <c r="T2608" s="52"/>
      <c r="U2608" s="10"/>
      <c r="V2608" s="10"/>
      <c r="W2608" s="10"/>
      <c r="X2608" s="50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0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  <c r="EY2608" s="1"/>
      <c r="EZ2608" s="1"/>
      <c r="FA2608" s="1"/>
      <c r="FB2608" s="1"/>
      <c r="FC2608" s="1"/>
      <c r="FD2608" s="1"/>
      <c r="FE2608" s="1"/>
      <c r="FF2608" s="1"/>
      <c r="FG2608" s="1"/>
      <c r="FH2608" s="1"/>
      <c r="FI2608" s="1"/>
      <c r="FJ2608" s="1"/>
    </row>
    <row r="2609" spans="1:166" x14ac:dyDescent="0.15">
      <c r="A2609" s="65"/>
      <c r="B2609" s="15"/>
      <c r="C2609" s="7"/>
      <c r="D2609" s="13"/>
      <c r="E2609" s="14"/>
      <c r="F2609" s="14"/>
      <c r="G2609" s="14"/>
      <c r="H2609" s="14"/>
      <c r="I2609" s="13"/>
      <c r="J2609" s="52"/>
      <c r="K2609" s="2"/>
      <c r="L2609" s="18"/>
      <c r="M2609" s="12"/>
      <c r="N2609" s="12"/>
      <c r="O2609" s="18"/>
      <c r="P2609" s="14"/>
      <c r="Q2609" s="27"/>
      <c r="R2609" s="14"/>
      <c r="S2609" s="4"/>
      <c r="T2609" s="52"/>
      <c r="U2609" s="10"/>
      <c r="V2609" s="10"/>
      <c r="W2609" s="10"/>
      <c r="X2609" s="50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0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  <c r="EY2609" s="1"/>
      <c r="EZ2609" s="1"/>
      <c r="FA2609" s="1"/>
      <c r="FB2609" s="1"/>
      <c r="FC2609" s="1"/>
      <c r="FD2609" s="1"/>
      <c r="FE2609" s="1"/>
      <c r="FF2609" s="1"/>
      <c r="FG2609" s="1"/>
      <c r="FH2609" s="1"/>
      <c r="FI2609" s="1"/>
      <c r="FJ2609" s="1"/>
    </row>
    <row r="2610" spans="1:166" x14ac:dyDescent="0.15">
      <c r="A2610" s="65"/>
      <c r="B2610" s="15"/>
      <c r="C2610" s="7"/>
      <c r="D2610" s="13"/>
      <c r="E2610" s="14"/>
      <c r="F2610" s="14"/>
      <c r="G2610" s="14"/>
      <c r="H2610" s="14"/>
      <c r="I2610" s="13"/>
      <c r="J2610" s="52"/>
      <c r="K2610" s="2"/>
      <c r="L2610" s="18"/>
      <c r="M2610" s="12"/>
      <c r="N2610" s="12"/>
      <c r="O2610" s="18"/>
      <c r="P2610" s="14"/>
      <c r="Q2610" s="27"/>
      <c r="R2610" s="14"/>
      <c r="S2610" s="4"/>
      <c r="T2610" s="52"/>
      <c r="U2610" s="10"/>
      <c r="V2610" s="10"/>
      <c r="W2610" s="10"/>
      <c r="X2610" s="50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0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  <c r="EY2610" s="1"/>
      <c r="EZ2610" s="1"/>
      <c r="FA2610" s="1"/>
      <c r="FB2610" s="1"/>
      <c r="FC2610" s="1"/>
      <c r="FD2610" s="1"/>
      <c r="FE2610" s="1"/>
      <c r="FF2610" s="1"/>
      <c r="FG2610" s="1"/>
      <c r="FH2610" s="1"/>
      <c r="FI2610" s="1"/>
      <c r="FJ2610" s="1"/>
    </row>
    <row r="2611" spans="1:166" x14ac:dyDescent="0.15">
      <c r="A2611" s="65"/>
      <c r="B2611" s="15"/>
      <c r="C2611" s="7"/>
      <c r="D2611" s="13"/>
      <c r="E2611" s="14"/>
      <c r="F2611" s="14"/>
      <c r="G2611" s="14"/>
      <c r="H2611" s="14"/>
      <c r="I2611" s="13"/>
      <c r="J2611" s="52"/>
      <c r="K2611" s="2"/>
      <c r="L2611" s="18"/>
      <c r="M2611" s="12"/>
      <c r="N2611" s="12"/>
      <c r="O2611" s="18"/>
      <c r="P2611" s="14"/>
      <c r="Q2611" s="27"/>
      <c r="R2611" s="14"/>
      <c r="S2611" s="4"/>
      <c r="T2611" s="52"/>
      <c r="U2611" s="10"/>
      <c r="V2611" s="10"/>
      <c r="W2611" s="10"/>
      <c r="X2611" s="50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0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  <c r="EY2611" s="1"/>
      <c r="EZ2611" s="1"/>
      <c r="FA2611" s="1"/>
      <c r="FB2611" s="1"/>
      <c r="FC2611" s="1"/>
      <c r="FD2611" s="1"/>
      <c r="FE2611" s="1"/>
      <c r="FF2611" s="1"/>
      <c r="FG2611" s="1"/>
      <c r="FH2611" s="1"/>
      <c r="FI2611" s="1"/>
      <c r="FJ2611" s="1"/>
    </row>
    <row r="2612" spans="1:166" x14ac:dyDescent="0.15">
      <c r="A2612" s="65"/>
      <c r="B2612" s="15"/>
      <c r="C2612" s="7"/>
      <c r="D2612" s="13"/>
      <c r="E2612" s="14"/>
      <c r="F2612" s="14"/>
      <c r="G2612" s="14"/>
      <c r="H2612" s="14"/>
      <c r="I2612" s="13"/>
      <c r="J2612" s="52"/>
      <c r="K2612" s="2"/>
      <c r="L2612" s="18"/>
      <c r="M2612" s="12"/>
      <c r="N2612" s="12"/>
      <c r="O2612" s="18"/>
      <c r="P2612" s="14"/>
      <c r="Q2612" s="27"/>
      <c r="R2612" s="14"/>
      <c r="S2612" s="4"/>
      <c r="T2612" s="52"/>
      <c r="U2612" s="10"/>
      <c r="V2612" s="10"/>
      <c r="W2612" s="10"/>
      <c r="X2612" s="50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0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  <c r="EY2612" s="1"/>
      <c r="EZ2612" s="1"/>
      <c r="FA2612" s="1"/>
      <c r="FB2612" s="1"/>
      <c r="FC2612" s="1"/>
      <c r="FD2612" s="1"/>
      <c r="FE2612" s="1"/>
      <c r="FF2612" s="1"/>
      <c r="FG2612" s="1"/>
      <c r="FH2612" s="1"/>
      <c r="FI2612" s="1"/>
      <c r="FJ2612" s="1"/>
    </row>
    <row r="2613" spans="1:166" x14ac:dyDescent="0.15">
      <c r="A2613" s="65"/>
      <c r="B2613" s="15"/>
      <c r="C2613" s="7"/>
      <c r="D2613" s="13"/>
      <c r="E2613" s="14"/>
      <c r="F2613" s="14"/>
      <c r="G2613" s="14"/>
      <c r="H2613" s="14"/>
      <c r="I2613" s="13"/>
      <c r="J2613" s="52"/>
      <c r="K2613" s="2"/>
      <c r="L2613" s="18"/>
      <c r="M2613" s="12"/>
      <c r="N2613" s="12"/>
      <c r="O2613" s="18"/>
      <c r="P2613" s="14"/>
      <c r="Q2613" s="27"/>
      <c r="R2613" s="14"/>
      <c r="S2613" s="4"/>
      <c r="T2613" s="52"/>
      <c r="U2613" s="10"/>
      <c r="V2613" s="10"/>
      <c r="W2613" s="10"/>
      <c r="X2613" s="50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0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  <c r="EY2613" s="1"/>
      <c r="EZ2613" s="1"/>
      <c r="FA2613" s="1"/>
      <c r="FB2613" s="1"/>
      <c r="FC2613" s="1"/>
      <c r="FD2613" s="1"/>
      <c r="FE2613" s="1"/>
      <c r="FF2613" s="1"/>
      <c r="FG2613" s="1"/>
      <c r="FH2613" s="1"/>
      <c r="FI2613" s="1"/>
      <c r="FJ2613" s="1"/>
    </row>
    <row r="2614" spans="1:166" x14ac:dyDescent="0.15">
      <c r="A2614" s="65"/>
      <c r="B2614" s="15"/>
      <c r="C2614" s="7"/>
      <c r="D2614" s="13"/>
      <c r="E2614" s="14"/>
      <c r="F2614" s="14"/>
      <c r="G2614" s="14"/>
      <c r="H2614" s="14"/>
      <c r="I2614" s="13"/>
      <c r="J2614" s="52"/>
      <c r="K2614" s="2"/>
      <c r="L2614" s="18"/>
      <c r="M2614" s="12"/>
      <c r="N2614" s="12"/>
      <c r="O2614" s="18"/>
      <c r="P2614" s="14"/>
      <c r="Q2614" s="27"/>
      <c r="R2614" s="14"/>
      <c r="S2614" s="4"/>
      <c r="T2614" s="52"/>
      <c r="U2614" s="10"/>
      <c r="V2614" s="10"/>
      <c r="W2614" s="10"/>
      <c r="X2614" s="50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0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  <c r="EY2614" s="1"/>
      <c r="EZ2614" s="1"/>
      <c r="FA2614" s="1"/>
      <c r="FB2614" s="1"/>
      <c r="FC2614" s="1"/>
      <c r="FD2614" s="1"/>
      <c r="FE2614" s="1"/>
      <c r="FF2614" s="1"/>
      <c r="FG2614" s="1"/>
      <c r="FH2614" s="1"/>
      <c r="FI2614" s="1"/>
      <c r="FJ2614" s="1"/>
    </row>
    <row r="2615" spans="1:166" x14ac:dyDescent="0.15">
      <c r="A2615" s="65"/>
      <c r="B2615" s="15"/>
      <c r="C2615" s="7"/>
      <c r="D2615" s="13"/>
      <c r="E2615" s="14"/>
      <c r="F2615" s="14"/>
      <c r="G2615" s="14"/>
      <c r="H2615" s="14"/>
      <c r="I2615" s="13"/>
      <c r="J2615" s="52"/>
      <c r="K2615" s="2"/>
      <c r="L2615" s="18"/>
      <c r="M2615" s="12"/>
      <c r="N2615" s="12"/>
      <c r="O2615" s="18"/>
      <c r="P2615" s="14"/>
      <c r="Q2615" s="27"/>
      <c r="R2615" s="14"/>
      <c r="S2615" s="4"/>
      <c r="T2615" s="52"/>
      <c r="U2615" s="10"/>
      <c r="V2615" s="10"/>
      <c r="W2615" s="10"/>
      <c r="X2615" s="50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0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  <c r="EY2615" s="1"/>
      <c r="EZ2615" s="1"/>
      <c r="FA2615" s="1"/>
      <c r="FB2615" s="1"/>
      <c r="FC2615" s="1"/>
      <c r="FD2615" s="1"/>
      <c r="FE2615" s="1"/>
      <c r="FF2615" s="1"/>
      <c r="FG2615" s="1"/>
      <c r="FH2615" s="1"/>
      <c r="FI2615" s="1"/>
      <c r="FJ2615" s="1"/>
    </row>
    <row r="2616" spans="1:166" x14ac:dyDescent="0.15">
      <c r="A2616" s="65"/>
      <c r="B2616" s="15"/>
      <c r="C2616" s="7"/>
      <c r="D2616" s="13"/>
      <c r="E2616" s="14"/>
      <c r="F2616" s="14"/>
      <c r="G2616" s="14"/>
      <c r="H2616" s="14"/>
      <c r="I2616" s="13"/>
      <c r="J2616" s="52"/>
      <c r="K2616" s="2"/>
      <c r="L2616" s="18"/>
      <c r="M2616" s="12"/>
      <c r="N2616" s="12"/>
      <c r="O2616" s="18"/>
      <c r="P2616" s="14"/>
      <c r="Q2616" s="27"/>
      <c r="R2616" s="14"/>
      <c r="S2616" s="4"/>
      <c r="T2616" s="52"/>
      <c r="U2616" s="10"/>
      <c r="V2616" s="10"/>
      <c r="W2616" s="10"/>
      <c r="X2616" s="50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0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  <c r="EY2616" s="1"/>
      <c r="EZ2616" s="1"/>
      <c r="FA2616" s="1"/>
      <c r="FB2616" s="1"/>
      <c r="FC2616" s="1"/>
      <c r="FD2616" s="1"/>
      <c r="FE2616" s="1"/>
      <c r="FF2616" s="1"/>
      <c r="FG2616" s="1"/>
      <c r="FH2616" s="1"/>
      <c r="FI2616" s="1"/>
      <c r="FJ2616" s="1"/>
    </row>
    <row r="2617" spans="1:166" x14ac:dyDescent="0.15">
      <c r="A2617" s="65"/>
      <c r="B2617" s="15"/>
      <c r="C2617" s="7"/>
      <c r="D2617" s="13"/>
      <c r="E2617" s="14"/>
      <c r="F2617" s="14"/>
      <c r="G2617" s="14"/>
      <c r="H2617" s="14"/>
      <c r="I2617" s="13"/>
      <c r="J2617" s="52"/>
      <c r="K2617" s="2"/>
      <c r="L2617" s="18"/>
      <c r="M2617" s="12"/>
      <c r="N2617" s="12"/>
      <c r="O2617" s="18"/>
      <c r="P2617" s="14"/>
      <c r="Q2617" s="27"/>
      <c r="R2617" s="14"/>
      <c r="S2617" s="4"/>
      <c r="T2617" s="52"/>
      <c r="U2617" s="10"/>
      <c r="V2617" s="10"/>
      <c r="W2617" s="10"/>
      <c r="X2617" s="50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0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  <c r="EY2617" s="1"/>
      <c r="EZ2617" s="1"/>
      <c r="FA2617" s="1"/>
      <c r="FB2617" s="1"/>
      <c r="FC2617" s="1"/>
      <c r="FD2617" s="1"/>
      <c r="FE2617" s="1"/>
      <c r="FF2617" s="1"/>
      <c r="FG2617" s="1"/>
      <c r="FH2617" s="1"/>
      <c r="FI2617" s="1"/>
      <c r="FJ2617" s="1"/>
    </row>
    <row r="2618" spans="1:166" x14ac:dyDescent="0.15">
      <c r="A2618" s="65"/>
      <c r="B2618" s="15"/>
      <c r="C2618" s="7"/>
      <c r="D2618" s="13"/>
      <c r="E2618" s="14"/>
      <c r="F2618" s="14"/>
      <c r="G2618" s="14"/>
      <c r="H2618" s="14"/>
      <c r="I2618" s="13"/>
      <c r="J2618" s="52"/>
      <c r="K2618" s="2"/>
      <c r="L2618" s="18"/>
      <c r="M2618" s="12"/>
      <c r="N2618" s="12"/>
      <c r="O2618" s="18"/>
      <c r="P2618" s="14"/>
      <c r="Q2618" s="27"/>
      <c r="R2618" s="14"/>
      <c r="S2618" s="4"/>
      <c r="T2618" s="52"/>
      <c r="U2618" s="10"/>
      <c r="V2618" s="10"/>
      <c r="W2618" s="10"/>
      <c r="X2618" s="50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0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  <c r="EY2618" s="1"/>
      <c r="EZ2618" s="1"/>
      <c r="FA2618" s="1"/>
      <c r="FB2618" s="1"/>
      <c r="FC2618" s="1"/>
      <c r="FD2618" s="1"/>
      <c r="FE2618" s="1"/>
      <c r="FF2618" s="1"/>
      <c r="FG2618" s="1"/>
      <c r="FH2618" s="1"/>
      <c r="FI2618" s="1"/>
      <c r="FJ2618" s="1"/>
    </row>
    <row r="2619" spans="1:166" x14ac:dyDescent="0.15">
      <c r="A2619" s="65"/>
      <c r="B2619" s="15"/>
      <c r="C2619" s="7"/>
      <c r="D2619" s="13"/>
      <c r="E2619" s="14"/>
      <c r="F2619" s="14"/>
      <c r="G2619" s="14"/>
      <c r="H2619" s="14"/>
      <c r="I2619" s="13"/>
      <c r="J2619" s="52"/>
      <c r="K2619" s="2"/>
      <c r="L2619" s="18"/>
      <c r="M2619" s="12"/>
      <c r="N2619" s="12"/>
      <c r="O2619" s="18"/>
      <c r="P2619" s="14"/>
      <c r="Q2619" s="27"/>
      <c r="R2619" s="14"/>
      <c r="S2619" s="4"/>
      <c r="T2619" s="52"/>
      <c r="U2619" s="10"/>
      <c r="V2619" s="10"/>
      <c r="W2619" s="10"/>
      <c r="X2619" s="50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0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  <c r="EY2619" s="1"/>
      <c r="EZ2619" s="1"/>
      <c r="FA2619" s="1"/>
      <c r="FB2619" s="1"/>
      <c r="FC2619" s="1"/>
      <c r="FD2619" s="1"/>
      <c r="FE2619" s="1"/>
      <c r="FF2619" s="1"/>
      <c r="FG2619" s="1"/>
      <c r="FH2619" s="1"/>
      <c r="FI2619" s="1"/>
      <c r="FJ2619" s="1"/>
    </row>
    <row r="2620" spans="1:166" x14ac:dyDescent="0.15">
      <c r="A2620" s="65"/>
      <c r="B2620" s="15"/>
      <c r="C2620" s="7"/>
      <c r="D2620" s="13"/>
      <c r="E2620" s="14"/>
      <c r="F2620" s="14"/>
      <c r="G2620" s="14"/>
      <c r="H2620" s="14"/>
      <c r="I2620" s="13"/>
      <c r="J2620" s="52"/>
      <c r="K2620" s="2"/>
      <c r="L2620" s="18"/>
      <c r="M2620" s="12"/>
      <c r="N2620" s="12"/>
      <c r="O2620" s="18"/>
      <c r="P2620" s="14"/>
      <c r="Q2620" s="27"/>
      <c r="R2620" s="14"/>
      <c r="S2620" s="4"/>
      <c r="T2620" s="52"/>
      <c r="U2620" s="10"/>
      <c r="V2620" s="10"/>
      <c r="W2620" s="10"/>
      <c r="X2620" s="50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0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  <c r="EY2620" s="1"/>
      <c r="EZ2620" s="1"/>
      <c r="FA2620" s="1"/>
      <c r="FB2620" s="1"/>
      <c r="FC2620" s="1"/>
      <c r="FD2620" s="1"/>
      <c r="FE2620" s="1"/>
      <c r="FF2620" s="1"/>
      <c r="FG2620" s="1"/>
      <c r="FH2620" s="1"/>
      <c r="FI2620" s="1"/>
      <c r="FJ2620" s="1"/>
    </row>
    <row r="2621" spans="1:166" x14ac:dyDescent="0.15">
      <c r="A2621" s="65"/>
      <c r="B2621" s="15"/>
      <c r="C2621" s="7"/>
      <c r="D2621" s="13"/>
      <c r="E2621" s="14"/>
      <c r="F2621" s="14"/>
      <c r="G2621" s="14"/>
      <c r="H2621" s="14"/>
      <c r="I2621" s="13"/>
      <c r="J2621" s="52"/>
      <c r="K2621" s="2"/>
      <c r="L2621" s="18"/>
      <c r="M2621" s="12"/>
      <c r="N2621" s="12"/>
      <c r="O2621" s="18"/>
      <c r="P2621" s="14"/>
      <c r="Q2621" s="27"/>
      <c r="R2621" s="14"/>
      <c r="S2621" s="4"/>
      <c r="T2621" s="52"/>
      <c r="U2621" s="10"/>
      <c r="V2621" s="10"/>
      <c r="W2621" s="10"/>
      <c r="X2621" s="50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0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  <c r="EY2621" s="1"/>
      <c r="EZ2621" s="1"/>
      <c r="FA2621" s="1"/>
      <c r="FB2621" s="1"/>
      <c r="FC2621" s="1"/>
      <c r="FD2621" s="1"/>
      <c r="FE2621" s="1"/>
      <c r="FF2621" s="1"/>
      <c r="FG2621" s="1"/>
      <c r="FH2621" s="1"/>
      <c r="FI2621" s="1"/>
      <c r="FJ2621" s="1"/>
    </row>
    <row r="2622" spans="1:166" x14ac:dyDescent="0.15">
      <c r="A2622" s="65"/>
      <c r="B2622" s="15"/>
      <c r="C2622" s="7"/>
      <c r="D2622" s="13"/>
      <c r="E2622" s="14"/>
      <c r="F2622" s="14"/>
      <c r="G2622" s="14"/>
      <c r="H2622" s="14"/>
      <c r="I2622" s="13"/>
      <c r="J2622" s="52"/>
      <c r="K2622" s="2"/>
      <c r="L2622" s="18"/>
      <c r="M2622" s="12"/>
      <c r="N2622" s="12"/>
      <c r="O2622" s="18"/>
      <c r="P2622" s="14"/>
      <c r="Q2622" s="27"/>
      <c r="R2622" s="14"/>
      <c r="S2622" s="4"/>
      <c r="T2622" s="52"/>
      <c r="U2622" s="10"/>
      <c r="V2622" s="10"/>
      <c r="W2622" s="10"/>
      <c r="X2622" s="50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0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  <c r="EY2622" s="1"/>
      <c r="EZ2622" s="1"/>
      <c r="FA2622" s="1"/>
      <c r="FB2622" s="1"/>
      <c r="FC2622" s="1"/>
      <c r="FD2622" s="1"/>
      <c r="FE2622" s="1"/>
      <c r="FF2622" s="1"/>
      <c r="FG2622" s="1"/>
      <c r="FH2622" s="1"/>
      <c r="FI2622" s="1"/>
      <c r="FJ2622" s="1"/>
    </row>
    <row r="2623" spans="1:166" x14ac:dyDescent="0.15">
      <c r="A2623" s="65"/>
      <c r="B2623" s="15"/>
      <c r="C2623" s="7"/>
      <c r="D2623" s="13"/>
      <c r="E2623" s="14"/>
      <c r="F2623" s="14"/>
      <c r="G2623" s="14"/>
      <c r="H2623" s="14"/>
      <c r="I2623" s="13"/>
      <c r="J2623" s="52"/>
      <c r="K2623" s="2"/>
      <c r="L2623" s="18"/>
      <c r="M2623" s="12"/>
      <c r="N2623" s="12"/>
      <c r="O2623" s="18"/>
      <c r="P2623" s="14"/>
      <c r="Q2623" s="27"/>
      <c r="R2623" s="14"/>
      <c r="S2623" s="4"/>
      <c r="T2623" s="52"/>
      <c r="U2623" s="10"/>
      <c r="V2623" s="10"/>
      <c r="W2623" s="10"/>
      <c r="X2623" s="50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0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  <c r="EY2623" s="1"/>
      <c r="EZ2623" s="1"/>
      <c r="FA2623" s="1"/>
      <c r="FB2623" s="1"/>
      <c r="FC2623" s="1"/>
      <c r="FD2623" s="1"/>
      <c r="FE2623" s="1"/>
      <c r="FF2623" s="1"/>
      <c r="FG2623" s="1"/>
      <c r="FH2623" s="1"/>
      <c r="FI2623" s="1"/>
      <c r="FJ2623" s="1"/>
    </row>
    <row r="2624" spans="1:166" x14ac:dyDescent="0.15">
      <c r="A2624" s="65"/>
      <c r="B2624" s="15"/>
      <c r="C2624" s="7"/>
      <c r="D2624" s="13"/>
      <c r="E2624" s="14"/>
      <c r="F2624" s="14"/>
      <c r="G2624" s="14"/>
      <c r="H2624" s="14"/>
      <c r="I2624" s="13"/>
      <c r="J2624" s="52"/>
      <c r="K2624" s="2"/>
      <c r="L2624" s="18"/>
      <c r="M2624" s="12"/>
      <c r="N2624" s="12"/>
      <c r="O2624" s="18"/>
      <c r="P2624" s="14"/>
      <c r="Q2624" s="27"/>
      <c r="R2624" s="14"/>
      <c r="S2624" s="4"/>
      <c r="T2624" s="52"/>
      <c r="U2624" s="10"/>
      <c r="V2624" s="10"/>
      <c r="W2624" s="10"/>
      <c r="X2624" s="50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0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  <c r="EY2624" s="1"/>
      <c r="EZ2624" s="1"/>
      <c r="FA2624" s="1"/>
      <c r="FB2624" s="1"/>
      <c r="FC2624" s="1"/>
      <c r="FD2624" s="1"/>
      <c r="FE2624" s="1"/>
      <c r="FF2624" s="1"/>
      <c r="FG2624" s="1"/>
      <c r="FH2624" s="1"/>
      <c r="FI2624" s="1"/>
      <c r="FJ2624" s="1"/>
    </row>
    <row r="2625" spans="1:166" x14ac:dyDescent="0.15">
      <c r="A2625" s="65"/>
      <c r="B2625" s="15"/>
      <c r="C2625" s="7"/>
      <c r="D2625" s="13"/>
      <c r="E2625" s="14"/>
      <c r="F2625" s="14"/>
      <c r="G2625" s="14"/>
      <c r="H2625" s="14"/>
      <c r="I2625" s="13"/>
      <c r="J2625" s="52"/>
      <c r="K2625" s="2"/>
      <c r="L2625" s="18"/>
      <c r="M2625" s="12"/>
      <c r="N2625" s="12"/>
      <c r="O2625" s="18"/>
      <c r="P2625" s="14"/>
      <c r="Q2625" s="27"/>
      <c r="R2625" s="14"/>
      <c r="S2625" s="4"/>
      <c r="T2625" s="52"/>
      <c r="U2625" s="10"/>
      <c r="V2625" s="10"/>
      <c r="W2625" s="10"/>
      <c r="X2625" s="50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0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  <c r="EY2625" s="1"/>
      <c r="EZ2625" s="1"/>
      <c r="FA2625" s="1"/>
      <c r="FB2625" s="1"/>
      <c r="FC2625" s="1"/>
      <c r="FD2625" s="1"/>
      <c r="FE2625" s="1"/>
      <c r="FF2625" s="1"/>
      <c r="FG2625" s="1"/>
      <c r="FH2625" s="1"/>
      <c r="FI2625" s="1"/>
      <c r="FJ2625" s="1"/>
    </row>
    <row r="2626" spans="1:166" x14ac:dyDescent="0.15">
      <c r="A2626" s="65"/>
      <c r="B2626" s="15"/>
      <c r="C2626" s="7"/>
      <c r="D2626" s="13"/>
      <c r="E2626" s="14"/>
      <c r="F2626" s="14"/>
      <c r="G2626" s="14"/>
      <c r="H2626" s="14"/>
      <c r="I2626" s="13"/>
      <c r="J2626" s="52"/>
      <c r="K2626" s="2"/>
      <c r="L2626" s="18"/>
      <c r="M2626" s="12"/>
      <c r="N2626" s="12"/>
      <c r="O2626" s="18"/>
      <c r="P2626" s="14"/>
      <c r="Q2626" s="27"/>
      <c r="R2626" s="14"/>
      <c r="S2626" s="4"/>
      <c r="T2626" s="52"/>
      <c r="U2626" s="10"/>
      <c r="V2626" s="10"/>
      <c r="W2626" s="10"/>
      <c r="X2626" s="50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0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  <c r="EY2626" s="1"/>
      <c r="EZ2626" s="1"/>
      <c r="FA2626" s="1"/>
      <c r="FB2626" s="1"/>
      <c r="FC2626" s="1"/>
      <c r="FD2626" s="1"/>
      <c r="FE2626" s="1"/>
      <c r="FF2626" s="1"/>
      <c r="FG2626" s="1"/>
      <c r="FH2626" s="1"/>
      <c r="FI2626" s="1"/>
      <c r="FJ2626" s="1"/>
    </row>
    <row r="2627" spans="1:166" x14ac:dyDescent="0.15">
      <c r="A2627" s="65"/>
      <c r="B2627" s="15"/>
      <c r="C2627" s="7"/>
      <c r="D2627" s="13"/>
      <c r="E2627" s="14"/>
      <c r="F2627" s="14"/>
      <c r="G2627" s="14"/>
      <c r="H2627" s="14"/>
      <c r="I2627" s="13"/>
      <c r="J2627" s="52"/>
      <c r="K2627" s="2"/>
      <c r="L2627" s="18"/>
      <c r="M2627" s="12"/>
      <c r="N2627" s="12"/>
      <c r="O2627" s="18"/>
      <c r="P2627" s="14"/>
      <c r="Q2627" s="27"/>
      <c r="R2627" s="14"/>
      <c r="S2627" s="4"/>
      <c r="T2627" s="52"/>
      <c r="U2627" s="10"/>
      <c r="V2627" s="10"/>
      <c r="W2627" s="10"/>
      <c r="X2627" s="50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0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  <c r="EY2627" s="1"/>
      <c r="EZ2627" s="1"/>
      <c r="FA2627" s="1"/>
      <c r="FB2627" s="1"/>
      <c r="FC2627" s="1"/>
      <c r="FD2627" s="1"/>
      <c r="FE2627" s="1"/>
      <c r="FF2627" s="1"/>
      <c r="FG2627" s="1"/>
      <c r="FH2627" s="1"/>
      <c r="FI2627" s="1"/>
      <c r="FJ2627" s="1"/>
    </row>
    <row r="2628" spans="1:166" x14ac:dyDescent="0.15">
      <c r="A2628" s="65"/>
      <c r="B2628" s="15"/>
      <c r="C2628" s="7"/>
      <c r="D2628" s="13"/>
      <c r="E2628" s="14"/>
      <c r="F2628" s="14"/>
      <c r="G2628" s="14"/>
      <c r="H2628" s="14"/>
      <c r="I2628" s="13"/>
      <c r="J2628" s="52"/>
      <c r="K2628" s="2"/>
      <c r="L2628" s="18"/>
      <c r="M2628" s="12"/>
      <c r="N2628" s="12"/>
      <c r="O2628" s="18"/>
      <c r="P2628" s="14"/>
      <c r="Q2628" s="27"/>
      <c r="R2628" s="14"/>
      <c r="S2628" s="4"/>
      <c r="T2628" s="52"/>
      <c r="U2628" s="10"/>
      <c r="V2628" s="10"/>
      <c r="W2628" s="10"/>
      <c r="X2628" s="50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0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  <c r="EY2628" s="1"/>
      <c r="EZ2628" s="1"/>
      <c r="FA2628" s="1"/>
      <c r="FB2628" s="1"/>
      <c r="FC2628" s="1"/>
      <c r="FD2628" s="1"/>
      <c r="FE2628" s="1"/>
      <c r="FF2628" s="1"/>
      <c r="FG2628" s="1"/>
      <c r="FH2628" s="1"/>
      <c r="FI2628" s="1"/>
      <c r="FJ2628" s="1"/>
    </row>
    <row r="2629" spans="1:166" x14ac:dyDescent="0.15">
      <c r="A2629" s="65"/>
      <c r="B2629" s="15"/>
      <c r="C2629" s="7"/>
      <c r="D2629" s="13"/>
      <c r="E2629" s="14"/>
      <c r="F2629" s="14"/>
      <c r="G2629" s="14"/>
      <c r="H2629" s="14"/>
      <c r="I2629" s="13"/>
      <c r="J2629" s="52"/>
      <c r="K2629" s="2"/>
      <c r="L2629" s="18"/>
      <c r="M2629" s="12"/>
      <c r="N2629" s="12"/>
      <c r="O2629" s="18"/>
      <c r="P2629" s="14"/>
      <c r="Q2629" s="27"/>
      <c r="R2629" s="14"/>
      <c r="S2629" s="4"/>
      <c r="T2629" s="52"/>
      <c r="U2629" s="10"/>
      <c r="V2629" s="10"/>
      <c r="W2629" s="10"/>
      <c r="X2629" s="50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0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  <c r="EY2629" s="1"/>
      <c r="EZ2629" s="1"/>
      <c r="FA2629" s="1"/>
      <c r="FB2629" s="1"/>
      <c r="FC2629" s="1"/>
      <c r="FD2629" s="1"/>
      <c r="FE2629" s="1"/>
      <c r="FF2629" s="1"/>
      <c r="FG2629" s="1"/>
      <c r="FH2629" s="1"/>
      <c r="FI2629" s="1"/>
      <c r="FJ2629" s="1"/>
    </row>
    <row r="2630" spans="1:166" x14ac:dyDescent="0.15">
      <c r="A2630" s="65"/>
      <c r="B2630" s="15"/>
      <c r="C2630" s="7"/>
      <c r="D2630" s="13"/>
      <c r="E2630" s="14"/>
      <c r="F2630" s="14"/>
      <c r="G2630" s="14"/>
      <c r="H2630" s="14"/>
      <c r="I2630" s="13"/>
      <c r="J2630" s="52"/>
      <c r="K2630" s="2"/>
      <c r="L2630" s="18"/>
      <c r="M2630" s="12"/>
      <c r="N2630" s="12"/>
      <c r="O2630" s="18"/>
      <c r="P2630" s="14"/>
      <c r="Q2630" s="27"/>
      <c r="R2630" s="14"/>
      <c r="S2630" s="4"/>
      <c r="T2630" s="52"/>
      <c r="U2630" s="10"/>
      <c r="V2630" s="10"/>
      <c r="W2630" s="10"/>
      <c r="X2630" s="50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0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  <c r="EY2630" s="1"/>
      <c r="EZ2630" s="1"/>
      <c r="FA2630" s="1"/>
      <c r="FB2630" s="1"/>
      <c r="FC2630" s="1"/>
      <c r="FD2630" s="1"/>
      <c r="FE2630" s="1"/>
      <c r="FF2630" s="1"/>
      <c r="FG2630" s="1"/>
      <c r="FH2630" s="1"/>
      <c r="FI2630" s="1"/>
      <c r="FJ2630" s="1"/>
    </row>
    <row r="2631" spans="1:166" x14ac:dyDescent="0.15">
      <c r="A2631" s="65"/>
      <c r="B2631" s="15"/>
      <c r="C2631" s="7"/>
      <c r="D2631" s="13"/>
      <c r="E2631" s="14"/>
      <c r="F2631" s="14"/>
      <c r="G2631" s="14"/>
      <c r="H2631" s="14"/>
      <c r="I2631" s="13"/>
      <c r="J2631" s="52"/>
      <c r="K2631" s="2"/>
      <c r="L2631" s="18"/>
      <c r="M2631" s="12"/>
      <c r="N2631" s="12"/>
      <c r="O2631" s="18"/>
      <c r="P2631" s="14"/>
      <c r="Q2631" s="27"/>
      <c r="R2631" s="14"/>
      <c r="S2631" s="4"/>
      <c r="T2631" s="52"/>
      <c r="U2631" s="10"/>
      <c r="V2631" s="10"/>
      <c r="W2631" s="10"/>
      <c r="X2631" s="50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0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  <c r="EY2631" s="1"/>
      <c r="EZ2631" s="1"/>
      <c r="FA2631" s="1"/>
      <c r="FB2631" s="1"/>
      <c r="FC2631" s="1"/>
      <c r="FD2631" s="1"/>
      <c r="FE2631" s="1"/>
      <c r="FF2631" s="1"/>
      <c r="FG2631" s="1"/>
      <c r="FH2631" s="1"/>
      <c r="FI2631" s="1"/>
      <c r="FJ2631" s="1"/>
    </row>
    <row r="2632" spans="1:166" x14ac:dyDescent="0.15">
      <c r="A2632" s="65"/>
      <c r="B2632" s="15"/>
      <c r="C2632" s="7"/>
      <c r="D2632" s="13"/>
      <c r="E2632" s="14"/>
      <c r="F2632" s="14"/>
      <c r="G2632" s="14"/>
      <c r="H2632" s="14"/>
      <c r="I2632" s="13"/>
      <c r="J2632" s="52"/>
      <c r="K2632" s="2"/>
      <c r="L2632" s="18"/>
      <c r="M2632" s="12"/>
      <c r="N2632" s="12"/>
      <c r="O2632" s="18"/>
      <c r="P2632" s="14"/>
      <c r="Q2632" s="27"/>
      <c r="R2632" s="14"/>
      <c r="S2632" s="4"/>
      <c r="T2632" s="52"/>
      <c r="U2632" s="10"/>
      <c r="V2632" s="10"/>
      <c r="W2632" s="10"/>
      <c r="X2632" s="50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0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  <c r="EY2632" s="1"/>
      <c r="EZ2632" s="1"/>
      <c r="FA2632" s="1"/>
      <c r="FB2632" s="1"/>
      <c r="FC2632" s="1"/>
      <c r="FD2632" s="1"/>
      <c r="FE2632" s="1"/>
      <c r="FF2632" s="1"/>
      <c r="FG2632" s="1"/>
      <c r="FH2632" s="1"/>
      <c r="FI2632" s="1"/>
      <c r="FJ2632" s="1"/>
    </row>
    <row r="2633" spans="1:166" x14ac:dyDescent="0.15">
      <c r="A2633" s="65"/>
      <c r="B2633" s="15"/>
      <c r="C2633" s="7"/>
      <c r="D2633" s="13"/>
      <c r="E2633" s="14"/>
      <c r="F2633" s="14"/>
      <c r="G2633" s="14"/>
      <c r="H2633" s="14"/>
      <c r="I2633" s="13"/>
      <c r="J2633" s="52"/>
      <c r="K2633" s="2"/>
      <c r="L2633" s="18"/>
      <c r="M2633" s="12"/>
      <c r="N2633" s="12"/>
      <c r="O2633" s="18"/>
      <c r="P2633" s="14"/>
      <c r="Q2633" s="27"/>
      <c r="R2633" s="14"/>
      <c r="S2633" s="4"/>
      <c r="T2633" s="52"/>
      <c r="U2633" s="10"/>
      <c r="V2633" s="10"/>
      <c r="W2633" s="10"/>
      <c r="X2633" s="50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0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  <c r="EY2633" s="1"/>
      <c r="EZ2633" s="1"/>
      <c r="FA2633" s="1"/>
      <c r="FB2633" s="1"/>
      <c r="FC2633" s="1"/>
      <c r="FD2633" s="1"/>
      <c r="FE2633" s="1"/>
      <c r="FF2633" s="1"/>
      <c r="FG2633" s="1"/>
      <c r="FH2633" s="1"/>
      <c r="FI2633" s="1"/>
      <c r="FJ2633" s="1"/>
    </row>
    <row r="2634" spans="1:166" x14ac:dyDescent="0.15">
      <c r="A2634" s="65"/>
      <c r="B2634" s="15"/>
      <c r="C2634" s="7"/>
      <c r="D2634" s="13"/>
      <c r="E2634" s="14"/>
      <c r="F2634" s="14"/>
      <c r="G2634" s="14"/>
      <c r="H2634" s="14"/>
      <c r="I2634" s="13"/>
      <c r="J2634" s="52"/>
      <c r="K2634" s="2"/>
      <c r="L2634" s="18"/>
      <c r="M2634" s="12"/>
      <c r="N2634" s="12"/>
      <c r="O2634" s="18"/>
      <c r="P2634" s="14"/>
      <c r="Q2634" s="27"/>
      <c r="R2634" s="14"/>
      <c r="S2634" s="4"/>
      <c r="T2634" s="52"/>
      <c r="U2634" s="10"/>
      <c r="V2634" s="10"/>
      <c r="W2634" s="10"/>
      <c r="X2634" s="50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0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  <c r="EY2634" s="1"/>
      <c r="EZ2634" s="1"/>
      <c r="FA2634" s="1"/>
      <c r="FB2634" s="1"/>
      <c r="FC2634" s="1"/>
      <c r="FD2634" s="1"/>
      <c r="FE2634" s="1"/>
      <c r="FF2634" s="1"/>
      <c r="FG2634" s="1"/>
      <c r="FH2634" s="1"/>
      <c r="FI2634" s="1"/>
      <c r="FJ2634" s="1"/>
    </row>
    <row r="2635" spans="1:166" x14ac:dyDescent="0.15">
      <c r="A2635" s="65"/>
      <c r="B2635" s="15"/>
      <c r="C2635" s="7"/>
      <c r="D2635" s="13"/>
      <c r="E2635" s="14"/>
      <c r="F2635" s="14"/>
      <c r="G2635" s="14"/>
      <c r="H2635" s="14"/>
      <c r="I2635" s="13"/>
      <c r="J2635" s="52"/>
      <c r="K2635" s="2"/>
      <c r="L2635" s="18"/>
      <c r="M2635" s="12"/>
      <c r="N2635" s="12"/>
      <c r="O2635" s="18"/>
      <c r="P2635" s="14"/>
      <c r="Q2635" s="27"/>
      <c r="R2635" s="14"/>
      <c r="S2635" s="4"/>
      <c r="T2635" s="52"/>
      <c r="U2635" s="10"/>
      <c r="V2635" s="10"/>
      <c r="W2635" s="10"/>
      <c r="X2635" s="50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0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  <c r="EY2635" s="1"/>
      <c r="EZ2635" s="1"/>
      <c r="FA2635" s="1"/>
      <c r="FB2635" s="1"/>
      <c r="FC2635" s="1"/>
      <c r="FD2635" s="1"/>
      <c r="FE2635" s="1"/>
      <c r="FF2635" s="1"/>
      <c r="FG2635" s="1"/>
      <c r="FH2635" s="1"/>
      <c r="FI2635" s="1"/>
      <c r="FJ2635" s="1"/>
    </row>
    <row r="2636" spans="1:166" x14ac:dyDescent="0.15">
      <c r="A2636" s="65"/>
      <c r="B2636" s="15"/>
      <c r="C2636" s="7"/>
      <c r="D2636" s="13"/>
      <c r="E2636" s="14"/>
      <c r="F2636" s="14"/>
      <c r="G2636" s="14"/>
      <c r="H2636" s="14"/>
      <c r="I2636" s="13"/>
      <c r="J2636" s="52"/>
      <c r="K2636" s="2"/>
      <c r="L2636" s="18"/>
      <c r="M2636" s="12"/>
      <c r="N2636" s="12"/>
      <c r="O2636" s="18"/>
      <c r="P2636" s="14"/>
      <c r="Q2636" s="27"/>
      <c r="R2636" s="14"/>
      <c r="S2636" s="4"/>
      <c r="T2636" s="52"/>
      <c r="U2636" s="10"/>
      <c r="V2636" s="10"/>
      <c r="W2636" s="10"/>
      <c r="X2636" s="50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0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  <c r="EY2636" s="1"/>
      <c r="EZ2636" s="1"/>
      <c r="FA2636" s="1"/>
      <c r="FB2636" s="1"/>
      <c r="FC2636" s="1"/>
      <c r="FD2636" s="1"/>
      <c r="FE2636" s="1"/>
      <c r="FF2636" s="1"/>
      <c r="FG2636" s="1"/>
      <c r="FH2636" s="1"/>
      <c r="FI2636" s="1"/>
      <c r="FJ2636" s="1"/>
    </row>
    <row r="2637" spans="1:166" x14ac:dyDescent="0.15">
      <c r="A2637" s="65"/>
      <c r="B2637" s="15"/>
      <c r="C2637" s="7"/>
      <c r="D2637" s="13"/>
      <c r="E2637" s="14"/>
      <c r="F2637" s="14"/>
      <c r="G2637" s="14"/>
      <c r="H2637" s="14"/>
      <c r="I2637" s="13"/>
      <c r="J2637" s="52"/>
      <c r="K2637" s="2"/>
      <c r="L2637" s="18"/>
      <c r="M2637" s="12"/>
      <c r="N2637" s="12"/>
      <c r="O2637" s="18"/>
      <c r="P2637" s="14"/>
      <c r="Q2637" s="27"/>
      <c r="R2637" s="14"/>
      <c r="S2637" s="4"/>
      <c r="T2637" s="52"/>
      <c r="U2637" s="10"/>
      <c r="V2637" s="10"/>
      <c r="W2637" s="10"/>
      <c r="X2637" s="50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0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  <c r="EY2637" s="1"/>
      <c r="EZ2637" s="1"/>
      <c r="FA2637" s="1"/>
      <c r="FB2637" s="1"/>
      <c r="FC2637" s="1"/>
      <c r="FD2637" s="1"/>
      <c r="FE2637" s="1"/>
      <c r="FF2637" s="1"/>
      <c r="FG2637" s="1"/>
      <c r="FH2637" s="1"/>
      <c r="FI2637" s="1"/>
      <c r="FJ2637" s="1"/>
    </row>
    <row r="2638" spans="1:166" x14ac:dyDescent="0.15">
      <c r="A2638" s="65"/>
      <c r="B2638" s="15"/>
      <c r="C2638" s="7"/>
      <c r="D2638" s="13"/>
      <c r="E2638" s="14"/>
      <c r="F2638" s="14"/>
      <c r="G2638" s="14"/>
      <c r="H2638" s="14"/>
      <c r="I2638" s="13"/>
      <c r="J2638" s="52"/>
      <c r="K2638" s="2"/>
      <c r="L2638" s="18"/>
      <c r="M2638" s="12"/>
      <c r="N2638" s="12"/>
      <c r="O2638" s="18"/>
      <c r="P2638" s="14"/>
      <c r="Q2638" s="27"/>
      <c r="R2638" s="14"/>
      <c r="S2638" s="4"/>
      <c r="T2638" s="52"/>
      <c r="U2638" s="10"/>
      <c r="V2638" s="10"/>
      <c r="W2638" s="10"/>
      <c r="X2638" s="50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0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  <c r="EY2638" s="1"/>
      <c r="EZ2638" s="1"/>
      <c r="FA2638" s="1"/>
      <c r="FB2638" s="1"/>
      <c r="FC2638" s="1"/>
      <c r="FD2638" s="1"/>
      <c r="FE2638" s="1"/>
      <c r="FF2638" s="1"/>
      <c r="FG2638" s="1"/>
      <c r="FH2638" s="1"/>
      <c r="FI2638" s="1"/>
      <c r="FJ2638" s="1"/>
    </row>
    <row r="2639" spans="1:166" x14ac:dyDescent="0.15">
      <c r="A2639" s="65"/>
      <c r="B2639" s="15"/>
      <c r="C2639" s="7"/>
      <c r="D2639" s="13"/>
      <c r="E2639" s="14"/>
      <c r="F2639" s="14"/>
      <c r="G2639" s="14"/>
      <c r="H2639" s="14"/>
      <c r="I2639" s="13"/>
      <c r="J2639" s="52"/>
      <c r="K2639" s="2"/>
      <c r="L2639" s="18"/>
      <c r="M2639" s="12"/>
      <c r="N2639" s="12"/>
      <c r="O2639" s="18"/>
      <c r="P2639" s="14"/>
      <c r="Q2639" s="27"/>
      <c r="R2639" s="14"/>
      <c r="S2639" s="4"/>
      <c r="T2639" s="52"/>
      <c r="U2639" s="10"/>
      <c r="V2639" s="10"/>
      <c r="W2639" s="10"/>
      <c r="X2639" s="50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0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  <c r="EY2639" s="1"/>
      <c r="EZ2639" s="1"/>
      <c r="FA2639" s="1"/>
      <c r="FB2639" s="1"/>
      <c r="FC2639" s="1"/>
      <c r="FD2639" s="1"/>
      <c r="FE2639" s="1"/>
      <c r="FF2639" s="1"/>
      <c r="FG2639" s="1"/>
      <c r="FH2639" s="1"/>
      <c r="FI2639" s="1"/>
      <c r="FJ2639" s="1"/>
    </row>
    <row r="2640" spans="1:166" x14ac:dyDescent="0.15">
      <c r="A2640" s="65"/>
      <c r="B2640" s="15"/>
      <c r="C2640" s="7"/>
      <c r="D2640" s="13"/>
      <c r="E2640" s="14"/>
      <c r="F2640" s="14"/>
      <c r="G2640" s="14"/>
      <c r="H2640" s="14"/>
      <c r="I2640" s="13"/>
      <c r="J2640" s="52"/>
      <c r="K2640" s="2"/>
      <c r="L2640" s="18"/>
      <c r="M2640" s="12"/>
      <c r="N2640" s="12"/>
      <c r="O2640" s="18"/>
      <c r="P2640" s="14"/>
      <c r="Q2640" s="27"/>
      <c r="R2640" s="14"/>
      <c r="S2640" s="4"/>
      <c r="T2640" s="52"/>
      <c r="U2640" s="10"/>
      <c r="V2640" s="10"/>
      <c r="W2640" s="10"/>
      <c r="X2640" s="50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0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  <c r="EY2640" s="1"/>
      <c r="EZ2640" s="1"/>
      <c r="FA2640" s="1"/>
      <c r="FB2640" s="1"/>
      <c r="FC2640" s="1"/>
      <c r="FD2640" s="1"/>
      <c r="FE2640" s="1"/>
      <c r="FF2640" s="1"/>
      <c r="FG2640" s="1"/>
      <c r="FH2640" s="1"/>
      <c r="FI2640" s="1"/>
      <c r="FJ2640" s="1"/>
    </row>
    <row r="2641" spans="1:166" x14ac:dyDescent="0.15">
      <c r="A2641" s="65"/>
      <c r="B2641" s="15"/>
      <c r="C2641" s="7"/>
      <c r="D2641" s="13"/>
      <c r="E2641" s="14"/>
      <c r="F2641" s="14"/>
      <c r="G2641" s="14"/>
      <c r="H2641" s="14"/>
      <c r="I2641" s="13"/>
      <c r="J2641" s="52"/>
      <c r="K2641" s="2"/>
      <c r="L2641" s="18"/>
      <c r="M2641" s="12"/>
      <c r="N2641" s="12"/>
      <c r="O2641" s="18"/>
      <c r="P2641" s="14"/>
      <c r="Q2641" s="27"/>
      <c r="R2641" s="14"/>
      <c r="S2641" s="4"/>
      <c r="T2641" s="52"/>
      <c r="U2641" s="10"/>
      <c r="V2641" s="10"/>
      <c r="W2641" s="10"/>
      <c r="X2641" s="50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0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  <c r="EY2641" s="1"/>
      <c r="EZ2641" s="1"/>
      <c r="FA2641" s="1"/>
      <c r="FB2641" s="1"/>
      <c r="FC2641" s="1"/>
      <c r="FD2641" s="1"/>
      <c r="FE2641" s="1"/>
      <c r="FF2641" s="1"/>
      <c r="FG2641" s="1"/>
      <c r="FH2641" s="1"/>
      <c r="FI2641" s="1"/>
      <c r="FJ2641" s="1"/>
    </row>
    <row r="2642" spans="1:166" x14ac:dyDescent="0.15">
      <c r="A2642" s="65"/>
      <c r="B2642" s="15"/>
      <c r="C2642" s="7"/>
      <c r="D2642" s="13"/>
      <c r="E2642" s="14"/>
      <c r="F2642" s="14"/>
      <c r="G2642" s="14"/>
      <c r="H2642" s="14"/>
      <c r="I2642" s="13"/>
      <c r="J2642" s="52"/>
      <c r="K2642" s="2"/>
      <c r="L2642" s="18"/>
      <c r="M2642" s="12"/>
      <c r="N2642" s="12"/>
      <c r="O2642" s="18"/>
      <c r="P2642" s="14"/>
      <c r="Q2642" s="27"/>
      <c r="R2642" s="14"/>
      <c r="S2642" s="4"/>
      <c r="T2642" s="52"/>
      <c r="U2642" s="10"/>
      <c r="V2642" s="10"/>
      <c r="W2642" s="10"/>
      <c r="X2642" s="50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0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  <c r="EY2642" s="1"/>
      <c r="EZ2642" s="1"/>
      <c r="FA2642" s="1"/>
      <c r="FB2642" s="1"/>
      <c r="FC2642" s="1"/>
      <c r="FD2642" s="1"/>
      <c r="FE2642" s="1"/>
      <c r="FF2642" s="1"/>
      <c r="FG2642" s="1"/>
      <c r="FH2642" s="1"/>
      <c r="FI2642" s="1"/>
      <c r="FJ2642" s="1"/>
    </row>
    <row r="2643" spans="1:166" x14ac:dyDescent="0.15">
      <c r="A2643" s="65"/>
      <c r="B2643" s="15"/>
      <c r="C2643" s="7"/>
      <c r="D2643" s="13"/>
      <c r="E2643" s="14"/>
      <c r="F2643" s="14"/>
      <c r="G2643" s="14"/>
      <c r="H2643" s="14"/>
      <c r="I2643" s="13"/>
      <c r="J2643" s="52"/>
      <c r="K2643" s="2"/>
      <c r="L2643" s="18"/>
      <c r="M2643" s="12"/>
      <c r="N2643" s="12"/>
      <c r="O2643" s="18"/>
      <c r="P2643" s="14"/>
      <c r="Q2643" s="27"/>
      <c r="R2643" s="14"/>
      <c r="S2643" s="4"/>
      <c r="T2643" s="52"/>
      <c r="U2643" s="10"/>
      <c r="V2643" s="10"/>
      <c r="W2643" s="10"/>
      <c r="X2643" s="50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0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  <c r="EY2643" s="1"/>
      <c r="EZ2643" s="1"/>
      <c r="FA2643" s="1"/>
      <c r="FB2643" s="1"/>
      <c r="FC2643" s="1"/>
      <c r="FD2643" s="1"/>
      <c r="FE2643" s="1"/>
      <c r="FF2643" s="1"/>
      <c r="FG2643" s="1"/>
      <c r="FH2643" s="1"/>
      <c r="FI2643" s="1"/>
      <c r="FJ2643" s="1"/>
    </row>
    <row r="2644" spans="1:166" x14ac:dyDescent="0.15">
      <c r="A2644" s="65"/>
      <c r="B2644" s="15"/>
      <c r="C2644" s="7"/>
      <c r="D2644" s="13"/>
      <c r="E2644" s="14"/>
      <c r="F2644" s="14"/>
      <c r="G2644" s="14"/>
      <c r="H2644" s="14"/>
      <c r="I2644" s="13"/>
      <c r="J2644" s="52"/>
      <c r="K2644" s="2"/>
      <c r="L2644" s="18"/>
      <c r="M2644" s="12"/>
      <c r="N2644" s="12"/>
      <c r="O2644" s="18"/>
      <c r="P2644" s="14"/>
      <c r="Q2644" s="27"/>
      <c r="R2644" s="14"/>
      <c r="S2644" s="4"/>
      <c r="T2644" s="52"/>
      <c r="U2644" s="10"/>
      <c r="V2644" s="10"/>
      <c r="W2644" s="10"/>
      <c r="X2644" s="50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0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  <c r="EY2644" s="1"/>
      <c r="EZ2644" s="1"/>
      <c r="FA2644" s="1"/>
      <c r="FB2644" s="1"/>
      <c r="FC2644" s="1"/>
      <c r="FD2644" s="1"/>
      <c r="FE2644" s="1"/>
      <c r="FF2644" s="1"/>
      <c r="FG2644" s="1"/>
      <c r="FH2644" s="1"/>
      <c r="FI2644" s="1"/>
      <c r="FJ2644" s="1"/>
    </row>
    <row r="2645" spans="1:166" x14ac:dyDescent="0.15">
      <c r="A2645" s="65"/>
      <c r="B2645" s="15"/>
      <c r="C2645" s="7"/>
      <c r="D2645" s="13"/>
      <c r="E2645" s="14"/>
      <c r="F2645" s="14"/>
      <c r="G2645" s="14"/>
      <c r="H2645" s="14"/>
      <c r="I2645" s="13"/>
      <c r="J2645" s="52"/>
      <c r="K2645" s="2"/>
      <c r="L2645" s="18"/>
      <c r="M2645" s="12"/>
      <c r="N2645" s="12"/>
      <c r="O2645" s="18"/>
      <c r="P2645" s="14"/>
      <c r="Q2645" s="27"/>
      <c r="R2645" s="14"/>
      <c r="S2645" s="4"/>
      <c r="T2645" s="52"/>
      <c r="U2645" s="10"/>
      <c r="V2645" s="10"/>
      <c r="W2645" s="10"/>
      <c r="X2645" s="50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0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  <c r="EY2645" s="1"/>
      <c r="EZ2645" s="1"/>
      <c r="FA2645" s="1"/>
      <c r="FB2645" s="1"/>
      <c r="FC2645" s="1"/>
      <c r="FD2645" s="1"/>
      <c r="FE2645" s="1"/>
      <c r="FF2645" s="1"/>
      <c r="FG2645" s="1"/>
      <c r="FH2645" s="1"/>
      <c r="FI2645" s="1"/>
      <c r="FJ2645" s="1"/>
    </row>
    <row r="2646" spans="1:166" x14ac:dyDescent="0.15">
      <c r="A2646" s="65"/>
      <c r="B2646" s="15"/>
      <c r="C2646" s="7"/>
      <c r="D2646" s="13"/>
      <c r="E2646" s="14"/>
      <c r="F2646" s="14"/>
      <c r="G2646" s="14"/>
      <c r="H2646" s="14"/>
      <c r="I2646" s="13"/>
      <c r="J2646" s="52"/>
      <c r="K2646" s="2"/>
      <c r="L2646" s="18"/>
      <c r="M2646" s="12"/>
      <c r="N2646" s="12"/>
      <c r="O2646" s="18"/>
      <c r="P2646" s="14"/>
      <c r="Q2646" s="27"/>
      <c r="R2646" s="14"/>
      <c r="S2646" s="4"/>
      <c r="T2646" s="52"/>
      <c r="U2646" s="10"/>
      <c r="V2646" s="10"/>
      <c r="W2646" s="10"/>
      <c r="X2646" s="50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0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  <c r="EY2646" s="1"/>
      <c r="EZ2646" s="1"/>
      <c r="FA2646" s="1"/>
      <c r="FB2646" s="1"/>
      <c r="FC2646" s="1"/>
      <c r="FD2646" s="1"/>
      <c r="FE2646" s="1"/>
      <c r="FF2646" s="1"/>
      <c r="FG2646" s="1"/>
      <c r="FH2646" s="1"/>
      <c r="FI2646" s="1"/>
      <c r="FJ2646" s="1"/>
    </row>
    <row r="2647" spans="1:166" x14ac:dyDescent="0.15">
      <c r="A2647" s="65"/>
      <c r="B2647" s="15"/>
      <c r="C2647" s="7"/>
      <c r="D2647" s="13"/>
      <c r="E2647" s="14"/>
      <c r="F2647" s="14"/>
      <c r="G2647" s="14"/>
      <c r="H2647" s="14"/>
      <c r="I2647" s="13"/>
      <c r="J2647" s="52"/>
      <c r="K2647" s="2"/>
      <c r="L2647" s="18"/>
      <c r="M2647" s="12"/>
      <c r="N2647" s="12"/>
      <c r="O2647" s="18"/>
      <c r="P2647" s="14"/>
      <c r="Q2647" s="27"/>
      <c r="R2647" s="14"/>
      <c r="S2647" s="4"/>
      <c r="T2647" s="52"/>
      <c r="U2647" s="10"/>
      <c r="V2647" s="10"/>
      <c r="W2647" s="10"/>
      <c r="X2647" s="50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0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  <c r="EY2647" s="1"/>
      <c r="EZ2647" s="1"/>
      <c r="FA2647" s="1"/>
      <c r="FB2647" s="1"/>
      <c r="FC2647" s="1"/>
      <c r="FD2647" s="1"/>
      <c r="FE2647" s="1"/>
      <c r="FF2647" s="1"/>
      <c r="FG2647" s="1"/>
      <c r="FH2647" s="1"/>
      <c r="FI2647" s="1"/>
      <c r="FJ2647" s="1"/>
    </row>
    <row r="2648" spans="1:166" x14ac:dyDescent="0.15">
      <c r="A2648" s="65"/>
      <c r="B2648" s="15"/>
      <c r="C2648" s="7"/>
      <c r="D2648" s="13"/>
      <c r="E2648" s="14"/>
      <c r="F2648" s="14"/>
      <c r="G2648" s="14"/>
      <c r="H2648" s="14"/>
      <c r="I2648" s="13"/>
      <c r="J2648" s="52"/>
      <c r="K2648" s="2"/>
      <c r="L2648" s="18"/>
      <c r="M2648" s="12"/>
      <c r="N2648" s="12"/>
      <c r="O2648" s="18"/>
      <c r="P2648" s="14"/>
      <c r="Q2648" s="27"/>
      <c r="R2648" s="14"/>
      <c r="S2648" s="4"/>
      <c r="T2648" s="52"/>
      <c r="U2648" s="10"/>
      <c r="V2648" s="10"/>
      <c r="W2648" s="10"/>
      <c r="X2648" s="50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0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  <c r="EY2648" s="1"/>
      <c r="EZ2648" s="1"/>
      <c r="FA2648" s="1"/>
      <c r="FB2648" s="1"/>
      <c r="FC2648" s="1"/>
      <c r="FD2648" s="1"/>
      <c r="FE2648" s="1"/>
      <c r="FF2648" s="1"/>
      <c r="FG2648" s="1"/>
      <c r="FH2648" s="1"/>
      <c r="FI2648" s="1"/>
      <c r="FJ2648" s="1"/>
    </row>
    <row r="2649" spans="1:166" x14ac:dyDescent="0.15">
      <c r="A2649" s="65"/>
      <c r="B2649" s="15"/>
      <c r="C2649" s="7"/>
      <c r="D2649" s="13"/>
      <c r="E2649" s="14"/>
      <c r="F2649" s="14"/>
      <c r="G2649" s="14"/>
      <c r="H2649" s="14"/>
      <c r="I2649" s="13"/>
      <c r="J2649" s="52"/>
      <c r="K2649" s="2"/>
      <c r="L2649" s="18"/>
      <c r="M2649" s="12"/>
      <c r="N2649" s="12"/>
      <c r="O2649" s="18"/>
      <c r="P2649" s="14"/>
      <c r="Q2649" s="27"/>
      <c r="R2649" s="14"/>
      <c r="S2649" s="4"/>
      <c r="T2649" s="52"/>
      <c r="U2649" s="10"/>
      <c r="V2649" s="10"/>
      <c r="W2649" s="10"/>
      <c r="X2649" s="50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0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  <c r="EY2649" s="1"/>
      <c r="EZ2649" s="1"/>
      <c r="FA2649" s="1"/>
      <c r="FB2649" s="1"/>
      <c r="FC2649" s="1"/>
      <c r="FD2649" s="1"/>
      <c r="FE2649" s="1"/>
      <c r="FF2649" s="1"/>
      <c r="FG2649" s="1"/>
      <c r="FH2649" s="1"/>
      <c r="FI2649" s="1"/>
      <c r="FJ2649" s="1"/>
    </row>
    <row r="2650" spans="1:166" x14ac:dyDescent="0.15">
      <c r="A2650" s="65"/>
      <c r="B2650" s="15"/>
      <c r="C2650" s="7"/>
      <c r="D2650" s="13"/>
      <c r="E2650" s="14"/>
      <c r="F2650" s="14"/>
      <c r="G2650" s="14"/>
      <c r="H2650" s="14"/>
      <c r="I2650" s="13"/>
      <c r="J2650" s="52"/>
      <c r="K2650" s="2"/>
      <c r="L2650" s="18"/>
      <c r="M2650" s="12"/>
      <c r="N2650" s="12"/>
      <c r="O2650" s="18"/>
      <c r="P2650" s="14"/>
      <c r="Q2650" s="27"/>
      <c r="R2650" s="14"/>
      <c r="S2650" s="4"/>
      <c r="T2650" s="52"/>
      <c r="U2650" s="10"/>
      <c r="V2650" s="10"/>
      <c r="W2650" s="10"/>
      <c r="X2650" s="50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0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  <c r="EY2650" s="1"/>
      <c r="EZ2650" s="1"/>
      <c r="FA2650" s="1"/>
      <c r="FB2650" s="1"/>
      <c r="FC2650" s="1"/>
      <c r="FD2650" s="1"/>
      <c r="FE2650" s="1"/>
      <c r="FF2650" s="1"/>
      <c r="FG2650" s="1"/>
      <c r="FH2650" s="1"/>
      <c r="FI2650" s="1"/>
      <c r="FJ2650" s="1"/>
    </row>
    <row r="2651" spans="1:166" x14ac:dyDescent="0.15">
      <c r="A2651" s="65"/>
      <c r="B2651" s="15"/>
      <c r="C2651" s="7"/>
      <c r="D2651" s="13"/>
      <c r="E2651" s="14"/>
      <c r="F2651" s="14"/>
      <c r="G2651" s="14"/>
      <c r="H2651" s="14"/>
      <c r="I2651" s="13"/>
      <c r="J2651" s="52"/>
      <c r="K2651" s="2"/>
      <c r="L2651" s="18"/>
      <c r="M2651" s="12"/>
      <c r="N2651" s="12"/>
      <c r="O2651" s="18"/>
      <c r="P2651" s="14"/>
      <c r="Q2651" s="27"/>
      <c r="R2651" s="14"/>
      <c r="S2651" s="4"/>
      <c r="T2651" s="52"/>
      <c r="U2651" s="10"/>
      <c r="V2651" s="10"/>
      <c r="W2651" s="10"/>
      <c r="X2651" s="50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0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  <c r="EY2651" s="1"/>
      <c r="EZ2651" s="1"/>
      <c r="FA2651" s="1"/>
      <c r="FB2651" s="1"/>
      <c r="FC2651" s="1"/>
      <c r="FD2651" s="1"/>
      <c r="FE2651" s="1"/>
      <c r="FF2651" s="1"/>
      <c r="FG2651" s="1"/>
      <c r="FH2651" s="1"/>
      <c r="FI2651" s="1"/>
      <c r="FJ2651" s="1"/>
    </row>
    <row r="2652" spans="1:166" x14ac:dyDescent="0.15">
      <c r="A2652" s="65"/>
      <c r="B2652" s="15"/>
      <c r="C2652" s="7"/>
      <c r="D2652" s="13"/>
      <c r="E2652" s="14"/>
      <c r="F2652" s="14"/>
      <c r="G2652" s="14"/>
      <c r="H2652" s="14"/>
      <c r="I2652" s="13"/>
      <c r="J2652" s="52"/>
      <c r="K2652" s="2"/>
      <c r="L2652" s="18"/>
      <c r="M2652" s="12"/>
      <c r="N2652" s="12"/>
      <c r="O2652" s="18"/>
      <c r="P2652" s="14"/>
      <c r="Q2652" s="27"/>
      <c r="R2652" s="14"/>
      <c r="S2652" s="4"/>
      <c r="T2652" s="52"/>
      <c r="U2652" s="10"/>
      <c r="V2652" s="10"/>
      <c r="W2652" s="10"/>
      <c r="X2652" s="50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0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  <c r="EY2652" s="1"/>
      <c r="EZ2652" s="1"/>
      <c r="FA2652" s="1"/>
      <c r="FB2652" s="1"/>
      <c r="FC2652" s="1"/>
      <c r="FD2652" s="1"/>
      <c r="FE2652" s="1"/>
      <c r="FF2652" s="1"/>
      <c r="FG2652" s="1"/>
      <c r="FH2652" s="1"/>
      <c r="FI2652" s="1"/>
      <c r="FJ2652" s="1"/>
    </row>
    <row r="2653" spans="1:166" x14ac:dyDescent="0.15">
      <c r="A2653" s="65"/>
      <c r="B2653" s="15"/>
      <c r="C2653" s="7"/>
      <c r="D2653" s="13"/>
      <c r="E2653" s="14"/>
      <c r="F2653" s="14"/>
      <c r="G2653" s="14"/>
      <c r="H2653" s="14"/>
      <c r="I2653" s="13"/>
      <c r="J2653" s="52"/>
      <c r="K2653" s="2"/>
      <c r="L2653" s="18"/>
      <c r="M2653" s="12"/>
      <c r="N2653" s="12"/>
      <c r="O2653" s="18"/>
      <c r="P2653" s="14"/>
      <c r="Q2653" s="27"/>
      <c r="R2653" s="14"/>
      <c r="S2653" s="4"/>
      <c r="T2653" s="52"/>
      <c r="U2653" s="10"/>
      <c r="V2653" s="10"/>
      <c r="W2653" s="10"/>
      <c r="X2653" s="50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0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  <c r="EY2653" s="1"/>
      <c r="EZ2653" s="1"/>
      <c r="FA2653" s="1"/>
      <c r="FB2653" s="1"/>
      <c r="FC2653" s="1"/>
      <c r="FD2653" s="1"/>
      <c r="FE2653" s="1"/>
      <c r="FF2653" s="1"/>
      <c r="FG2653" s="1"/>
      <c r="FH2653" s="1"/>
      <c r="FI2653" s="1"/>
      <c r="FJ2653" s="1"/>
    </row>
    <row r="2654" spans="1:166" x14ac:dyDescent="0.15">
      <c r="A2654" s="65"/>
      <c r="B2654" s="15"/>
      <c r="C2654" s="7"/>
      <c r="D2654" s="13"/>
      <c r="E2654" s="14"/>
      <c r="F2654" s="14"/>
      <c r="G2654" s="14"/>
      <c r="H2654" s="14"/>
      <c r="I2654" s="13"/>
      <c r="J2654" s="52"/>
      <c r="K2654" s="2"/>
      <c r="L2654" s="18"/>
      <c r="M2654" s="12"/>
      <c r="N2654" s="12"/>
      <c r="O2654" s="18"/>
      <c r="P2654" s="14"/>
      <c r="Q2654" s="27"/>
      <c r="R2654" s="14"/>
      <c r="S2654" s="4"/>
      <c r="T2654" s="52"/>
      <c r="U2654" s="10"/>
      <c r="V2654" s="10"/>
      <c r="W2654" s="10"/>
      <c r="X2654" s="50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0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  <c r="EY2654" s="1"/>
      <c r="EZ2654" s="1"/>
      <c r="FA2654" s="1"/>
      <c r="FB2654" s="1"/>
      <c r="FC2654" s="1"/>
      <c r="FD2654" s="1"/>
      <c r="FE2654" s="1"/>
      <c r="FF2654" s="1"/>
      <c r="FG2654" s="1"/>
      <c r="FH2654" s="1"/>
      <c r="FI2654" s="1"/>
      <c r="FJ2654" s="1"/>
    </row>
    <row r="2655" spans="1:166" x14ac:dyDescent="0.15">
      <c r="A2655" s="65"/>
      <c r="B2655" s="15"/>
      <c r="C2655" s="7"/>
      <c r="D2655" s="13"/>
      <c r="E2655" s="14"/>
      <c r="F2655" s="14"/>
      <c r="G2655" s="14"/>
      <c r="H2655" s="14"/>
      <c r="I2655" s="13"/>
      <c r="J2655" s="52"/>
      <c r="K2655" s="2"/>
      <c r="L2655" s="18"/>
      <c r="M2655" s="12"/>
      <c r="N2655" s="12"/>
      <c r="O2655" s="18"/>
      <c r="P2655" s="14"/>
      <c r="Q2655" s="27"/>
      <c r="R2655" s="14"/>
      <c r="S2655" s="4"/>
      <c r="T2655" s="52"/>
      <c r="U2655" s="10"/>
      <c r="V2655" s="10"/>
      <c r="W2655" s="10"/>
      <c r="X2655" s="50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0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  <c r="EY2655" s="1"/>
      <c r="EZ2655" s="1"/>
      <c r="FA2655" s="1"/>
      <c r="FB2655" s="1"/>
      <c r="FC2655" s="1"/>
      <c r="FD2655" s="1"/>
      <c r="FE2655" s="1"/>
      <c r="FF2655" s="1"/>
      <c r="FG2655" s="1"/>
      <c r="FH2655" s="1"/>
      <c r="FI2655" s="1"/>
      <c r="FJ2655" s="1"/>
    </row>
    <row r="2656" spans="1:166" x14ac:dyDescent="0.15">
      <c r="A2656" s="65"/>
      <c r="B2656" s="15"/>
      <c r="C2656" s="7"/>
      <c r="D2656" s="13"/>
      <c r="E2656" s="14"/>
      <c r="F2656" s="14"/>
      <c r="G2656" s="14"/>
      <c r="H2656" s="14"/>
      <c r="I2656" s="13"/>
      <c r="J2656" s="52"/>
      <c r="K2656" s="2"/>
      <c r="L2656" s="18"/>
      <c r="M2656" s="12"/>
      <c r="N2656" s="12"/>
      <c r="O2656" s="18"/>
      <c r="P2656" s="14"/>
      <c r="Q2656" s="27"/>
      <c r="R2656" s="14"/>
      <c r="S2656" s="4"/>
      <c r="T2656" s="52"/>
      <c r="U2656" s="10"/>
      <c r="V2656" s="10"/>
      <c r="W2656" s="10"/>
      <c r="X2656" s="50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0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  <c r="EY2656" s="1"/>
      <c r="EZ2656" s="1"/>
      <c r="FA2656" s="1"/>
      <c r="FB2656" s="1"/>
      <c r="FC2656" s="1"/>
      <c r="FD2656" s="1"/>
      <c r="FE2656" s="1"/>
      <c r="FF2656" s="1"/>
      <c r="FG2656" s="1"/>
      <c r="FH2656" s="1"/>
      <c r="FI2656" s="1"/>
      <c r="FJ2656" s="1"/>
    </row>
    <row r="2657" spans="1:166" x14ac:dyDescent="0.15">
      <c r="A2657" s="65"/>
      <c r="B2657" s="15"/>
      <c r="C2657" s="7"/>
      <c r="D2657" s="13"/>
      <c r="E2657" s="14"/>
      <c r="F2657" s="14"/>
      <c r="G2657" s="14"/>
      <c r="H2657" s="14"/>
      <c r="I2657" s="13"/>
      <c r="J2657" s="52"/>
      <c r="K2657" s="2"/>
      <c r="L2657" s="18"/>
      <c r="M2657" s="12"/>
      <c r="N2657" s="12"/>
      <c r="O2657" s="18"/>
      <c r="P2657" s="14"/>
      <c r="Q2657" s="27"/>
      <c r="R2657" s="14"/>
      <c r="S2657" s="4"/>
      <c r="T2657" s="52"/>
      <c r="U2657" s="10"/>
      <c r="V2657" s="10"/>
      <c r="W2657" s="10"/>
      <c r="X2657" s="50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0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  <c r="EY2657" s="1"/>
      <c r="EZ2657" s="1"/>
      <c r="FA2657" s="1"/>
      <c r="FB2657" s="1"/>
      <c r="FC2657" s="1"/>
      <c r="FD2657" s="1"/>
      <c r="FE2657" s="1"/>
      <c r="FF2657" s="1"/>
      <c r="FG2657" s="1"/>
      <c r="FH2657" s="1"/>
      <c r="FI2657" s="1"/>
      <c r="FJ2657" s="1"/>
    </row>
    <row r="2658" spans="1:166" x14ac:dyDescent="0.15">
      <c r="A2658" s="65"/>
      <c r="B2658" s="15"/>
      <c r="C2658" s="7"/>
      <c r="D2658" s="13"/>
      <c r="E2658" s="14"/>
      <c r="F2658" s="14"/>
      <c r="G2658" s="14"/>
      <c r="H2658" s="14"/>
      <c r="I2658" s="13"/>
      <c r="J2658" s="52"/>
      <c r="K2658" s="2"/>
      <c r="L2658" s="18"/>
      <c r="M2658" s="12"/>
      <c r="N2658" s="12"/>
      <c r="O2658" s="18"/>
      <c r="P2658" s="14"/>
      <c r="Q2658" s="27"/>
      <c r="R2658" s="14"/>
      <c r="S2658" s="4"/>
      <c r="T2658" s="52"/>
      <c r="U2658" s="10"/>
      <c r="V2658" s="10"/>
      <c r="W2658" s="10"/>
      <c r="X2658" s="50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0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  <c r="EY2658" s="1"/>
      <c r="EZ2658" s="1"/>
      <c r="FA2658" s="1"/>
      <c r="FB2658" s="1"/>
      <c r="FC2658" s="1"/>
      <c r="FD2658" s="1"/>
      <c r="FE2658" s="1"/>
      <c r="FF2658" s="1"/>
      <c r="FG2658" s="1"/>
      <c r="FH2658" s="1"/>
      <c r="FI2658" s="1"/>
      <c r="FJ2658" s="1"/>
    </row>
    <row r="2659" spans="1:166" x14ac:dyDescent="0.15">
      <c r="A2659" s="65"/>
      <c r="B2659" s="15"/>
      <c r="C2659" s="7"/>
      <c r="D2659" s="13"/>
      <c r="E2659" s="14"/>
      <c r="F2659" s="14"/>
      <c r="G2659" s="14"/>
      <c r="H2659" s="14"/>
      <c r="I2659" s="13"/>
      <c r="J2659" s="52"/>
      <c r="K2659" s="2"/>
      <c r="L2659" s="18"/>
      <c r="M2659" s="12"/>
      <c r="N2659" s="12"/>
      <c r="O2659" s="18"/>
      <c r="P2659" s="14"/>
      <c r="Q2659" s="27"/>
      <c r="R2659" s="14"/>
      <c r="S2659" s="4"/>
      <c r="T2659" s="52"/>
      <c r="U2659" s="10"/>
      <c r="V2659" s="10"/>
      <c r="W2659" s="10"/>
      <c r="X2659" s="50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0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  <c r="EY2659" s="1"/>
      <c r="EZ2659" s="1"/>
      <c r="FA2659" s="1"/>
      <c r="FB2659" s="1"/>
      <c r="FC2659" s="1"/>
      <c r="FD2659" s="1"/>
      <c r="FE2659" s="1"/>
      <c r="FF2659" s="1"/>
      <c r="FG2659" s="1"/>
      <c r="FH2659" s="1"/>
      <c r="FI2659" s="1"/>
      <c r="FJ2659" s="1"/>
    </row>
    <row r="2660" spans="1:166" x14ac:dyDescent="0.15">
      <c r="A2660" s="65"/>
      <c r="B2660" s="15"/>
      <c r="C2660" s="7"/>
      <c r="D2660" s="13"/>
      <c r="E2660" s="14"/>
      <c r="F2660" s="14"/>
      <c r="G2660" s="14"/>
      <c r="H2660" s="14"/>
      <c r="I2660" s="13"/>
      <c r="J2660" s="52"/>
      <c r="K2660" s="2"/>
      <c r="L2660" s="18"/>
      <c r="M2660" s="12"/>
      <c r="N2660" s="12"/>
      <c r="O2660" s="18"/>
      <c r="P2660" s="14"/>
      <c r="Q2660" s="27"/>
      <c r="R2660" s="14"/>
      <c r="S2660" s="4"/>
      <c r="T2660" s="52"/>
      <c r="U2660" s="10"/>
      <c r="V2660" s="10"/>
      <c r="W2660" s="10"/>
      <c r="X2660" s="50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0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  <c r="EY2660" s="1"/>
      <c r="EZ2660" s="1"/>
      <c r="FA2660" s="1"/>
      <c r="FB2660" s="1"/>
      <c r="FC2660" s="1"/>
      <c r="FD2660" s="1"/>
      <c r="FE2660" s="1"/>
      <c r="FF2660" s="1"/>
      <c r="FG2660" s="1"/>
      <c r="FH2660" s="1"/>
      <c r="FI2660" s="1"/>
      <c r="FJ2660" s="1"/>
    </row>
    <row r="2661" spans="1:166" x14ac:dyDescent="0.15">
      <c r="A2661" s="65"/>
      <c r="B2661" s="15"/>
      <c r="C2661" s="7"/>
      <c r="D2661" s="13"/>
      <c r="E2661" s="14"/>
      <c r="F2661" s="14"/>
      <c r="G2661" s="14"/>
      <c r="H2661" s="14"/>
      <c r="I2661" s="13"/>
      <c r="J2661" s="52"/>
      <c r="K2661" s="2"/>
      <c r="L2661" s="18"/>
      <c r="M2661" s="12"/>
      <c r="N2661" s="12"/>
      <c r="O2661" s="18"/>
      <c r="P2661" s="14"/>
      <c r="Q2661" s="27"/>
      <c r="R2661" s="14"/>
      <c r="S2661" s="4"/>
      <c r="T2661" s="52"/>
      <c r="U2661" s="10"/>
      <c r="V2661" s="10"/>
      <c r="W2661" s="10"/>
      <c r="X2661" s="50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0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  <c r="EY2661" s="1"/>
      <c r="EZ2661" s="1"/>
      <c r="FA2661" s="1"/>
      <c r="FB2661" s="1"/>
      <c r="FC2661" s="1"/>
      <c r="FD2661" s="1"/>
      <c r="FE2661" s="1"/>
      <c r="FF2661" s="1"/>
      <c r="FG2661" s="1"/>
      <c r="FH2661" s="1"/>
      <c r="FI2661" s="1"/>
      <c r="FJ2661" s="1"/>
    </row>
    <row r="2662" spans="1:166" x14ac:dyDescent="0.15">
      <c r="A2662" s="65"/>
      <c r="B2662" s="15"/>
      <c r="C2662" s="7"/>
      <c r="D2662" s="13"/>
      <c r="E2662" s="14"/>
      <c r="F2662" s="14"/>
      <c r="G2662" s="14"/>
      <c r="H2662" s="14"/>
      <c r="I2662" s="13"/>
      <c r="J2662" s="52"/>
      <c r="K2662" s="2"/>
      <c r="L2662" s="18"/>
      <c r="M2662" s="12"/>
      <c r="N2662" s="12"/>
      <c r="O2662" s="18"/>
      <c r="P2662" s="14"/>
      <c r="Q2662" s="27"/>
      <c r="R2662" s="14"/>
      <c r="S2662" s="4"/>
      <c r="T2662" s="52"/>
      <c r="U2662" s="10"/>
      <c r="V2662" s="10"/>
      <c r="W2662" s="10"/>
      <c r="X2662" s="50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0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  <c r="EY2662" s="1"/>
      <c r="EZ2662" s="1"/>
      <c r="FA2662" s="1"/>
      <c r="FB2662" s="1"/>
      <c r="FC2662" s="1"/>
      <c r="FD2662" s="1"/>
      <c r="FE2662" s="1"/>
      <c r="FF2662" s="1"/>
      <c r="FG2662" s="1"/>
      <c r="FH2662" s="1"/>
      <c r="FI2662" s="1"/>
      <c r="FJ2662" s="1"/>
    </row>
    <row r="2663" spans="1:166" x14ac:dyDescent="0.15">
      <c r="A2663" s="65"/>
      <c r="B2663" s="15"/>
      <c r="C2663" s="7"/>
      <c r="D2663" s="13"/>
      <c r="E2663" s="14"/>
      <c r="F2663" s="14"/>
      <c r="G2663" s="14"/>
      <c r="H2663" s="14"/>
      <c r="I2663" s="13"/>
      <c r="J2663" s="52"/>
      <c r="K2663" s="2"/>
      <c r="L2663" s="18"/>
      <c r="M2663" s="12"/>
      <c r="N2663" s="12"/>
      <c r="O2663" s="18"/>
      <c r="P2663" s="14"/>
      <c r="Q2663" s="27"/>
      <c r="R2663" s="14"/>
      <c r="S2663" s="4"/>
      <c r="T2663" s="52"/>
      <c r="U2663" s="10"/>
      <c r="V2663" s="10"/>
      <c r="W2663" s="10"/>
      <c r="X2663" s="50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0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  <c r="EY2663" s="1"/>
      <c r="EZ2663" s="1"/>
      <c r="FA2663" s="1"/>
      <c r="FB2663" s="1"/>
      <c r="FC2663" s="1"/>
      <c r="FD2663" s="1"/>
      <c r="FE2663" s="1"/>
      <c r="FF2663" s="1"/>
      <c r="FG2663" s="1"/>
      <c r="FH2663" s="1"/>
      <c r="FI2663" s="1"/>
      <c r="FJ2663" s="1"/>
    </row>
    <row r="2664" spans="1:166" x14ac:dyDescent="0.15">
      <c r="A2664" s="65"/>
      <c r="B2664" s="15"/>
      <c r="C2664" s="7"/>
      <c r="D2664" s="13"/>
      <c r="E2664" s="14"/>
      <c r="F2664" s="14"/>
      <c r="G2664" s="14"/>
      <c r="H2664" s="14"/>
      <c r="I2664" s="13"/>
      <c r="J2664" s="52"/>
      <c r="K2664" s="2"/>
      <c r="L2664" s="18"/>
      <c r="M2664" s="12"/>
      <c r="N2664" s="12"/>
      <c r="O2664" s="18"/>
      <c r="P2664" s="14"/>
      <c r="Q2664" s="27"/>
      <c r="R2664" s="14"/>
      <c r="S2664" s="4"/>
      <c r="T2664" s="52"/>
      <c r="U2664" s="10"/>
      <c r="V2664" s="10"/>
      <c r="W2664" s="10"/>
      <c r="X2664" s="50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0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  <c r="EY2664" s="1"/>
      <c r="EZ2664" s="1"/>
      <c r="FA2664" s="1"/>
      <c r="FB2664" s="1"/>
      <c r="FC2664" s="1"/>
      <c r="FD2664" s="1"/>
      <c r="FE2664" s="1"/>
      <c r="FF2664" s="1"/>
      <c r="FG2664" s="1"/>
      <c r="FH2664" s="1"/>
      <c r="FI2664" s="1"/>
      <c r="FJ2664" s="1"/>
    </row>
    <row r="2665" spans="1:166" x14ac:dyDescent="0.15">
      <c r="A2665" s="65"/>
      <c r="B2665" s="15"/>
      <c r="C2665" s="7"/>
      <c r="D2665" s="13"/>
      <c r="E2665" s="14"/>
      <c r="F2665" s="14"/>
      <c r="G2665" s="14"/>
      <c r="H2665" s="14"/>
      <c r="I2665" s="13"/>
      <c r="J2665" s="52"/>
      <c r="K2665" s="2"/>
      <c r="L2665" s="18"/>
      <c r="M2665" s="12"/>
      <c r="N2665" s="12"/>
      <c r="O2665" s="18"/>
      <c r="P2665" s="14"/>
      <c r="Q2665" s="27"/>
      <c r="R2665" s="14"/>
      <c r="S2665" s="4"/>
      <c r="T2665" s="52"/>
      <c r="U2665" s="10"/>
      <c r="V2665" s="10"/>
      <c r="W2665" s="10"/>
      <c r="X2665" s="50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0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  <c r="EY2665" s="1"/>
      <c r="EZ2665" s="1"/>
      <c r="FA2665" s="1"/>
      <c r="FB2665" s="1"/>
      <c r="FC2665" s="1"/>
      <c r="FD2665" s="1"/>
      <c r="FE2665" s="1"/>
      <c r="FF2665" s="1"/>
      <c r="FG2665" s="1"/>
      <c r="FH2665" s="1"/>
      <c r="FI2665" s="1"/>
      <c r="FJ2665" s="1"/>
    </row>
    <row r="2666" spans="1:166" x14ac:dyDescent="0.15">
      <c r="A2666" s="65"/>
      <c r="B2666" s="15"/>
      <c r="C2666" s="7"/>
      <c r="D2666" s="13"/>
      <c r="E2666" s="14"/>
      <c r="F2666" s="14"/>
      <c r="G2666" s="14"/>
      <c r="H2666" s="14"/>
      <c r="I2666" s="13"/>
      <c r="J2666" s="52"/>
      <c r="K2666" s="2"/>
      <c r="L2666" s="18"/>
      <c r="M2666" s="12"/>
      <c r="N2666" s="12"/>
      <c r="O2666" s="18"/>
      <c r="P2666" s="14"/>
      <c r="Q2666" s="27"/>
      <c r="R2666" s="14"/>
      <c r="S2666" s="4"/>
      <c r="T2666" s="52"/>
      <c r="U2666" s="10"/>
      <c r="V2666" s="10"/>
      <c r="W2666" s="10"/>
      <c r="X2666" s="50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0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  <c r="EY2666" s="1"/>
      <c r="EZ2666" s="1"/>
      <c r="FA2666" s="1"/>
      <c r="FB2666" s="1"/>
      <c r="FC2666" s="1"/>
      <c r="FD2666" s="1"/>
      <c r="FE2666" s="1"/>
      <c r="FF2666" s="1"/>
      <c r="FG2666" s="1"/>
      <c r="FH2666" s="1"/>
      <c r="FI2666" s="1"/>
      <c r="FJ2666" s="1"/>
    </row>
    <row r="2667" spans="1:166" x14ac:dyDescent="0.15">
      <c r="A2667" s="65"/>
      <c r="B2667" s="15"/>
      <c r="C2667" s="7"/>
      <c r="D2667" s="13"/>
      <c r="E2667" s="14"/>
      <c r="F2667" s="14"/>
      <c r="G2667" s="14"/>
      <c r="H2667" s="14"/>
      <c r="I2667" s="13"/>
      <c r="J2667" s="52"/>
      <c r="K2667" s="2"/>
      <c r="L2667" s="18"/>
      <c r="M2667" s="12"/>
      <c r="N2667" s="12"/>
      <c r="O2667" s="18"/>
      <c r="P2667" s="14"/>
      <c r="Q2667" s="27"/>
      <c r="R2667" s="14"/>
      <c r="S2667" s="4"/>
      <c r="T2667" s="52"/>
      <c r="U2667" s="10"/>
      <c r="V2667" s="10"/>
      <c r="W2667" s="10"/>
      <c r="X2667" s="50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0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  <c r="EY2667" s="1"/>
      <c r="EZ2667" s="1"/>
      <c r="FA2667" s="1"/>
      <c r="FB2667" s="1"/>
      <c r="FC2667" s="1"/>
      <c r="FD2667" s="1"/>
      <c r="FE2667" s="1"/>
      <c r="FF2667" s="1"/>
      <c r="FG2667" s="1"/>
      <c r="FH2667" s="1"/>
      <c r="FI2667" s="1"/>
      <c r="FJ2667" s="1"/>
    </row>
    <row r="2668" spans="1:166" x14ac:dyDescent="0.15">
      <c r="A2668" s="65"/>
      <c r="B2668" s="15"/>
      <c r="C2668" s="7"/>
      <c r="D2668" s="13"/>
      <c r="E2668" s="14"/>
      <c r="F2668" s="14"/>
      <c r="G2668" s="14"/>
      <c r="H2668" s="14"/>
      <c r="I2668" s="13"/>
      <c r="J2668" s="52"/>
      <c r="K2668" s="2"/>
      <c r="L2668" s="18"/>
      <c r="M2668" s="12"/>
      <c r="N2668" s="12"/>
      <c r="O2668" s="18"/>
      <c r="P2668" s="14"/>
      <c r="Q2668" s="27"/>
      <c r="R2668" s="14"/>
      <c r="S2668" s="4"/>
      <c r="T2668" s="52"/>
      <c r="U2668" s="10"/>
      <c r="V2668" s="10"/>
      <c r="W2668" s="10"/>
      <c r="X2668" s="50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0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  <c r="EY2668" s="1"/>
      <c r="EZ2668" s="1"/>
      <c r="FA2668" s="1"/>
      <c r="FB2668" s="1"/>
      <c r="FC2668" s="1"/>
      <c r="FD2668" s="1"/>
      <c r="FE2668" s="1"/>
      <c r="FF2668" s="1"/>
      <c r="FG2668" s="1"/>
      <c r="FH2668" s="1"/>
      <c r="FI2668" s="1"/>
      <c r="FJ2668" s="1"/>
    </row>
    <row r="2669" spans="1:166" x14ac:dyDescent="0.15">
      <c r="A2669" s="65"/>
      <c r="B2669" s="15"/>
      <c r="C2669" s="7"/>
      <c r="D2669" s="13"/>
      <c r="E2669" s="14"/>
      <c r="F2669" s="14"/>
      <c r="G2669" s="14"/>
      <c r="H2669" s="14"/>
      <c r="I2669" s="13"/>
      <c r="J2669" s="52"/>
      <c r="K2669" s="2"/>
      <c r="L2669" s="18"/>
      <c r="M2669" s="12"/>
      <c r="N2669" s="12"/>
      <c r="O2669" s="18"/>
      <c r="P2669" s="14"/>
      <c r="Q2669" s="27"/>
      <c r="R2669" s="14"/>
      <c r="S2669" s="4"/>
      <c r="T2669" s="52"/>
      <c r="U2669" s="10"/>
      <c r="V2669" s="10"/>
      <c r="W2669" s="10"/>
      <c r="X2669" s="50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0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  <c r="EY2669" s="1"/>
      <c r="EZ2669" s="1"/>
      <c r="FA2669" s="1"/>
      <c r="FB2669" s="1"/>
      <c r="FC2669" s="1"/>
      <c r="FD2669" s="1"/>
      <c r="FE2669" s="1"/>
      <c r="FF2669" s="1"/>
      <c r="FG2669" s="1"/>
      <c r="FH2669" s="1"/>
      <c r="FI2669" s="1"/>
      <c r="FJ2669" s="1"/>
    </row>
    <row r="2670" spans="1:166" x14ac:dyDescent="0.15">
      <c r="A2670" s="65"/>
      <c r="B2670" s="15"/>
      <c r="C2670" s="7"/>
      <c r="D2670" s="13"/>
      <c r="E2670" s="14"/>
      <c r="F2670" s="14"/>
      <c r="G2670" s="14"/>
      <c r="H2670" s="14"/>
      <c r="I2670" s="13"/>
      <c r="J2670" s="52"/>
      <c r="K2670" s="2"/>
      <c r="L2670" s="18"/>
      <c r="M2670" s="12"/>
      <c r="N2670" s="12"/>
      <c r="O2670" s="18"/>
      <c r="P2670" s="14"/>
      <c r="Q2670" s="27"/>
      <c r="R2670" s="14"/>
      <c r="S2670" s="4"/>
      <c r="T2670" s="52"/>
      <c r="U2670" s="10"/>
      <c r="V2670" s="10"/>
      <c r="W2670" s="10"/>
      <c r="X2670" s="50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0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  <c r="EY2670" s="1"/>
      <c r="EZ2670" s="1"/>
      <c r="FA2670" s="1"/>
      <c r="FB2670" s="1"/>
      <c r="FC2670" s="1"/>
      <c r="FD2670" s="1"/>
      <c r="FE2670" s="1"/>
      <c r="FF2670" s="1"/>
      <c r="FG2670" s="1"/>
      <c r="FH2670" s="1"/>
      <c r="FI2670" s="1"/>
      <c r="FJ2670" s="1"/>
    </row>
    <row r="2671" spans="1:166" x14ac:dyDescent="0.15">
      <c r="A2671" s="65"/>
      <c r="B2671" s="15"/>
      <c r="C2671" s="7"/>
      <c r="D2671" s="13"/>
      <c r="E2671" s="14"/>
      <c r="F2671" s="14"/>
      <c r="G2671" s="14"/>
      <c r="H2671" s="14"/>
      <c r="I2671" s="13"/>
      <c r="J2671" s="52"/>
      <c r="K2671" s="2"/>
      <c r="L2671" s="18"/>
      <c r="M2671" s="12"/>
      <c r="N2671" s="12"/>
      <c r="O2671" s="18"/>
      <c r="P2671" s="14"/>
      <c r="Q2671" s="27"/>
      <c r="R2671" s="14"/>
      <c r="S2671" s="4"/>
      <c r="T2671" s="52"/>
      <c r="U2671" s="10"/>
      <c r="V2671" s="10"/>
      <c r="W2671" s="10"/>
      <c r="X2671" s="50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0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  <c r="EY2671" s="1"/>
      <c r="EZ2671" s="1"/>
      <c r="FA2671" s="1"/>
      <c r="FB2671" s="1"/>
      <c r="FC2671" s="1"/>
      <c r="FD2671" s="1"/>
      <c r="FE2671" s="1"/>
      <c r="FF2671" s="1"/>
      <c r="FG2671" s="1"/>
      <c r="FH2671" s="1"/>
      <c r="FI2671" s="1"/>
      <c r="FJ2671" s="1"/>
    </row>
    <row r="2672" spans="1:166" x14ac:dyDescent="0.15">
      <c r="A2672" s="65"/>
      <c r="B2672" s="15"/>
      <c r="C2672" s="7"/>
      <c r="D2672" s="13"/>
      <c r="E2672" s="14"/>
      <c r="F2672" s="14"/>
      <c r="G2672" s="14"/>
      <c r="H2672" s="14"/>
      <c r="I2672" s="13"/>
      <c r="J2672" s="52"/>
      <c r="K2672" s="2"/>
      <c r="L2672" s="18"/>
      <c r="M2672" s="12"/>
      <c r="N2672" s="12"/>
      <c r="O2672" s="18"/>
      <c r="P2672" s="14"/>
      <c r="Q2672" s="27"/>
      <c r="R2672" s="14"/>
      <c r="S2672" s="4"/>
      <c r="T2672" s="52"/>
      <c r="U2672" s="10"/>
      <c r="V2672" s="10"/>
      <c r="W2672" s="10"/>
      <c r="X2672" s="50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0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  <c r="EY2672" s="1"/>
      <c r="EZ2672" s="1"/>
      <c r="FA2672" s="1"/>
      <c r="FB2672" s="1"/>
      <c r="FC2672" s="1"/>
      <c r="FD2672" s="1"/>
      <c r="FE2672" s="1"/>
      <c r="FF2672" s="1"/>
      <c r="FG2672" s="1"/>
      <c r="FH2672" s="1"/>
      <c r="FI2672" s="1"/>
      <c r="FJ2672" s="1"/>
    </row>
    <row r="2673" spans="1:166" x14ac:dyDescent="0.15">
      <c r="A2673" s="65"/>
      <c r="B2673" s="15"/>
      <c r="C2673" s="7"/>
      <c r="D2673" s="13"/>
      <c r="E2673" s="14"/>
      <c r="F2673" s="14"/>
      <c r="G2673" s="14"/>
      <c r="H2673" s="14"/>
      <c r="I2673" s="13"/>
      <c r="J2673" s="52"/>
      <c r="K2673" s="2"/>
      <c r="L2673" s="18"/>
      <c r="M2673" s="12"/>
      <c r="N2673" s="12"/>
      <c r="O2673" s="18"/>
      <c r="P2673" s="14"/>
      <c r="Q2673" s="27"/>
      <c r="R2673" s="14"/>
      <c r="S2673" s="4"/>
      <c r="T2673" s="52"/>
      <c r="U2673" s="10"/>
      <c r="V2673" s="10"/>
      <c r="W2673" s="10"/>
      <c r="X2673" s="50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0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  <c r="EY2673" s="1"/>
      <c r="EZ2673" s="1"/>
      <c r="FA2673" s="1"/>
      <c r="FB2673" s="1"/>
      <c r="FC2673" s="1"/>
      <c r="FD2673" s="1"/>
      <c r="FE2673" s="1"/>
      <c r="FF2673" s="1"/>
      <c r="FG2673" s="1"/>
      <c r="FH2673" s="1"/>
      <c r="FI2673" s="1"/>
      <c r="FJ2673" s="1"/>
    </row>
    <row r="2674" spans="1:166" x14ac:dyDescent="0.15">
      <c r="A2674" s="65"/>
      <c r="B2674" s="15"/>
      <c r="C2674" s="7"/>
      <c r="D2674" s="13"/>
      <c r="E2674" s="14"/>
      <c r="F2674" s="14"/>
      <c r="G2674" s="14"/>
      <c r="H2674" s="14"/>
      <c r="I2674" s="13"/>
      <c r="J2674" s="52"/>
      <c r="K2674" s="2"/>
      <c r="L2674" s="18"/>
      <c r="M2674" s="12"/>
      <c r="N2674" s="12"/>
      <c r="O2674" s="18"/>
      <c r="P2674" s="14"/>
      <c r="Q2674" s="27"/>
      <c r="R2674" s="14"/>
      <c r="S2674" s="4"/>
      <c r="T2674" s="52"/>
      <c r="U2674" s="10"/>
      <c r="V2674" s="10"/>
      <c r="W2674" s="10"/>
      <c r="X2674" s="50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0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  <c r="EY2674" s="1"/>
      <c r="EZ2674" s="1"/>
      <c r="FA2674" s="1"/>
      <c r="FB2674" s="1"/>
      <c r="FC2674" s="1"/>
      <c r="FD2674" s="1"/>
      <c r="FE2674" s="1"/>
      <c r="FF2674" s="1"/>
      <c r="FG2674" s="1"/>
      <c r="FH2674" s="1"/>
      <c r="FI2674" s="1"/>
      <c r="FJ2674" s="1"/>
    </row>
    <row r="2675" spans="1:166" x14ac:dyDescent="0.15">
      <c r="A2675" s="65"/>
      <c r="B2675" s="15"/>
      <c r="C2675" s="7"/>
      <c r="D2675" s="13"/>
      <c r="E2675" s="14"/>
      <c r="F2675" s="14"/>
      <c r="G2675" s="14"/>
      <c r="H2675" s="14"/>
      <c r="I2675" s="13"/>
      <c r="J2675" s="52"/>
      <c r="K2675" s="2"/>
      <c r="L2675" s="18"/>
      <c r="M2675" s="12"/>
      <c r="N2675" s="12"/>
      <c r="O2675" s="18"/>
      <c r="P2675" s="14"/>
      <c r="Q2675" s="27"/>
      <c r="R2675" s="14"/>
      <c r="S2675" s="4"/>
      <c r="T2675" s="52"/>
      <c r="U2675" s="10"/>
      <c r="V2675" s="10"/>
      <c r="W2675" s="10"/>
      <c r="X2675" s="50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0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  <c r="EY2675" s="1"/>
      <c r="EZ2675" s="1"/>
      <c r="FA2675" s="1"/>
      <c r="FB2675" s="1"/>
      <c r="FC2675" s="1"/>
      <c r="FD2675" s="1"/>
      <c r="FE2675" s="1"/>
      <c r="FF2675" s="1"/>
      <c r="FG2675" s="1"/>
      <c r="FH2675" s="1"/>
      <c r="FI2675" s="1"/>
      <c r="FJ2675" s="1"/>
    </row>
    <row r="2676" spans="1:166" x14ac:dyDescent="0.15">
      <c r="A2676" s="65"/>
      <c r="B2676" s="15"/>
      <c r="C2676" s="7"/>
      <c r="D2676" s="13"/>
      <c r="E2676" s="14"/>
      <c r="F2676" s="14"/>
      <c r="G2676" s="14"/>
      <c r="H2676" s="14"/>
      <c r="I2676" s="13"/>
      <c r="J2676" s="52"/>
      <c r="K2676" s="2"/>
      <c r="L2676" s="18"/>
      <c r="M2676" s="12"/>
      <c r="N2676" s="12"/>
      <c r="O2676" s="18"/>
      <c r="P2676" s="14"/>
      <c r="Q2676" s="27"/>
      <c r="R2676" s="14"/>
      <c r="S2676" s="4"/>
      <c r="T2676" s="52"/>
      <c r="U2676" s="10"/>
      <c r="V2676" s="10"/>
      <c r="W2676" s="10"/>
      <c r="X2676" s="50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0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  <c r="EY2676" s="1"/>
      <c r="EZ2676" s="1"/>
      <c r="FA2676" s="1"/>
      <c r="FB2676" s="1"/>
      <c r="FC2676" s="1"/>
      <c r="FD2676" s="1"/>
      <c r="FE2676" s="1"/>
      <c r="FF2676" s="1"/>
      <c r="FG2676" s="1"/>
      <c r="FH2676" s="1"/>
      <c r="FI2676" s="1"/>
      <c r="FJ2676" s="1"/>
    </row>
    <row r="2677" spans="1:166" x14ac:dyDescent="0.15">
      <c r="A2677" s="65"/>
      <c r="B2677" s="15"/>
      <c r="C2677" s="7"/>
      <c r="D2677" s="13"/>
      <c r="E2677" s="14"/>
      <c r="F2677" s="14"/>
      <c r="G2677" s="14"/>
      <c r="H2677" s="14"/>
      <c r="I2677" s="13"/>
      <c r="J2677" s="52"/>
      <c r="K2677" s="2"/>
      <c r="L2677" s="18"/>
      <c r="M2677" s="12"/>
      <c r="N2677" s="12"/>
      <c r="O2677" s="18"/>
      <c r="P2677" s="14"/>
      <c r="Q2677" s="27"/>
      <c r="R2677" s="14"/>
      <c r="S2677" s="4"/>
      <c r="T2677" s="52"/>
      <c r="U2677" s="10"/>
      <c r="V2677" s="10"/>
      <c r="W2677" s="10"/>
      <c r="X2677" s="50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0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  <c r="EY2677" s="1"/>
      <c r="EZ2677" s="1"/>
      <c r="FA2677" s="1"/>
      <c r="FB2677" s="1"/>
      <c r="FC2677" s="1"/>
      <c r="FD2677" s="1"/>
      <c r="FE2677" s="1"/>
      <c r="FF2677" s="1"/>
      <c r="FG2677" s="1"/>
      <c r="FH2677" s="1"/>
      <c r="FI2677" s="1"/>
      <c r="FJ2677" s="1"/>
    </row>
    <row r="2678" spans="1:166" x14ac:dyDescent="0.15">
      <c r="A2678" s="65"/>
      <c r="B2678" s="15"/>
      <c r="C2678" s="7"/>
      <c r="D2678" s="13"/>
      <c r="E2678" s="14"/>
      <c r="F2678" s="14"/>
      <c r="G2678" s="14"/>
      <c r="H2678" s="14"/>
      <c r="I2678" s="13"/>
      <c r="J2678" s="52"/>
      <c r="K2678" s="2"/>
      <c r="L2678" s="18"/>
      <c r="M2678" s="12"/>
      <c r="N2678" s="12"/>
      <c r="O2678" s="18"/>
      <c r="P2678" s="14"/>
      <c r="Q2678" s="27"/>
      <c r="R2678" s="14"/>
      <c r="S2678" s="4"/>
      <c r="T2678" s="52"/>
      <c r="U2678" s="10"/>
      <c r="V2678" s="10"/>
      <c r="W2678" s="10"/>
      <c r="X2678" s="50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0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  <c r="EY2678" s="1"/>
      <c r="EZ2678" s="1"/>
      <c r="FA2678" s="1"/>
      <c r="FB2678" s="1"/>
      <c r="FC2678" s="1"/>
      <c r="FD2678" s="1"/>
      <c r="FE2678" s="1"/>
      <c r="FF2678" s="1"/>
      <c r="FG2678" s="1"/>
      <c r="FH2678" s="1"/>
      <c r="FI2678" s="1"/>
      <c r="FJ2678" s="1"/>
    </row>
    <row r="2679" spans="1:166" x14ac:dyDescent="0.15">
      <c r="A2679" s="65"/>
      <c r="B2679" s="15"/>
      <c r="C2679" s="7"/>
      <c r="D2679" s="13"/>
      <c r="E2679" s="14"/>
      <c r="F2679" s="14"/>
      <c r="G2679" s="14"/>
      <c r="H2679" s="14"/>
      <c r="I2679" s="13"/>
      <c r="J2679" s="52"/>
      <c r="K2679" s="2"/>
      <c r="L2679" s="18"/>
      <c r="M2679" s="12"/>
      <c r="N2679" s="12"/>
      <c r="O2679" s="18"/>
      <c r="P2679" s="14"/>
      <c r="Q2679" s="27"/>
      <c r="R2679" s="14"/>
      <c r="S2679" s="4"/>
      <c r="T2679" s="52"/>
      <c r="U2679" s="10"/>
      <c r="V2679" s="10"/>
      <c r="W2679" s="10"/>
      <c r="X2679" s="50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0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  <c r="EY2679" s="1"/>
      <c r="EZ2679" s="1"/>
      <c r="FA2679" s="1"/>
      <c r="FB2679" s="1"/>
      <c r="FC2679" s="1"/>
      <c r="FD2679" s="1"/>
      <c r="FE2679" s="1"/>
      <c r="FF2679" s="1"/>
      <c r="FG2679" s="1"/>
      <c r="FH2679" s="1"/>
      <c r="FI2679" s="1"/>
      <c r="FJ2679" s="1"/>
    </row>
    <row r="2680" spans="1:166" x14ac:dyDescent="0.15">
      <c r="A2680" s="65"/>
      <c r="B2680" s="15"/>
      <c r="C2680" s="7"/>
      <c r="D2680" s="13"/>
      <c r="E2680" s="14"/>
      <c r="F2680" s="14"/>
      <c r="G2680" s="14"/>
      <c r="H2680" s="14"/>
      <c r="I2680" s="13"/>
      <c r="J2680" s="52"/>
      <c r="K2680" s="2"/>
      <c r="L2680" s="18"/>
      <c r="M2680" s="12"/>
      <c r="N2680" s="12"/>
      <c r="O2680" s="18"/>
      <c r="P2680" s="14"/>
      <c r="Q2680" s="27"/>
      <c r="R2680" s="14"/>
      <c r="S2680" s="4"/>
      <c r="T2680" s="52"/>
      <c r="U2680" s="10"/>
      <c r="V2680" s="10"/>
      <c r="W2680" s="10"/>
      <c r="X2680" s="50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0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  <c r="EY2680" s="1"/>
      <c r="EZ2680" s="1"/>
      <c r="FA2680" s="1"/>
      <c r="FB2680" s="1"/>
      <c r="FC2680" s="1"/>
      <c r="FD2680" s="1"/>
      <c r="FE2680" s="1"/>
      <c r="FF2680" s="1"/>
      <c r="FG2680" s="1"/>
      <c r="FH2680" s="1"/>
      <c r="FI2680" s="1"/>
      <c r="FJ2680" s="1"/>
    </row>
    <row r="2681" spans="1:166" x14ac:dyDescent="0.15">
      <c r="A2681" s="65"/>
      <c r="B2681" s="15"/>
      <c r="C2681" s="7"/>
      <c r="D2681" s="13"/>
      <c r="E2681" s="14"/>
      <c r="F2681" s="14"/>
      <c r="G2681" s="14"/>
      <c r="H2681" s="14"/>
      <c r="I2681" s="13"/>
      <c r="J2681" s="52"/>
      <c r="K2681" s="2"/>
      <c r="L2681" s="18"/>
      <c r="M2681" s="12"/>
      <c r="N2681" s="12"/>
      <c r="O2681" s="18"/>
      <c r="P2681" s="14"/>
      <c r="Q2681" s="27"/>
      <c r="R2681" s="14"/>
      <c r="S2681" s="4"/>
      <c r="T2681" s="52"/>
      <c r="U2681" s="10"/>
      <c r="V2681" s="10"/>
      <c r="W2681" s="10"/>
      <c r="X2681" s="50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0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  <c r="EY2681" s="1"/>
      <c r="EZ2681" s="1"/>
      <c r="FA2681" s="1"/>
      <c r="FB2681" s="1"/>
      <c r="FC2681" s="1"/>
      <c r="FD2681" s="1"/>
      <c r="FE2681" s="1"/>
      <c r="FF2681" s="1"/>
      <c r="FG2681" s="1"/>
      <c r="FH2681" s="1"/>
      <c r="FI2681" s="1"/>
      <c r="FJ2681" s="1"/>
    </row>
    <row r="2682" spans="1:166" x14ac:dyDescent="0.15">
      <c r="A2682" s="65"/>
      <c r="B2682" s="15"/>
      <c r="C2682" s="7"/>
      <c r="D2682" s="13"/>
      <c r="E2682" s="14"/>
      <c r="F2682" s="14"/>
      <c r="G2682" s="14"/>
      <c r="H2682" s="14"/>
      <c r="I2682" s="13"/>
      <c r="J2682" s="52"/>
      <c r="K2682" s="2"/>
      <c r="L2682" s="18"/>
      <c r="M2682" s="12"/>
      <c r="N2682" s="12"/>
      <c r="O2682" s="18"/>
      <c r="P2682" s="14"/>
      <c r="Q2682" s="27"/>
      <c r="R2682" s="14"/>
      <c r="S2682" s="4"/>
      <c r="T2682" s="52"/>
      <c r="U2682" s="10"/>
      <c r="V2682" s="10"/>
      <c r="W2682" s="10"/>
      <c r="X2682" s="50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0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  <c r="EY2682" s="1"/>
      <c r="EZ2682" s="1"/>
      <c r="FA2682" s="1"/>
      <c r="FB2682" s="1"/>
      <c r="FC2682" s="1"/>
      <c r="FD2682" s="1"/>
      <c r="FE2682" s="1"/>
      <c r="FF2682" s="1"/>
      <c r="FG2682" s="1"/>
      <c r="FH2682" s="1"/>
      <c r="FI2682" s="1"/>
      <c r="FJ2682" s="1"/>
    </row>
    <row r="2683" spans="1:166" x14ac:dyDescent="0.15">
      <c r="A2683" s="65"/>
      <c r="B2683" s="15"/>
      <c r="C2683" s="7"/>
      <c r="D2683" s="13"/>
      <c r="E2683" s="14"/>
      <c r="F2683" s="14"/>
      <c r="G2683" s="14"/>
      <c r="H2683" s="14"/>
      <c r="I2683" s="13"/>
      <c r="J2683" s="52"/>
      <c r="K2683" s="2"/>
      <c r="L2683" s="18"/>
      <c r="M2683" s="12"/>
      <c r="N2683" s="12"/>
      <c r="O2683" s="18"/>
      <c r="P2683" s="14"/>
      <c r="Q2683" s="27"/>
      <c r="R2683" s="14"/>
      <c r="S2683" s="4"/>
      <c r="T2683" s="52"/>
      <c r="U2683" s="10"/>
      <c r="V2683" s="10"/>
      <c r="W2683" s="10"/>
      <c r="X2683" s="50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0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  <c r="EY2683" s="1"/>
      <c r="EZ2683" s="1"/>
      <c r="FA2683" s="1"/>
      <c r="FB2683" s="1"/>
      <c r="FC2683" s="1"/>
      <c r="FD2683" s="1"/>
      <c r="FE2683" s="1"/>
      <c r="FF2683" s="1"/>
      <c r="FG2683" s="1"/>
      <c r="FH2683" s="1"/>
      <c r="FI2683" s="1"/>
      <c r="FJ2683" s="1"/>
    </row>
    <row r="2684" spans="1:166" x14ac:dyDescent="0.15">
      <c r="A2684" s="65"/>
      <c r="B2684" s="15"/>
      <c r="C2684" s="7"/>
      <c r="D2684" s="13"/>
      <c r="E2684" s="14"/>
      <c r="F2684" s="14"/>
      <c r="G2684" s="14"/>
      <c r="H2684" s="14"/>
      <c r="I2684" s="13"/>
      <c r="J2684" s="52"/>
      <c r="K2684" s="2"/>
      <c r="L2684" s="18"/>
      <c r="M2684" s="12"/>
      <c r="N2684" s="12"/>
      <c r="O2684" s="18"/>
      <c r="P2684" s="14"/>
      <c r="Q2684" s="27"/>
      <c r="R2684" s="14"/>
      <c r="S2684" s="4"/>
      <c r="T2684" s="52"/>
      <c r="U2684" s="10"/>
      <c r="V2684" s="10"/>
      <c r="W2684" s="10"/>
      <c r="X2684" s="50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0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  <c r="EY2684" s="1"/>
      <c r="EZ2684" s="1"/>
      <c r="FA2684" s="1"/>
      <c r="FB2684" s="1"/>
      <c r="FC2684" s="1"/>
      <c r="FD2684" s="1"/>
      <c r="FE2684" s="1"/>
      <c r="FF2684" s="1"/>
      <c r="FG2684" s="1"/>
      <c r="FH2684" s="1"/>
      <c r="FI2684" s="1"/>
      <c r="FJ2684" s="1"/>
    </row>
    <row r="2685" spans="1:166" x14ac:dyDescent="0.15">
      <c r="A2685" s="65"/>
      <c r="B2685" s="15"/>
      <c r="C2685" s="7"/>
      <c r="D2685" s="13"/>
      <c r="E2685" s="14"/>
      <c r="F2685" s="14"/>
      <c r="G2685" s="14"/>
      <c r="H2685" s="14"/>
      <c r="I2685" s="13"/>
      <c r="J2685" s="52"/>
      <c r="K2685" s="2"/>
      <c r="L2685" s="18"/>
      <c r="M2685" s="12"/>
      <c r="N2685" s="12"/>
      <c r="O2685" s="18"/>
      <c r="P2685" s="14"/>
      <c r="Q2685" s="27"/>
      <c r="R2685" s="14"/>
      <c r="S2685" s="4"/>
      <c r="T2685" s="52"/>
      <c r="U2685" s="10"/>
      <c r="V2685" s="10"/>
      <c r="W2685" s="10"/>
      <c r="X2685" s="50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0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  <c r="EY2685" s="1"/>
      <c r="EZ2685" s="1"/>
      <c r="FA2685" s="1"/>
      <c r="FB2685" s="1"/>
      <c r="FC2685" s="1"/>
      <c r="FD2685" s="1"/>
      <c r="FE2685" s="1"/>
      <c r="FF2685" s="1"/>
      <c r="FG2685" s="1"/>
      <c r="FH2685" s="1"/>
      <c r="FI2685" s="1"/>
      <c r="FJ2685" s="1"/>
    </row>
    <row r="2686" spans="1:166" x14ac:dyDescent="0.15">
      <c r="A2686" s="65"/>
      <c r="B2686" s="15"/>
      <c r="C2686" s="7"/>
      <c r="D2686" s="13"/>
      <c r="E2686" s="14"/>
      <c r="F2686" s="14"/>
      <c r="G2686" s="14"/>
      <c r="H2686" s="14"/>
      <c r="I2686" s="13"/>
      <c r="J2686" s="52"/>
      <c r="K2686" s="2"/>
      <c r="L2686" s="18"/>
      <c r="M2686" s="12"/>
      <c r="N2686" s="12"/>
      <c r="O2686" s="18"/>
      <c r="P2686" s="14"/>
      <c r="Q2686" s="27"/>
      <c r="R2686" s="14"/>
      <c r="S2686" s="4"/>
      <c r="T2686" s="52"/>
      <c r="U2686" s="10"/>
      <c r="V2686" s="10"/>
      <c r="W2686" s="10"/>
      <c r="X2686" s="50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0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  <c r="EY2686" s="1"/>
      <c r="EZ2686" s="1"/>
      <c r="FA2686" s="1"/>
      <c r="FB2686" s="1"/>
      <c r="FC2686" s="1"/>
      <c r="FD2686" s="1"/>
      <c r="FE2686" s="1"/>
      <c r="FF2686" s="1"/>
      <c r="FG2686" s="1"/>
      <c r="FH2686" s="1"/>
      <c r="FI2686" s="1"/>
      <c r="FJ2686" s="1"/>
    </row>
    <row r="2687" spans="1:166" x14ac:dyDescent="0.15">
      <c r="A2687" s="65"/>
      <c r="B2687" s="15"/>
      <c r="C2687" s="7"/>
      <c r="D2687" s="13"/>
      <c r="E2687" s="14"/>
      <c r="F2687" s="14"/>
      <c r="G2687" s="14"/>
      <c r="H2687" s="14"/>
      <c r="I2687" s="13"/>
      <c r="J2687" s="52"/>
      <c r="K2687" s="2"/>
      <c r="L2687" s="18"/>
      <c r="M2687" s="12"/>
      <c r="N2687" s="12"/>
      <c r="O2687" s="18"/>
      <c r="P2687" s="14"/>
      <c r="Q2687" s="27"/>
      <c r="R2687" s="14"/>
      <c r="S2687" s="4"/>
      <c r="T2687" s="52"/>
      <c r="U2687" s="10"/>
      <c r="V2687" s="10"/>
      <c r="W2687" s="10"/>
      <c r="X2687" s="50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0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  <c r="EY2687" s="1"/>
      <c r="EZ2687" s="1"/>
      <c r="FA2687" s="1"/>
      <c r="FB2687" s="1"/>
      <c r="FC2687" s="1"/>
      <c r="FD2687" s="1"/>
      <c r="FE2687" s="1"/>
      <c r="FF2687" s="1"/>
      <c r="FG2687" s="1"/>
      <c r="FH2687" s="1"/>
      <c r="FI2687" s="1"/>
      <c r="FJ2687" s="1"/>
    </row>
    <row r="2688" spans="1:166" x14ac:dyDescent="0.15">
      <c r="A2688" s="65"/>
      <c r="B2688" s="15"/>
      <c r="C2688" s="7"/>
      <c r="D2688" s="13"/>
      <c r="E2688" s="14"/>
      <c r="F2688" s="14"/>
      <c r="G2688" s="14"/>
      <c r="H2688" s="14"/>
      <c r="I2688" s="13"/>
      <c r="J2688" s="52"/>
      <c r="K2688" s="2"/>
      <c r="L2688" s="18"/>
      <c r="M2688" s="12"/>
      <c r="N2688" s="12"/>
      <c r="O2688" s="18"/>
      <c r="P2688" s="14"/>
      <c r="Q2688" s="27"/>
      <c r="R2688" s="14"/>
      <c r="S2688" s="4"/>
      <c r="T2688" s="52"/>
      <c r="U2688" s="10"/>
      <c r="V2688" s="10"/>
      <c r="W2688" s="10"/>
      <c r="X2688" s="50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0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  <c r="EY2688" s="1"/>
      <c r="EZ2688" s="1"/>
      <c r="FA2688" s="1"/>
      <c r="FB2688" s="1"/>
      <c r="FC2688" s="1"/>
      <c r="FD2688" s="1"/>
      <c r="FE2688" s="1"/>
      <c r="FF2688" s="1"/>
      <c r="FG2688" s="1"/>
      <c r="FH2688" s="1"/>
      <c r="FI2688" s="1"/>
      <c r="FJ2688" s="1"/>
    </row>
    <row r="2689" spans="1:166" x14ac:dyDescent="0.15">
      <c r="A2689" s="65"/>
      <c r="B2689" s="15"/>
      <c r="C2689" s="7"/>
      <c r="D2689" s="13"/>
      <c r="E2689" s="14"/>
      <c r="F2689" s="14"/>
      <c r="G2689" s="14"/>
      <c r="H2689" s="14"/>
      <c r="I2689" s="13"/>
      <c r="J2689" s="52"/>
      <c r="K2689" s="2"/>
      <c r="L2689" s="18"/>
      <c r="M2689" s="12"/>
      <c r="N2689" s="12"/>
      <c r="O2689" s="18"/>
      <c r="P2689" s="14"/>
      <c r="Q2689" s="27"/>
      <c r="R2689" s="14"/>
      <c r="S2689" s="4"/>
      <c r="T2689" s="52"/>
      <c r="U2689" s="10"/>
      <c r="V2689" s="10"/>
      <c r="W2689" s="10"/>
      <c r="X2689" s="50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0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  <c r="EY2689" s="1"/>
      <c r="EZ2689" s="1"/>
      <c r="FA2689" s="1"/>
      <c r="FB2689" s="1"/>
      <c r="FC2689" s="1"/>
      <c r="FD2689" s="1"/>
      <c r="FE2689" s="1"/>
      <c r="FF2689" s="1"/>
      <c r="FG2689" s="1"/>
      <c r="FH2689" s="1"/>
      <c r="FI2689" s="1"/>
      <c r="FJ2689" s="1"/>
    </row>
    <row r="2690" spans="1:166" x14ac:dyDescent="0.15">
      <c r="A2690" s="65"/>
      <c r="B2690" s="15"/>
      <c r="C2690" s="7"/>
      <c r="D2690" s="13"/>
      <c r="E2690" s="14"/>
      <c r="F2690" s="14"/>
      <c r="G2690" s="14"/>
      <c r="H2690" s="14"/>
      <c r="I2690" s="13"/>
      <c r="J2690" s="52"/>
      <c r="K2690" s="2"/>
      <c r="L2690" s="18"/>
      <c r="M2690" s="12"/>
      <c r="N2690" s="12"/>
      <c r="O2690" s="18"/>
      <c r="P2690" s="14"/>
      <c r="Q2690" s="27"/>
      <c r="R2690" s="14"/>
      <c r="S2690" s="4"/>
      <c r="T2690" s="52"/>
      <c r="U2690" s="10"/>
      <c r="V2690" s="10"/>
      <c r="W2690" s="10"/>
      <c r="X2690" s="50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0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  <c r="EY2690" s="1"/>
      <c r="EZ2690" s="1"/>
      <c r="FA2690" s="1"/>
      <c r="FB2690" s="1"/>
      <c r="FC2690" s="1"/>
      <c r="FD2690" s="1"/>
      <c r="FE2690" s="1"/>
      <c r="FF2690" s="1"/>
      <c r="FG2690" s="1"/>
      <c r="FH2690" s="1"/>
      <c r="FI2690" s="1"/>
      <c r="FJ2690" s="1"/>
    </row>
    <row r="2691" spans="1:166" x14ac:dyDescent="0.15">
      <c r="A2691" s="65"/>
      <c r="B2691" s="15"/>
      <c r="C2691" s="7"/>
      <c r="D2691" s="13"/>
      <c r="E2691" s="14"/>
      <c r="F2691" s="14"/>
      <c r="G2691" s="14"/>
      <c r="H2691" s="14"/>
      <c r="I2691" s="13"/>
      <c r="J2691" s="52"/>
      <c r="K2691" s="2"/>
      <c r="L2691" s="18"/>
      <c r="M2691" s="12"/>
      <c r="N2691" s="12"/>
      <c r="O2691" s="18"/>
      <c r="P2691" s="14"/>
      <c r="Q2691" s="27"/>
      <c r="R2691" s="14"/>
      <c r="S2691" s="4"/>
      <c r="T2691" s="52"/>
      <c r="U2691" s="10"/>
      <c r="V2691" s="10"/>
      <c r="W2691" s="10"/>
      <c r="X2691" s="50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0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  <c r="EY2691" s="1"/>
      <c r="EZ2691" s="1"/>
      <c r="FA2691" s="1"/>
      <c r="FB2691" s="1"/>
      <c r="FC2691" s="1"/>
      <c r="FD2691" s="1"/>
      <c r="FE2691" s="1"/>
      <c r="FF2691" s="1"/>
      <c r="FG2691" s="1"/>
      <c r="FH2691" s="1"/>
      <c r="FI2691" s="1"/>
      <c r="FJ2691" s="1"/>
    </row>
    <row r="2692" spans="1:166" x14ac:dyDescent="0.15">
      <c r="A2692" s="65"/>
      <c r="B2692" s="15"/>
      <c r="C2692" s="7"/>
      <c r="D2692" s="13"/>
      <c r="E2692" s="14"/>
      <c r="F2692" s="14"/>
      <c r="G2692" s="14"/>
      <c r="H2692" s="14"/>
      <c r="I2692" s="13"/>
      <c r="J2692" s="52"/>
      <c r="K2692" s="2"/>
      <c r="L2692" s="18"/>
      <c r="M2692" s="12"/>
      <c r="N2692" s="12"/>
      <c r="O2692" s="18"/>
      <c r="P2692" s="14"/>
      <c r="Q2692" s="27"/>
      <c r="R2692" s="14"/>
      <c r="S2692" s="4"/>
      <c r="T2692" s="52"/>
      <c r="U2692" s="10"/>
      <c r="V2692" s="10"/>
      <c r="W2692" s="10"/>
      <c r="X2692" s="50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0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  <c r="EY2692" s="1"/>
      <c r="EZ2692" s="1"/>
      <c r="FA2692" s="1"/>
      <c r="FB2692" s="1"/>
      <c r="FC2692" s="1"/>
      <c r="FD2692" s="1"/>
      <c r="FE2692" s="1"/>
      <c r="FF2692" s="1"/>
      <c r="FG2692" s="1"/>
      <c r="FH2692" s="1"/>
      <c r="FI2692" s="1"/>
      <c r="FJ2692" s="1"/>
    </row>
    <row r="2693" spans="1:166" x14ac:dyDescent="0.15">
      <c r="A2693" s="65"/>
      <c r="B2693" s="15"/>
      <c r="C2693" s="7"/>
      <c r="D2693" s="13"/>
      <c r="E2693" s="14"/>
      <c r="F2693" s="14"/>
      <c r="G2693" s="14"/>
      <c r="H2693" s="14"/>
      <c r="I2693" s="13"/>
      <c r="J2693" s="52"/>
      <c r="K2693" s="2"/>
      <c r="L2693" s="18"/>
      <c r="M2693" s="12"/>
      <c r="N2693" s="12"/>
      <c r="O2693" s="18"/>
      <c r="P2693" s="14"/>
      <c r="Q2693" s="27"/>
      <c r="R2693" s="14"/>
      <c r="S2693" s="4"/>
      <c r="T2693" s="52"/>
      <c r="U2693" s="10"/>
      <c r="V2693" s="10"/>
      <c r="W2693" s="10"/>
      <c r="X2693" s="50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0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  <c r="EY2693" s="1"/>
      <c r="EZ2693" s="1"/>
      <c r="FA2693" s="1"/>
      <c r="FB2693" s="1"/>
      <c r="FC2693" s="1"/>
      <c r="FD2693" s="1"/>
      <c r="FE2693" s="1"/>
      <c r="FF2693" s="1"/>
      <c r="FG2693" s="1"/>
      <c r="FH2693" s="1"/>
      <c r="FI2693" s="1"/>
      <c r="FJ2693" s="1"/>
    </row>
    <row r="2694" spans="1:166" x14ac:dyDescent="0.15">
      <c r="A2694" s="65"/>
      <c r="B2694" s="15"/>
      <c r="C2694" s="7"/>
      <c r="D2694" s="13"/>
      <c r="E2694" s="14"/>
      <c r="F2694" s="14"/>
      <c r="G2694" s="14"/>
      <c r="H2694" s="14"/>
      <c r="I2694" s="13"/>
      <c r="J2694" s="52"/>
      <c r="K2694" s="2"/>
      <c r="L2694" s="18"/>
      <c r="M2694" s="12"/>
      <c r="N2694" s="12"/>
      <c r="O2694" s="18"/>
      <c r="P2694" s="14"/>
      <c r="Q2694" s="27"/>
      <c r="R2694" s="14"/>
      <c r="S2694" s="4"/>
      <c r="T2694" s="52"/>
      <c r="U2694" s="10"/>
      <c r="V2694" s="10"/>
      <c r="W2694" s="10"/>
      <c r="X2694" s="50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0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  <c r="EY2694" s="1"/>
      <c r="EZ2694" s="1"/>
      <c r="FA2694" s="1"/>
      <c r="FB2694" s="1"/>
      <c r="FC2694" s="1"/>
      <c r="FD2694" s="1"/>
      <c r="FE2694" s="1"/>
      <c r="FF2694" s="1"/>
      <c r="FG2694" s="1"/>
      <c r="FH2694" s="1"/>
      <c r="FI2694" s="1"/>
      <c r="FJ2694" s="1"/>
    </row>
    <row r="2695" spans="1:166" x14ac:dyDescent="0.15">
      <c r="A2695" s="65"/>
      <c r="B2695" s="15"/>
      <c r="C2695" s="7"/>
      <c r="D2695" s="13"/>
      <c r="E2695" s="14"/>
      <c r="F2695" s="14"/>
      <c r="G2695" s="14"/>
      <c r="H2695" s="14"/>
      <c r="I2695" s="13"/>
      <c r="J2695" s="52"/>
      <c r="K2695" s="2"/>
      <c r="L2695" s="18"/>
      <c r="M2695" s="12"/>
      <c r="N2695" s="12"/>
      <c r="O2695" s="18"/>
      <c r="P2695" s="14"/>
      <c r="Q2695" s="27"/>
      <c r="R2695" s="14"/>
      <c r="S2695" s="4"/>
      <c r="T2695" s="52"/>
      <c r="U2695" s="10"/>
      <c r="V2695" s="10"/>
      <c r="W2695" s="10"/>
      <c r="X2695" s="50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0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  <c r="EY2695" s="1"/>
      <c r="EZ2695" s="1"/>
      <c r="FA2695" s="1"/>
      <c r="FB2695" s="1"/>
      <c r="FC2695" s="1"/>
      <c r="FD2695" s="1"/>
      <c r="FE2695" s="1"/>
      <c r="FF2695" s="1"/>
      <c r="FG2695" s="1"/>
      <c r="FH2695" s="1"/>
      <c r="FI2695" s="1"/>
      <c r="FJ2695" s="1"/>
    </row>
    <row r="2696" spans="1:166" x14ac:dyDescent="0.15">
      <c r="A2696" s="65"/>
      <c r="B2696" s="15"/>
      <c r="C2696" s="7"/>
      <c r="D2696" s="13"/>
      <c r="E2696" s="14"/>
      <c r="F2696" s="14"/>
      <c r="G2696" s="14"/>
      <c r="H2696" s="14"/>
      <c r="I2696" s="13"/>
      <c r="J2696" s="52"/>
      <c r="K2696" s="2"/>
      <c r="L2696" s="18"/>
      <c r="M2696" s="12"/>
      <c r="N2696" s="12"/>
      <c r="O2696" s="18"/>
      <c r="P2696" s="14"/>
      <c r="Q2696" s="27"/>
      <c r="R2696" s="14"/>
      <c r="S2696" s="4"/>
      <c r="T2696" s="52"/>
      <c r="U2696" s="10"/>
      <c r="V2696" s="10"/>
      <c r="W2696" s="10"/>
      <c r="X2696" s="50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0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  <c r="EY2696" s="1"/>
      <c r="EZ2696" s="1"/>
      <c r="FA2696" s="1"/>
      <c r="FB2696" s="1"/>
      <c r="FC2696" s="1"/>
      <c r="FD2696" s="1"/>
      <c r="FE2696" s="1"/>
      <c r="FF2696" s="1"/>
      <c r="FG2696" s="1"/>
      <c r="FH2696" s="1"/>
      <c r="FI2696" s="1"/>
      <c r="FJ2696" s="1"/>
    </row>
    <row r="2697" spans="1:166" x14ac:dyDescent="0.15">
      <c r="A2697" s="65"/>
      <c r="B2697" s="15"/>
      <c r="C2697" s="7"/>
      <c r="D2697" s="13"/>
      <c r="E2697" s="14"/>
      <c r="F2697" s="14"/>
      <c r="G2697" s="14"/>
      <c r="H2697" s="14"/>
      <c r="I2697" s="13"/>
      <c r="J2697" s="52"/>
      <c r="K2697" s="2"/>
      <c r="L2697" s="18"/>
      <c r="M2697" s="12"/>
      <c r="N2697" s="12"/>
      <c r="O2697" s="18"/>
      <c r="P2697" s="14"/>
      <c r="Q2697" s="27"/>
      <c r="R2697" s="14"/>
      <c r="S2697" s="4"/>
      <c r="T2697" s="52"/>
      <c r="U2697" s="10"/>
      <c r="V2697" s="10"/>
      <c r="W2697" s="10"/>
      <c r="X2697" s="50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0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  <c r="EY2697" s="1"/>
      <c r="EZ2697" s="1"/>
      <c r="FA2697" s="1"/>
      <c r="FB2697" s="1"/>
      <c r="FC2697" s="1"/>
      <c r="FD2697" s="1"/>
      <c r="FE2697" s="1"/>
      <c r="FF2697" s="1"/>
      <c r="FG2697" s="1"/>
      <c r="FH2697" s="1"/>
      <c r="FI2697" s="1"/>
      <c r="FJ2697" s="1"/>
    </row>
    <row r="2698" spans="1:166" x14ac:dyDescent="0.15">
      <c r="A2698" s="65"/>
      <c r="B2698" s="15"/>
      <c r="C2698" s="7"/>
      <c r="D2698" s="13"/>
      <c r="E2698" s="14"/>
      <c r="F2698" s="14"/>
      <c r="G2698" s="14"/>
      <c r="H2698" s="14"/>
      <c r="I2698" s="13"/>
      <c r="J2698" s="52"/>
      <c r="K2698" s="2"/>
      <c r="L2698" s="18"/>
      <c r="M2698" s="12"/>
      <c r="N2698" s="12"/>
      <c r="O2698" s="18"/>
      <c r="P2698" s="14"/>
      <c r="Q2698" s="27"/>
      <c r="R2698" s="14"/>
      <c r="S2698" s="4"/>
      <c r="T2698" s="52"/>
      <c r="U2698" s="10"/>
      <c r="V2698" s="10"/>
      <c r="W2698" s="10"/>
      <c r="X2698" s="50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0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  <c r="EY2698" s="1"/>
      <c r="EZ2698" s="1"/>
      <c r="FA2698" s="1"/>
      <c r="FB2698" s="1"/>
      <c r="FC2698" s="1"/>
      <c r="FD2698" s="1"/>
      <c r="FE2698" s="1"/>
      <c r="FF2698" s="1"/>
      <c r="FG2698" s="1"/>
      <c r="FH2698" s="1"/>
      <c r="FI2698" s="1"/>
      <c r="FJ2698" s="1"/>
    </row>
    <row r="2699" spans="1:166" x14ac:dyDescent="0.15">
      <c r="A2699" s="65"/>
      <c r="B2699" s="15"/>
      <c r="C2699" s="7"/>
      <c r="D2699" s="13"/>
      <c r="E2699" s="14"/>
      <c r="F2699" s="14"/>
      <c r="G2699" s="14"/>
      <c r="H2699" s="14"/>
      <c r="I2699" s="13"/>
      <c r="J2699" s="52"/>
      <c r="K2699" s="2"/>
      <c r="L2699" s="18"/>
      <c r="M2699" s="12"/>
      <c r="N2699" s="12"/>
      <c r="O2699" s="18"/>
      <c r="P2699" s="14"/>
      <c r="Q2699" s="27"/>
      <c r="R2699" s="14"/>
      <c r="S2699" s="4"/>
      <c r="T2699" s="52"/>
      <c r="U2699" s="10"/>
      <c r="V2699" s="10"/>
      <c r="W2699" s="10"/>
      <c r="X2699" s="50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0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  <c r="EY2699" s="1"/>
      <c r="EZ2699" s="1"/>
      <c r="FA2699" s="1"/>
      <c r="FB2699" s="1"/>
      <c r="FC2699" s="1"/>
      <c r="FD2699" s="1"/>
      <c r="FE2699" s="1"/>
      <c r="FF2699" s="1"/>
      <c r="FG2699" s="1"/>
      <c r="FH2699" s="1"/>
      <c r="FI2699" s="1"/>
      <c r="FJ2699" s="1"/>
    </row>
    <row r="2700" spans="1:166" x14ac:dyDescent="0.15">
      <c r="A2700" s="65"/>
      <c r="B2700" s="15"/>
      <c r="C2700" s="7"/>
      <c r="D2700" s="13"/>
      <c r="E2700" s="14"/>
      <c r="F2700" s="14"/>
      <c r="G2700" s="14"/>
      <c r="H2700" s="14"/>
      <c r="I2700" s="13"/>
      <c r="J2700" s="52"/>
      <c r="K2700" s="2"/>
      <c r="L2700" s="18"/>
      <c r="M2700" s="12"/>
      <c r="N2700" s="12"/>
      <c r="O2700" s="18"/>
      <c r="P2700" s="14"/>
      <c r="Q2700" s="27"/>
      <c r="R2700" s="14"/>
      <c r="S2700" s="4"/>
      <c r="T2700" s="52"/>
      <c r="U2700" s="10"/>
      <c r="V2700" s="10"/>
      <c r="W2700" s="10"/>
      <c r="X2700" s="50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0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  <c r="EY2700" s="1"/>
      <c r="EZ2700" s="1"/>
      <c r="FA2700" s="1"/>
      <c r="FB2700" s="1"/>
      <c r="FC2700" s="1"/>
      <c r="FD2700" s="1"/>
      <c r="FE2700" s="1"/>
      <c r="FF2700" s="1"/>
      <c r="FG2700" s="1"/>
      <c r="FH2700" s="1"/>
      <c r="FI2700" s="1"/>
      <c r="FJ2700" s="1"/>
    </row>
    <row r="2701" spans="1:166" x14ac:dyDescent="0.15">
      <c r="A2701" s="65"/>
      <c r="B2701" s="15"/>
      <c r="C2701" s="7"/>
      <c r="D2701" s="13"/>
      <c r="E2701" s="14"/>
      <c r="F2701" s="14"/>
      <c r="G2701" s="14"/>
      <c r="H2701" s="14"/>
      <c r="I2701" s="13"/>
      <c r="J2701" s="52"/>
      <c r="K2701" s="2"/>
      <c r="L2701" s="18"/>
      <c r="M2701" s="12"/>
      <c r="N2701" s="12"/>
      <c r="O2701" s="18"/>
      <c r="P2701" s="14"/>
      <c r="Q2701" s="27"/>
      <c r="R2701" s="14"/>
      <c r="S2701" s="4"/>
      <c r="T2701" s="52"/>
      <c r="U2701" s="10"/>
      <c r="V2701" s="10"/>
      <c r="W2701" s="10"/>
      <c r="X2701" s="50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0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  <c r="EY2701" s="1"/>
      <c r="EZ2701" s="1"/>
      <c r="FA2701" s="1"/>
      <c r="FB2701" s="1"/>
      <c r="FC2701" s="1"/>
      <c r="FD2701" s="1"/>
      <c r="FE2701" s="1"/>
      <c r="FF2701" s="1"/>
      <c r="FG2701" s="1"/>
      <c r="FH2701" s="1"/>
      <c r="FI2701" s="1"/>
      <c r="FJ2701" s="1"/>
    </row>
    <row r="2702" spans="1:166" x14ac:dyDescent="0.15">
      <c r="A2702" s="65"/>
      <c r="B2702" s="15"/>
      <c r="C2702" s="7"/>
      <c r="D2702" s="13"/>
      <c r="E2702" s="14"/>
      <c r="F2702" s="14"/>
      <c r="G2702" s="14"/>
      <c r="H2702" s="14"/>
      <c r="I2702" s="13"/>
      <c r="J2702" s="52"/>
      <c r="K2702" s="2"/>
      <c r="L2702" s="18"/>
      <c r="M2702" s="12"/>
      <c r="N2702" s="12"/>
      <c r="O2702" s="18"/>
      <c r="P2702" s="14"/>
      <c r="Q2702" s="27"/>
      <c r="R2702" s="14"/>
      <c r="S2702" s="4"/>
      <c r="T2702" s="52"/>
      <c r="U2702" s="10"/>
      <c r="V2702" s="10"/>
      <c r="W2702" s="10"/>
      <c r="X2702" s="50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0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  <c r="EY2702" s="1"/>
      <c r="EZ2702" s="1"/>
      <c r="FA2702" s="1"/>
      <c r="FB2702" s="1"/>
      <c r="FC2702" s="1"/>
      <c r="FD2702" s="1"/>
      <c r="FE2702" s="1"/>
      <c r="FF2702" s="1"/>
      <c r="FG2702" s="1"/>
      <c r="FH2702" s="1"/>
      <c r="FI2702" s="1"/>
      <c r="FJ2702" s="1"/>
    </row>
    <row r="2703" spans="1:166" x14ac:dyDescent="0.15">
      <c r="A2703" s="65"/>
      <c r="B2703" s="15"/>
      <c r="C2703" s="7"/>
      <c r="D2703" s="13"/>
      <c r="E2703" s="14"/>
      <c r="F2703" s="14"/>
      <c r="G2703" s="14"/>
      <c r="H2703" s="14"/>
      <c r="I2703" s="13"/>
      <c r="J2703" s="52"/>
      <c r="K2703" s="2"/>
      <c r="L2703" s="18"/>
      <c r="M2703" s="12"/>
      <c r="N2703" s="12"/>
      <c r="O2703" s="18"/>
      <c r="P2703" s="14"/>
      <c r="Q2703" s="27"/>
      <c r="R2703" s="14"/>
      <c r="S2703" s="4"/>
      <c r="T2703" s="52"/>
      <c r="U2703" s="10"/>
      <c r="V2703" s="10"/>
      <c r="W2703" s="10"/>
      <c r="X2703" s="50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0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  <c r="EY2703" s="1"/>
      <c r="EZ2703" s="1"/>
      <c r="FA2703" s="1"/>
      <c r="FB2703" s="1"/>
      <c r="FC2703" s="1"/>
      <c r="FD2703" s="1"/>
      <c r="FE2703" s="1"/>
      <c r="FF2703" s="1"/>
      <c r="FG2703" s="1"/>
      <c r="FH2703" s="1"/>
      <c r="FI2703" s="1"/>
      <c r="FJ2703" s="1"/>
    </row>
    <row r="2704" spans="1:166" x14ac:dyDescent="0.15">
      <c r="A2704" s="65"/>
      <c r="B2704" s="15"/>
      <c r="C2704" s="7"/>
      <c r="D2704" s="13"/>
      <c r="E2704" s="14"/>
      <c r="F2704" s="14"/>
      <c r="G2704" s="14"/>
      <c r="H2704" s="14"/>
      <c r="I2704" s="13"/>
      <c r="J2704" s="52"/>
      <c r="K2704" s="2"/>
      <c r="L2704" s="18"/>
      <c r="M2704" s="12"/>
      <c r="N2704" s="12"/>
      <c r="O2704" s="18"/>
      <c r="P2704" s="14"/>
      <c r="Q2704" s="27"/>
      <c r="R2704" s="14"/>
      <c r="S2704" s="4"/>
      <c r="T2704" s="52"/>
      <c r="U2704" s="10"/>
      <c r="V2704" s="10"/>
      <c r="W2704" s="10"/>
      <c r="X2704" s="50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0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  <c r="EY2704" s="1"/>
      <c r="EZ2704" s="1"/>
      <c r="FA2704" s="1"/>
      <c r="FB2704" s="1"/>
      <c r="FC2704" s="1"/>
      <c r="FD2704" s="1"/>
      <c r="FE2704" s="1"/>
      <c r="FF2704" s="1"/>
      <c r="FG2704" s="1"/>
      <c r="FH2704" s="1"/>
      <c r="FI2704" s="1"/>
      <c r="FJ2704" s="1"/>
    </row>
    <row r="2705" spans="1:166" x14ac:dyDescent="0.15">
      <c r="A2705" s="65"/>
      <c r="B2705" s="15"/>
      <c r="C2705" s="7"/>
      <c r="D2705" s="13"/>
      <c r="E2705" s="14"/>
      <c r="F2705" s="14"/>
      <c r="G2705" s="14"/>
      <c r="H2705" s="14"/>
      <c r="I2705" s="13"/>
      <c r="J2705" s="52"/>
      <c r="K2705" s="2"/>
      <c r="L2705" s="18"/>
      <c r="M2705" s="12"/>
      <c r="N2705" s="12"/>
      <c r="O2705" s="18"/>
      <c r="P2705" s="14"/>
      <c r="Q2705" s="27"/>
      <c r="R2705" s="14"/>
      <c r="S2705" s="4"/>
      <c r="T2705" s="52"/>
      <c r="U2705" s="10"/>
      <c r="V2705" s="10"/>
      <c r="W2705" s="10"/>
      <c r="X2705" s="50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0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  <c r="EY2705" s="1"/>
      <c r="EZ2705" s="1"/>
      <c r="FA2705" s="1"/>
      <c r="FB2705" s="1"/>
      <c r="FC2705" s="1"/>
      <c r="FD2705" s="1"/>
      <c r="FE2705" s="1"/>
      <c r="FF2705" s="1"/>
      <c r="FG2705" s="1"/>
      <c r="FH2705" s="1"/>
      <c r="FI2705" s="1"/>
      <c r="FJ2705" s="1"/>
    </row>
    <row r="2706" spans="1:166" x14ac:dyDescent="0.15">
      <c r="A2706" s="65"/>
      <c r="B2706" s="15"/>
      <c r="C2706" s="7"/>
      <c r="D2706" s="13"/>
      <c r="E2706" s="14"/>
      <c r="F2706" s="14"/>
      <c r="G2706" s="14"/>
      <c r="H2706" s="14"/>
      <c r="I2706" s="13"/>
      <c r="J2706" s="52"/>
      <c r="K2706" s="2"/>
      <c r="L2706" s="18"/>
      <c r="M2706" s="12"/>
      <c r="N2706" s="12"/>
      <c r="O2706" s="18"/>
      <c r="P2706" s="14"/>
      <c r="Q2706" s="27"/>
      <c r="R2706" s="14"/>
      <c r="S2706" s="4"/>
      <c r="T2706" s="52"/>
      <c r="U2706" s="10"/>
      <c r="V2706" s="10"/>
      <c r="W2706" s="10"/>
      <c r="X2706" s="50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0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  <c r="EY2706" s="1"/>
      <c r="EZ2706" s="1"/>
      <c r="FA2706" s="1"/>
      <c r="FB2706" s="1"/>
      <c r="FC2706" s="1"/>
      <c r="FD2706" s="1"/>
      <c r="FE2706" s="1"/>
      <c r="FF2706" s="1"/>
      <c r="FG2706" s="1"/>
      <c r="FH2706" s="1"/>
      <c r="FI2706" s="1"/>
      <c r="FJ2706" s="1"/>
    </row>
    <row r="2707" spans="1:166" x14ac:dyDescent="0.15">
      <c r="A2707" s="65"/>
      <c r="B2707" s="15"/>
      <c r="C2707" s="7"/>
      <c r="D2707" s="13"/>
      <c r="E2707" s="14"/>
      <c r="F2707" s="14"/>
      <c r="G2707" s="14"/>
      <c r="H2707" s="14"/>
      <c r="I2707" s="13"/>
      <c r="J2707" s="52"/>
      <c r="K2707" s="2"/>
      <c r="L2707" s="18"/>
      <c r="M2707" s="12"/>
      <c r="N2707" s="12"/>
      <c r="O2707" s="18"/>
      <c r="P2707" s="14"/>
      <c r="Q2707" s="27"/>
      <c r="R2707" s="14"/>
      <c r="S2707" s="4"/>
      <c r="T2707" s="52"/>
      <c r="U2707" s="10"/>
      <c r="V2707" s="10"/>
      <c r="W2707" s="10"/>
      <c r="X2707" s="50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0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  <c r="EY2707" s="1"/>
      <c r="EZ2707" s="1"/>
      <c r="FA2707" s="1"/>
      <c r="FB2707" s="1"/>
      <c r="FC2707" s="1"/>
      <c r="FD2707" s="1"/>
      <c r="FE2707" s="1"/>
      <c r="FF2707" s="1"/>
      <c r="FG2707" s="1"/>
      <c r="FH2707" s="1"/>
      <c r="FI2707" s="1"/>
      <c r="FJ2707" s="1"/>
    </row>
    <row r="2708" spans="1:166" x14ac:dyDescent="0.15">
      <c r="A2708" s="65"/>
      <c r="B2708" s="15"/>
      <c r="C2708" s="7"/>
      <c r="D2708" s="13"/>
      <c r="E2708" s="14"/>
      <c r="F2708" s="14"/>
      <c r="G2708" s="14"/>
      <c r="H2708" s="14"/>
      <c r="I2708" s="13"/>
      <c r="J2708" s="52"/>
      <c r="K2708" s="2"/>
      <c r="L2708" s="18"/>
      <c r="M2708" s="12"/>
      <c r="N2708" s="12"/>
      <c r="O2708" s="18"/>
      <c r="P2708" s="14"/>
      <c r="Q2708" s="27"/>
      <c r="R2708" s="14"/>
      <c r="S2708" s="4"/>
      <c r="T2708" s="52"/>
      <c r="U2708" s="10"/>
      <c r="V2708" s="10"/>
      <c r="W2708" s="10"/>
      <c r="X2708" s="50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0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  <c r="EY2708" s="1"/>
      <c r="EZ2708" s="1"/>
      <c r="FA2708" s="1"/>
      <c r="FB2708" s="1"/>
      <c r="FC2708" s="1"/>
      <c r="FD2708" s="1"/>
      <c r="FE2708" s="1"/>
      <c r="FF2708" s="1"/>
      <c r="FG2708" s="1"/>
      <c r="FH2708" s="1"/>
      <c r="FI2708" s="1"/>
      <c r="FJ2708" s="1"/>
    </row>
    <row r="2709" spans="1:166" x14ac:dyDescent="0.15">
      <c r="A2709" s="65"/>
      <c r="B2709" s="15"/>
      <c r="C2709" s="7"/>
      <c r="D2709" s="13"/>
      <c r="E2709" s="14"/>
      <c r="F2709" s="14"/>
      <c r="G2709" s="14"/>
      <c r="H2709" s="14"/>
      <c r="I2709" s="13"/>
      <c r="J2709" s="52"/>
      <c r="K2709" s="2"/>
      <c r="L2709" s="18"/>
      <c r="M2709" s="12"/>
      <c r="N2709" s="12"/>
      <c r="O2709" s="18"/>
      <c r="P2709" s="14"/>
      <c r="Q2709" s="27"/>
      <c r="R2709" s="14"/>
      <c r="S2709" s="4"/>
      <c r="T2709" s="52"/>
      <c r="U2709" s="10"/>
      <c r="V2709" s="10"/>
      <c r="W2709" s="10"/>
      <c r="X2709" s="50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0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  <c r="EY2709" s="1"/>
      <c r="EZ2709" s="1"/>
      <c r="FA2709" s="1"/>
      <c r="FB2709" s="1"/>
      <c r="FC2709" s="1"/>
      <c r="FD2709" s="1"/>
      <c r="FE2709" s="1"/>
      <c r="FF2709" s="1"/>
      <c r="FG2709" s="1"/>
      <c r="FH2709" s="1"/>
      <c r="FI2709" s="1"/>
      <c r="FJ2709" s="1"/>
    </row>
    <row r="2710" spans="1:166" x14ac:dyDescent="0.15">
      <c r="A2710" s="65"/>
      <c r="B2710" s="15"/>
      <c r="C2710" s="7"/>
      <c r="D2710" s="13"/>
      <c r="E2710" s="14"/>
      <c r="F2710" s="14"/>
      <c r="G2710" s="14"/>
      <c r="H2710" s="14"/>
      <c r="I2710" s="13"/>
      <c r="J2710" s="52"/>
      <c r="K2710" s="2"/>
      <c r="L2710" s="18"/>
      <c r="M2710" s="12"/>
      <c r="N2710" s="12"/>
      <c r="O2710" s="18"/>
      <c r="P2710" s="14"/>
      <c r="Q2710" s="27"/>
      <c r="R2710" s="14"/>
      <c r="S2710" s="4"/>
      <c r="T2710" s="52"/>
      <c r="U2710" s="10"/>
      <c r="V2710" s="10"/>
      <c r="W2710" s="10"/>
      <c r="X2710" s="50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0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  <c r="EY2710" s="1"/>
      <c r="EZ2710" s="1"/>
      <c r="FA2710" s="1"/>
      <c r="FB2710" s="1"/>
      <c r="FC2710" s="1"/>
      <c r="FD2710" s="1"/>
      <c r="FE2710" s="1"/>
      <c r="FF2710" s="1"/>
      <c r="FG2710" s="1"/>
      <c r="FH2710" s="1"/>
      <c r="FI2710" s="1"/>
      <c r="FJ2710" s="1"/>
    </row>
    <row r="2711" spans="1:166" x14ac:dyDescent="0.15">
      <c r="A2711" s="65"/>
      <c r="B2711" s="15"/>
      <c r="C2711" s="7"/>
      <c r="D2711" s="13"/>
      <c r="E2711" s="14"/>
      <c r="F2711" s="14"/>
      <c r="G2711" s="14"/>
      <c r="H2711" s="14"/>
      <c r="I2711" s="13"/>
      <c r="J2711" s="52"/>
      <c r="K2711" s="2"/>
      <c r="L2711" s="18"/>
      <c r="M2711" s="12"/>
      <c r="N2711" s="12"/>
      <c r="O2711" s="18"/>
      <c r="P2711" s="14"/>
      <c r="Q2711" s="27"/>
      <c r="R2711" s="14"/>
      <c r="S2711" s="4"/>
      <c r="T2711" s="52"/>
      <c r="U2711" s="10"/>
      <c r="V2711" s="10"/>
      <c r="W2711" s="10"/>
      <c r="X2711" s="50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0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  <c r="EY2711" s="1"/>
      <c r="EZ2711" s="1"/>
      <c r="FA2711" s="1"/>
      <c r="FB2711" s="1"/>
      <c r="FC2711" s="1"/>
      <c r="FD2711" s="1"/>
      <c r="FE2711" s="1"/>
      <c r="FF2711" s="1"/>
      <c r="FG2711" s="1"/>
      <c r="FH2711" s="1"/>
      <c r="FI2711" s="1"/>
      <c r="FJ2711" s="1"/>
    </row>
    <row r="2712" spans="1:166" x14ac:dyDescent="0.15">
      <c r="A2712" s="65"/>
      <c r="B2712" s="15"/>
      <c r="C2712" s="7"/>
      <c r="D2712" s="13"/>
      <c r="E2712" s="14"/>
      <c r="F2712" s="14"/>
      <c r="G2712" s="14"/>
      <c r="H2712" s="14"/>
      <c r="I2712" s="13"/>
      <c r="J2712" s="52"/>
      <c r="K2712" s="2"/>
      <c r="L2712" s="18"/>
      <c r="M2712" s="12"/>
      <c r="N2712" s="12"/>
      <c r="O2712" s="18"/>
      <c r="P2712" s="14"/>
      <c r="Q2712" s="27"/>
      <c r="R2712" s="14"/>
      <c r="S2712" s="4"/>
      <c r="T2712" s="52"/>
      <c r="U2712" s="10"/>
      <c r="V2712" s="10"/>
      <c r="W2712" s="10"/>
      <c r="X2712" s="50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0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  <c r="EY2712" s="1"/>
      <c r="EZ2712" s="1"/>
      <c r="FA2712" s="1"/>
      <c r="FB2712" s="1"/>
      <c r="FC2712" s="1"/>
      <c r="FD2712" s="1"/>
      <c r="FE2712" s="1"/>
      <c r="FF2712" s="1"/>
      <c r="FG2712" s="1"/>
      <c r="FH2712" s="1"/>
      <c r="FI2712" s="1"/>
      <c r="FJ2712" s="1"/>
    </row>
    <row r="2713" spans="1:166" x14ac:dyDescent="0.15">
      <c r="A2713" s="65"/>
      <c r="B2713" s="15"/>
      <c r="C2713" s="7"/>
      <c r="D2713" s="13"/>
      <c r="E2713" s="14"/>
      <c r="F2713" s="14"/>
      <c r="G2713" s="14"/>
      <c r="H2713" s="14"/>
      <c r="I2713" s="13"/>
      <c r="J2713" s="52"/>
      <c r="K2713" s="2"/>
      <c r="L2713" s="18"/>
      <c r="M2713" s="12"/>
      <c r="N2713" s="12"/>
      <c r="O2713" s="18"/>
      <c r="P2713" s="14"/>
      <c r="Q2713" s="27"/>
      <c r="R2713" s="14"/>
      <c r="S2713" s="4"/>
      <c r="T2713" s="52"/>
      <c r="U2713" s="10"/>
      <c r="V2713" s="10"/>
      <c r="W2713" s="10"/>
      <c r="X2713" s="50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0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  <c r="EY2713" s="1"/>
      <c r="EZ2713" s="1"/>
      <c r="FA2713" s="1"/>
      <c r="FB2713" s="1"/>
      <c r="FC2713" s="1"/>
      <c r="FD2713" s="1"/>
      <c r="FE2713" s="1"/>
      <c r="FF2713" s="1"/>
      <c r="FG2713" s="1"/>
      <c r="FH2713" s="1"/>
      <c r="FI2713" s="1"/>
      <c r="FJ2713" s="1"/>
    </row>
    <row r="2714" spans="1:166" x14ac:dyDescent="0.15">
      <c r="A2714" s="65"/>
      <c r="B2714" s="15"/>
      <c r="C2714" s="7"/>
      <c r="D2714" s="13"/>
      <c r="E2714" s="14"/>
      <c r="F2714" s="14"/>
      <c r="G2714" s="14"/>
      <c r="H2714" s="14"/>
      <c r="I2714" s="13"/>
      <c r="J2714" s="52"/>
      <c r="K2714" s="2"/>
      <c r="L2714" s="18"/>
      <c r="M2714" s="12"/>
      <c r="N2714" s="12"/>
      <c r="O2714" s="18"/>
      <c r="P2714" s="14"/>
      <c r="Q2714" s="27"/>
      <c r="R2714" s="14"/>
      <c r="S2714" s="4"/>
      <c r="T2714" s="52"/>
      <c r="U2714" s="10"/>
      <c r="V2714" s="10"/>
      <c r="W2714" s="10"/>
      <c r="X2714" s="50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0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  <c r="EY2714" s="1"/>
      <c r="EZ2714" s="1"/>
      <c r="FA2714" s="1"/>
      <c r="FB2714" s="1"/>
      <c r="FC2714" s="1"/>
      <c r="FD2714" s="1"/>
      <c r="FE2714" s="1"/>
      <c r="FF2714" s="1"/>
      <c r="FG2714" s="1"/>
      <c r="FH2714" s="1"/>
      <c r="FI2714" s="1"/>
      <c r="FJ2714" s="1"/>
    </row>
    <row r="2715" spans="1:166" x14ac:dyDescent="0.15">
      <c r="A2715" s="65"/>
      <c r="B2715" s="15"/>
      <c r="C2715" s="7"/>
      <c r="D2715" s="13"/>
      <c r="E2715" s="14"/>
      <c r="F2715" s="14"/>
      <c r="G2715" s="14"/>
      <c r="H2715" s="14"/>
      <c r="I2715" s="13"/>
      <c r="J2715" s="52"/>
      <c r="K2715" s="2"/>
      <c r="L2715" s="18"/>
      <c r="M2715" s="12"/>
      <c r="N2715" s="12"/>
      <c r="O2715" s="18"/>
      <c r="P2715" s="14"/>
      <c r="Q2715" s="27"/>
      <c r="R2715" s="14"/>
      <c r="S2715" s="4"/>
      <c r="T2715" s="52"/>
      <c r="U2715" s="10"/>
      <c r="V2715" s="10"/>
      <c r="W2715" s="10"/>
      <c r="X2715" s="50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0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  <c r="EY2715" s="1"/>
      <c r="EZ2715" s="1"/>
      <c r="FA2715" s="1"/>
      <c r="FB2715" s="1"/>
      <c r="FC2715" s="1"/>
      <c r="FD2715" s="1"/>
      <c r="FE2715" s="1"/>
      <c r="FF2715" s="1"/>
      <c r="FG2715" s="1"/>
      <c r="FH2715" s="1"/>
      <c r="FI2715" s="1"/>
      <c r="FJ2715" s="1"/>
    </row>
    <row r="2716" spans="1:166" x14ac:dyDescent="0.15">
      <c r="A2716" s="65"/>
      <c r="B2716" s="15"/>
      <c r="C2716" s="7"/>
      <c r="D2716" s="13"/>
      <c r="E2716" s="14"/>
      <c r="F2716" s="14"/>
      <c r="G2716" s="14"/>
      <c r="H2716" s="14"/>
      <c r="I2716" s="13"/>
      <c r="J2716" s="52"/>
      <c r="K2716" s="2"/>
      <c r="L2716" s="18"/>
      <c r="M2716" s="12"/>
      <c r="N2716" s="12"/>
      <c r="O2716" s="18"/>
      <c r="P2716" s="14"/>
      <c r="Q2716" s="27"/>
      <c r="R2716" s="14"/>
      <c r="S2716" s="4"/>
      <c r="T2716" s="52"/>
      <c r="U2716" s="10"/>
      <c r="V2716" s="10"/>
      <c r="W2716" s="10"/>
      <c r="X2716" s="50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0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  <c r="EY2716" s="1"/>
      <c r="EZ2716" s="1"/>
      <c r="FA2716" s="1"/>
      <c r="FB2716" s="1"/>
      <c r="FC2716" s="1"/>
      <c r="FD2716" s="1"/>
      <c r="FE2716" s="1"/>
      <c r="FF2716" s="1"/>
      <c r="FG2716" s="1"/>
      <c r="FH2716" s="1"/>
      <c r="FI2716" s="1"/>
      <c r="FJ2716" s="1"/>
    </row>
    <row r="2717" spans="1:166" x14ac:dyDescent="0.15">
      <c r="A2717" s="65"/>
      <c r="B2717" s="15"/>
      <c r="C2717" s="7"/>
      <c r="D2717" s="13"/>
      <c r="E2717" s="14"/>
      <c r="F2717" s="14"/>
      <c r="G2717" s="14"/>
      <c r="H2717" s="14"/>
      <c r="I2717" s="13"/>
      <c r="J2717" s="52"/>
      <c r="K2717" s="2"/>
      <c r="L2717" s="18"/>
      <c r="M2717" s="12"/>
      <c r="N2717" s="12"/>
      <c r="O2717" s="18"/>
      <c r="P2717" s="14"/>
      <c r="Q2717" s="27"/>
      <c r="R2717" s="14"/>
      <c r="S2717" s="4"/>
      <c r="T2717" s="52"/>
      <c r="U2717" s="10"/>
      <c r="V2717" s="10"/>
      <c r="W2717" s="10"/>
      <c r="X2717" s="50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0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  <c r="EY2717" s="1"/>
      <c r="EZ2717" s="1"/>
      <c r="FA2717" s="1"/>
      <c r="FB2717" s="1"/>
      <c r="FC2717" s="1"/>
      <c r="FD2717" s="1"/>
      <c r="FE2717" s="1"/>
      <c r="FF2717" s="1"/>
      <c r="FG2717" s="1"/>
      <c r="FH2717" s="1"/>
      <c r="FI2717" s="1"/>
      <c r="FJ2717" s="1"/>
    </row>
    <row r="2718" spans="1:166" x14ac:dyDescent="0.15">
      <c r="A2718" s="65"/>
      <c r="B2718" s="15"/>
      <c r="C2718" s="7"/>
      <c r="D2718" s="13"/>
      <c r="E2718" s="14"/>
      <c r="F2718" s="14"/>
      <c r="G2718" s="14"/>
      <c r="H2718" s="14"/>
      <c r="I2718" s="13"/>
      <c r="J2718" s="52"/>
      <c r="K2718" s="2"/>
      <c r="L2718" s="18"/>
      <c r="M2718" s="12"/>
      <c r="N2718" s="12"/>
      <c r="O2718" s="18"/>
      <c r="P2718" s="14"/>
      <c r="Q2718" s="27"/>
      <c r="R2718" s="14"/>
      <c r="S2718" s="4"/>
      <c r="T2718" s="52"/>
      <c r="U2718" s="10"/>
      <c r="V2718" s="10"/>
      <c r="W2718" s="10"/>
      <c r="X2718" s="50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0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  <c r="EY2718" s="1"/>
      <c r="EZ2718" s="1"/>
      <c r="FA2718" s="1"/>
      <c r="FB2718" s="1"/>
      <c r="FC2718" s="1"/>
      <c r="FD2718" s="1"/>
      <c r="FE2718" s="1"/>
      <c r="FF2718" s="1"/>
      <c r="FG2718" s="1"/>
      <c r="FH2718" s="1"/>
      <c r="FI2718" s="1"/>
      <c r="FJ2718" s="1"/>
    </row>
    <row r="2719" spans="1:166" x14ac:dyDescent="0.15">
      <c r="A2719" s="65"/>
      <c r="B2719" s="15"/>
      <c r="C2719" s="7"/>
      <c r="D2719" s="13"/>
      <c r="E2719" s="14"/>
      <c r="F2719" s="14"/>
      <c r="G2719" s="14"/>
      <c r="H2719" s="14"/>
      <c r="I2719" s="13"/>
      <c r="J2719" s="52"/>
      <c r="K2719" s="2"/>
      <c r="L2719" s="18"/>
      <c r="M2719" s="12"/>
      <c r="N2719" s="12"/>
      <c r="O2719" s="18"/>
      <c r="P2719" s="14"/>
      <c r="Q2719" s="27"/>
      <c r="R2719" s="14"/>
      <c r="S2719" s="4"/>
      <c r="T2719" s="52"/>
      <c r="U2719" s="10"/>
      <c r="V2719" s="10"/>
      <c r="W2719" s="10"/>
      <c r="X2719" s="50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0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  <c r="EY2719" s="1"/>
      <c r="EZ2719" s="1"/>
      <c r="FA2719" s="1"/>
      <c r="FB2719" s="1"/>
      <c r="FC2719" s="1"/>
      <c r="FD2719" s="1"/>
      <c r="FE2719" s="1"/>
      <c r="FF2719" s="1"/>
      <c r="FG2719" s="1"/>
      <c r="FH2719" s="1"/>
      <c r="FI2719" s="1"/>
      <c r="FJ2719" s="1"/>
    </row>
    <row r="2720" spans="1:166" x14ac:dyDescent="0.15">
      <c r="A2720" s="65"/>
      <c r="B2720" s="15"/>
      <c r="C2720" s="7"/>
      <c r="D2720" s="13"/>
      <c r="E2720" s="14"/>
      <c r="F2720" s="14"/>
      <c r="G2720" s="14"/>
      <c r="H2720" s="14"/>
      <c r="I2720" s="13"/>
      <c r="J2720" s="52"/>
      <c r="K2720" s="2"/>
      <c r="L2720" s="18"/>
      <c r="M2720" s="12"/>
      <c r="N2720" s="12"/>
      <c r="O2720" s="18"/>
      <c r="P2720" s="14"/>
      <c r="Q2720" s="27"/>
      <c r="R2720" s="14"/>
      <c r="S2720" s="4"/>
      <c r="T2720" s="52"/>
      <c r="U2720" s="10"/>
      <c r="V2720" s="10"/>
      <c r="W2720" s="10"/>
      <c r="X2720" s="50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0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  <c r="EY2720" s="1"/>
      <c r="EZ2720" s="1"/>
      <c r="FA2720" s="1"/>
      <c r="FB2720" s="1"/>
      <c r="FC2720" s="1"/>
      <c r="FD2720" s="1"/>
      <c r="FE2720" s="1"/>
      <c r="FF2720" s="1"/>
      <c r="FG2720" s="1"/>
      <c r="FH2720" s="1"/>
      <c r="FI2720" s="1"/>
      <c r="FJ2720" s="1"/>
    </row>
    <row r="2721" spans="1:166" x14ac:dyDescent="0.15">
      <c r="A2721" s="65"/>
      <c r="B2721" s="15"/>
      <c r="C2721" s="7"/>
      <c r="D2721" s="13"/>
      <c r="E2721" s="14"/>
      <c r="F2721" s="14"/>
      <c r="G2721" s="14"/>
      <c r="H2721" s="14"/>
      <c r="I2721" s="13"/>
      <c r="J2721" s="52"/>
      <c r="K2721" s="2"/>
      <c r="L2721" s="18"/>
      <c r="M2721" s="12"/>
      <c r="N2721" s="12"/>
      <c r="O2721" s="18"/>
      <c r="P2721" s="14"/>
      <c r="Q2721" s="27"/>
      <c r="R2721" s="14"/>
      <c r="S2721" s="4"/>
      <c r="T2721" s="52"/>
      <c r="U2721" s="10"/>
      <c r="V2721" s="10"/>
      <c r="W2721" s="10"/>
      <c r="X2721" s="50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0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  <c r="EY2721" s="1"/>
      <c r="EZ2721" s="1"/>
      <c r="FA2721" s="1"/>
      <c r="FB2721" s="1"/>
      <c r="FC2721" s="1"/>
      <c r="FD2721" s="1"/>
      <c r="FE2721" s="1"/>
      <c r="FF2721" s="1"/>
      <c r="FG2721" s="1"/>
      <c r="FH2721" s="1"/>
      <c r="FI2721" s="1"/>
      <c r="FJ2721" s="1"/>
    </row>
    <row r="2722" spans="1:166" x14ac:dyDescent="0.15">
      <c r="A2722" s="65"/>
      <c r="B2722" s="15"/>
      <c r="C2722" s="7"/>
      <c r="D2722" s="13"/>
      <c r="E2722" s="14"/>
      <c r="F2722" s="14"/>
      <c r="G2722" s="14"/>
      <c r="H2722" s="14"/>
      <c r="I2722" s="13"/>
      <c r="J2722" s="52"/>
      <c r="K2722" s="2"/>
      <c r="L2722" s="18"/>
      <c r="M2722" s="12"/>
      <c r="N2722" s="12"/>
      <c r="O2722" s="18"/>
      <c r="P2722" s="14"/>
      <c r="Q2722" s="27"/>
      <c r="R2722" s="14"/>
      <c r="S2722" s="4"/>
      <c r="T2722" s="52"/>
      <c r="U2722" s="10"/>
      <c r="V2722" s="10"/>
      <c r="W2722" s="10"/>
      <c r="X2722" s="50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0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  <c r="EY2722" s="1"/>
      <c r="EZ2722" s="1"/>
      <c r="FA2722" s="1"/>
      <c r="FB2722" s="1"/>
      <c r="FC2722" s="1"/>
      <c r="FD2722" s="1"/>
      <c r="FE2722" s="1"/>
      <c r="FF2722" s="1"/>
      <c r="FG2722" s="1"/>
      <c r="FH2722" s="1"/>
      <c r="FI2722" s="1"/>
      <c r="FJ2722" s="1"/>
    </row>
    <row r="2723" spans="1:166" x14ac:dyDescent="0.15">
      <c r="A2723" s="65"/>
      <c r="B2723" s="15"/>
      <c r="C2723" s="7"/>
      <c r="D2723" s="13"/>
      <c r="E2723" s="14"/>
      <c r="F2723" s="14"/>
      <c r="G2723" s="14"/>
      <c r="H2723" s="14"/>
      <c r="I2723" s="13"/>
      <c r="J2723" s="52"/>
      <c r="K2723" s="2"/>
      <c r="L2723" s="18"/>
      <c r="M2723" s="12"/>
      <c r="N2723" s="12"/>
      <c r="O2723" s="18"/>
      <c r="P2723" s="14"/>
      <c r="Q2723" s="27"/>
      <c r="R2723" s="14"/>
      <c r="S2723" s="4"/>
      <c r="T2723" s="52"/>
      <c r="U2723" s="10"/>
      <c r="V2723" s="10"/>
      <c r="W2723" s="10"/>
      <c r="X2723" s="50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0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  <c r="EY2723" s="1"/>
      <c r="EZ2723" s="1"/>
      <c r="FA2723" s="1"/>
      <c r="FB2723" s="1"/>
      <c r="FC2723" s="1"/>
      <c r="FD2723" s="1"/>
      <c r="FE2723" s="1"/>
      <c r="FF2723" s="1"/>
      <c r="FG2723" s="1"/>
      <c r="FH2723" s="1"/>
      <c r="FI2723" s="1"/>
      <c r="FJ2723" s="1"/>
    </row>
    <row r="2724" spans="1:166" x14ac:dyDescent="0.15">
      <c r="A2724" s="65"/>
      <c r="B2724" s="15"/>
      <c r="C2724" s="7"/>
      <c r="D2724" s="13"/>
      <c r="E2724" s="14"/>
      <c r="F2724" s="14"/>
      <c r="G2724" s="14"/>
      <c r="H2724" s="14"/>
      <c r="I2724" s="13"/>
      <c r="J2724" s="52"/>
      <c r="K2724" s="2"/>
      <c r="L2724" s="18"/>
      <c r="M2724" s="12"/>
      <c r="N2724" s="12"/>
      <c r="O2724" s="18"/>
      <c r="P2724" s="14"/>
      <c r="Q2724" s="27"/>
      <c r="R2724" s="14"/>
      <c r="S2724" s="4"/>
      <c r="T2724" s="52"/>
      <c r="U2724" s="10"/>
      <c r="V2724" s="10"/>
      <c r="W2724" s="10"/>
      <c r="X2724" s="50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0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  <c r="EY2724" s="1"/>
      <c r="EZ2724" s="1"/>
      <c r="FA2724" s="1"/>
      <c r="FB2724" s="1"/>
      <c r="FC2724" s="1"/>
      <c r="FD2724" s="1"/>
      <c r="FE2724" s="1"/>
      <c r="FF2724" s="1"/>
      <c r="FG2724" s="1"/>
      <c r="FH2724" s="1"/>
      <c r="FI2724" s="1"/>
      <c r="FJ2724" s="1"/>
    </row>
    <row r="2725" spans="1:166" x14ac:dyDescent="0.15">
      <c r="A2725" s="65"/>
      <c r="B2725" s="15"/>
      <c r="C2725" s="7"/>
      <c r="D2725" s="13"/>
      <c r="E2725" s="14"/>
      <c r="F2725" s="14"/>
      <c r="G2725" s="14"/>
      <c r="H2725" s="14"/>
      <c r="I2725" s="13"/>
      <c r="J2725" s="52"/>
      <c r="K2725" s="2"/>
      <c r="L2725" s="18"/>
      <c r="M2725" s="12"/>
      <c r="N2725" s="12"/>
      <c r="O2725" s="18"/>
      <c r="P2725" s="14"/>
      <c r="Q2725" s="27"/>
      <c r="R2725" s="14"/>
      <c r="S2725" s="4"/>
      <c r="T2725" s="52"/>
      <c r="U2725" s="10"/>
      <c r="V2725" s="10"/>
      <c r="W2725" s="10"/>
      <c r="X2725" s="50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0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  <c r="EY2725" s="1"/>
      <c r="EZ2725" s="1"/>
      <c r="FA2725" s="1"/>
      <c r="FB2725" s="1"/>
      <c r="FC2725" s="1"/>
      <c r="FD2725" s="1"/>
      <c r="FE2725" s="1"/>
      <c r="FF2725" s="1"/>
      <c r="FG2725" s="1"/>
      <c r="FH2725" s="1"/>
      <c r="FI2725" s="1"/>
      <c r="FJ2725" s="1"/>
    </row>
    <row r="2726" spans="1:166" x14ac:dyDescent="0.15">
      <c r="A2726" s="65"/>
      <c r="B2726" s="15"/>
      <c r="C2726" s="7"/>
      <c r="D2726" s="13"/>
      <c r="E2726" s="14"/>
      <c r="F2726" s="14"/>
      <c r="G2726" s="14"/>
      <c r="H2726" s="14"/>
      <c r="I2726" s="13"/>
      <c r="J2726" s="52"/>
      <c r="K2726" s="2"/>
      <c r="L2726" s="18"/>
      <c r="M2726" s="12"/>
      <c r="N2726" s="12"/>
      <c r="O2726" s="18"/>
      <c r="P2726" s="14"/>
      <c r="Q2726" s="27"/>
      <c r="R2726" s="14"/>
      <c r="S2726" s="4"/>
      <c r="T2726" s="52"/>
      <c r="U2726" s="10"/>
      <c r="V2726" s="10"/>
      <c r="W2726" s="10"/>
      <c r="X2726" s="50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0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  <c r="EY2726" s="1"/>
      <c r="EZ2726" s="1"/>
      <c r="FA2726" s="1"/>
      <c r="FB2726" s="1"/>
      <c r="FC2726" s="1"/>
      <c r="FD2726" s="1"/>
      <c r="FE2726" s="1"/>
      <c r="FF2726" s="1"/>
      <c r="FG2726" s="1"/>
      <c r="FH2726" s="1"/>
      <c r="FI2726" s="1"/>
      <c r="FJ2726" s="1"/>
    </row>
    <row r="2727" spans="1:166" x14ac:dyDescent="0.15">
      <c r="A2727" s="65"/>
      <c r="B2727" s="15"/>
      <c r="C2727" s="7"/>
      <c r="D2727" s="13"/>
      <c r="E2727" s="14"/>
      <c r="F2727" s="14"/>
      <c r="G2727" s="14"/>
      <c r="H2727" s="14"/>
      <c r="I2727" s="13"/>
      <c r="J2727" s="52"/>
      <c r="K2727" s="2"/>
      <c r="L2727" s="18"/>
      <c r="M2727" s="12"/>
      <c r="N2727" s="12"/>
      <c r="O2727" s="18"/>
      <c r="P2727" s="14"/>
      <c r="Q2727" s="27"/>
      <c r="R2727" s="14"/>
      <c r="S2727" s="4"/>
      <c r="T2727" s="52"/>
      <c r="U2727" s="10"/>
      <c r="V2727" s="10"/>
      <c r="W2727" s="10"/>
      <c r="X2727" s="50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0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  <c r="EY2727" s="1"/>
      <c r="EZ2727" s="1"/>
      <c r="FA2727" s="1"/>
      <c r="FB2727" s="1"/>
      <c r="FC2727" s="1"/>
      <c r="FD2727" s="1"/>
      <c r="FE2727" s="1"/>
      <c r="FF2727" s="1"/>
      <c r="FG2727" s="1"/>
      <c r="FH2727" s="1"/>
      <c r="FI2727" s="1"/>
      <c r="FJ2727" s="1"/>
    </row>
    <row r="2728" spans="1:166" x14ac:dyDescent="0.15">
      <c r="A2728" s="65"/>
      <c r="B2728" s="15"/>
      <c r="C2728" s="7"/>
      <c r="D2728" s="13"/>
      <c r="E2728" s="14"/>
      <c r="F2728" s="14"/>
      <c r="G2728" s="14"/>
      <c r="H2728" s="14"/>
      <c r="I2728" s="13"/>
      <c r="J2728" s="52"/>
      <c r="K2728" s="2"/>
      <c r="L2728" s="18"/>
      <c r="M2728" s="12"/>
      <c r="N2728" s="12"/>
      <c r="O2728" s="18"/>
      <c r="P2728" s="14"/>
      <c r="Q2728" s="27"/>
      <c r="R2728" s="14"/>
      <c r="S2728" s="4"/>
      <c r="T2728" s="52"/>
      <c r="U2728" s="10"/>
      <c r="V2728" s="10"/>
      <c r="W2728" s="10"/>
      <c r="X2728" s="50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0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  <c r="EY2728" s="1"/>
      <c r="EZ2728" s="1"/>
      <c r="FA2728" s="1"/>
      <c r="FB2728" s="1"/>
      <c r="FC2728" s="1"/>
      <c r="FD2728" s="1"/>
      <c r="FE2728" s="1"/>
      <c r="FF2728" s="1"/>
      <c r="FG2728" s="1"/>
      <c r="FH2728" s="1"/>
      <c r="FI2728" s="1"/>
      <c r="FJ2728" s="1"/>
    </row>
    <row r="2729" spans="1:166" x14ac:dyDescent="0.15">
      <c r="A2729" s="65"/>
      <c r="B2729" s="15"/>
      <c r="C2729" s="7"/>
      <c r="D2729" s="13"/>
      <c r="E2729" s="14"/>
      <c r="F2729" s="14"/>
      <c r="G2729" s="14"/>
      <c r="H2729" s="14"/>
      <c r="I2729" s="13"/>
      <c r="J2729" s="52"/>
      <c r="K2729" s="2"/>
      <c r="L2729" s="18"/>
      <c r="M2729" s="12"/>
      <c r="N2729" s="12"/>
      <c r="O2729" s="18"/>
      <c r="P2729" s="14"/>
      <c r="Q2729" s="27"/>
      <c r="R2729" s="14"/>
      <c r="S2729" s="4"/>
      <c r="T2729" s="52"/>
      <c r="U2729" s="10"/>
      <c r="V2729" s="10"/>
      <c r="W2729" s="10"/>
      <c r="X2729" s="50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0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  <c r="EY2729" s="1"/>
      <c r="EZ2729" s="1"/>
      <c r="FA2729" s="1"/>
      <c r="FB2729" s="1"/>
      <c r="FC2729" s="1"/>
      <c r="FD2729" s="1"/>
      <c r="FE2729" s="1"/>
      <c r="FF2729" s="1"/>
      <c r="FG2729" s="1"/>
      <c r="FH2729" s="1"/>
      <c r="FI2729" s="1"/>
      <c r="FJ2729" s="1"/>
    </row>
    <row r="2730" spans="1:166" x14ac:dyDescent="0.15">
      <c r="A2730" s="65"/>
      <c r="B2730" s="15"/>
      <c r="C2730" s="7"/>
      <c r="D2730" s="13"/>
      <c r="E2730" s="14"/>
      <c r="F2730" s="14"/>
      <c r="G2730" s="14"/>
      <c r="H2730" s="14"/>
      <c r="I2730" s="13"/>
      <c r="J2730" s="52"/>
      <c r="K2730" s="2"/>
      <c r="L2730" s="18"/>
      <c r="M2730" s="12"/>
      <c r="N2730" s="12"/>
      <c r="O2730" s="18"/>
      <c r="P2730" s="14"/>
      <c r="Q2730" s="27"/>
      <c r="R2730" s="14"/>
      <c r="S2730" s="4"/>
      <c r="T2730" s="52"/>
      <c r="U2730" s="10"/>
      <c r="V2730" s="10"/>
      <c r="W2730" s="10"/>
      <c r="X2730" s="50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0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  <c r="EY2730" s="1"/>
      <c r="EZ2730" s="1"/>
      <c r="FA2730" s="1"/>
      <c r="FB2730" s="1"/>
      <c r="FC2730" s="1"/>
      <c r="FD2730" s="1"/>
      <c r="FE2730" s="1"/>
      <c r="FF2730" s="1"/>
      <c r="FG2730" s="1"/>
      <c r="FH2730" s="1"/>
      <c r="FI2730" s="1"/>
      <c r="FJ2730" s="1"/>
    </row>
    <row r="2731" spans="1:166" x14ac:dyDescent="0.15">
      <c r="A2731" s="65"/>
      <c r="B2731" s="15"/>
      <c r="C2731" s="7"/>
      <c r="D2731" s="13"/>
      <c r="E2731" s="14"/>
      <c r="F2731" s="14"/>
      <c r="G2731" s="14"/>
      <c r="H2731" s="14"/>
      <c r="I2731" s="13"/>
      <c r="J2731" s="52"/>
      <c r="K2731" s="2"/>
      <c r="L2731" s="18"/>
      <c r="M2731" s="12"/>
      <c r="N2731" s="12"/>
      <c r="O2731" s="18"/>
      <c r="P2731" s="14"/>
      <c r="Q2731" s="27"/>
      <c r="R2731" s="14"/>
      <c r="S2731" s="4"/>
      <c r="T2731" s="52"/>
      <c r="U2731" s="10"/>
      <c r="V2731" s="10"/>
      <c r="W2731" s="10"/>
      <c r="X2731" s="50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0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  <c r="EY2731" s="1"/>
      <c r="EZ2731" s="1"/>
      <c r="FA2731" s="1"/>
      <c r="FB2731" s="1"/>
      <c r="FC2731" s="1"/>
      <c r="FD2731" s="1"/>
      <c r="FE2731" s="1"/>
      <c r="FF2731" s="1"/>
      <c r="FG2731" s="1"/>
      <c r="FH2731" s="1"/>
      <c r="FI2731" s="1"/>
      <c r="FJ2731" s="1"/>
    </row>
    <row r="2732" spans="1:166" x14ac:dyDescent="0.15">
      <c r="A2732" s="65"/>
      <c r="B2732" s="15"/>
      <c r="C2732" s="7"/>
      <c r="D2732" s="13"/>
      <c r="E2732" s="14"/>
      <c r="F2732" s="14"/>
      <c r="G2732" s="14"/>
      <c r="H2732" s="14"/>
      <c r="I2732" s="13"/>
      <c r="J2732" s="52"/>
      <c r="K2732" s="2"/>
      <c r="L2732" s="18"/>
      <c r="M2732" s="12"/>
      <c r="N2732" s="12"/>
      <c r="O2732" s="18"/>
      <c r="P2732" s="14"/>
      <c r="Q2732" s="27"/>
      <c r="R2732" s="14"/>
      <c r="S2732" s="4"/>
      <c r="T2732" s="52"/>
      <c r="U2732" s="10"/>
      <c r="V2732" s="10"/>
      <c r="W2732" s="10"/>
      <c r="X2732" s="50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0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  <c r="EY2732" s="1"/>
      <c r="EZ2732" s="1"/>
      <c r="FA2732" s="1"/>
      <c r="FB2732" s="1"/>
      <c r="FC2732" s="1"/>
      <c r="FD2732" s="1"/>
      <c r="FE2732" s="1"/>
      <c r="FF2732" s="1"/>
      <c r="FG2732" s="1"/>
      <c r="FH2732" s="1"/>
      <c r="FI2732" s="1"/>
      <c r="FJ2732" s="1"/>
    </row>
    <row r="2733" spans="1:166" x14ac:dyDescent="0.15">
      <c r="A2733" s="65"/>
      <c r="B2733" s="15"/>
      <c r="C2733" s="7"/>
      <c r="D2733" s="13"/>
      <c r="E2733" s="14"/>
      <c r="F2733" s="14"/>
      <c r="G2733" s="14"/>
      <c r="H2733" s="14"/>
      <c r="I2733" s="13"/>
      <c r="J2733" s="52"/>
      <c r="K2733" s="2"/>
      <c r="L2733" s="18"/>
      <c r="M2733" s="12"/>
      <c r="N2733" s="12"/>
      <c r="O2733" s="18"/>
      <c r="P2733" s="14"/>
      <c r="Q2733" s="27"/>
      <c r="R2733" s="14"/>
      <c r="S2733" s="4"/>
      <c r="T2733" s="52"/>
      <c r="U2733" s="10"/>
      <c r="V2733" s="10"/>
      <c r="W2733" s="10"/>
      <c r="X2733" s="50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0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  <c r="EY2733" s="1"/>
      <c r="EZ2733" s="1"/>
      <c r="FA2733" s="1"/>
      <c r="FB2733" s="1"/>
      <c r="FC2733" s="1"/>
      <c r="FD2733" s="1"/>
      <c r="FE2733" s="1"/>
      <c r="FF2733" s="1"/>
      <c r="FG2733" s="1"/>
      <c r="FH2733" s="1"/>
      <c r="FI2733" s="1"/>
      <c r="FJ2733" s="1"/>
    </row>
    <row r="2734" spans="1:166" x14ac:dyDescent="0.15">
      <c r="A2734" s="65"/>
      <c r="B2734" s="15"/>
      <c r="C2734" s="7"/>
      <c r="D2734" s="13"/>
      <c r="E2734" s="14"/>
      <c r="F2734" s="14"/>
      <c r="G2734" s="14"/>
      <c r="H2734" s="14"/>
      <c r="I2734" s="13"/>
      <c r="J2734" s="52"/>
      <c r="K2734" s="2"/>
      <c r="L2734" s="18"/>
      <c r="M2734" s="12"/>
      <c r="N2734" s="12"/>
      <c r="O2734" s="18"/>
      <c r="P2734" s="14"/>
      <c r="Q2734" s="27"/>
      <c r="R2734" s="14"/>
      <c r="S2734" s="4"/>
      <c r="T2734" s="52"/>
      <c r="U2734" s="10"/>
      <c r="V2734" s="10"/>
      <c r="W2734" s="10"/>
      <c r="X2734" s="50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0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  <c r="EY2734" s="1"/>
      <c r="EZ2734" s="1"/>
      <c r="FA2734" s="1"/>
      <c r="FB2734" s="1"/>
      <c r="FC2734" s="1"/>
      <c r="FD2734" s="1"/>
      <c r="FE2734" s="1"/>
      <c r="FF2734" s="1"/>
      <c r="FG2734" s="1"/>
      <c r="FH2734" s="1"/>
      <c r="FI2734" s="1"/>
      <c r="FJ2734" s="1"/>
    </row>
    <row r="2735" spans="1:166" x14ac:dyDescent="0.15">
      <c r="A2735" s="65"/>
      <c r="B2735" s="15"/>
      <c r="C2735" s="7"/>
      <c r="D2735" s="13"/>
      <c r="E2735" s="14"/>
      <c r="F2735" s="14"/>
      <c r="G2735" s="14"/>
      <c r="H2735" s="14"/>
      <c r="I2735" s="13"/>
      <c r="J2735" s="52"/>
      <c r="K2735" s="2"/>
      <c r="L2735" s="18"/>
      <c r="M2735" s="12"/>
      <c r="N2735" s="12"/>
      <c r="O2735" s="18"/>
      <c r="P2735" s="14"/>
      <c r="Q2735" s="27"/>
      <c r="R2735" s="14"/>
      <c r="S2735" s="4"/>
      <c r="T2735" s="52"/>
      <c r="U2735" s="10"/>
      <c r="V2735" s="10"/>
      <c r="W2735" s="10"/>
      <c r="X2735" s="50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0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  <c r="EY2735" s="1"/>
      <c r="EZ2735" s="1"/>
      <c r="FA2735" s="1"/>
      <c r="FB2735" s="1"/>
      <c r="FC2735" s="1"/>
      <c r="FD2735" s="1"/>
      <c r="FE2735" s="1"/>
      <c r="FF2735" s="1"/>
      <c r="FG2735" s="1"/>
      <c r="FH2735" s="1"/>
      <c r="FI2735" s="1"/>
      <c r="FJ2735" s="1"/>
    </row>
    <row r="2736" spans="1:166" x14ac:dyDescent="0.15">
      <c r="A2736" s="65"/>
      <c r="B2736" s="15"/>
      <c r="C2736" s="7"/>
      <c r="D2736" s="13"/>
      <c r="E2736" s="14"/>
      <c r="F2736" s="14"/>
      <c r="G2736" s="14"/>
      <c r="H2736" s="14"/>
      <c r="I2736" s="13"/>
      <c r="J2736" s="52"/>
      <c r="K2736" s="2"/>
      <c r="L2736" s="18"/>
      <c r="M2736" s="12"/>
      <c r="N2736" s="12"/>
      <c r="O2736" s="18"/>
      <c r="P2736" s="14"/>
      <c r="Q2736" s="27"/>
      <c r="R2736" s="14"/>
      <c r="S2736" s="4"/>
      <c r="T2736" s="52"/>
      <c r="U2736" s="10"/>
      <c r="V2736" s="10"/>
      <c r="W2736" s="10"/>
      <c r="X2736" s="50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0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  <c r="EY2736" s="1"/>
      <c r="EZ2736" s="1"/>
      <c r="FA2736" s="1"/>
      <c r="FB2736" s="1"/>
      <c r="FC2736" s="1"/>
      <c r="FD2736" s="1"/>
      <c r="FE2736" s="1"/>
      <c r="FF2736" s="1"/>
      <c r="FG2736" s="1"/>
      <c r="FH2736" s="1"/>
      <c r="FI2736" s="1"/>
      <c r="FJ2736" s="1"/>
    </row>
    <row r="2737" spans="1:166" x14ac:dyDescent="0.15">
      <c r="A2737" s="65"/>
      <c r="B2737" s="15"/>
      <c r="C2737" s="7"/>
      <c r="D2737" s="13"/>
      <c r="E2737" s="14"/>
      <c r="F2737" s="14"/>
      <c r="G2737" s="14"/>
      <c r="H2737" s="14"/>
      <c r="I2737" s="13"/>
      <c r="J2737" s="52"/>
      <c r="K2737" s="2"/>
      <c r="L2737" s="18"/>
      <c r="M2737" s="12"/>
      <c r="N2737" s="12"/>
      <c r="O2737" s="18"/>
      <c r="P2737" s="14"/>
      <c r="Q2737" s="27"/>
      <c r="R2737" s="14"/>
      <c r="S2737" s="4"/>
      <c r="T2737" s="52"/>
      <c r="U2737" s="10"/>
      <c r="V2737" s="10"/>
      <c r="W2737" s="10"/>
      <c r="X2737" s="50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0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  <c r="EY2737" s="1"/>
      <c r="EZ2737" s="1"/>
      <c r="FA2737" s="1"/>
      <c r="FB2737" s="1"/>
      <c r="FC2737" s="1"/>
      <c r="FD2737" s="1"/>
      <c r="FE2737" s="1"/>
      <c r="FF2737" s="1"/>
      <c r="FG2737" s="1"/>
      <c r="FH2737" s="1"/>
      <c r="FI2737" s="1"/>
      <c r="FJ2737" s="1"/>
    </row>
    <row r="2738" spans="1:166" x14ac:dyDescent="0.15">
      <c r="A2738" s="65"/>
      <c r="B2738" s="15"/>
      <c r="C2738" s="7"/>
      <c r="D2738" s="13"/>
      <c r="E2738" s="14"/>
      <c r="F2738" s="14"/>
      <c r="G2738" s="14"/>
      <c r="H2738" s="14"/>
      <c r="I2738" s="13"/>
      <c r="J2738" s="52"/>
      <c r="K2738" s="2"/>
      <c r="L2738" s="18"/>
      <c r="M2738" s="12"/>
      <c r="N2738" s="12"/>
      <c r="O2738" s="18"/>
      <c r="P2738" s="14"/>
      <c r="Q2738" s="27"/>
      <c r="R2738" s="14"/>
      <c r="S2738" s="4"/>
      <c r="T2738" s="52"/>
      <c r="U2738" s="10"/>
      <c r="V2738" s="10"/>
      <c r="W2738" s="10"/>
      <c r="X2738" s="50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0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  <c r="EY2738" s="1"/>
      <c r="EZ2738" s="1"/>
      <c r="FA2738" s="1"/>
      <c r="FB2738" s="1"/>
      <c r="FC2738" s="1"/>
      <c r="FD2738" s="1"/>
      <c r="FE2738" s="1"/>
      <c r="FF2738" s="1"/>
      <c r="FG2738" s="1"/>
      <c r="FH2738" s="1"/>
      <c r="FI2738" s="1"/>
      <c r="FJ2738" s="1"/>
    </row>
    <row r="2739" spans="1:166" x14ac:dyDescent="0.15">
      <c r="A2739" s="65"/>
      <c r="B2739" s="15"/>
      <c r="C2739" s="7"/>
      <c r="D2739" s="13"/>
      <c r="E2739" s="14"/>
      <c r="F2739" s="14"/>
      <c r="G2739" s="14"/>
      <c r="H2739" s="14"/>
      <c r="I2739" s="13"/>
      <c r="J2739" s="52"/>
      <c r="K2739" s="2"/>
      <c r="L2739" s="18"/>
      <c r="M2739" s="12"/>
      <c r="N2739" s="12"/>
      <c r="O2739" s="18"/>
      <c r="P2739" s="14"/>
      <c r="Q2739" s="27"/>
      <c r="R2739" s="14"/>
      <c r="S2739" s="4"/>
      <c r="T2739" s="52"/>
      <c r="U2739" s="10"/>
      <c r="V2739" s="10"/>
      <c r="W2739" s="10"/>
      <c r="X2739" s="50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0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  <c r="EY2739" s="1"/>
      <c r="EZ2739" s="1"/>
      <c r="FA2739" s="1"/>
      <c r="FB2739" s="1"/>
      <c r="FC2739" s="1"/>
      <c r="FD2739" s="1"/>
      <c r="FE2739" s="1"/>
      <c r="FF2739" s="1"/>
      <c r="FG2739" s="1"/>
      <c r="FH2739" s="1"/>
      <c r="FI2739" s="1"/>
      <c r="FJ2739" s="1"/>
    </row>
    <row r="2740" spans="1:166" x14ac:dyDescent="0.15">
      <c r="A2740" s="65"/>
      <c r="B2740" s="15"/>
      <c r="C2740" s="7"/>
      <c r="D2740" s="13"/>
      <c r="E2740" s="14"/>
      <c r="F2740" s="14"/>
      <c r="G2740" s="14"/>
      <c r="H2740" s="14"/>
      <c r="I2740" s="13"/>
      <c r="J2740" s="52"/>
      <c r="K2740" s="2"/>
      <c r="L2740" s="18"/>
      <c r="M2740" s="12"/>
      <c r="N2740" s="12"/>
      <c r="O2740" s="18"/>
      <c r="P2740" s="14"/>
      <c r="Q2740" s="27"/>
      <c r="R2740" s="14"/>
      <c r="S2740" s="4"/>
      <c r="T2740" s="52"/>
      <c r="U2740" s="10"/>
      <c r="V2740" s="10"/>
      <c r="W2740" s="10"/>
      <c r="X2740" s="50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0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  <c r="EY2740" s="1"/>
      <c r="EZ2740" s="1"/>
      <c r="FA2740" s="1"/>
      <c r="FB2740" s="1"/>
      <c r="FC2740" s="1"/>
      <c r="FD2740" s="1"/>
      <c r="FE2740" s="1"/>
      <c r="FF2740" s="1"/>
      <c r="FG2740" s="1"/>
      <c r="FH2740" s="1"/>
      <c r="FI2740" s="1"/>
      <c r="FJ2740" s="1"/>
    </row>
    <row r="2741" spans="1:166" x14ac:dyDescent="0.15">
      <c r="A2741" s="65"/>
      <c r="B2741" s="15"/>
      <c r="C2741" s="7"/>
      <c r="D2741" s="13"/>
      <c r="E2741" s="14"/>
      <c r="F2741" s="14"/>
      <c r="G2741" s="14"/>
      <c r="H2741" s="14"/>
      <c r="I2741" s="13"/>
      <c r="J2741" s="52"/>
      <c r="K2741" s="2"/>
      <c r="L2741" s="18"/>
      <c r="M2741" s="12"/>
      <c r="N2741" s="12"/>
      <c r="O2741" s="18"/>
      <c r="P2741" s="14"/>
      <c r="Q2741" s="27"/>
      <c r="R2741" s="14"/>
      <c r="S2741" s="4"/>
      <c r="T2741" s="52"/>
      <c r="U2741" s="10"/>
      <c r="V2741" s="10"/>
      <c r="W2741" s="10"/>
      <c r="X2741" s="50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0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  <c r="EY2741" s="1"/>
      <c r="EZ2741" s="1"/>
      <c r="FA2741" s="1"/>
      <c r="FB2741" s="1"/>
      <c r="FC2741" s="1"/>
      <c r="FD2741" s="1"/>
      <c r="FE2741" s="1"/>
      <c r="FF2741" s="1"/>
      <c r="FG2741" s="1"/>
      <c r="FH2741" s="1"/>
      <c r="FI2741" s="1"/>
      <c r="FJ2741" s="1"/>
    </row>
    <row r="2742" spans="1:166" x14ac:dyDescent="0.15">
      <c r="A2742" s="65"/>
      <c r="B2742" s="15"/>
      <c r="C2742" s="7"/>
      <c r="D2742" s="13"/>
      <c r="E2742" s="14"/>
      <c r="F2742" s="14"/>
      <c r="G2742" s="14"/>
      <c r="H2742" s="14"/>
      <c r="I2742" s="13"/>
      <c r="J2742" s="52"/>
      <c r="K2742" s="2"/>
      <c r="L2742" s="18"/>
      <c r="M2742" s="12"/>
      <c r="N2742" s="12"/>
      <c r="O2742" s="18"/>
      <c r="P2742" s="14"/>
      <c r="Q2742" s="27"/>
      <c r="R2742" s="14"/>
      <c r="S2742" s="4"/>
      <c r="T2742" s="52"/>
      <c r="U2742" s="10"/>
      <c r="V2742" s="10"/>
      <c r="W2742" s="10"/>
      <c r="X2742" s="50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0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  <c r="EY2742" s="1"/>
      <c r="EZ2742" s="1"/>
      <c r="FA2742" s="1"/>
      <c r="FB2742" s="1"/>
      <c r="FC2742" s="1"/>
      <c r="FD2742" s="1"/>
      <c r="FE2742" s="1"/>
      <c r="FF2742" s="1"/>
      <c r="FG2742" s="1"/>
      <c r="FH2742" s="1"/>
      <c r="FI2742" s="1"/>
      <c r="FJ2742" s="1"/>
    </row>
    <row r="2743" spans="1:166" x14ac:dyDescent="0.15">
      <c r="A2743" s="65"/>
      <c r="B2743" s="15"/>
      <c r="C2743" s="7"/>
      <c r="D2743" s="13"/>
      <c r="E2743" s="14"/>
      <c r="F2743" s="14"/>
      <c r="G2743" s="14"/>
      <c r="H2743" s="14"/>
      <c r="I2743" s="13"/>
      <c r="J2743" s="52"/>
      <c r="K2743" s="2"/>
      <c r="L2743" s="18"/>
      <c r="M2743" s="12"/>
      <c r="N2743" s="12"/>
      <c r="O2743" s="18"/>
      <c r="P2743" s="14"/>
      <c r="Q2743" s="27"/>
      <c r="R2743" s="14"/>
      <c r="S2743" s="4"/>
      <c r="T2743" s="52"/>
      <c r="U2743" s="10"/>
      <c r="V2743" s="10"/>
      <c r="W2743" s="10"/>
      <c r="X2743" s="50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0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  <c r="EY2743" s="1"/>
      <c r="EZ2743" s="1"/>
      <c r="FA2743" s="1"/>
      <c r="FB2743" s="1"/>
      <c r="FC2743" s="1"/>
      <c r="FD2743" s="1"/>
      <c r="FE2743" s="1"/>
      <c r="FF2743" s="1"/>
      <c r="FG2743" s="1"/>
      <c r="FH2743" s="1"/>
      <c r="FI2743" s="1"/>
      <c r="FJ2743" s="1"/>
    </row>
    <row r="2744" spans="1:166" x14ac:dyDescent="0.15">
      <c r="A2744" s="65"/>
      <c r="B2744" s="15"/>
      <c r="C2744" s="7"/>
      <c r="D2744" s="13"/>
      <c r="E2744" s="14"/>
      <c r="F2744" s="14"/>
      <c r="G2744" s="14"/>
      <c r="H2744" s="14"/>
      <c r="I2744" s="13"/>
      <c r="J2744" s="52"/>
      <c r="K2744" s="2"/>
      <c r="L2744" s="18"/>
      <c r="M2744" s="12"/>
      <c r="N2744" s="12"/>
      <c r="O2744" s="18"/>
      <c r="P2744" s="14"/>
      <c r="Q2744" s="27"/>
      <c r="R2744" s="14"/>
      <c r="S2744" s="4"/>
      <c r="T2744" s="52"/>
      <c r="U2744" s="10"/>
      <c r="V2744" s="10"/>
      <c r="W2744" s="10"/>
      <c r="X2744" s="50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0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  <c r="EY2744" s="1"/>
      <c r="EZ2744" s="1"/>
      <c r="FA2744" s="1"/>
      <c r="FB2744" s="1"/>
      <c r="FC2744" s="1"/>
      <c r="FD2744" s="1"/>
      <c r="FE2744" s="1"/>
      <c r="FF2744" s="1"/>
      <c r="FG2744" s="1"/>
      <c r="FH2744" s="1"/>
      <c r="FI2744" s="1"/>
      <c r="FJ2744" s="1"/>
    </row>
    <row r="2745" spans="1:166" x14ac:dyDescent="0.15">
      <c r="A2745" s="65"/>
      <c r="B2745" s="15"/>
      <c r="C2745" s="7"/>
      <c r="D2745" s="13"/>
      <c r="E2745" s="14"/>
      <c r="F2745" s="14"/>
      <c r="G2745" s="14"/>
      <c r="H2745" s="14"/>
      <c r="I2745" s="13"/>
      <c r="J2745" s="52"/>
      <c r="K2745" s="2"/>
      <c r="L2745" s="18"/>
      <c r="M2745" s="12"/>
      <c r="N2745" s="12"/>
      <c r="O2745" s="18"/>
      <c r="P2745" s="14"/>
      <c r="Q2745" s="27"/>
      <c r="R2745" s="14"/>
      <c r="S2745" s="4"/>
      <c r="T2745" s="52"/>
      <c r="U2745" s="10"/>
      <c r="V2745" s="10"/>
      <c r="W2745" s="10"/>
      <c r="X2745" s="50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0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  <c r="EY2745" s="1"/>
      <c r="EZ2745" s="1"/>
      <c r="FA2745" s="1"/>
      <c r="FB2745" s="1"/>
      <c r="FC2745" s="1"/>
      <c r="FD2745" s="1"/>
      <c r="FE2745" s="1"/>
      <c r="FF2745" s="1"/>
      <c r="FG2745" s="1"/>
      <c r="FH2745" s="1"/>
      <c r="FI2745" s="1"/>
      <c r="FJ2745" s="1"/>
    </row>
    <row r="2746" spans="1:166" x14ac:dyDescent="0.15">
      <c r="A2746" s="65"/>
      <c r="B2746" s="15"/>
      <c r="C2746" s="7"/>
      <c r="D2746" s="13"/>
      <c r="E2746" s="14"/>
      <c r="F2746" s="14"/>
      <c r="G2746" s="14"/>
      <c r="H2746" s="14"/>
      <c r="I2746" s="13"/>
      <c r="J2746" s="52"/>
      <c r="K2746" s="2"/>
      <c r="L2746" s="18"/>
      <c r="M2746" s="12"/>
      <c r="N2746" s="12"/>
      <c r="O2746" s="18"/>
      <c r="P2746" s="14"/>
      <c r="Q2746" s="27"/>
      <c r="R2746" s="14"/>
      <c r="S2746" s="4"/>
      <c r="T2746" s="52"/>
      <c r="U2746" s="10"/>
      <c r="V2746" s="10"/>
      <c r="W2746" s="10"/>
      <c r="X2746" s="50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0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  <c r="EY2746" s="1"/>
      <c r="EZ2746" s="1"/>
      <c r="FA2746" s="1"/>
      <c r="FB2746" s="1"/>
      <c r="FC2746" s="1"/>
      <c r="FD2746" s="1"/>
      <c r="FE2746" s="1"/>
      <c r="FF2746" s="1"/>
      <c r="FG2746" s="1"/>
      <c r="FH2746" s="1"/>
      <c r="FI2746" s="1"/>
      <c r="FJ2746" s="1"/>
    </row>
    <row r="2747" spans="1:166" x14ac:dyDescent="0.15">
      <c r="A2747" s="65"/>
      <c r="B2747" s="15"/>
      <c r="C2747" s="7"/>
      <c r="D2747" s="13"/>
      <c r="E2747" s="14"/>
      <c r="F2747" s="14"/>
      <c r="G2747" s="14"/>
      <c r="H2747" s="14"/>
      <c r="I2747" s="13"/>
      <c r="J2747" s="52"/>
      <c r="K2747" s="2"/>
      <c r="L2747" s="18"/>
      <c r="M2747" s="12"/>
      <c r="N2747" s="12"/>
      <c r="O2747" s="18"/>
      <c r="P2747" s="14"/>
      <c r="Q2747" s="27"/>
      <c r="R2747" s="14"/>
      <c r="S2747" s="4"/>
      <c r="T2747" s="52"/>
      <c r="U2747" s="10"/>
      <c r="V2747" s="10"/>
      <c r="W2747" s="10"/>
      <c r="X2747" s="50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0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  <c r="EY2747" s="1"/>
      <c r="EZ2747" s="1"/>
      <c r="FA2747" s="1"/>
      <c r="FB2747" s="1"/>
      <c r="FC2747" s="1"/>
      <c r="FD2747" s="1"/>
      <c r="FE2747" s="1"/>
      <c r="FF2747" s="1"/>
      <c r="FG2747" s="1"/>
      <c r="FH2747" s="1"/>
      <c r="FI2747" s="1"/>
      <c r="FJ2747" s="1"/>
    </row>
    <row r="2748" spans="1:166" x14ac:dyDescent="0.15">
      <c r="A2748" s="65"/>
      <c r="B2748" s="15"/>
      <c r="C2748" s="7"/>
      <c r="D2748" s="13"/>
      <c r="E2748" s="14"/>
      <c r="F2748" s="14"/>
      <c r="G2748" s="14"/>
      <c r="H2748" s="14"/>
      <c r="I2748" s="13"/>
      <c r="J2748" s="52"/>
      <c r="K2748" s="2"/>
      <c r="L2748" s="18"/>
      <c r="M2748" s="12"/>
      <c r="N2748" s="12"/>
      <c r="O2748" s="18"/>
      <c r="P2748" s="14"/>
      <c r="Q2748" s="27"/>
      <c r="R2748" s="14"/>
      <c r="S2748" s="4"/>
      <c r="T2748" s="52"/>
      <c r="U2748" s="10"/>
      <c r="V2748" s="10"/>
      <c r="W2748" s="10"/>
      <c r="X2748" s="50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0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  <c r="EY2748" s="1"/>
      <c r="EZ2748" s="1"/>
      <c r="FA2748" s="1"/>
      <c r="FB2748" s="1"/>
      <c r="FC2748" s="1"/>
      <c r="FD2748" s="1"/>
      <c r="FE2748" s="1"/>
      <c r="FF2748" s="1"/>
      <c r="FG2748" s="1"/>
      <c r="FH2748" s="1"/>
      <c r="FI2748" s="1"/>
      <c r="FJ2748" s="1"/>
    </row>
    <row r="2749" spans="1:166" x14ac:dyDescent="0.15">
      <c r="A2749" s="65"/>
      <c r="B2749" s="15"/>
      <c r="C2749" s="7"/>
      <c r="D2749" s="13"/>
      <c r="E2749" s="14"/>
      <c r="F2749" s="14"/>
      <c r="G2749" s="14"/>
      <c r="H2749" s="14"/>
      <c r="I2749" s="13"/>
      <c r="J2749" s="52"/>
      <c r="K2749" s="2"/>
      <c r="L2749" s="18"/>
      <c r="M2749" s="12"/>
      <c r="N2749" s="12"/>
      <c r="O2749" s="18"/>
      <c r="P2749" s="14"/>
      <c r="Q2749" s="27"/>
      <c r="R2749" s="14"/>
      <c r="S2749" s="4"/>
      <c r="T2749" s="52"/>
      <c r="U2749" s="10"/>
      <c r="V2749" s="10"/>
      <c r="W2749" s="10"/>
      <c r="X2749" s="50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0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  <c r="EY2749" s="1"/>
      <c r="EZ2749" s="1"/>
      <c r="FA2749" s="1"/>
      <c r="FB2749" s="1"/>
      <c r="FC2749" s="1"/>
      <c r="FD2749" s="1"/>
      <c r="FE2749" s="1"/>
      <c r="FF2749" s="1"/>
      <c r="FG2749" s="1"/>
      <c r="FH2749" s="1"/>
      <c r="FI2749" s="1"/>
      <c r="FJ2749" s="1"/>
    </row>
    <row r="2750" spans="1:166" x14ac:dyDescent="0.15">
      <c r="A2750" s="65"/>
      <c r="B2750" s="15"/>
      <c r="C2750" s="7"/>
      <c r="D2750" s="13"/>
      <c r="E2750" s="14"/>
      <c r="F2750" s="14"/>
      <c r="G2750" s="14"/>
      <c r="H2750" s="14"/>
      <c r="I2750" s="13"/>
      <c r="J2750" s="52"/>
      <c r="K2750" s="2"/>
      <c r="L2750" s="18"/>
      <c r="M2750" s="12"/>
      <c r="N2750" s="12"/>
      <c r="O2750" s="18"/>
      <c r="P2750" s="14"/>
      <c r="Q2750" s="27"/>
      <c r="R2750" s="14"/>
      <c r="S2750" s="4"/>
      <c r="T2750" s="52"/>
      <c r="U2750" s="45"/>
      <c r="V2750" s="45"/>
      <c r="W2750" s="45"/>
      <c r="X2750" s="58"/>
      <c r="Y2750" s="34"/>
      <c r="Z2750" s="39"/>
      <c r="AA2750" s="45"/>
      <c r="AB2750" s="34"/>
      <c r="AC2750" s="34"/>
      <c r="AD2750" s="34"/>
      <c r="AE2750" s="45"/>
      <c r="AF2750" s="35"/>
      <c r="AG2750" s="45"/>
      <c r="AH2750" s="45"/>
      <c r="AI2750" s="39"/>
      <c r="AJ2750" s="39"/>
      <c r="AK2750" s="39"/>
      <c r="AL2750" s="39"/>
      <c r="AM2750" s="39"/>
      <c r="AN2750" s="39"/>
      <c r="AO2750" s="39"/>
      <c r="AP2750" s="39"/>
      <c r="AQ2750" s="39"/>
      <c r="AR2750" s="39"/>
      <c r="AS2750" s="39"/>
      <c r="AT2750" s="39"/>
      <c r="AU2750" s="39"/>
      <c r="AV2750" s="39"/>
      <c r="AW2750" s="39"/>
      <c r="AX2750" s="39"/>
      <c r="AY2750" s="39"/>
      <c r="AZ2750" s="39"/>
      <c r="BA2750" s="39"/>
      <c r="BB2750" s="39"/>
      <c r="BC2750" s="39"/>
      <c r="BD2750" s="39"/>
      <c r="BE2750" s="39"/>
      <c r="BF2750" s="39"/>
      <c r="BG2750" s="39"/>
      <c r="BH2750" s="39"/>
      <c r="BI2750" s="39"/>
      <c r="BJ2750" s="39"/>
      <c r="BK2750" s="39"/>
      <c r="BL2750" s="39"/>
      <c r="BM2750" s="39"/>
      <c r="BN2750" s="39"/>
      <c r="BO2750" s="39"/>
      <c r="BP2750" s="39"/>
      <c r="BQ2750" s="39"/>
      <c r="BR2750" s="39"/>
      <c r="BS2750" s="39"/>
      <c r="BT2750" s="39"/>
      <c r="BU2750" s="39"/>
      <c r="BV2750" s="39"/>
      <c r="BW2750" s="39"/>
      <c r="BX2750" s="39"/>
      <c r="BY2750" s="39"/>
      <c r="BZ2750" s="39"/>
      <c r="CA2750" s="39"/>
      <c r="CB2750" s="39"/>
      <c r="CC2750" s="39"/>
      <c r="CD2750" s="39"/>
      <c r="CE2750" s="39"/>
      <c r="CF2750" s="39"/>
      <c r="CG2750" s="39"/>
      <c r="CH2750" s="39"/>
      <c r="CI2750" s="39"/>
      <c r="CJ2750" s="39"/>
      <c r="CK2750" s="39"/>
      <c r="CL2750" s="39"/>
      <c r="CM2750" s="39"/>
      <c r="CN2750" s="39"/>
      <c r="CO2750" s="39"/>
      <c r="CP2750" s="39"/>
      <c r="CQ2750" s="39"/>
      <c r="CR2750" s="39"/>
      <c r="CS2750" s="39"/>
      <c r="CT2750" s="39"/>
      <c r="CU2750" s="39"/>
      <c r="CV2750" s="39"/>
      <c r="CW2750" s="39"/>
      <c r="CX2750" s="39"/>
      <c r="CY2750" s="39"/>
      <c r="CZ2750" s="39"/>
      <c r="DA2750" s="39"/>
      <c r="DB2750" s="39"/>
      <c r="DC2750" s="39"/>
      <c r="DD2750" s="39"/>
      <c r="DE2750" s="39"/>
      <c r="DF2750" s="39"/>
      <c r="DG2750" s="39"/>
      <c r="DH2750" s="39"/>
      <c r="DI2750" s="39"/>
      <c r="DJ2750" s="39"/>
      <c r="DK2750" s="39"/>
      <c r="DL2750" s="39"/>
      <c r="DM2750" s="39"/>
      <c r="DN2750" s="39"/>
      <c r="DO2750" s="39"/>
      <c r="DP2750" s="39"/>
      <c r="DQ2750" s="39"/>
      <c r="DR2750" s="39"/>
      <c r="DS2750" s="39"/>
      <c r="DT2750" s="39"/>
      <c r="DU2750" s="39"/>
      <c r="DV2750" s="39"/>
      <c r="DW2750" s="39"/>
      <c r="DX2750" s="39"/>
      <c r="DY2750" s="39"/>
      <c r="DZ2750" s="39"/>
      <c r="EA2750" s="39"/>
      <c r="EB2750" s="39"/>
      <c r="EC2750" s="39"/>
      <c r="ED2750" s="39"/>
      <c r="EE2750" s="39"/>
      <c r="EF2750" s="39"/>
      <c r="EG2750" s="39"/>
      <c r="EH2750" s="39"/>
      <c r="EI2750" s="39"/>
      <c r="EJ2750" s="39"/>
      <c r="EK2750" s="39"/>
      <c r="EL2750" s="39"/>
      <c r="EM2750" s="39"/>
      <c r="EN2750" s="39"/>
      <c r="EO2750" s="39"/>
      <c r="EP2750" s="39"/>
      <c r="EQ2750" s="39"/>
      <c r="ER2750" s="39"/>
      <c r="ES2750" s="39"/>
      <c r="ET2750" s="39"/>
      <c r="EU2750" s="39"/>
      <c r="EV2750" s="39"/>
      <c r="EW2750" s="39"/>
      <c r="EX2750" s="39"/>
      <c r="EY2750" s="39"/>
      <c r="EZ2750" s="39"/>
      <c r="FA2750" s="39"/>
      <c r="FB2750" s="39"/>
      <c r="FC2750" s="39"/>
      <c r="FD2750" s="39"/>
      <c r="FE2750" s="39"/>
      <c r="FF2750" s="39"/>
      <c r="FG2750" s="39"/>
      <c r="FH2750" s="39"/>
      <c r="FI2750" s="39"/>
      <c r="FJ2750" s="39"/>
    </row>
    <row r="2751" spans="1:166" x14ac:dyDescent="0.15">
      <c r="A2751" s="65"/>
      <c r="B2751" s="15"/>
      <c r="C2751" s="7"/>
      <c r="D2751" s="13"/>
      <c r="E2751" s="14"/>
      <c r="F2751" s="14"/>
      <c r="G2751" s="14"/>
      <c r="H2751" s="14"/>
      <c r="I2751" s="13"/>
      <c r="J2751" s="52"/>
      <c r="K2751" s="2"/>
      <c r="L2751" s="18"/>
      <c r="M2751" s="12"/>
      <c r="N2751" s="12"/>
      <c r="O2751" s="18"/>
      <c r="P2751" s="14"/>
      <c r="Q2751" s="27"/>
      <c r="R2751" s="14"/>
      <c r="S2751" s="4"/>
      <c r="T2751" s="52"/>
      <c r="U2751" s="45"/>
      <c r="V2751" s="45"/>
      <c r="W2751" s="45"/>
      <c r="X2751" s="58"/>
      <c r="Y2751" s="34"/>
      <c r="Z2751" s="39"/>
      <c r="AA2751" s="45"/>
      <c r="AB2751" s="34"/>
      <c r="AC2751" s="34"/>
      <c r="AD2751" s="34"/>
      <c r="AE2751" s="45"/>
      <c r="AF2751" s="35"/>
      <c r="AG2751" s="45"/>
      <c r="AH2751" s="45"/>
      <c r="AI2751" s="39"/>
      <c r="AJ2751" s="39"/>
      <c r="AK2751" s="39"/>
      <c r="AL2751" s="39"/>
      <c r="AM2751" s="39"/>
      <c r="AN2751" s="39"/>
      <c r="AO2751" s="39"/>
      <c r="AP2751" s="39"/>
      <c r="AQ2751" s="39"/>
      <c r="AR2751" s="39"/>
      <c r="AS2751" s="39"/>
      <c r="AT2751" s="39"/>
      <c r="AU2751" s="39"/>
      <c r="AV2751" s="39"/>
      <c r="AW2751" s="39"/>
      <c r="AX2751" s="39"/>
      <c r="AY2751" s="39"/>
      <c r="AZ2751" s="39"/>
      <c r="BA2751" s="39"/>
      <c r="BB2751" s="39"/>
      <c r="BC2751" s="39"/>
      <c r="BD2751" s="39"/>
      <c r="BE2751" s="39"/>
      <c r="BF2751" s="39"/>
      <c r="BG2751" s="39"/>
      <c r="BH2751" s="39"/>
      <c r="BI2751" s="39"/>
      <c r="BJ2751" s="39"/>
      <c r="BK2751" s="39"/>
      <c r="BL2751" s="39"/>
      <c r="BM2751" s="39"/>
      <c r="BN2751" s="39"/>
      <c r="BO2751" s="39"/>
      <c r="BP2751" s="39"/>
      <c r="BQ2751" s="39"/>
      <c r="BR2751" s="39"/>
      <c r="BS2751" s="39"/>
      <c r="BT2751" s="39"/>
      <c r="BU2751" s="39"/>
      <c r="BV2751" s="39"/>
      <c r="BW2751" s="39"/>
      <c r="BX2751" s="39"/>
      <c r="BY2751" s="39"/>
      <c r="BZ2751" s="39"/>
      <c r="CA2751" s="39"/>
      <c r="CB2751" s="39"/>
      <c r="CC2751" s="39"/>
      <c r="CD2751" s="39"/>
      <c r="CE2751" s="39"/>
      <c r="CF2751" s="39"/>
      <c r="CG2751" s="39"/>
      <c r="CH2751" s="39"/>
      <c r="CI2751" s="39"/>
      <c r="CJ2751" s="39"/>
      <c r="CK2751" s="39"/>
      <c r="CL2751" s="39"/>
      <c r="CM2751" s="39"/>
      <c r="CN2751" s="39"/>
      <c r="CO2751" s="39"/>
      <c r="CP2751" s="39"/>
      <c r="CQ2751" s="39"/>
      <c r="CR2751" s="39"/>
      <c r="CS2751" s="39"/>
      <c r="CT2751" s="39"/>
      <c r="CU2751" s="39"/>
      <c r="CV2751" s="39"/>
      <c r="CW2751" s="39"/>
      <c r="CX2751" s="39"/>
      <c r="CY2751" s="39"/>
      <c r="CZ2751" s="39"/>
      <c r="DA2751" s="39"/>
      <c r="DB2751" s="39"/>
      <c r="DC2751" s="39"/>
      <c r="DD2751" s="39"/>
      <c r="DE2751" s="39"/>
      <c r="DF2751" s="39"/>
      <c r="DG2751" s="39"/>
      <c r="DH2751" s="39"/>
      <c r="DI2751" s="39"/>
      <c r="DJ2751" s="39"/>
      <c r="DK2751" s="39"/>
      <c r="DL2751" s="39"/>
      <c r="DM2751" s="39"/>
      <c r="DN2751" s="39"/>
      <c r="DO2751" s="39"/>
      <c r="DP2751" s="39"/>
      <c r="DQ2751" s="39"/>
      <c r="DR2751" s="39"/>
      <c r="DS2751" s="39"/>
      <c r="DT2751" s="39"/>
      <c r="DU2751" s="39"/>
      <c r="DV2751" s="39"/>
      <c r="DW2751" s="39"/>
      <c r="DX2751" s="39"/>
      <c r="DY2751" s="39"/>
      <c r="DZ2751" s="39"/>
      <c r="EA2751" s="39"/>
      <c r="EB2751" s="39"/>
      <c r="EC2751" s="39"/>
      <c r="ED2751" s="39"/>
      <c r="EE2751" s="39"/>
      <c r="EF2751" s="39"/>
      <c r="EG2751" s="39"/>
      <c r="EH2751" s="39"/>
      <c r="EI2751" s="39"/>
      <c r="EJ2751" s="39"/>
      <c r="EK2751" s="39"/>
      <c r="EL2751" s="39"/>
      <c r="EM2751" s="39"/>
      <c r="EN2751" s="39"/>
      <c r="EO2751" s="39"/>
      <c r="EP2751" s="39"/>
      <c r="EQ2751" s="39"/>
      <c r="ER2751" s="39"/>
      <c r="ES2751" s="39"/>
      <c r="ET2751" s="39"/>
      <c r="EU2751" s="39"/>
      <c r="EV2751" s="39"/>
      <c r="EW2751" s="39"/>
      <c r="EX2751" s="39"/>
      <c r="EY2751" s="39"/>
      <c r="EZ2751" s="39"/>
      <c r="FA2751" s="39"/>
      <c r="FB2751" s="39"/>
      <c r="FC2751" s="39"/>
      <c r="FD2751" s="39"/>
      <c r="FE2751" s="39"/>
      <c r="FF2751" s="39"/>
      <c r="FG2751" s="39"/>
      <c r="FH2751" s="39"/>
      <c r="FI2751" s="39"/>
      <c r="FJ2751" s="39"/>
    </row>
    <row r="2752" spans="1:166" x14ac:dyDescent="0.15">
      <c r="A2752" s="65"/>
      <c r="B2752" s="15"/>
      <c r="C2752" s="7"/>
      <c r="D2752" s="13"/>
      <c r="E2752" s="14"/>
      <c r="F2752" s="14"/>
      <c r="G2752" s="14"/>
      <c r="H2752" s="14"/>
      <c r="I2752" s="13"/>
      <c r="J2752" s="52"/>
      <c r="K2752" s="2"/>
      <c r="L2752" s="18"/>
      <c r="M2752" s="12"/>
      <c r="N2752" s="12"/>
      <c r="O2752" s="18"/>
      <c r="P2752" s="14"/>
      <c r="Q2752" s="27"/>
      <c r="R2752" s="14"/>
      <c r="S2752" s="4"/>
      <c r="T2752" s="52"/>
      <c r="U2752" s="10"/>
      <c r="V2752" s="10"/>
      <c r="W2752" s="10"/>
      <c r="X2752" s="50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0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  <c r="EY2752" s="1"/>
      <c r="EZ2752" s="1"/>
      <c r="FA2752" s="1"/>
      <c r="FB2752" s="1"/>
      <c r="FC2752" s="1"/>
      <c r="FD2752" s="1"/>
      <c r="FE2752" s="1"/>
      <c r="FF2752" s="1"/>
      <c r="FG2752" s="1"/>
      <c r="FH2752" s="1"/>
      <c r="FI2752" s="1"/>
      <c r="FJ2752" s="1"/>
    </row>
    <row r="2753" spans="1:166" x14ac:dyDescent="0.15">
      <c r="A2753" s="65"/>
      <c r="B2753" s="15"/>
      <c r="C2753" s="7"/>
      <c r="D2753" s="13"/>
      <c r="E2753" s="14"/>
      <c r="F2753" s="14"/>
      <c r="G2753" s="14"/>
      <c r="H2753" s="14"/>
      <c r="I2753" s="13"/>
      <c r="J2753" s="52"/>
      <c r="K2753" s="2"/>
      <c r="L2753" s="18"/>
      <c r="M2753" s="12"/>
      <c r="N2753" s="12"/>
      <c r="O2753" s="18"/>
      <c r="P2753" s="14"/>
      <c r="Q2753" s="27"/>
      <c r="R2753" s="14"/>
      <c r="S2753" s="4"/>
      <c r="T2753" s="52"/>
      <c r="U2753" s="10"/>
      <c r="V2753" s="10"/>
      <c r="W2753" s="10"/>
      <c r="X2753" s="50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0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  <c r="EY2753" s="1"/>
      <c r="EZ2753" s="1"/>
      <c r="FA2753" s="1"/>
      <c r="FB2753" s="1"/>
      <c r="FC2753" s="1"/>
      <c r="FD2753" s="1"/>
      <c r="FE2753" s="1"/>
      <c r="FF2753" s="1"/>
      <c r="FG2753" s="1"/>
      <c r="FH2753" s="1"/>
      <c r="FI2753" s="1"/>
      <c r="FJ2753" s="1"/>
    </row>
    <row r="2754" spans="1:166" x14ac:dyDescent="0.15">
      <c r="A2754" s="65"/>
      <c r="B2754" s="15"/>
      <c r="C2754" s="7"/>
      <c r="D2754" s="13"/>
      <c r="E2754" s="14"/>
      <c r="F2754" s="14"/>
      <c r="G2754" s="14"/>
      <c r="H2754" s="14"/>
      <c r="I2754" s="13"/>
      <c r="J2754" s="52"/>
      <c r="K2754" s="2"/>
      <c r="L2754" s="18"/>
      <c r="M2754" s="12"/>
      <c r="N2754" s="12"/>
      <c r="O2754" s="18"/>
      <c r="P2754" s="14"/>
      <c r="Q2754" s="27"/>
      <c r="R2754" s="14"/>
      <c r="S2754" s="4"/>
      <c r="T2754" s="52"/>
      <c r="U2754" s="45"/>
      <c r="V2754" s="45"/>
      <c r="W2754" s="45"/>
      <c r="X2754" s="58"/>
      <c r="Y2754" s="34"/>
      <c r="Z2754" s="39"/>
      <c r="AA2754" s="45"/>
      <c r="AB2754" s="34"/>
      <c r="AC2754" s="34"/>
      <c r="AD2754" s="34"/>
      <c r="AE2754" s="45"/>
      <c r="AF2754" s="35"/>
      <c r="AG2754" s="45"/>
      <c r="AH2754" s="45"/>
      <c r="AI2754" s="39"/>
      <c r="AJ2754" s="39"/>
      <c r="AK2754" s="39"/>
      <c r="AL2754" s="39"/>
      <c r="AM2754" s="39"/>
      <c r="AN2754" s="39"/>
      <c r="AO2754" s="39"/>
      <c r="AP2754" s="39"/>
      <c r="AQ2754" s="39"/>
      <c r="AR2754" s="39"/>
      <c r="AS2754" s="39"/>
      <c r="AT2754" s="39"/>
      <c r="AU2754" s="39"/>
      <c r="AV2754" s="39"/>
      <c r="AW2754" s="39"/>
      <c r="AX2754" s="39"/>
      <c r="AY2754" s="39"/>
      <c r="AZ2754" s="39"/>
      <c r="BA2754" s="39"/>
      <c r="BB2754" s="39"/>
      <c r="BC2754" s="39"/>
      <c r="BD2754" s="39"/>
      <c r="BE2754" s="39"/>
      <c r="BF2754" s="39"/>
      <c r="BG2754" s="39"/>
      <c r="BH2754" s="39"/>
      <c r="BI2754" s="39"/>
      <c r="BJ2754" s="39"/>
      <c r="BK2754" s="39"/>
      <c r="BL2754" s="39"/>
      <c r="BM2754" s="39"/>
      <c r="BN2754" s="39"/>
      <c r="BO2754" s="39"/>
      <c r="BP2754" s="39"/>
      <c r="BQ2754" s="39"/>
      <c r="BR2754" s="39"/>
      <c r="BS2754" s="39"/>
      <c r="BT2754" s="39"/>
      <c r="BU2754" s="39"/>
      <c r="BV2754" s="39"/>
      <c r="BW2754" s="39"/>
      <c r="BX2754" s="39"/>
      <c r="BY2754" s="39"/>
      <c r="BZ2754" s="39"/>
      <c r="CA2754" s="39"/>
      <c r="CB2754" s="39"/>
      <c r="CC2754" s="39"/>
      <c r="CD2754" s="39"/>
      <c r="CE2754" s="39"/>
      <c r="CF2754" s="39"/>
      <c r="CG2754" s="39"/>
      <c r="CH2754" s="39"/>
      <c r="CI2754" s="39"/>
      <c r="CJ2754" s="39"/>
      <c r="CK2754" s="39"/>
      <c r="CL2754" s="39"/>
      <c r="CM2754" s="39"/>
      <c r="CN2754" s="39"/>
      <c r="CO2754" s="39"/>
      <c r="CP2754" s="39"/>
      <c r="CQ2754" s="39"/>
      <c r="CR2754" s="39"/>
      <c r="CS2754" s="39"/>
      <c r="CT2754" s="39"/>
      <c r="CU2754" s="39"/>
      <c r="CV2754" s="39"/>
      <c r="CW2754" s="39"/>
      <c r="CX2754" s="39"/>
      <c r="CY2754" s="39"/>
      <c r="CZ2754" s="39"/>
      <c r="DA2754" s="39"/>
      <c r="DB2754" s="39"/>
      <c r="DC2754" s="39"/>
      <c r="DD2754" s="39"/>
      <c r="DE2754" s="39"/>
      <c r="DF2754" s="39"/>
      <c r="DG2754" s="39"/>
      <c r="DH2754" s="39"/>
      <c r="DI2754" s="39"/>
      <c r="DJ2754" s="39"/>
      <c r="DK2754" s="39"/>
      <c r="DL2754" s="39"/>
      <c r="DM2754" s="39"/>
      <c r="DN2754" s="39"/>
      <c r="DO2754" s="39"/>
      <c r="DP2754" s="39"/>
      <c r="DQ2754" s="39"/>
      <c r="DR2754" s="39"/>
      <c r="DS2754" s="39"/>
      <c r="DT2754" s="39"/>
      <c r="DU2754" s="39"/>
      <c r="DV2754" s="39"/>
      <c r="DW2754" s="39"/>
      <c r="DX2754" s="39"/>
      <c r="DY2754" s="39"/>
      <c r="DZ2754" s="39"/>
      <c r="EA2754" s="39"/>
      <c r="EB2754" s="39"/>
      <c r="EC2754" s="39"/>
      <c r="ED2754" s="39"/>
      <c r="EE2754" s="39"/>
      <c r="EF2754" s="39"/>
      <c r="EG2754" s="39"/>
      <c r="EH2754" s="39"/>
      <c r="EI2754" s="39"/>
      <c r="EJ2754" s="39"/>
      <c r="EK2754" s="39"/>
      <c r="EL2754" s="39"/>
      <c r="EM2754" s="39"/>
      <c r="EN2754" s="39"/>
      <c r="EO2754" s="39"/>
      <c r="EP2754" s="39"/>
      <c r="EQ2754" s="39"/>
      <c r="ER2754" s="39"/>
      <c r="ES2754" s="39"/>
      <c r="ET2754" s="39"/>
      <c r="EU2754" s="39"/>
      <c r="EV2754" s="39"/>
      <c r="EW2754" s="39"/>
      <c r="EX2754" s="39"/>
      <c r="EY2754" s="39"/>
      <c r="EZ2754" s="39"/>
      <c r="FA2754" s="39"/>
      <c r="FB2754" s="39"/>
      <c r="FC2754" s="39"/>
      <c r="FD2754" s="39"/>
      <c r="FE2754" s="39"/>
      <c r="FF2754" s="39"/>
      <c r="FG2754" s="39"/>
      <c r="FH2754" s="39"/>
      <c r="FI2754" s="39"/>
      <c r="FJ2754" s="39"/>
    </row>
    <row r="2755" spans="1:166" x14ac:dyDescent="0.15">
      <c r="A2755" s="65"/>
      <c r="B2755" s="15"/>
      <c r="C2755" s="7"/>
      <c r="D2755" s="13"/>
      <c r="E2755" s="14"/>
      <c r="F2755" s="14"/>
      <c r="G2755" s="14"/>
      <c r="H2755" s="14"/>
      <c r="I2755" s="13"/>
      <c r="J2755" s="52"/>
      <c r="K2755" s="2"/>
      <c r="L2755" s="18"/>
      <c r="M2755" s="12"/>
      <c r="N2755" s="12"/>
      <c r="O2755" s="18"/>
      <c r="P2755" s="14"/>
      <c r="Q2755" s="27"/>
      <c r="R2755" s="14"/>
      <c r="S2755" s="4"/>
      <c r="T2755" s="52"/>
      <c r="U2755" s="10"/>
      <c r="V2755" s="10"/>
      <c r="W2755" s="10"/>
      <c r="X2755" s="50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0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  <c r="EY2755" s="1"/>
      <c r="EZ2755" s="1"/>
      <c r="FA2755" s="1"/>
      <c r="FB2755" s="1"/>
      <c r="FC2755" s="1"/>
      <c r="FD2755" s="1"/>
      <c r="FE2755" s="1"/>
      <c r="FF2755" s="1"/>
      <c r="FG2755" s="1"/>
      <c r="FH2755" s="1"/>
      <c r="FI2755" s="1"/>
      <c r="FJ2755" s="1"/>
    </row>
    <row r="2756" spans="1:166" x14ac:dyDescent="0.15">
      <c r="A2756" s="65"/>
      <c r="B2756" s="15"/>
      <c r="C2756" s="7"/>
      <c r="D2756" s="13"/>
      <c r="E2756" s="14"/>
      <c r="F2756" s="14"/>
      <c r="G2756" s="14"/>
      <c r="H2756" s="14"/>
      <c r="I2756" s="13"/>
      <c r="J2756" s="52"/>
      <c r="K2756" s="2"/>
      <c r="L2756" s="18"/>
      <c r="M2756" s="12"/>
      <c r="N2756" s="12"/>
      <c r="O2756" s="18"/>
      <c r="P2756" s="14"/>
      <c r="Q2756" s="27"/>
      <c r="R2756" s="14"/>
      <c r="S2756" s="4"/>
      <c r="T2756" s="52"/>
      <c r="U2756" s="10"/>
      <c r="V2756" s="10"/>
      <c r="W2756" s="10"/>
      <c r="X2756" s="50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0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  <c r="EY2756" s="1"/>
      <c r="EZ2756" s="1"/>
      <c r="FA2756" s="1"/>
      <c r="FB2756" s="1"/>
      <c r="FC2756" s="1"/>
      <c r="FD2756" s="1"/>
      <c r="FE2756" s="1"/>
      <c r="FF2756" s="1"/>
      <c r="FG2756" s="1"/>
      <c r="FH2756" s="1"/>
      <c r="FI2756" s="1"/>
      <c r="FJ2756" s="1"/>
    </row>
    <row r="2757" spans="1:166" x14ac:dyDescent="0.15">
      <c r="A2757" s="65"/>
      <c r="B2757" s="15"/>
      <c r="C2757" s="7"/>
      <c r="D2757" s="13"/>
      <c r="E2757" s="14"/>
      <c r="F2757" s="14"/>
      <c r="G2757" s="14"/>
      <c r="H2757" s="14"/>
      <c r="I2757" s="13"/>
      <c r="J2757" s="52"/>
      <c r="K2757" s="2"/>
      <c r="L2757" s="18"/>
      <c r="M2757" s="12"/>
      <c r="N2757" s="12"/>
      <c r="O2757" s="18"/>
      <c r="P2757" s="14"/>
      <c r="Q2757" s="27"/>
      <c r="R2757" s="14"/>
      <c r="S2757" s="4"/>
      <c r="T2757" s="52"/>
      <c r="U2757" s="10"/>
      <c r="V2757" s="10"/>
      <c r="W2757" s="10"/>
      <c r="X2757" s="50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0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  <c r="EY2757" s="1"/>
      <c r="EZ2757" s="1"/>
      <c r="FA2757" s="1"/>
      <c r="FB2757" s="1"/>
      <c r="FC2757" s="1"/>
      <c r="FD2757" s="1"/>
      <c r="FE2757" s="1"/>
      <c r="FF2757" s="1"/>
      <c r="FG2757" s="1"/>
      <c r="FH2757" s="1"/>
      <c r="FI2757" s="1"/>
      <c r="FJ2757" s="1"/>
    </row>
    <row r="2758" spans="1:166" x14ac:dyDescent="0.15">
      <c r="A2758" s="65"/>
      <c r="B2758" s="15"/>
      <c r="C2758" s="7"/>
      <c r="D2758" s="13"/>
      <c r="E2758" s="14"/>
      <c r="F2758" s="14"/>
      <c r="G2758" s="14"/>
      <c r="H2758" s="14"/>
      <c r="I2758" s="13"/>
      <c r="J2758" s="52"/>
      <c r="K2758" s="2"/>
      <c r="L2758" s="18"/>
      <c r="M2758" s="12"/>
      <c r="N2758" s="12"/>
      <c r="O2758" s="18"/>
      <c r="P2758" s="14"/>
      <c r="Q2758" s="27"/>
      <c r="R2758" s="14"/>
      <c r="S2758" s="4"/>
      <c r="T2758" s="52"/>
      <c r="U2758" s="10"/>
      <c r="V2758" s="10"/>
      <c r="W2758" s="10"/>
      <c r="X2758" s="50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0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  <c r="EY2758" s="1"/>
      <c r="EZ2758" s="1"/>
      <c r="FA2758" s="1"/>
      <c r="FB2758" s="1"/>
      <c r="FC2758" s="1"/>
      <c r="FD2758" s="1"/>
      <c r="FE2758" s="1"/>
      <c r="FF2758" s="1"/>
      <c r="FG2758" s="1"/>
      <c r="FH2758" s="1"/>
      <c r="FI2758" s="1"/>
      <c r="FJ2758" s="1"/>
    </row>
    <row r="2759" spans="1:166" x14ac:dyDescent="0.15">
      <c r="A2759" s="65"/>
      <c r="B2759" s="15"/>
      <c r="C2759" s="7"/>
      <c r="D2759" s="13"/>
      <c r="E2759" s="14"/>
      <c r="F2759" s="14"/>
      <c r="G2759" s="14"/>
      <c r="H2759" s="14"/>
      <c r="I2759" s="13"/>
      <c r="J2759" s="52"/>
      <c r="K2759" s="2"/>
      <c r="L2759" s="18"/>
      <c r="M2759" s="12"/>
      <c r="N2759" s="12"/>
      <c r="O2759" s="18"/>
      <c r="P2759" s="14"/>
      <c r="Q2759" s="27"/>
      <c r="R2759" s="14"/>
      <c r="S2759" s="4"/>
      <c r="T2759" s="52"/>
      <c r="U2759" s="10"/>
      <c r="V2759" s="10"/>
      <c r="W2759" s="10"/>
      <c r="X2759" s="50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0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  <c r="EY2759" s="1"/>
      <c r="EZ2759" s="1"/>
      <c r="FA2759" s="1"/>
      <c r="FB2759" s="1"/>
      <c r="FC2759" s="1"/>
      <c r="FD2759" s="1"/>
      <c r="FE2759" s="1"/>
      <c r="FF2759" s="1"/>
      <c r="FG2759" s="1"/>
      <c r="FH2759" s="1"/>
      <c r="FI2759" s="1"/>
      <c r="FJ2759" s="1"/>
    </row>
    <row r="2760" spans="1:166" x14ac:dyDescent="0.15">
      <c r="A2760" s="65"/>
      <c r="B2760" s="15"/>
      <c r="C2760" s="7"/>
      <c r="D2760" s="13"/>
      <c r="E2760" s="14"/>
      <c r="F2760" s="14"/>
      <c r="G2760" s="14"/>
      <c r="H2760" s="14"/>
      <c r="I2760" s="13"/>
      <c r="J2760" s="52"/>
      <c r="K2760" s="2"/>
      <c r="L2760" s="18"/>
      <c r="M2760" s="12"/>
      <c r="N2760" s="12"/>
      <c r="O2760" s="18"/>
      <c r="P2760" s="14"/>
      <c r="Q2760" s="27"/>
      <c r="R2760" s="14"/>
      <c r="S2760" s="4"/>
      <c r="T2760" s="52"/>
      <c r="U2760" s="10"/>
      <c r="V2760" s="10"/>
      <c r="W2760" s="10"/>
      <c r="X2760" s="50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0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  <c r="EY2760" s="1"/>
      <c r="EZ2760" s="1"/>
      <c r="FA2760" s="1"/>
      <c r="FB2760" s="1"/>
      <c r="FC2760" s="1"/>
      <c r="FD2760" s="1"/>
      <c r="FE2760" s="1"/>
      <c r="FF2760" s="1"/>
      <c r="FG2760" s="1"/>
      <c r="FH2760" s="1"/>
      <c r="FI2760" s="1"/>
      <c r="FJ2760" s="1"/>
    </row>
    <row r="2761" spans="1:166" x14ac:dyDescent="0.15">
      <c r="A2761" s="65"/>
      <c r="B2761" s="15"/>
      <c r="C2761" s="7"/>
      <c r="D2761" s="13"/>
      <c r="E2761" s="14"/>
      <c r="F2761" s="14"/>
      <c r="G2761" s="14"/>
      <c r="H2761" s="14"/>
      <c r="I2761" s="13"/>
      <c r="J2761" s="52"/>
      <c r="K2761" s="2"/>
      <c r="L2761" s="18"/>
      <c r="M2761" s="12"/>
      <c r="N2761" s="12"/>
      <c r="O2761" s="18"/>
      <c r="P2761" s="14"/>
      <c r="Q2761" s="27"/>
      <c r="R2761" s="14"/>
      <c r="S2761" s="4"/>
      <c r="T2761" s="52"/>
      <c r="U2761" s="10"/>
      <c r="V2761" s="10"/>
      <c r="W2761" s="10"/>
      <c r="X2761" s="50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0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  <c r="EY2761" s="1"/>
      <c r="EZ2761" s="1"/>
      <c r="FA2761" s="1"/>
      <c r="FB2761" s="1"/>
      <c r="FC2761" s="1"/>
      <c r="FD2761" s="1"/>
      <c r="FE2761" s="1"/>
      <c r="FF2761" s="1"/>
      <c r="FG2761" s="1"/>
      <c r="FH2761" s="1"/>
      <c r="FI2761" s="1"/>
      <c r="FJ2761" s="1"/>
    </row>
    <row r="2762" spans="1:166" x14ac:dyDescent="0.15">
      <c r="A2762" s="65"/>
      <c r="B2762" s="15"/>
      <c r="C2762" s="7"/>
      <c r="D2762" s="13"/>
      <c r="E2762" s="14"/>
      <c r="F2762" s="14"/>
      <c r="G2762" s="14"/>
      <c r="H2762" s="14"/>
      <c r="I2762" s="13"/>
      <c r="J2762" s="52"/>
      <c r="K2762" s="2"/>
      <c r="L2762" s="18"/>
      <c r="M2762" s="12"/>
      <c r="N2762" s="12"/>
      <c r="O2762" s="18"/>
      <c r="P2762" s="14"/>
      <c r="Q2762" s="27"/>
      <c r="R2762" s="14"/>
      <c r="S2762" s="4"/>
      <c r="T2762" s="52"/>
      <c r="U2762" s="10"/>
      <c r="V2762" s="10"/>
      <c r="W2762" s="10"/>
      <c r="X2762" s="50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0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  <c r="EY2762" s="1"/>
      <c r="EZ2762" s="1"/>
      <c r="FA2762" s="1"/>
      <c r="FB2762" s="1"/>
      <c r="FC2762" s="1"/>
      <c r="FD2762" s="1"/>
      <c r="FE2762" s="1"/>
      <c r="FF2762" s="1"/>
      <c r="FG2762" s="1"/>
      <c r="FH2762" s="1"/>
      <c r="FI2762" s="1"/>
      <c r="FJ2762" s="1"/>
    </row>
    <row r="2763" spans="1:166" x14ac:dyDescent="0.15">
      <c r="A2763" s="65"/>
      <c r="B2763" s="15"/>
      <c r="C2763" s="7"/>
      <c r="D2763" s="13"/>
      <c r="E2763" s="14"/>
      <c r="F2763" s="14"/>
      <c r="G2763" s="14"/>
      <c r="H2763" s="14"/>
      <c r="I2763" s="13"/>
      <c r="J2763" s="52"/>
      <c r="K2763" s="2"/>
      <c r="L2763" s="18"/>
      <c r="M2763" s="12"/>
      <c r="N2763" s="12"/>
      <c r="O2763" s="18"/>
      <c r="P2763" s="14"/>
      <c r="Q2763" s="27"/>
      <c r="R2763" s="14"/>
      <c r="S2763" s="4"/>
      <c r="T2763" s="52"/>
      <c r="U2763" s="10"/>
      <c r="V2763" s="10"/>
      <c r="W2763" s="10"/>
      <c r="X2763" s="50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0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  <c r="EY2763" s="1"/>
      <c r="EZ2763" s="1"/>
      <c r="FA2763" s="1"/>
      <c r="FB2763" s="1"/>
      <c r="FC2763" s="1"/>
      <c r="FD2763" s="1"/>
      <c r="FE2763" s="1"/>
      <c r="FF2763" s="1"/>
      <c r="FG2763" s="1"/>
      <c r="FH2763" s="1"/>
      <c r="FI2763" s="1"/>
      <c r="FJ2763" s="1"/>
    </row>
    <row r="2764" spans="1:166" x14ac:dyDescent="0.15">
      <c r="A2764" s="65"/>
      <c r="B2764" s="15"/>
      <c r="C2764" s="7"/>
      <c r="D2764" s="13"/>
      <c r="E2764" s="14"/>
      <c r="F2764" s="14"/>
      <c r="G2764" s="14"/>
      <c r="H2764" s="14"/>
      <c r="I2764" s="13"/>
      <c r="J2764" s="52"/>
      <c r="K2764" s="2"/>
      <c r="L2764" s="18"/>
      <c r="M2764" s="12"/>
      <c r="N2764" s="12"/>
      <c r="O2764" s="18"/>
      <c r="P2764" s="14"/>
      <c r="Q2764" s="27"/>
      <c r="R2764" s="14"/>
      <c r="S2764" s="4"/>
      <c r="T2764" s="52"/>
      <c r="U2764" s="10"/>
      <c r="V2764" s="10"/>
      <c r="W2764" s="10"/>
      <c r="X2764" s="50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0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  <c r="EY2764" s="1"/>
      <c r="EZ2764" s="1"/>
      <c r="FA2764" s="1"/>
      <c r="FB2764" s="1"/>
      <c r="FC2764" s="1"/>
      <c r="FD2764" s="1"/>
      <c r="FE2764" s="1"/>
      <c r="FF2764" s="1"/>
      <c r="FG2764" s="1"/>
      <c r="FH2764" s="1"/>
      <c r="FI2764" s="1"/>
      <c r="FJ2764" s="1"/>
    </row>
    <row r="2765" spans="1:166" x14ac:dyDescent="0.15">
      <c r="A2765" s="65"/>
      <c r="B2765" s="15"/>
      <c r="C2765" s="7"/>
      <c r="D2765" s="13"/>
      <c r="E2765" s="14"/>
      <c r="F2765" s="14"/>
      <c r="G2765" s="14"/>
      <c r="H2765" s="14"/>
      <c r="I2765" s="13"/>
      <c r="J2765" s="52"/>
      <c r="K2765" s="2"/>
      <c r="L2765" s="18"/>
      <c r="M2765" s="12"/>
      <c r="N2765" s="12"/>
      <c r="O2765" s="18"/>
      <c r="P2765" s="14"/>
      <c r="Q2765" s="27"/>
      <c r="R2765" s="14"/>
      <c r="S2765" s="4"/>
      <c r="T2765" s="52"/>
      <c r="U2765" s="10"/>
      <c r="V2765" s="10"/>
      <c r="W2765" s="10"/>
      <c r="X2765" s="50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0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  <c r="EY2765" s="1"/>
      <c r="EZ2765" s="1"/>
      <c r="FA2765" s="1"/>
      <c r="FB2765" s="1"/>
      <c r="FC2765" s="1"/>
      <c r="FD2765" s="1"/>
      <c r="FE2765" s="1"/>
      <c r="FF2765" s="1"/>
      <c r="FG2765" s="1"/>
      <c r="FH2765" s="1"/>
      <c r="FI2765" s="1"/>
      <c r="FJ2765" s="1"/>
    </row>
    <row r="2766" spans="1:166" x14ac:dyDescent="0.15">
      <c r="A2766" s="65"/>
      <c r="B2766" s="15"/>
      <c r="C2766" s="7"/>
      <c r="D2766" s="13"/>
      <c r="E2766" s="14"/>
      <c r="F2766" s="14"/>
      <c r="G2766" s="14"/>
      <c r="H2766" s="14"/>
      <c r="I2766" s="13"/>
      <c r="J2766" s="52"/>
      <c r="K2766" s="2"/>
      <c r="L2766" s="18"/>
      <c r="M2766" s="12"/>
      <c r="N2766" s="12"/>
      <c r="O2766" s="18"/>
      <c r="P2766" s="14"/>
      <c r="Q2766" s="27"/>
      <c r="R2766" s="14"/>
      <c r="S2766" s="4"/>
      <c r="T2766" s="52"/>
      <c r="U2766" s="10"/>
      <c r="V2766" s="10"/>
      <c r="W2766" s="10"/>
      <c r="X2766" s="50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0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  <c r="EY2766" s="1"/>
      <c r="EZ2766" s="1"/>
      <c r="FA2766" s="1"/>
      <c r="FB2766" s="1"/>
      <c r="FC2766" s="1"/>
      <c r="FD2766" s="1"/>
      <c r="FE2766" s="1"/>
      <c r="FF2766" s="1"/>
      <c r="FG2766" s="1"/>
      <c r="FH2766" s="1"/>
      <c r="FI2766" s="1"/>
      <c r="FJ2766" s="1"/>
    </row>
    <row r="2767" spans="1:166" x14ac:dyDescent="0.15">
      <c r="A2767" s="65"/>
      <c r="B2767" s="15"/>
      <c r="C2767" s="7"/>
      <c r="D2767" s="13"/>
      <c r="E2767" s="14"/>
      <c r="F2767" s="14"/>
      <c r="G2767" s="14"/>
      <c r="H2767" s="14"/>
      <c r="I2767" s="13"/>
      <c r="J2767" s="52"/>
      <c r="K2767" s="2"/>
      <c r="L2767" s="18"/>
      <c r="M2767" s="12"/>
      <c r="N2767" s="12"/>
      <c r="O2767" s="18"/>
      <c r="P2767" s="14"/>
      <c r="Q2767" s="27"/>
      <c r="R2767" s="14"/>
      <c r="S2767" s="4"/>
      <c r="T2767" s="52"/>
      <c r="U2767" s="10"/>
      <c r="V2767" s="10"/>
      <c r="W2767" s="10"/>
      <c r="X2767" s="50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0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  <c r="EY2767" s="1"/>
      <c r="EZ2767" s="1"/>
      <c r="FA2767" s="1"/>
      <c r="FB2767" s="1"/>
      <c r="FC2767" s="1"/>
      <c r="FD2767" s="1"/>
      <c r="FE2767" s="1"/>
      <c r="FF2767" s="1"/>
      <c r="FG2767" s="1"/>
      <c r="FH2767" s="1"/>
      <c r="FI2767" s="1"/>
      <c r="FJ2767" s="1"/>
    </row>
    <row r="2768" spans="1:166" x14ac:dyDescent="0.15">
      <c r="A2768" s="65"/>
      <c r="B2768" s="15"/>
      <c r="C2768" s="7"/>
      <c r="D2768" s="13"/>
      <c r="E2768" s="14"/>
      <c r="F2768" s="14"/>
      <c r="G2768" s="14"/>
      <c r="H2768" s="14"/>
      <c r="I2768" s="13"/>
      <c r="J2768" s="52"/>
      <c r="K2768" s="2"/>
      <c r="L2768" s="18"/>
      <c r="M2768" s="12"/>
      <c r="N2768" s="12"/>
      <c r="O2768" s="18"/>
      <c r="P2768" s="14"/>
      <c r="Q2768" s="27"/>
      <c r="R2768" s="14"/>
      <c r="S2768" s="4"/>
      <c r="T2768" s="52"/>
      <c r="U2768" s="10"/>
      <c r="V2768" s="10"/>
      <c r="W2768" s="10"/>
      <c r="X2768" s="50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0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  <c r="EY2768" s="1"/>
      <c r="EZ2768" s="1"/>
      <c r="FA2768" s="1"/>
      <c r="FB2768" s="1"/>
      <c r="FC2768" s="1"/>
      <c r="FD2768" s="1"/>
      <c r="FE2768" s="1"/>
      <c r="FF2768" s="1"/>
      <c r="FG2768" s="1"/>
      <c r="FH2768" s="1"/>
      <c r="FI2768" s="1"/>
      <c r="FJ2768" s="1"/>
    </row>
    <row r="2769" spans="1:166" x14ac:dyDescent="0.15">
      <c r="A2769" s="65"/>
      <c r="B2769" s="15"/>
      <c r="C2769" s="7"/>
      <c r="D2769" s="13"/>
      <c r="E2769" s="14"/>
      <c r="F2769" s="14"/>
      <c r="G2769" s="14"/>
      <c r="H2769" s="14"/>
      <c r="I2769" s="13"/>
      <c r="J2769" s="52"/>
      <c r="K2769" s="2"/>
      <c r="L2769" s="18"/>
      <c r="M2769" s="12"/>
      <c r="N2769" s="12"/>
      <c r="O2769" s="18"/>
      <c r="P2769" s="14"/>
      <c r="Q2769" s="27"/>
      <c r="R2769" s="14"/>
      <c r="S2769" s="4"/>
      <c r="T2769" s="52"/>
      <c r="U2769" s="10"/>
      <c r="V2769" s="10"/>
      <c r="W2769" s="10"/>
      <c r="X2769" s="50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0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  <c r="EY2769" s="1"/>
      <c r="EZ2769" s="1"/>
      <c r="FA2769" s="1"/>
      <c r="FB2769" s="1"/>
      <c r="FC2769" s="1"/>
      <c r="FD2769" s="1"/>
      <c r="FE2769" s="1"/>
      <c r="FF2769" s="1"/>
      <c r="FG2769" s="1"/>
      <c r="FH2769" s="1"/>
      <c r="FI2769" s="1"/>
      <c r="FJ2769" s="1"/>
    </row>
    <row r="2770" spans="1:166" x14ac:dyDescent="0.15">
      <c r="A2770" s="65"/>
      <c r="B2770" s="15"/>
      <c r="C2770" s="7"/>
      <c r="D2770" s="13"/>
      <c r="E2770" s="14"/>
      <c r="F2770" s="14"/>
      <c r="G2770" s="14"/>
      <c r="H2770" s="14"/>
      <c r="I2770" s="13"/>
      <c r="J2770" s="52"/>
      <c r="K2770" s="2"/>
      <c r="L2770" s="18"/>
      <c r="M2770" s="12"/>
      <c r="N2770" s="12"/>
      <c r="O2770" s="18"/>
      <c r="P2770" s="14"/>
      <c r="Q2770" s="27"/>
      <c r="R2770" s="14"/>
      <c r="S2770" s="4"/>
      <c r="T2770" s="52"/>
      <c r="U2770" s="10"/>
      <c r="V2770" s="10"/>
      <c r="W2770" s="10"/>
      <c r="X2770" s="50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0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  <c r="EY2770" s="1"/>
      <c r="EZ2770" s="1"/>
      <c r="FA2770" s="1"/>
      <c r="FB2770" s="1"/>
      <c r="FC2770" s="1"/>
      <c r="FD2770" s="1"/>
      <c r="FE2770" s="1"/>
      <c r="FF2770" s="1"/>
      <c r="FG2770" s="1"/>
      <c r="FH2770" s="1"/>
      <c r="FI2770" s="1"/>
      <c r="FJ2770" s="1"/>
    </row>
    <row r="2771" spans="1:166" x14ac:dyDescent="0.15">
      <c r="A2771" s="65"/>
      <c r="B2771" s="15"/>
      <c r="C2771" s="7"/>
      <c r="D2771" s="13"/>
      <c r="E2771" s="14"/>
      <c r="F2771" s="14"/>
      <c r="G2771" s="14"/>
      <c r="H2771" s="14"/>
      <c r="I2771" s="13"/>
      <c r="J2771" s="52"/>
      <c r="K2771" s="2"/>
      <c r="L2771" s="18"/>
      <c r="M2771" s="12"/>
      <c r="N2771" s="12"/>
      <c r="O2771" s="18"/>
      <c r="P2771" s="14"/>
      <c r="Q2771" s="27"/>
      <c r="R2771" s="14"/>
      <c r="S2771" s="4"/>
      <c r="T2771" s="52"/>
      <c r="U2771" s="10"/>
      <c r="V2771" s="10"/>
      <c r="W2771" s="10"/>
      <c r="X2771" s="50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0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  <c r="EY2771" s="1"/>
      <c r="EZ2771" s="1"/>
      <c r="FA2771" s="1"/>
      <c r="FB2771" s="1"/>
      <c r="FC2771" s="1"/>
      <c r="FD2771" s="1"/>
      <c r="FE2771" s="1"/>
      <c r="FF2771" s="1"/>
      <c r="FG2771" s="1"/>
      <c r="FH2771" s="1"/>
      <c r="FI2771" s="1"/>
      <c r="FJ2771" s="1"/>
    </row>
    <row r="2772" spans="1:166" x14ac:dyDescent="0.15">
      <c r="A2772" s="65"/>
      <c r="B2772" s="15"/>
      <c r="C2772" s="7"/>
      <c r="D2772" s="13"/>
      <c r="E2772" s="14"/>
      <c r="F2772" s="14"/>
      <c r="G2772" s="14"/>
      <c r="H2772" s="14"/>
      <c r="I2772" s="13"/>
      <c r="J2772" s="52"/>
      <c r="K2772" s="2"/>
      <c r="L2772" s="18"/>
      <c r="M2772" s="12"/>
      <c r="N2772" s="12"/>
      <c r="O2772" s="18"/>
      <c r="P2772" s="14"/>
      <c r="Q2772" s="27"/>
      <c r="R2772" s="14"/>
      <c r="S2772" s="4"/>
      <c r="T2772" s="52"/>
      <c r="U2772" s="10"/>
      <c r="V2772" s="10"/>
      <c r="W2772" s="10"/>
      <c r="X2772" s="50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0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  <c r="EY2772" s="1"/>
      <c r="EZ2772" s="1"/>
      <c r="FA2772" s="1"/>
      <c r="FB2772" s="1"/>
      <c r="FC2772" s="1"/>
      <c r="FD2772" s="1"/>
      <c r="FE2772" s="1"/>
      <c r="FF2772" s="1"/>
      <c r="FG2772" s="1"/>
      <c r="FH2772" s="1"/>
      <c r="FI2772" s="1"/>
      <c r="FJ2772" s="1"/>
    </row>
    <row r="2773" spans="1:166" x14ac:dyDescent="0.15">
      <c r="A2773" s="65"/>
      <c r="B2773" s="15"/>
      <c r="C2773" s="7"/>
      <c r="D2773" s="13"/>
      <c r="E2773" s="14"/>
      <c r="F2773" s="14"/>
      <c r="G2773" s="14"/>
      <c r="H2773" s="14"/>
      <c r="I2773" s="13"/>
      <c r="J2773" s="52"/>
      <c r="K2773" s="2"/>
      <c r="L2773" s="18"/>
      <c r="M2773" s="12"/>
      <c r="N2773" s="12"/>
      <c r="O2773" s="18"/>
      <c r="P2773" s="14"/>
      <c r="Q2773" s="27"/>
      <c r="R2773" s="14"/>
      <c r="S2773" s="4"/>
      <c r="T2773" s="52"/>
      <c r="U2773" s="10"/>
      <c r="V2773" s="10"/>
      <c r="W2773" s="10"/>
      <c r="X2773" s="50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0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  <c r="EY2773" s="1"/>
      <c r="EZ2773" s="1"/>
      <c r="FA2773" s="1"/>
      <c r="FB2773" s="1"/>
      <c r="FC2773" s="1"/>
      <c r="FD2773" s="1"/>
      <c r="FE2773" s="1"/>
      <c r="FF2773" s="1"/>
      <c r="FG2773" s="1"/>
      <c r="FH2773" s="1"/>
      <c r="FI2773" s="1"/>
      <c r="FJ2773" s="1"/>
    </row>
    <row r="2774" spans="1:166" x14ac:dyDescent="0.15">
      <c r="A2774" s="65"/>
      <c r="B2774" s="15"/>
      <c r="C2774" s="7"/>
      <c r="D2774" s="13"/>
      <c r="E2774" s="14"/>
      <c r="F2774" s="14"/>
      <c r="G2774" s="14"/>
      <c r="H2774" s="14"/>
      <c r="I2774" s="13"/>
      <c r="J2774" s="52"/>
      <c r="K2774" s="2"/>
      <c r="L2774" s="18"/>
      <c r="M2774" s="12"/>
      <c r="N2774" s="12"/>
      <c r="O2774" s="18"/>
      <c r="P2774" s="14"/>
      <c r="Q2774" s="27"/>
      <c r="R2774" s="14"/>
      <c r="S2774" s="4"/>
      <c r="T2774" s="52"/>
      <c r="U2774" s="10"/>
      <c r="V2774" s="10"/>
      <c r="W2774" s="10"/>
      <c r="X2774" s="50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0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  <c r="EY2774" s="1"/>
      <c r="EZ2774" s="1"/>
      <c r="FA2774" s="1"/>
      <c r="FB2774" s="1"/>
      <c r="FC2774" s="1"/>
      <c r="FD2774" s="1"/>
      <c r="FE2774" s="1"/>
      <c r="FF2774" s="1"/>
      <c r="FG2774" s="1"/>
      <c r="FH2774" s="1"/>
      <c r="FI2774" s="1"/>
      <c r="FJ2774" s="1"/>
    </row>
    <row r="2775" spans="1:166" x14ac:dyDescent="0.15">
      <c r="A2775" s="65"/>
      <c r="B2775" s="15"/>
      <c r="C2775" s="7"/>
      <c r="D2775" s="13"/>
      <c r="E2775" s="14"/>
      <c r="F2775" s="14"/>
      <c r="G2775" s="14"/>
      <c r="H2775" s="14"/>
      <c r="I2775" s="13"/>
      <c r="J2775" s="52"/>
      <c r="K2775" s="2"/>
      <c r="L2775" s="18"/>
      <c r="M2775" s="12"/>
      <c r="N2775" s="12"/>
      <c r="O2775" s="18"/>
      <c r="P2775" s="14"/>
      <c r="Q2775" s="27"/>
      <c r="R2775" s="14"/>
      <c r="S2775" s="4"/>
      <c r="T2775" s="52"/>
      <c r="U2775" s="10"/>
      <c r="V2775" s="10"/>
      <c r="W2775" s="10"/>
      <c r="X2775" s="50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0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  <c r="EY2775" s="1"/>
      <c r="EZ2775" s="1"/>
      <c r="FA2775" s="1"/>
      <c r="FB2775" s="1"/>
      <c r="FC2775" s="1"/>
      <c r="FD2775" s="1"/>
      <c r="FE2775" s="1"/>
      <c r="FF2775" s="1"/>
      <c r="FG2775" s="1"/>
      <c r="FH2775" s="1"/>
      <c r="FI2775" s="1"/>
      <c r="FJ2775" s="1"/>
    </row>
    <row r="2776" spans="1:166" x14ac:dyDescent="0.15">
      <c r="A2776" s="65"/>
      <c r="B2776" s="15"/>
      <c r="C2776" s="7"/>
      <c r="D2776" s="13"/>
      <c r="E2776" s="14"/>
      <c r="F2776" s="14"/>
      <c r="G2776" s="14"/>
      <c r="H2776" s="14"/>
      <c r="I2776" s="13"/>
      <c r="J2776" s="52"/>
      <c r="K2776" s="2"/>
      <c r="L2776" s="18"/>
      <c r="M2776" s="12"/>
      <c r="N2776" s="12"/>
      <c r="O2776" s="18"/>
      <c r="P2776" s="14"/>
      <c r="Q2776" s="27"/>
      <c r="R2776" s="14"/>
      <c r="S2776" s="4"/>
      <c r="T2776" s="52"/>
      <c r="U2776" s="10"/>
      <c r="V2776" s="10"/>
      <c r="W2776" s="10"/>
      <c r="X2776" s="50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0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  <c r="EY2776" s="1"/>
      <c r="EZ2776" s="1"/>
      <c r="FA2776" s="1"/>
      <c r="FB2776" s="1"/>
      <c r="FC2776" s="1"/>
      <c r="FD2776" s="1"/>
      <c r="FE2776" s="1"/>
      <c r="FF2776" s="1"/>
      <c r="FG2776" s="1"/>
      <c r="FH2776" s="1"/>
      <c r="FI2776" s="1"/>
      <c r="FJ2776" s="1"/>
    </row>
    <row r="2777" spans="1:166" x14ac:dyDescent="0.15">
      <c r="A2777" s="65"/>
      <c r="B2777" s="15"/>
      <c r="C2777" s="7"/>
      <c r="D2777" s="13"/>
      <c r="E2777" s="14"/>
      <c r="F2777" s="14"/>
      <c r="G2777" s="14"/>
      <c r="H2777" s="14"/>
      <c r="I2777" s="13"/>
      <c r="J2777" s="52"/>
      <c r="K2777" s="2"/>
      <c r="L2777" s="18"/>
      <c r="M2777" s="12"/>
      <c r="N2777" s="12"/>
      <c r="O2777" s="18"/>
      <c r="P2777" s="14"/>
      <c r="Q2777" s="27"/>
      <c r="R2777" s="14"/>
      <c r="S2777" s="4"/>
      <c r="T2777" s="52"/>
      <c r="U2777" s="10"/>
      <c r="V2777" s="10"/>
      <c r="W2777" s="10"/>
      <c r="X2777" s="50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0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  <c r="EY2777" s="1"/>
      <c r="EZ2777" s="1"/>
      <c r="FA2777" s="1"/>
      <c r="FB2777" s="1"/>
      <c r="FC2777" s="1"/>
      <c r="FD2777" s="1"/>
      <c r="FE2777" s="1"/>
      <c r="FF2777" s="1"/>
      <c r="FG2777" s="1"/>
      <c r="FH2777" s="1"/>
      <c r="FI2777" s="1"/>
      <c r="FJ2777" s="1"/>
    </row>
    <row r="2778" spans="1:166" x14ac:dyDescent="0.15">
      <c r="A2778" s="65"/>
      <c r="B2778" s="15"/>
      <c r="C2778" s="7"/>
      <c r="D2778" s="13"/>
      <c r="E2778" s="14"/>
      <c r="F2778" s="14"/>
      <c r="G2778" s="14"/>
      <c r="H2778" s="14"/>
      <c r="I2778" s="13"/>
      <c r="J2778" s="52"/>
      <c r="K2778" s="2"/>
      <c r="L2778" s="18"/>
      <c r="M2778" s="12"/>
      <c r="N2778" s="12"/>
      <c r="O2778" s="18"/>
      <c r="P2778" s="14"/>
      <c r="Q2778" s="27"/>
      <c r="R2778" s="14"/>
      <c r="S2778" s="4"/>
      <c r="T2778" s="52"/>
      <c r="U2778" s="10"/>
      <c r="V2778" s="10"/>
      <c r="W2778" s="10"/>
      <c r="X2778" s="50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0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  <c r="EY2778" s="1"/>
      <c r="EZ2778" s="1"/>
      <c r="FA2778" s="1"/>
      <c r="FB2778" s="1"/>
      <c r="FC2778" s="1"/>
      <c r="FD2778" s="1"/>
      <c r="FE2778" s="1"/>
      <c r="FF2778" s="1"/>
      <c r="FG2778" s="1"/>
      <c r="FH2778" s="1"/>
      <c r="FI2778" s="1"/>
      <c r="FJ2778" s="1"/>
    </row>
    <row r="2779" spans="1:166" x14ac:dyDescent="0.15">
      <c r="A2779" s="65"/>
      <c r="B2779" s="15"/>
      <c r="C2779" s="7"/>
      <c r="D2779" s="13"/>
      <c r="E2779" s="14"/>
      <c r="F2779" s="14"/>
      <c r="G2779" s="14"/>
      <c r="H2779" s="14"/>
      <c r="I2779" s="13"/>
      <c r="J2779" s="52"/>
      <c r="K2779" s="2"/>
      <c r="L2779" s="18"/>
      <c r="M2779" s="12"/>
      <c r="N2779" s="12"/>
      <c r="O2779" s="18"/>
      <c r="P2779" s="14"/>
      <c r="Q2779" s="27"/>
      <c r="R2779" s="14"/>
      <c r="S2779" s="4"/>
      <c r="T2779" s="52"/>
      <c r="U2779" s="10"/>
      <c r="V2779" s="10"/>
      <c r="W2779" s="10"/>
      <c r="X2779" s="50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0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  <c r="EY2779" s="1"/>
      <c r="EZ2779" s="1"/>
      <c r="FA2779" s="1"/>
      <c r="FB2779" s="1"/>
      <c r="FC2779" s="1"/>
      <c r="FD2779" s="1"/>
      <c r="FE2779" s="1"/>
      <c r="FF2779" s="1"/>
      <c r="FG2779" s="1"/>
      <c r="FH2779" s="1"/>
      <c r="FI2779" s="1"/>
      <c r="FJ2779" s="1"/>
    </row>
    <row r="2780" spans="1:166" x14ac:dyDescent="0.15">
      <c r="A2780" s="65"/>
      <c r="B2780" s="15"/>
      <c r="C2780" s="7"/>
      <c r="D2780" s="13"/>
      <c r="E2780" s="14"/>
      <c r="F2780" s="14"/>
      <c r="G2780" s="14"/>
      <c r="H2780" s="14"/>
      <c r="I2780" s="13"/>
      <c r="J2780" s="52"/>
      <c r="K2780" s="2"/>
      <c r="L2780" s="18"/>
      <c r="M2780" s="12"/>
      <c r="N2780" s="12"/>
      <c r="O2780" s="18"/>
      <c r="P2780" s="14"/>
      <c r="Q2780" s="27"/>
      <c r="R2780" s="14"/>
      <c r="S2780" s="4"/>
      <c r="T2780" s="52"/>
      <c r="U2780" s="10"/>
      <c r="V2780" s="10"/>
      <c r="W2780" s="10"/>
      <c r="X2780" s="50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0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  <c r="EY2780" s="1"/>
      <c r="EZ2780" s="1"/>
      <c r="FA2780" s="1"/>
      <c r="FB2780" s="1"/>
      <c r="FC2780" s="1"/>
      <c r="FD2780" s="1"/>
      <c r="FE2780" s="1"/>
      <c r="FF2780" s="1"/>
      <c r="FG2780" s="1"/>
      <c r="FH2780" s="1"/>
      <c r="FI2780" s="1"/>
      <c r="FJ2780" s="1"/>
    </row>
    <row r="2781" spans="1:166" x14ac:dyDescent="0.15">
      <c r="A2781" s="65"/>
      <c r="B2781" s="15"/>
      <c r="C2781" s="7"/>
      <c r="D2781" s="13"/>
      <c r="E2781" s="14"/>
      <c r="F2781" s="14"/>
      <c r="G2781" s="14"/>
      <c r="H2781" s="14"/>
      <c r="I2781" s="13"/>
      <c r="J2781" s="52"/>
      <c r="K2781" s="2"/>
      <c r="L2781" s="18"/>
      <c r="M2781" s="12"/>
      <c r="N2781" s="12"/>
      <c r="O2781" s="18"/>
      <c r="P2781" s="14"/>
      <c r="Q2781" s="27"/>
      <c r="R2781" s="14"/>
      <c r="S2781" s="4"/>
      <c r="T2781" s="52"/>
      <c r="U2781" s="10"/>
      <c r="V2781" s="10"/>
      <c r="W2781" s="10"/>
      <c r="X2781" s="50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0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  <c r="EY2781" s="1"/>
      <c r="EZ2781" s="1"/>
      <c r="FA2781" s="1"/>
      <c r="FB2781" s="1"/>
      <c r="FC2781" s="1"/>
      <c r="FD2781" s="1"/>
      <c r="FE2781" s="1"/>
      <c r="FF2781" s="1"/>
      <c r="FG2781" s="1"/>
      <c r="FH2781" s="1"/>
      <c r="FI2781" s="1"/>
      <c r="FJ2781" s="1"/>
    </row>
    <row r="2782" spans="1:166" x14ac:dyDescent="0.15">
      <c r="A2782" s="65"/>
      <c r="B2782" s="15"/>
      <c r="C2782" s="7"/>
      <c r="D2782" s="13"/>
      <c r="E2782" s="14"/>
      <c r="F2782" s="14"/>
      <c r="G2782" s="14"/>
      <c r="H2782" s="14"/>
      <c r="I2782" s="13"/>
      <c r="J2782" s="52"/>
      <c r="K2782" s="2"/>
      <c r="L2782" s="18"/>
      <c r="M2782" s="12"/>
      <c r="N2782" s="12"/>
      <c r="O2782" s="18"/>
      <c r="P2782" s="14"/>
      <c r="Q2782" s="27"/>
      <c r="R2782" s="14"/>
      <c r="S2782" s="4"/>
      <c r="T2782" s="52"/>
      <c r="U2782" s="10"/>
      <c r="V2782" s="10"/>
      <c r="W2782" s="10"/>
      <c r="X2782" s="50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0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  <c r="EY2782" s="1"/>
      <c r="EZ2782" s="1"/>
      <c r="FA2782" s="1"/>
      <c r="FB2782" s="1"/>
      <c r="FC2782" s="1"/>
      <c r="FD2782" s="1"/>
      <c r="FE2782" s="1"/>
      <c r="FF2782" s="1"/>
      <c r="FG2782" s="1"/>
      <c r="FH2782" s="1"/>
      <c r="FI2782" s="1"/>
      <c r="FJ2782" s="1"/>
    </row>
    <row r="2783" spans="1:166" x14ac:dyDescent="0.15">
      <c r="A2783" s="65"/>
      <c r="B2783" s="15"/>
      <c r="C2783" s="7"/>
      <c r="D2783" s="13"/>
      <c r="E2783" s="14"/>
      <c r="F2783" s="14"/>
      <c r="G2783" s="14"/>
      <c r="H2783" s="14"/>
      <c r="I2783" s="13"/>
      <c r="J2783" s="52"/>
      <c r="K2783" s="2"/>
      <c r="L2783" s="18"/>
      <c r="M2783" s="12"/>
      <c r="N2783" s="12"/>
      <c r="O2783" s="18"/>
      <c r="P2783" s="14"/>
      <c r="Q2783" s="27"/>
      <c r="R2783" s="14"/>
      <c r="S2783" s="4"/>
      <c r="T2783" s="52"/>
      <c r="U2783" s="10"/>
      <c r="V2783" s="10"/>
      <c r="W2783" s="10"/>
      <c r="X2783" s="50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0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  <c r="EY2783" s="1"/>
      <c r="EZ2783" s="1"/>
      <c r="FA2783" s="1"/>
      <c r="FB2783" s="1"/>
      <c r="FC2783" s="1"/>
      <c r="FD2783" s="1"/>
      <c r="FE2783" s="1"/>
      <c r="FF2783" s="1"/>
      <c r="FG2783" s="1"/>
      <c r="FH2783" s="1"/>
      <c r="FI2783" s="1"/>
      <c r="FJ2783" s="1"/>
    </row>
    <row r="2784" spans="1:166" x14ac:dyDescent="0.15">
      <c r="A2784" s="65"/>
      <c r="B2784" s="15"/>
      <c r="C2784" s="7"/>
      <c r="D2784" s="13"/>
      <c r="E2784" s="14"/>
      <c r="F2784" s="14"/>
      <c r="G2784" s="14"/>
      <c r="H2784" s="14"/>
      <c r="I2784" s="13"/>
      <c r="J2784" s="52"/>
      <c r="K2784" s="2"/>
      <c r="L2784" s="18"/>
      <c r="M2784" s="12"/>
      <c r="N2784" s="12"/>
      <c r="O2784" s="18"/>
      <c r="P2784" s="14"/>
      <c r="Q2784" s="27"/>
      <c r="R2784" s="14"/>
      <c r="S2784" s="4"/>
      <c r="T2784" s="52"/>
      <c r="U2784" s="10"/>
      <c r="V2784" s="10"/>
      <c r="W2784" s="10"/>
      <c r="X2784" s="50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0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  <c r="EY2784" s="1"/>
      <c r="EZ2784" s="1"/>
      <c r="FA2784" s="1"/>
      <c r="FB2784" s="1"/>
      <c r="FC2784" s="1"/>
      <c r="FD2784" s="1"/>
      <c r="FE2784" s="1"/>
      <c r="FF2784" s="1"/>
      <c r="FG2784" s="1"/>
      <c r="FH2784" s="1"/>
      <c r="FI2784" s="1"/>
      <c r="FJ2784" s="1"/>
    </row>
    <row r="2785" spans="1:166" x14ac:dyDescent="0.15">
      <c r="A2785" s="65"/>
      <c r="B2785" s="15"/>
      <c r="C2785" s="7"/>
      <c r="D2785" s="13"/>
      <c r="E2785" s="14"/>
      <c r="F2785" s="14"/>
      <c r="G2785" s="14"/>
      <c r="H2785" s="14"/>
      <c r="I2785" s="13"/>
      <c r="J2785" s="52"/>
      <c r="K2785" s="2"/>
      <c r="L2785" s="18"/>
      <c r="M2785" s="12"/>
      <c r="N2785" s="12"/>
      <c r="O2785" s="18"/>
      <c r="P2785" s="14"/>
      <c r="Q2785" s="27"/>
      <c r="R2785" s="14"/>
      <c r="S2785" s="4"/>
      <c r="T2785" s="52"/>
      <c r="U2785" s="10"/>
      <c r="V2785" s="10"/>
      <c r="W2785" s="10"/>
      <c r="X2785" s="50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0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  <c r="EY2785" s="1"/>
      <c r="EZ2785" s="1"/>
      <c r="FA2785" s="1"/>
      <c r="FB2785" s="1"/>
      <c r="FC2785" s="1"/>
      <c r="FD2785" s="1"/>
      <c r="FE2785" s="1"/>
      <c r="FF2785" s="1"/>
      <c r="FG2785" s="1"/>
      <c r="FH2785" s="1"/>
      <c r="FI2785" s="1"/>
      <c r="FJ2785" s="1"/>
    </row>
    <row r="2786" spans="1:166" x14ac:dyDescent="0.15">
      <c r="A2786" s="65"/>
      <c r="B2786" s="15"/>
      <c r="C2786" s="7"/>
      <c r="D2786" s="13"/>
      <c r="E2786" s="14"/>
      <c r="F2786" s="14"/>
      <c r="G2786" s="14"/>
      <c r="H2786" s="14"/>
      <c r="I2786" s="13"/>
      <c r="J2786" s="52"/>
      <c r="K2786" s="2"/>
      <c r="L2786" s="18"/>
      <c r="M2786" s="12"/>
      <c r="N2786" s="12"/>
      <c r="O2786" s="18"/>
      <c r="P2786" s="14"/>
      <c r="Q2786" s="27"/>
      <c r="R2786" s="14"/>
      <c r="S2786" s="4"/>
      <c r="T2786" s="52"/>
      <c r="U2786" s="10"/>
      <c r="V2786" s="10"/>
      <c r="W2786" s="10"/>
      <c r="X2786" s="50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0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  <c r="EY2786" s="1"/>
      <c r="EZ2786" s="1"/>
      <c r="FA2786" s="1"/>
      <c r="FB2786" s="1"/>
      <c r="FC2786" s="1"/>
      <c r="FD2786" s="1"/>
      <c r="FE2786" s="1"/>
      <c r="FF2786" s="1"/>
      <c r="FG2786" s="1"/>
      <c r="FH2786" s="1"/>
      <c r="FI2786" s="1"/>
      <c r="FJ2786" s="1"/>
    </row>
    <row r="2787" spans="1:166" x14ac:dyDescent="0.15">
      <c r="A2787" s="65"/>
      <c r="B2787" s="15"/>
      <c r="C2787" s="7"/>
      <c r="D2787" s="13"/>
      <c r="E2787" s="14"/>
      <c r="F2787" s="14"/>
      <c r="G2787" s="14"/>
      <c r="H2787" s="14"/>
      <c r="I2787" s="13"/>
      <c r="J2787" s="52"/>
      <c r="K2787" s="2"/>
      <c r="L2787" s="18"/>
      <c r="M2787" s="12"/>
      <c r="N2787" s="12"/>
      <c r="O2787" s="18"/>
      <c r="P2787" s="14"/>
      <c r="Q2787" s="27"/>
      <c r="R2787" s="14"/>
      <c r="S2787" s="4"/>
      <c r="T2787" s="52"/>
      <c r="U2787" s="10"/>
      <c r="V2787" s="10"/>
      <c r="W2787" s="10"/>
      <c r="X2787" s="50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0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  <c r="EY2787" s="1"/>
      <c r="EZ2787" s="1"/>
      <c r="FA2787" s="1"/>
      <c r="FB2787" s="1"/>
      <c r="FC2787" s="1"/>
      <c r="FD2787" s="1"/>
      <c r="FE2787" s="1"/>
      <c r="FF2787" s="1"/>
      <c r="FG2787" s="1"/>
      <c r="FH2787" s="1"/>
      <c r="FI2787" s="1"/>
      <c r="FJ2787" s="1"/>
    </row>
    <row r="2788" spans="1:166" x14ac:dyDescent="0.15">
      <c r="A2788" s="65"/>
      <c r="B2788" s="15"/>
      <c r="C2788" s="7"/>
      <c r="D2788" s="13"/>
      <c r="E2788" s="14"/>
      <c r="F2788" s="14"/>
      <c r="G2788" s="14"/>
      <c r="H2788" s="14"/>
      <c r="I2788" s="13"/>
      <c r="J2788" s="52"/>
      <c r="K2788" s="2"/>
      <c r="L2788" s="18"/>
      <c r="M2788" s="12"/>
      <c r="N2788" s="12"/>
      <c r="O2788" s="18"/>
      <c r="P2788" s="14"/>
      <c r="Q2788" s="27"/>
      <c r="R2788" s="14"/>
      <c r="S2788" s="4"/>
      <c r="T2788" s="52"/>
      <c r="U2788" s="10"/>
      <c r="V2788" s="10"/>
      <c r="W2788" s="10"/>
      <c r="X2788" s="50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0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  <c r="EY2788" s="1"/>
      <c r="EZ2788" s="1"/>
      <c r="FA2788" s="1"/>
      <c r="FB2788" s="1"/>
      <c r="FC2788" s="1"/>
      <c r="FD2788" s="1"/>
      <c r="FE2788" s="1"/>
      <c r="FF2788" s="1"/>
      <c r="FG2788" s="1"/>
      <c r="FH2788" s="1"/>
      <c r="FI2788" s="1"/>
      <c r="FJ2788" s="1"/>
    </row>
    <row r="2789" spans="1:166" x14ac:dyDescent="0.15">
      <c r="A2789" s="65"/>
      <c r="B2789" s="15"/>
      <c r="C2789" s="7"/>
      <c r="D2789" s="13"/>
      <c r="E2789" s="14"/>
      <c r="F2789" s="14"/>
      <c r="G2789" s="14"/>
      <c r="H2789" s="14"/>
      <c r="I2789" s="13"/>
      <c r="J2789" s="52"/>
      <c r="K2789" s="2"/>
      <c r="L2789" s="18"/>
      <c r="M2789" s="12"/>
      <c r="N2789" s="12"/>
      <c r="O2789" s="18"/>
      <c r="P2789" s="14"/>
      <c r="Q2789" s="27"/>
      <c r="R2789" s="14"/>
      <c r="S2789" s="4"/>
      <c r="T2789" s="52"/>
      <c r="U2789" s="10"/>
      <c r="V2789" s="10"/>
      <c r="W2789" s="10"/>
      <c r="X2789" s="50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0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  <c r="EY2789" s="1"/>
      <c r="EZ2789" s="1"/>
      <c r="FA2789" s="1"/>
      <c r="FB2789" s="1"/>
      <c r="FC2789" s="1"/>
      <c r="FD2789" s="1"/>
      <c r="FE2789" s="1"/>
      <c r="FF2789" s="1"/>
      <c r="FG2789" s="1"/>
      <c r="FH2789" s="1"/>
      <c r="FI2789" s="1"/>
      <c r="FJ2789" s="1"/>
    </row>
    <row r="2790" spans="1:166" x14ac:dyDescent="0.15">
      <c r="A2790" s="65"/>
      <c r="B2790" s="15"/>
      <c r="C2790" s="7"/>
      <c r="D2790" s="13"/>
      <c r="E2790" s="14"/>
      <c r="F2790" s="14"/>
      <c r="G2790" s="14"/>
      <c r="H2790" s="14"/>
      <c r="I2790" s="13"/>
      <c r="J2790" s="52"/>
      <c r="K2790" s="2"/>
      <c r="L2790" s="18"/>
      <c r="M2790" s="12"/>
      <c r="N2790" s="12"/>
      <c r="O2790" s="18"/>
      <c r="P2790" s="14"/>
      <c r="Q2790" s="27"/>
      <c r="R2790" s="14"/>
      <c r="S2790" s="4"/>
      <c r="T2790" s="52"/>
      <c r="U2790" s="10"/>
      <c r="V2790" s="10"/>
      <c r="W2790" s="10"/>
      <c r="X2790" s="50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0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  <c r="EY2790" s="1"/>
      <c r="EZ2790" s="1"/>
      <c r="FA2790" s="1"/>
      <c r="FB2790" s="1"/>
      <c r="FC2790" s="1"/>
      <c r="FD2790" s="1"/>
      <c r="FE2790" s="1"/>
      <c r="FF2790" s="1"/>
      <c r="FG2790" s="1"/>
      <c r="FH2790" s="1"/>
      <c r="FI2790" s="1"/>
      <c r="FJ2790" s="1"/>
    </row>
    <row r="2791" spans="1:166" x14ac:dyDescent="0.15">
      <c r="A2791" s="65"/>
      <c r="B2791" s="15"/>
      <c r="C2791" s="7"/>
      <c r="D2791" s="13"/>
      <c r="E2791" s="14"/>
      <c r="F2791" s="14"/>
      <c r="G2791" s="14"/>
      <c r="H2791" s="14"/>
      <c r="I2791" s="13"/>
      <c r="J2791" s="52"/>
      <c r="K2791" s="2"/>
      <c r="L2791" s="18"/>
      <c r="M2791" s="12"/>
      <c r="N2791" s="12"/>
      <c r="O2791" s="18"/>
      <c r="P2791" s="14"/>
      <c r="Q2791" s="27"/>
      <c r="R2791" s="14"/>
      <c r="S2791" s="4"/>
      <c r="T2791" s="52"/>
      <c r="U2791" s="10"/>
      <c r="V2791" s="10"/>
      <c r="W2791" s="10"/>
      <c r="X2791" s="50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0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  <c r="EY2791" s="1"/>
      <c r="EZ2791" s="1"/>
      <c r="FA2791" s="1"/>
      <c r="FB2791" s="1"/>
      <c r="FC2791" s="1"/>
      <c r="FD2791" s="1"/>
      <c r="FE2791" s="1"/>
      <c r="FF2791" s="1"/>
      <c r="FG2791" s="1"/>
      <c r="FH2791" s="1"/>
      <c r="FI2791" s="1"/>
      <c r="FJ2791" s="1"/>
    </row>
    <row r="2792" spans="1:166" x14ac:dyDescent="0.15">
      <c r="A2792" s="65"/>
      <c r="B2792" s="15"/>
      <c r="C2792" s="7"/>
      <c r="D2792" s="13"/>
      <c r="E2792" s="14"/>
      <c r="F2792" s="14"/>
      <c r="G2792" s="14"/>
      <c r="H2792" s="14"/>
      <c r="I2792" s="13"/>
      <c r="J2792" s="52"/>
      <c r="K2792" s="2"/>
      <c r="L2792" s="18"/>
      <c r="M2792" s="12"/>
      <c r="N2792" s="12"/>
      <c r="O2792" s="18"/>
      <c r="P2792" s="14"/>
      <c r="Q2792" s="27"/>
      <c r="R2792" s="14"/>
      <c r="S2792" s="4"/>
      <c r="T2792" s="52"/>
      <c r="U2792" s="10"/>
      <c r="V2792" s="10"/>
      <c r="W2792" s="10"/>
      <c r="X2792" s="50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0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  <c r="EY2792" s="1"/>
      <c r="EZ2792" s="1"/>
      <c r="FA2792" s="1"/>
      <c r="FB2792" s="1"/>
      <c r="FC2792" s="1"/>
      <c r="FD2792" s="1"/>
      <c r="FE2792" s="1"/>
      <c r="FF2792" s="1"/>
      <c r="FG2792" s="1"/>
      <c r="FH2792" s="1"/>
      <c r="FI2792" s="1"/>
      <c r="FJ2792" s="1"/>
    </row>
    <row r="2793" spans="1:166" x14ac:dyDescent="0.15">
      <c r="A2793" s="65"/>
      <c r="B2793" s="15"/>
      <c r="C2793" s="7"/>
      <c r="D2793" s="13"/>
      <c r="E2793" s="14"/>
      <c r="F2793" s="14"/>
      <c r="G2793" s="14"/>
      <c r="H2793" s="14"/>
      <c r="I2793" s="13"/>
      <c r="J2793" s="52"/>
      <c r="K2793" s="2"/>
      <c r="L2793" s="18"/>
      <c r="M2793" s="12"/>
      <c r="N2793" s="12"/>
      <c r="O2793" s="18"/>
      <c r="P2793" s="14"/>
      <c r="Q2793" s="27"/>
      <c r="R2793" s="14"/>
      <c r="S2793" s="4"/>
      <c r="T2793" s="52"/>
      <c r="U2793" s="10"/>
      <c r="V2793" s="10"/>
      <c r="W2793" s="10"/>
      <c r="X2793" s="50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0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  <c r="EY2793" s="1"/>
      <c r="EZ2793" s="1"/>
      <c r="FA2793" s="1"/>
      <c r="FB2793" s="1"/>
      <c r="FC2793" s="1"/>
      <c r="FD2793" s="1"/>
      <c r="FE2793" s="1"/>
      <c r="FF2793" s="1"/>
      <c r="FG2793" s="1"/>
      <c r="FH2793" s="1"/>
      <c r="FI2793" s="1"/>
      <c r="FJ2793" s="1"/>
    </row>
    <row r="2794" spans="1:166" x14ac:dyDescent="0.15">
      <c r="A2794" s="65"/>
      <c r="B2794" s="15"/>
      <c r="C2794" s="7"/>
      <c r="D2794" s="13"/>
      <c r="E2794" s="14"/>
      <c r="F2794" s="14"/>
      <c r="G2794" s="14"/>
      <c r="H2794" s="14"/>
      <c r="I2794" s="13"/>
      <c r="J2794" s="52"/>
      <c r="K2794" s="2"/>
      <c r="L2794" s="18"/>
      <c r="M2794" s="12"/>
      <c r="N2794" s="12"/>
      <c r="O2794" s="18"/>
      <c r="P2794" s="14"/>
      <c r="Q2794" s="27"/>
      <c r="R2794" s="14"/>
      <c r="S2794" s="4"/>
      <c r="T2794" s="52"/>
      <c r="U2794" s="10"/>
      <c r="V2794" s="10"/>
      <c r="W2794" s="10"/>
      <c r="X2794" s="50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0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  <c r="EY2794" s="1"/>
      <c r="EZ2794" s="1"/>
      <c r="FA2794" s="1"/>
      <c r="FB2794" s="1"/>
      <c r="FC2794" s="1"/>
      <c r="FD2794" s="1"/>
      <c r="FE2794" s="1"/>
      <c r="FF2794" s="1"/>
      <c r="FG2794" s="1"/>
      <c r="FH2794" s="1"/>
      <c r="FI2794" s="1"/>
      <c r="FJ2794" s="1"/>
    </row>
    <row r="2795" spans="1:166" x14ac:dyDescent="0.15">
      <c r="A2795" s="65"/>
      <c r="B2795" s="15"/>
      <c r="C2795" s="7"/>
      <c r="D2795" s="13"/>
      <c r="E2795" s="14"/>
      <c r="F2795" s="14"/>
      <c r="G2795" s="14"/>
      <c r="H2795" s="14"/>
      <c r="I2795" s="13"/>
      <c r="J2795" s="52"/>
      <c r="K2795" s="2"/>
      <c r="L2795" s="18"/>
      <c r="M2795" s="12"/>
      <c r="N2795" s="12"/>
      <c r="O2795" s="18"/>
      <c r="P2795" s="14"/>
      <c r="Q2795" s="27"/>
      <c r="R2795" s="14"/>
      <c r="S2795" s="4"/>
      <c r="T2795" s="52"/>
      <c r="U2795" s="10"/>
      <c r="V2795" s="10"/>
      <c r="W2795" s="10"/>
      <c r="X2795" s="50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0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  <c r="EY2795" s="1"/>
      <c r="EZ2795" s="1"/>
      <c r="FA2795" s="1"/>
      <c r="FB2795" s="1"/>
      <c r="FC2795" s="1"/>
      <c r="FD2795" s="1"/>
      <c r="FE2795" s="1"/>
      <c r="FF2795" s="1"/>
      <c r="FG2795" s="1"/>
      <c r="FH2795" s="1"/>
      <c r="FI2795" s="1"/>
      <c r="FJ2795" s="1"/>
    </row>
    <row r="2796" spans="1:166" x14ac:dyDescent="0.15">
      <c r="A2796" s="65"/>
      <c r="B2796" s="15"/>
      <c r="C2796" s="7"/>
      <c r="D2796" s="13"/>
      <c r="E2796" s="14"/>
      <c r="F2796" s="14"/>
      <c r="G2796" s="14"/>
      <c r="H2796" s="14"/>
      <c r="I2796" s="13"/>
      <c r="J2796" s="52"/>
      <c r="K2796" s="2"/>
      <c r="L2796" s="18"/>
      <c r="M2796" s="12"/>
      <c r="N2796" s="12"/>
      <c r="O2796" s="18"/>
      <c r="P2796" s="14"/>
      <c r="Q2796" s="27"/>
      <c r="R2796" s="14"/>
      <c r="S2796" s="4"/>
      <c r="T2796" s="52"/>
      <c r="U2796" s="10"/>
      <c r="V2796" s="10"/>
      <c r="W2796" s="10"/>
      <c r="X2796" s="50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0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  <c r="EY2796" s="1"/>
      <c r="EZ2796" s="1"/>
      <c r="FA2796" s="1"/>
      <c r="FB2796" s="1"/>
      <c r="FC2796" s="1"/>
      <c r="FD2796" s="1"/>
      <c r="FE2796" s="1"/>
      <c r="FF2796" s="1"/>
      <c r="FG2796" s="1"/>
      <c r="FH2796" s="1"/>
      <c r="FI2796" s="1"/>
      <c r="FJ2796" s="1"/>
    </row>
    <row r="2797" spans="1:166" x14ac:dyDescent="0.15">
      <c r="A2797" s="65"/>
      <c r="B2797" s="15"/>
      <c r="C2797" s="7"/>
      <c r="D2797" s="13"/>
      <c r="E2797" s="14"/>
      <c r="F2797" s="14"/>
      <c r="G2797" s="14"/>
      <c r="H2797" s="14"/>
      <c r="I2797" s="13"/>
      <c r="J2797" s="52"/>
      <c r="K2797" s="2"/>
      <c r="L2797" s="18"/>
      <c r="M2797" s="12"/>
      <c r="N2797" s="12"/>
      <c r="O2797" s="18"/>
      <c r="P2797" s="14"/>
      <c r="Q2797" s="27"/>
      <c r="R2797" s="14"/>
      <c r="S2797" s="4"/>
      <c r="T2797" s="52"/>
      <c r="U2797" s="10"/>
      <c r="V2797" s="10"/>
      <c r="W2797" s="10"/>
      <c r="X2797" s="50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0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  <c r="EY2797" s="1"/>
      <c r="EZ2797" s="1"/>
      <c r="FA2797" s="1"/>
      <c r="FB2797" s="1"/>
      <c r="FC2797" s="1"/>
      <c r="FD2797" s="1"/>
      <c r="FE2797" s="1"/>
      <c r="FF2797" s="1"/>
      <c r="FG2797" s="1"/>
      <c r="FH2797" s="1"/>
      <c r="FI2797" s="1"/>
      <c r="FJ2797" s="1"/>
    </row>
    <row r="2798" spans="1:166" x14ac:dyDescent="0.15">
      <c r="A2798" s="65"/>
      <c r="B2798" s="15"/>
      <c r="C2798" s="7"/>
      <c r="D2798" s="13"/>
      <c r="E2798" s="14"/>
      <c r="F2798" s="14"/>
      <c r="G2798" s="14"/>
      <c r="H2798" s="14"/>
      <c r="I2798" s="13"/>
      <c r="J2798" s="52"/>
      <c r="K2798" s="2"/>
      <c r="L2798" s="18"/>
      <c r="M2798" s="12"/>
      <c r="N2798" s="12"/>
      <c r="O2798" s="18"/>
      <c r="P2798" s="14"/>
      <c r="Q2798" s="27"/>
      <c r="R2798" s="14"/>
      <c r="S2798" s="4"/>
      <c r="T2798" s="52"/>
      <c r="U2798" s="10"/>
      <c r="V2798" s="10"/>
      <c r="W2798" s="10"/>
      <c r="X2798" s="50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0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  <c r="EY2798" s="1"/>
      <c r="EZ2798" s="1"/>
      <c r="FA2798" s="1"/>
      <c r="FB2798" s="1"/>
      <c r="FC2798" s="1"/>
      <c r="FD2798" s="1"/>
      <c r="FE2798" s="1"/>
      <c r="FF2798" s="1"/>
      <c r="FG2798" s="1"/>
      <c r="FH2798" s="1"/>
      <c r="FI2798" s="1"/>
      <c r="FJ2798" s="1"/>
    </row>
    <row r="2799" spans="1:166" x14ac:dyDescent="0.15">
      <c r="A2799" s="65"/>
      <c r="B2799" s="15"/>
      <c r="C2799" s="7"/>
      <c r="D2799" s="13"/>
      <c r="E2799" s="14"/>
      <c r="F2799" s="14"/>
      <c r="G2799" s="14"/>
      <c r="H2799" s="14"/>
      <c r="I2799" s="13"/>
      <c r="J2799" s="52"/>
      <c r="K2799" s="2"/>
      <c r="L2799" s="18"/>
      <c r="M2799" s="12"/>
      <c r="N2799" s="12"/>
      <c r="O2799" s="18"/>
      <c r="P2799" s="14"/>
      <c r="Q2799" s="27"/>
      <c r="R2799" s="14"/>
      <c r="S2799" s="4"/>
      <c r="T2799" s="52"/>
      <c r="U2799" s="10"/>
      <c r="V2799" s="10"/>
      <c r="W2799" s="10"/>
      <c r="X2799" s="50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0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  <c r="EY2799" s="1"/>
      <c r="EZ2799" s="1"/>
      <c r="FA2799" s="1"/>
      <c r="FB2799" s="1"/>
      <c r="FC2799" s="1"/>
      <c r="FD2799" s="1"/>
      <c r="FE2799" s="1"/>
      <c r="FF2799" s="1"/>
      <c r="FG2799" s="1"/>
      <c r="FH2799" s="1"/>
      <c r="FI2799" s="1"/>
      <c r="FJ2799" s="1"/>
    </row>
    <row r="2800" spans="1:166" x14ac:dyDescent="0.15">
      <c r="A2800" s="65"/>
      <c r="B2800" s="15"/>
      <c r="C2800" s="7"/>
      <c r="D2800" s="13"/>
      <c r="E2800" s="14"/>
      <c r="F2800" s="14"/>
      <c r="G2800" s="14"/>
      <c r="H2800" s="14"/>
      <c r="I2800" s="13"/>
      <c r="J2800" s="52"/>
      <c r="K2800" s="2"/>
      <c r="L2800" s="18"/>
      <c r="M2800" s="12"/>
      <c r="N2800" s="12"/>
      <c r="O2800" s="18"/>
      <c r="P2800" s="14"/>
      <c r="Q2800" s="27"/>
      <c r="R2800" s="14"/>
      <c r="S2800" s="4"/>
      <c r="T2800" s="52"/>
      <c r="U2800" s="10"/>
      <c r="V2800" s="10"/>
      <c r="W2800" s="10"/>
      <c r="X2800" s="50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0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  <c r="EY2800" s="1"/>
      <c r="EZ2800" s="1"/>
      <c r="FA2800" s="1"/>
      <c r="FB2800" s="1"/>
      <c r="FC2800" s="1"/>
      <c r="FD2800" s="1"/>
      <c r="FE2800" s="1"/>
      <c r="FF2800" s="1"/>
      <c r="FG2800" s="1"/>
      <c r="FH2800" s="1"/>
      <c r="FI2800" s="1"/>
      <c r="FJ2800" s="1"/>
    </row>
    <row r="2801" spans="1:166" x14ac:dyDescent="0.15">
      <c r="A2801" s="65"/>
      <c r="B2801" s="15"/>
      <c r="C2801" s="7"/>
      <c r="D2801" s="13"/>
      <c r="E2801" s="14"/>
      <c r="F2801" s="14"/>
      <c r="G2801" s="14"/>
      <c r="H2801" s="14"/>
      <c r="I2801" s="13"/>
      <c r="J2801" s="52"/>
      <c r="K2801" s="2"/>
      <c r="L2801" s="18"/>
      <c r="M2801" s="12"/>
      <c r="N2801" s="12"/>
      <c r="O2801" s="18"/>
      <c r="P2801" s="14"/>
      <c r="Q2801" s="27"/>
      <c r="R2801" s="14"/>
      <c r="S2801" s="4"/>
      <c r="T2801" s="52"/>
      <c r="U2801" s="10"/>
      <c r="V2801" s="10"/>
      <c r="W2801" s="10"/>
      <c r="X2801" s="50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0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  <c r="EY2801" s="1"/>
      <c r="EZ2801" s="1"/>
      <c r="FA2801" s="1"/>
      <c r="FB2801" s="1"/>
      <c r="FC2801" s="1"/>
      <c r="FD2801" s="1"/>
      <c r="FE2801" s="1"/>
      <c r="FF2801" s="1"/>
      <c r="FG2801" s="1"/>
      <c r="FH2801" s="1"/>
      <c r="FI2801" s="1"/>
      <c r="FJ2801" s="1"/>
    </row>
    <row r="2802" spans="1:166" x14ac:dyDescent="0.15">
      <c r="A2802" s="65"/>
      <c r="B2802" s="15"/>
      <c r="C2802" s="7"/>
      <c r="D2802" s="13"/>
      <c r="E2802" s="14"/>
      <c r="F2802" s="14"/>
      <c r="G2802" s="14"/>
      <c r="H2802" s="14"/>
      <c r="I2802" s="13"/>
      <c r="J2802" s="52"/>
      <c r="K2802" s="2"/>
      <c r="L2802" s="18"/>
      <c r="M2802" s="12"/>
      <c r="N2802" s="12"/>
      <c r="O2802" s="18"/>
      <c r="P2802" s="14"/>
      <c r="Q2802" s="27"/>
      <c r="R2802" s="14"/>
      <c r="S2802" s="4"/>
      <c r="T2802" s="52"/>
      <c r="U2802" s="10"/>
      <c r="V2802" s="10"/>
      <c r="W2802" s="10"/>
      <c r="X2802" s="50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0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  <c r="EY2802" s="1"/>
      <c r="EZ2802" s="1"/>
      <c r="FA2802" s="1"/>
      <c r="FB2802" s="1"/>
      <c r="FC2802" s="1"/>
      <c r="FD2802" s="1"/>
      <c r="FE2802" s="1"/>
      <c r="FF2802" s="1"/>
      <c r="FG2802" s="1"/>
      <c r="FH2802" s="1"/>
      <c r="FI2802" s="1"/>
      <c r="FJ2802" s="1"/>
    </row>
    <row r="2803" spans="1:166" x14ac:dyDescent="0.15">
      <c r="A2803" s="65"/>
      <c r="B2803" s="15"/>
      <c r="C2803" s="7"/>
      <c r="D2803" s="13"/>
      <c r="E2803" s="14"/>
      <c r="F2803" s="14"/>
      <c r="G2803" s="14"/>
      <c r="H2803" s="14"/>
      <c r="I2803" s="13"/>
      <c r="J2803" s="52"/>
      <c r="K2803" s="2"/>
      <c r="L2803" s="18"/>
      <c r="M2803" s="12"/>
      <c r="N2803" s="12"/>
      <c r="O2803" s="18"/>
      <c r="P2803" s="14"/>
      <c r="Q2803" s="27"/>
      <c r="R2803" s="14"/>
      <c r="S2803" s="4"/>
      <c r="T2803" s="52"/>
      <c r="U2803" s="10"/>
      <c r="V2803" s="10"/>
      <c r="W2803" s="10"/>
      <c r="X2803" s="50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0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  <c r="EY2803" s="1"/>
      <c r="EZ2803" s="1"/>
      <c r="FA2803" s="1"/>
      <c r="FB2803" s="1"/>
      <c r="FC2803" s="1"/>
      <c r="FD2803" s="1"/>
      <c r="FE2803" s="1"/>
      <c r="FF2803" s="1"/>
      <c r="FG2803" s="1"/>
      <c r="FH2803" s="1"/>
      <c r="FI2803" s="1"/>
      <c r="FJ2803" s="1"/>
    </row>
    <row r="2804" spans="1:166" x14ac:dyDescent="0.15">
      <c r="A2804" s="65"/>
      <c r="B2804" s="15"/>
      <c r="C2804" s="7"/>
      <c r="D2804" s="13"/>
      <c r="E2804" s="14"/>
      <c r="F2804" s="14"/>
      <c r="G2804" s="14"/>
      <c r="H2804" s="14"/>
      <c r="I2804" s="13"/>
      <c r="J2804" s="52"/>
      <c r="K2804" s="2"/>
      <c r="L2804" s="18"/>
      <c r="M2804" s="12"/>
      <c r="N2804" s="12"/>
      <c r="O2804" s="18"/>
      <c r="P2804" s="14"/>
      <c r="Q2804" s="27"/>
      <c r="R2804" s="14"/>
      <c r="S2804" s="4"/>
      <c r="T2804" s="52"/>
      <c r="U2804" s="10"/>
      <c r="V2804" s="10"/>
      <c r="W2804" s="10"/>
      <c r="X2804" s="50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0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  <c r="EY2804" s="1"/>
      <c r="EZ2804" s="1"/>
      <c r="FA2804" s="1"/>
      <c r="FB2804" s="1"/>
      <c r="FC2804" s="1"/>
      <c r="FD2804" s="1"/>
      <c r="FE2804" s="1"/>
      <c r="FF2804" s="1"/>
      <c r="FG2804" s="1"/>
      <c r="FH2804" s="1"/>
      <c r="FI2804" s="1"/>
      <c r="FJ2804" s="1"/>
    </row>
    <row r="2805" spans="1:166" x14ac:dyDescent="0.15">
      <c r="A2805" s="65"/>
      <c r="B2805" s="15"/>
      <c r="C2805" s="7"/>
      <c r="D2805" s="13"/>
      <c r="E2805" s="14"/>
      <c r="F2805" s="14"/>
      <c r="G2805" s="14"/>
      <c r="H2805" s="14"/>
      <c r="I2805" s="13"/>
      <c r="J2805" s="52"/>
      <c r="K2805" s="2"/>
      <c r="L2805" s="18"/>
      <c r="M2805" s="12"/>
      <c r="N2805" s="12"/>
      <c r="O2805" s="18"/>
      <c r="P2805" s="14"/>
      <c r="Q2805" s="27"/>
      <c r="R2805" s="14"/>
      <c r="S2805" s="4"/>
      <c r="T2805" s="52"/>
      <c r="U2805" s="10"/>
      <c r="V2805" s="10"/>
      <c r="W2805" s="10"/>
      <c r="X2805" s="50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0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  <c r="EY2805" s="1"/>
      <c r="EZ2805" s="1"/>
      <c r="FA2805" s="1"/>
      <c r="FB2805" s="1"/>
      <c r="FC2805" s="1"/>
      <c r="FD2805" s="1"/>
      <c r="FE2805" s="1"/>
      <c r="FF2805" s="1"/>
      <c r="FG2805" s="1"/>
      <c r="FH2805" s="1"/>
      <c r="FI2805" s="1"/>
      <c r="FJ2805" s="1"/>
    </row>
    <row r="2806" spans="1:166" x14ac:dyDescent="0.15">
      <c r="A2806" s="65"/>
      <c r="B2806" s="15"/>
      <c r="C2806" s="7"/>
      <c r="D2806" s="13"/>
      <c r="E2806" s="14"/>
      <c r="F2806" s="14"/>
      <c r="G2806" s="14"/>
      <c r="H2806" s="14"/>
      <c r="I2806" s="13"/>
      <c r="J2806" s="52"/>
      <c r="K2806" s="2"/>
      <c r="L2806" s="18"/>
      <c r="M2806" s="12"/>
      <c r="N2806" s="12"/>
      <c r="O2806" s="18"/>
      <c r="P2806" s="14"/>
      <c r="Q2806" s="27"/>
      <c r="R2806" s="14"/>
      <c r="S2806" s="4"/>
      <c r="T2806" s="52"/>
      <c r="U2806" s="10"/>
      <c r="V2806" s="10"/>
      <c r="W2806" s="10"/>
      <c r="X2806" s="50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0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  <c r="EY2806" s="1"/>
      <c r="EZ2806" s="1"/>
      <c r="FA2806" s="1"/>
      <c r="FB2806" s="1"/>
      <c r="FC2806" s="1"/>
      <c r="FD2806" s="1"/>
      <c r="FE2806" s="1"/>
      <c r="FF2806" s="1"/>
      <c r="FG2806" s="1"/>
      <c r="FH2806" s="1"/>
      <c r="FI2806" s="1"/>
      <c r="FJ2806" s="1"/>
    </row>
    <row r="2807" spans="1:166" x14ac:dyDescent="0.15">
      <c r="A2807" s="65"/>
      <c r="B2807" s="15"/>
      <c r="C2807" s="7"/>
      <c r="D2807" s="13"/>
      <c r="E2807" s="14"/>
      <c r="F2807" s="14"/>
      <c r="G2807" s="14"/>
      <c r="H2807" s="14"/>
      <c r="I2807" s="13"/>
      <c r="J2807" s="52"/>
      <c r="K2807" s="2"/>
      <c r="L2807" s="18"/>
      <c r="M2807" s="12"/>
      <c r="N2807" s="12"/>
      <c r="O2807" s="18"/>
      <c r="P2807" s="14"/>
      <c r="Q2807" s="27"/>
      <c r="R2807" s="14"/>
      <c r="S2807" s="4"/>
      <c r="T2807" s="52"/>
      <c r="U2807" s="10"/>
      <c r="V2807" s="10"/>
      <c r="W2807" s="10"/>
      <c r="X2807" s="50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0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  <c r="EY2807" s="1"/>
      <c r="EZ2807" s="1"/>
      <c r="FA2807" s="1"/>
      <c r="FB2807" s="1"/>
      <c r="FC2807" s="1"/>
      <c r="FD2807" s="1"/>
      <c r="FE2807" s="1"/>
      <c r="FF2807" s="1"/>
      <c r="FG2807" s="1"/>
      <c r="FH2807" s="1"/>
      <c r="FI2807" s="1"/>
      <c r="FJ2807" s="1"/>
    </row>
    <row r="2808" spans="1:166" x14ac:dyDescent="0.15">
      <c r="A2808" s="65"/>
      <c r="B2808" s="15"/>
      <c r="C2808" s="7"/>
      <c r="D2808" s="13"/>
      <c r="E2808" s="14"/>
      <c r="F2808" s="14"/>
      <c r="G2808" s="14"/>
      <c r="H2808" s="14"/>
      <c r="I2808" s="13"/>
      <c r="J2808" s="52"/>
      <c r="K2808" s="2"/>
      <c r="L2808" s="18"/>
      <c r="M2808" s="12"/>
      <c r="N2808" s="12"/>
      <c r="O2808" s="18"/>
      <c r="P2808" s="14"/>
      <c r="Q2808" s="27"/>
      <c r="R2808" s="14"/>
      <c r="S2808" s="4"/>
      <c r="T2808" s="52"/>
      <c r="U2808" s="10"/>
      <c r="V2808" s="10"/>
      <c r="W2808" s="10"/>
      <c r="X2808" s="50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0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  <c r="EY2808" s="1"/>
      <c r="EZ2808" s="1"/>
      <c r="FA2808" s="1"/>
      <c r="FB2808" s="1"/>
      <c r="FC2808" s="1"/>
      <c r="FD2808" s="1"/>
      <c r="FE2808" s="1"/>
      <c r="FF2808" s="1"/>
      <c r="FG2808" s="1"/>
      <c r="FH2808" s="1"/>
      <c r="FI2808" s="1"/>
      <c r="FJ2808" s="1"/>
    </row>
    <row r="2809" spans="1:166" x14ac:dyDescent="0.15">
      <c r="A2809" s="65"/>
      <c r="B2809" s="15"/>
      <c r="C2809" s="7"/>
      <c r="D2809" s="13"/>
      <c r="E2809" s="14"/>
      <c r="F2809" s="14"/>
      <c r="G2809" s="14"/>
      <c r="H2809" s="14"/>
      <c r="I2809" s="13"/>
      <c r="J2809" s="52"/>
      <c r="K2809" s="2"/>
      <c r="L2809" s="18"/>
      <c r="M2809" s="12"/>
      <c r="N2809" s="12"/>
      <c r="O2809" s="18"/>
      <c r="P2809" s="14"/>
      <c r="Q2809" s="27"/>
      <c r="R2809" s="14"/>
      <c r="S2809" s="4"/>
      <c r="T2809" s="52"/>
      <c r="U2809" s="10"/>
      <c r="V2809" s="10"/>
      <c r="W2809" s="10"/>
      <c r="X2809" s="50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0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  <c r="EY2809" s="1"/>
      <c r="EZ2809" s="1"/>
      <c r="FA2809" s="1"/>
      <c r="FB2809" s="1"/>
      <c r="FC2809" s="1"/>
      <c r="FD2809" s="1"/>
      <c r="FE2809" s="1"/>
      <c r="FF2809" s="1"/>
      <c r="FG2809" s="1"/>
      <c r="FH2809" s="1"/>
      <c r="FI2809" s="1"/>
      <c r="FJ2809" s="1"/>
    </row>
    <row r="2810" spans="1:166" x14ac:dyDescent="0.15">
      <c r="A2810" s="65"/>
      <c r="B2810" s="15"/>
      <c r="C2810" s="7"/>
      <c r="D2810" s="13"/>
      <c r="E2810" s="14"/>
      <c r="F2810" s="14"/>
      <c r="G2810" s="14"/>
      <c r="H2810" s="14"/>
      <c r="I2810" s="13"/>
      <c r="J2810" s="52"/>
      <c r="K2810" s="2"/>
      <c r="L2810" s="18"/>
      <c r="M2810" s="12"/>
      <c r="N2810" s="12"/>
      <c r="O2810" s="18"/>
      <c r="P2810" s="14"/>
      <c r="Q2810" s="27"/>
      <c r="R2810" s="14"/>
      <c r="S2810" s="4"/>
      <c r="T2810" s="52"/>
      <c r="U2810" s="10"/>
      <c r="V2810" s="10"/>
      <c r="W2810" s="10"/>
      <c r="X2810" s="50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0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  <c r="EY2810" s="1"/>
      <c r="EZ2810" s="1"/>
      <c r="FA2810" s="1"/>
      <c r="FB2810" s="1"/>
      <c r="FC2810" s="1"/>
      <c r="FD2810" s="1"/>
      <c r="FE2810" s="1"/>
      <c r="FF2810" s="1"/>
      <c r="FG2810" s="1"/>
      <c r="FH2810" s="1"/>
      <c r="FI2810" s="1"/>
      <c r="FJ2810" s="1"/>
    </row>
    <row r="2811" spans="1:166" x14ac:dyDescent="0.15">
      <c r="A2811" s="65"/>
      <c r="B2811" s="15"/>
      <c r="C2811" s="7"/>
      <c r="D2811" s="13"/>
      <c r="E2811" s="14"/>
      <c r="F2811" s="14"/>
      <c r="G2811" s="14"/>
      <c r="H2811" s="14"/>
      <c r="I2811" s="13"/>
      <c r="J2811" s="52"/>
      <c r="K2811" s="2"/>
      <c r="L2811" s="18"/>
      <c r="M2811" s="12"/>
      <c r="N2811" s="12"/>
      <c r="O2811" s="18"/>
      <c r="P2811" s="14"/>
      <c r="Q2811" s="27"/>
      <c r="R2811" s="14"/>
      <c r="S2811" s="4"/>
      <c r="T2811" s="52"/>
      <c r="U2811" s="10"/>
      <c r="V2811" s="10"/>
      <c r="W2811" s="10"/>
      <c r="X2811" s="50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0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  <c r="EY2811" s="1"/>
      <c r="EZ2811" s="1"/>
      <c r="FA2811" s="1"/>
      <c r="FB2811" s="1"/>
      <c r="FC2811" s="1"/>
      <c r="FD2811" s="1"/>
      <c r="FE2811" s="1"/>
      <c r="FF2811" s="1"/>
      <c r="FG2811" s="1"/>
      <c r="FH2811" s="1"/>
      <c r="FI2811" s="1"/>
      <c r="FJ2811" s="1"/>
    </row>
    <row r="2812" spans="1:166" x14ac:dyDescent="0.15">
      <c r="A2812" s="65"/>
      <c r="B2812" s="15"/>
      <c r="C2812" s="7"/>
      <c r="D2812" s="13"/>
      <c r="E2812" s="14"/>
      <c r="F2812" s="14"/>
      <c r="G2812" s="14"/>
      <c r="H2812" s="14"/>
      <c r="I2812" s="13"/>
      <c r="J2812" s="52"/>
      <c r="K2812" s="2"/>
      <c r="L2812" s="18"/>
      <c r="M2812" s="12"/>
      <c r="N2812" s="12"/>
      <c r="O2812" s="18"/>
      <c r="P2812" s="14"/>
      <c r="Q2812" s="27"/>
      <c r="R2812" s="14"/>
      <c r="S2812" s="4"/>
      <c r="T2812" s="52"/>
      <c r="U2812" s="10"/>
      <c r="V2812" s="10"/>
      <c r="W2812" s="10"/>
      <c r="X2812" s="50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0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  <c r="EY2812" s="1"/>
      <c r="EZ2812" s="1"/>
      <c r="FA2812" s="1"/>
      <c r="FB2812" s="1"/>
      <c r="FC2812" s="1"/>
      <c r="FD2812" s="1"/>
      <c r="FE2812" s="1"/>
      <c r="FF2812" s="1"/>
      <c r="FG2812" s="1"/>
      <c r="FH2812" s="1"/>
      <c r="FI2812" s="1"/>
      <c r="FJ2812" s="1"/>
    </row>
    <row r="2813" spans="1:166" x14ac:dyDescent="0.15">
      <c r="A2813" s="65"/>
      <c r="B2813" s="15"/>
      <c r="C2813" s="7"/>
      <c r="D2813" s="13"/>
      <c r="E2813" s="14"/>
      <c r="F2813" s="14"/>
      <c r="G2813" s="14"/>
      <c r="H2813" s="14"/>
      <c r="I2813" s="13"/>
      <c r="J2813" s="52"/>
      <c r="K2813" s="2"/>
      <c r="L2813" s="18"/>
      <c r="M2813" s="12"/>
      <c r="N2813" s="12"/>
      <c r="O2813" s="18"/>
      <c r="P2813" s="14"/>
      <c r="Q2813" s="27"/>
      <c r="R2813" s="14"/>
      <c r="S2813" s="4"/>
      <c r="T2813" s="52"/>
      <c r="U2813" s="10"/>
      <c r="V2813" s="10"/>
      <c r="W2813" s="10"/>
      <c r="X2813" s="50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0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  <c r="EY2813" s="1"/>
      <c r="EZ2813" s="1"/>
      <c r="FA2813" s="1"/>
      <c r="FB2813" s="1"/>
      <c r="FC2813" s="1"/>
      <c r="FD2813" s="1"/>
      <c r="FE2813" s="1"/>
      <c r="FF2813" s="1"/>
      <c r="FG2813" s="1"/>
      <c r="FH2813" s="1"/>
      <c r="FI2813" s="1"/>
      <c r="FJ2813" s="1"/>
    </row>
    <row r="2814" spans="1:166" x14ac:dyDescent="0.15">
      <c r="A2814" s="65"/>
      <c r="B2814" s="15"/>
      <c r="C2814" s="7"/>
      <c r="D2814" s="13"/>
      <c r="E2814" s="14"/>
      <c r="F2814" s="14"/>
      <c r="G2814" s="14"/>
      <c r="H2814" s="14"/>
      <c r="I2814" s="13"/>
      <c r="J2814" s="52"/>
      <c r="K2814" s="2"/>
      <c r="L2814" s="18"/>
      <c r="M2814" s="12"/>
      <c r="N2814" s="12"/>
      <c r="O2814" s="18"/>
      <c r="P2814" s="14"/>
      <c r="Q2814" s="27"/>
      <c r="R2814" s="14"/>
      <c r="S2814" s="4"/>
      <c r="T2814" s="52"/>
      <c r="U2814" s="10"/>
      <c r="V2814" s="10"/>
      <c r="W2814" s="10"/>
      <c r="X2814" s="50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0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  <c r="EY2814" s="1"/>
      <c r="EZ2814" s="1"/>
      <c r="FA2814" s="1"/>
      <c r="FB2814" s="1"/>
      <c r="FC2814" s="1"/>
      <c r="FD2814" s="1"/>
      <c r="FE2814" s="1"/>
      <c r="FF2814" s="1"/>
      <c r="FG2814" s="1"/>
      <c r="FH2814" s="1"/>
      <c r="FI2814" s="1"/>
      <c r="FJ2814" s="1"/>
    </row>
    <row r="2815" spans="1:166" x14ac:dyDescent="0.15">
      <c r="A2815" s="65"/>
      <c r="B2815" s="15"/>
      <c r="C2815" s="7"/>
      <c r="D2815" s="13"/>
      <c r="E2815" s="14"/>
      <c r="F2815" s="14"/>
      <c r="G2815" s="14"/>
      <c r="H2815" s="14"/>
      <c r="I2815" s="13"/>
      <c r="J2815" s="52"/>
      <c r="K2815" s="2"/>
      <c r="L2815" s="18"/>
      <c r="M2815" s="12"/>
      <c r="N2815" s="12"/>
      <c r="O2815" s="18"/>
      <c r="P2815" s="14"/>
      <c r="Q2815" s="27"/>
      <c r="R2815" s="14"/>
      <c r="S2815" s="4"/>
      <c r="T2815" s="52"/>
      <c r="U2815" s="10"/>
      <c r="V2815" s="10"/>
      <c r="W2815" s="10"/>
      <c r="X2815" s="50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0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  <c r="EY2815" s="1"/>
      <c r="EZ2815" s="1"/>
      <c r="FA2815" s="1"/>
      <c r="FB2815" s="1"/>
      <c r="FC2815" s="1"/>
      <c r="FD2815" s="1"/>
      <c r="FE2815" s="1"/>
      <c r="FF2815" s="1"/>
      <c r="FG2815" s="1"/>
      <c r="FH2815" s="1"/>
      <c r="FI2815" s="1"/>
      <c r="FJ2815" s="1"/>
    </row>
    <row r="2816" spans="1:166" x14ac:dyDescent="0.15">
      <c r="A2816" s="65"/>
      <c r="B2816" s="15"/>
      <c r="C2816" s="7"/>
      <c r="D2816" s="13"/>
      <c r="E2816" s="14"/>
      <c r="F2816" s="14"/>
      <c r="G2816" s="14"/>
      <c r="H2816" s="14"/>
      <c r="I2816" s="13"/>
      <c r="J2816" s="52"/>
      <c r="K2816" s="2"/>
      <c r="L2816" s="18"/>
      <c r="M2816" s="12"/>
      <c r="N2816" s="12"/>
      <c r="O2816" s="18"/>
      <c r="P2816" s="14"/>
      <c r="Q2816" s="27"/>
      <c r="R2816" s="14"/>
      <c r="S2816" s="4"/>
      <c r="T2816" s="52"/>
      <c r="U2816" s="10"/>
      <c r="V2816" s="10"/>
      <c r="W2816" s="10"/>
      <c r="X2816" s="50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0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  <c r="EY2816" s="1"/>
      <c r="EZ2816" s="1"/>
      <c r="FA2816" s="1"/>
      <c r="FB2816" s="1"/>
      <c r="FC2816" s="1"/>
      <c r="FD2816" s="1"/>
      <c r="FE2816" s="1"/>
      <c r="FF2816" s="1"/>
      <c r="FG2816" s="1"/>
      <c r="FH2816" s="1"/>
      <c r="FI2816" s="1"/>
      <c r="FJ2816" s="1"/>
    </row>
    <row r="2817" spans="1:166" x14ac:dyDescent="0.15">
      <c r="A2817" s="65"/>
      <c r="B2817" s="15"/>
      <c r="C2817" s="7"/>
      <c r="D2817" s="13"/>
      <c r="E2817" s="14"/>
      <c r="F2817" s="14"/>
      <c r="G2817" s="14"/>
      <c r="H2817" s="14"/>
      <c r="I2817" s="13"/>
      <c r="J2817" s="52"/>
      <c r="K2817" s="2"/>
      <c r="L2817" s="18"/>
      <c r="M2817" s="12"/>
      <c r="N2817" s="12"/>
      <c r="O2817" s="18"/>
      <c r="P2817" s="14"/>
      <c r="Q2817" s="27"/>
      <c r="R2817" s="14"/>
      <c r="S2817" s="4"/>
      <c r="T2817" s="52"/>
      <c r="U2817" s="10"/>
      <c r="V2817" s="10"/>
      <c r="W2817" s="10"/>
      <c r="X2817" s="50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0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  <c r="EY2817" s="1"/>
      <c r="EZ2817" s="1"/>
      <c r="FA2817" s="1"/>
      <c r="FB2817" s="1"/>
      <c r="FC2817" s="1"/>
      <c r="FD2817" s="1"/>
      <c r="FE2817" s="1"/>
      <c r="FF2817" s="1"/>
      <c r="FG2817" s="1"/>
      <c r="FH2817" s="1"/>
      <c r="FI2817" s="1"/>
      <c r="FJ2817" s="1"/>
    </row>
    <row r="2818" spans="1:166" x14ac:dyDescent="0.15">
      <c r="A2818" s="65"/>
      <c r="B2818" s="15"/>
      <c r="C2818" s="7"/>
      <c r="D2818" s="13"/>
      <c r="E2818" s="14"/>
      <c r="F2818" s="14"/>
      <c r="G2818" s="14"/>
      <c r="H2818" s="14"/>
      <c r="I2818" s="13"/>
      <c r="J2818" s="52"/>
      <c r="K2818" s="2"/>
      <c r="L2818" s="18"/>
      <c r="M2818" s="12"/>
      <c r="N2818" s="12"/>
      <c r="O2818" s="18"/>
      <c r="P2818" s="14"/>
      <c r="Q2818" s="27"/>
      <c r="R2818" s="14"/>
      <c r="S2818" s="4"/>
      <c r="T2818" s="52"/>
      <c r="U2818" s="10"/>
      <c r="V2818" s="10"/>
      <c r="W2818" s="10"/>
      <c r="X2818" s="50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0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  <c r="EY2818" s="1"/>
      <c r="EZ2818" s="1"/>
      <c r="FA2818" s="1"/>
      <c r="FB2818" s="1"/>
      <c r="FC2818" s="1"/>
      <c r="FD2818" s="1"/>
      <c r="FE2818" s="1"/>
      <c r="FF2818" s="1"/>
      <c r="FG2818" s="1"/>
      <c r="FH2818" s="1"/>
      <c r="FI2818" s="1"/>
      <c r="FJ2818" s="1"/>
    </row>
    <row r="2819" spans="1:166" x14ac:dyDescent="0.15">
      <c r="A2819" s="65"/>
      <c r="B2819" s="15"/>
      <c r="C2819" s="7"/>
      <c r="D2819" s="13"/>
      <c r="E2819" s="14"/>
      <c r="F2819" s="14"/>
      <c r="G2819" s="14"/>
      <c r="H2819" s="14"/>
      <c r="I2819" s="13"/>
      <c r="J2819" s="52"/>
      <c r="K2819" s="2"/>
      <c r="L2819" s="18"/>
      <c r="M2819" s="12"/>
      <c r="N2819" s="12"/>
      <c r="O2819" s="18"/>
      <c r="P2819" s="14"/>
      <c r="Q2819" s="27"/>
      <c r="R2819" s="14"/>
      <c r="S2819" s="4"/>
      <c r="T2819" s="52"/>
      <c r="U2819" s="10"/>
      <c r="V2819" s="10"/>
      <c r="W2819" s="10"/>
      <c r="X2819" s="50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0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  <c r="EY2819" s="1"/>
      <c r="EZ2819" s="1"/>
      <c r="FA2819" s="1"/>
      <c r="FB2819" s="1"/>
      <c r="FC2819" s="1"/>
      <c r="FD2819" s="1"/>
      <c r="FE2819" s="1"/>
      <c r="FF2819" s="1"/>
      <c r="FG2819" s="1"/>
      <c r="FH2819" s="1"/>
      <c r="FI2819" s="1"/>
      <c r="FJ2819" s="1"/>
    </row>
    <row r="2820" spans="1:166" x14ac:dyDescent="0.15">
      <c r="A2820" s="65"/>
      <c r="B2820" s="15"/>
      <c r="C2820" s="7"/>
      <c r="D2820" s="13"/>
      <c r="E2820" s="14"/>
      <c r="F2820" s="14"/>
      <c r="G2820" s="14"/>
      <c r="H2820" s="14"/>
      <c r="I2820" s="13"/>
      <c r="J2820" s="52"/>
      <c r="K2820" s="2"/>
      <c r="L2820" s="18"/>
      <c r="M2820" s="12"/>
      <c r="N2820" s="12"/>
      <c r="O2820" s="18"/>
      <c r="P2820" s="14"/>
      <c r="Q2820" s="27"/>
      <c r="R2820" s="14"/>
      <c r="S2820" s="4"/>
      <c r="T2820" s="52"/>
      <c r="U2820" s="10"/>
      <c r="V2820" s="10"/>
      <c r="W2820" s="10"/>
      <c r="X2820" s="50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0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  <c r="EY2820" s="1"/>
      <c r="EZ2820" s="1"/>
      <c r="FA2820" s="1"/>
      <c r="FB2820" s="1"/>
      <c r="FC2820" s="1"/>
      <c r="FD2820" s="1"/>
      <c r="FE2820" s="1"/>
      <c r="FF2820" s="1"/>
      <c r="FG2820" s="1"/>
      <c r="FH2820" s="1"/>
      <c r="FI2820" s="1"/>
      <c r="FJ2820" s="1"/>
    </row>
    <row r="2821" spans="1:166" x14ac:dyDescent="0.15">
      <c r="A2821" s="65"/>
      <c r="B2821" s="15"/>
      <c r="C2821" s="7"/>
      <c r="D2821" s="13"/>
      <c r="E2821" s="14"/>
      <c r="F2821" s="14"/>
      <c r="G2821" s="14"/>
      <c r="H2821" s="14"/>
      <c r="I2821" s="13"/>
      <c r="J2821" s="52"/>
      <c r="K2821" s="2"/>
      <c r="L2821" s="18"/>
      <c r="M2821" s="12"/>
      <c r="N2821" s="12"/>
      <c r="O2821" s="18"/>
      <c r="P2821" s="14"/>
      <c r="Q2821" s="27"/>
      <c r="R2821" s="14"/>
      <c r="S2821" s="4"/>
      <c r="T2821" s="52"/>
      <c r="U2821" s="10"/>
      <c r="V2821" s="10"/>
      <c r="W2821" s="10"/>
      <c r="X2821" s="50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0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  <c r="EY2821" s="1"/>
      <c r="EZ2821" s="1"/>
      <c r="FA2821" s="1"/>
      <c r="FB2821" s="1"/>
      <c r="FC2821" s="1"/>
      <c r="FD2821" s="1"/>
      <c r="FE2821" s="1"/>
      <c r="FF2821" s="1"/>
      <c r="FG2821" s="1"/>
      <c r="FH2821" s="1"/>
      <c r="FI2821" s="1"/>
      <c r="FJ2821" s="1"/>
    </row>
    <row r="2822" spans="1:166" x14ac:dyDescent="0.15">
      <c r="A2822" s="65"/>
      <c r="B2822" s="15"/>
      <c r="C2822" s="7"/>
      <c r="D2822" s="13"/>
      <c r="E2822" s="14"/>
      <c r="F2822" s="14"/>
      <c r="G2822" s="14"/>
      <c r="H2822" s="14"/>
      <c r="I2822" s="13"/>
      <c r="J2822" s="52"/>
      <c r="K2822" s="2"/>
      <c r="L2822" s="18"/>
      <c r="M2822" s="12"/>
      <c r="N2822" s="12"/>
      <c r="O2822" s="18"/>
      <c r="P2822" s="14"/>
      <c r="Q2822" s="27"/>
      <c r="R2822" s="14"/>
      <c r="S2822" s="4"/>
      <c r="T2822" s="52"/>
      <c r="U2822" s="10"/>
      <c r="V2822" s="10"/>
      <c r="W2822" s="10"/>
      <c r="X2822" s="50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0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  <c r="EY2822" s="1"/>
      <c r="EZ2822" s="1"/>
      <c r="FA2822" s="1"/>
      <c r="FB2822" s="1"/>
      <c r="FC2822" s="1"/>
      <c r="FD2822" s="1"/>
      <c r="FE2822" s="1"/>
      <c r="FF2822" s="1"/>
      <c r="FG2822" s="1"/>
      <c r="FH2822" s="1"/>
      <c r="FI2822" s="1"/>
      <c r="FJ2822" s="1"/>
    </row>
    <row r="2823" spans="1:166" x14ac:dyDescent="0.15">
      <c r="A2823" s="65"/>
      <c r="B2823" s="15"/>
      <c r="C2823" s="7"/>
      <c r="D2823" s="13"/>
      <c r="E2823" s="14"/>
      <c r="F2823" s="14"/>
      <c r="G2823" s="14"/>
      <c r="H2823" s="14"/>
      <c r="I2823" s="13"/>
      <c r="J2823" s="52"/>
      <c r="K2823" s="2"/>
      <c r="L2823" s="18"/>
      <c r="M2823" s="12"/>
      <c r="N2823" s="12"/>
      <c r="O2823" s="18"/>
      <c r="P2823" s="14"/>
      <c r="Q2823" s="27"/>
      <c r="R2823" s="14"/>
      <c r="S2823" s="4"/>
      <c r="T2823" s="52"/>
      <c r="U2823" s="10"/>
      <c r="V2823" s="10"/>
      <c r="W2823" s="10"/>
      <c r="X2823" s="50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0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  <c r="EY2823" s="1"/>
      <c r="EZ2823" s="1"/>
      <c r="FA2823" s="1"/>
      <c r="FB2823" s="1"/>
      <c r="FC2823" s="1"/>
      <c r="FD2823" s="1"/>
      <c r="FE2823" s="1"/>
      <c r="FF2823" s="1"/>
      <c r="FG2823" s="1"/>
      <c r="FH2823" s="1"/>
      <c r="FI2823" s="1"/>
      <c r="FJ2823" s="1"/>
    </row>
    <row r="2824" spans="1:166" x14ac:dyDescent="0.15">
      <c r="A2824" s="65"/>
      <c r="B2824" s="15"/>
      <c r="C2824" s="7"/>
      <c r="D2824" s="13"/>
      <c r="E2824" s="14"/>
      <c r="F2824" s="14"/>
      <c r="G2824" s="14"/>
      <c r="H2824" s="14"/>
      <c r="I2824" s="13"/>
      <c r="J2824" s="52"/>
      <c r="K2824" s="2"/>
      <c r="L2824" s="18"/>
      <c r="M2824" s="12"/>
      <c r="N2824" s="12"/>
      <c r="O2824" s="18"/>
      <c r="P2824" s="14"/>
      <c r="Q2824" s="27"/>
      <c r="R2824" s="14"/>
      <c r="S2824" s="4"/>
      <c r="T2824" s="52"/>
      <c r="U2824" s="10"/>
      <c r="V2824" s="10"/>
      <c r="W2824" s="10"/>
      <c r="X2824" s="50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0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  <c r="EY2824" s="1"/>
      <c r="EZ2824" s="1"/>
      <c r="FA2824" s="1"/>
      <c r="FB2824" s="1"/>
      <c r="FC2824" s="1"/>
      <c r="FD2824" s="1"/>
      <c r="FE2824" s="1"/>
      <c r="FF2824" s="1"/>
      <c r="FG2824" s="1"/>
      <c r="FH2824" s="1"/>
      <c r="FI2824" s="1"/>
      <c r="FJ2824" s="1"/>
    </row>
    <row r="2825" spans="1:166" x14ac:dyDescent="0.15">
      <c r="A2825" s="65"/>
      <c r="B2825" s="15"/>
      <c r="C2825" s="7"/>
      <c r="D2825" s="13"/>
      <c r="E2825" s="14"/>
      <c r="F2825" s="14"/>
      <c r="G2825" s="14"/>
      <c r="H2825" s="14"/>
      <c r="I2825" s="13"/>
      <c r="J2825" s="52"/>
      <c r="K2825" s="2"/>
      <c r="L2825" s="18"/>
      <c r="M2825" s="12"/>
      <c r="N2825" s="12"/>
      <c r="O2825" s="18"/>
      <c r="P2825" s="14"/>
      <c r="Q2825" s="27"/>
      <c r="R2825" s="14"/>
      <c r="S2825" s="4"/>
      <c r="T2825" s="52"/>
      <c r="U2825" s="10"/>
      <c r="V2825" s="10"/>
      <c r="W2825" s="10"/>
      <c r="X2825" s="50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0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  <c r="EY2825" s="1"/>
      <c r="EZ2825" s="1"/>
      <c r="FA2825" s="1"/>
      <c r="FB2825" s="1"/>
      <c r="FC2825" s="1"/>
      <c r="FD2825" s="1"/>
      <c r="FE2825" s="1"/>
      <c r="FF2825" s="1"/>
      <c r="FG2825" s="1"/>
      <c r="FH2825" s="1"/>
      <c r="FI2825" s="1"/>
      <c r="FJ2825" s="1"/>
    </row>
    <row r="2826" spans="1:166" x14ac:dyDescent="0.15">
      <c r="A2826" s="65"/>
      <c r="B2826" s="15"/>
      <c r="C2826" s="7"/>
      <c r="D2826" s="13"/>
      <c r="E2826" s="14"/>
      <c r="F2826" s="14"/>
      <c r="G2826" s="14"/>
      <c r="H2826" s="14"/>
      <c r="I2826" s="13"/>
      <c r="J2826" s="52"/>
      <c r="K2826" s="2"/>
      <c r="L2826" s="18"/>
      <c r="M2826" s="12"/>
      <c r="N2826" s="12"/>
      <c r="O2826" s="18"/>
      <c r="P2826" s="14"/>
      <c r="Q2826" s="27"/>
      <c r="R2826" s="14"/>
      <c r="S2826" s="4"/>
      <c r="T2826" s="52"/>
      <c r="U2826" s="10"/>
      <c r="V2826" s="10"/>
      <c r="W2826" s="10"/>
      <c r="X2826" s="50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0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  <c r="EY2826" s="1"/>
      <c r="EZ2826" s="1"/>
      <c r="FA2826" s="1"/>
      <c r="FB2826" s="1"/>
      <c r="FC2826" s="1"/>
      <c r="FD2826" s="1"/>
      <c r="FE2826" s="1"/>
      <c r="FF2826" s="1"/>
      <c r="FG2826" s="1"/>
      <c r="FH2826" s="1"/>
      <c r="FI2826" s="1"/>
      <c r="FJ2826" s="1"/>
    </row>
    <row r="2827" spans="1:166" x14ac:dyDescent="0.15">
      <c r="A2827" s="65"/>
      <c r="B2827" s="15"/>
      <c r="C2827" s="7"/>
      <c r="D2827" s="13"/>
      <c r="E2827" s="14"/>
      <c r="F2827" s="14"/>
      <c r="G2827" s="14"/>
      <c r="H2827" s="14"/>
      <c r="I2827" s="13"/>
      <c r="J2827" s="52"/>
      <c r="K2827" s="2"/>
      <c r="L2827" s="18"/>
      <c r="M2827" s="12"/>
      <c r="N2827" s="12"/>
      <c r="O2827" s="18"/>
      <c r="P2827" s="14"/>
      <c r="Q2827" s="27"/>
      <c r="R2827" s="14"/>
      <c r="S2827" s="4"/>
      <c r="T2827" s="52"/>
      <c r="U2827" s="10"/>
      <c r="V2827" s="10"/>
      <c r="W2827" s="10"/>
      <c r="X2827" s="50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0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  <c r="EY2827" s="1"/>
      <c r="EZ2827" s="1"/>
      <c r="FA2827" s="1"/>
      <c r="FB2827" s="1"/>
      <c r="FC2827" s="1"/>
      <c r="FD2827" s="1"/>
      <c r="FE2827" s="1"/>
      <c r="FF2827" s="1"/>
      <c r="FG2827" s="1"/>
      <c r="FH2827" s="1"/>
      <c r="FI2827" s="1"/>
      <c r="FJ2827" s="1"/>
    </row>
    <row r="2828" spans="1:166" x14ac:dyDescent="0.15">
      <c r="A2828" s="65"/>
      <c r="B2828" s="15"/>
      <c r="C2828" s="7"/>
      <c r="D2828" s="13"/>
      <c r="E2828" s="14"/>
      <c r="F2828" s="14"/>
      <c r="G2828" s="14"/>
      <c r="H2828" s="14"/>
      <c r="I2828" s="13"/>
      <c r="J2828" s="52"/>
      <c r="K2828" s="2"/>
      <c r="L2828" s="18"/>
      <c r="M2828" s="12"/>
      <c r="N2828" s="12"/>
      <c r="O2828" s="18"/>
      <c r="P2828" s="14"/>
      <c r="Q2828" s="27"/>
      <c r="R2828" s="14"/>
      <c r="S2828" s="4"/>
      <c r="T2828" s="52"/>
      <c r="U2828" s="10"/>
      <c r="V2828" s="10"/>
      <c r="W2828" s="10"/>
      <c r="X2828" s="50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0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  <c r="EY2828" s="1"/>
      <c r="EZ2828" s="1"/>
      <c r="FA2828" s="1"/>
      <c r="FB2828" s="1"/>
      <c r="FC2828" s="1"/>
      <c r="FD2828" s="1"/>
      <c r="FE2828" s="1"/>
      <c r="FF2828" s="1"/>
      <c r="FG2828" s="1"/>
      <c r="FH2828" s="1"/>
      <c r="FI2828" s="1"/>
      <c r="FJ2828" s="1"/>
    </row>
    <row r="2829" spans="1:166" x14ac:dyDescent="0.15">
      <c r="A2829" s="65"/>
      <c r="B2829" s="15"/>
      <c r="C2829" s="7"/>
      <c r="D2829" s="13"/>
      <c r="E2829" s="14"/>
      <c r="F2829" s="14"/>
      <c r="G2829" s="14"/>
      <c r="H2829" s="14"/>
      <c r="I2829" s="13"/>
      <c r="J2829" s="52"/>
      <c r="K2829" s="2"/>
      <c r="L2829" s="18"/>
      <c r="M2829" s="12"/>
      <c r="N2829" s="12"/>
      <c r="O2829" s="18"/>
      <c r="P2829" s="14"/>
      <c r="Q2829" s="27"/>
      <c r="R2829" s="14"/>
      <c r="S2829" s="4"/>
      <c r="T2829" s="52"/>
      <c r="U2829" s="10"/>
      <c r="V2829" s="10"/>
      <c r="W2829" s="10"/>
      <c r="X2829" s="50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0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  <c r="EY2829" s="1"/>
      <c r="EZ2829" s="1"/>
      <c r="FA2829" s="1"/>
      <c r="FB2829" s="1"/>
      <c r="FC2829" s="1"/>
      <c r="FD2829" s="1"/>
      <c r="FE2829" s="1"/>
      <c r="FF2829" s="1"/>
      <c r="FG2829" s="1"/>
      <c r="FH2829" s="1"/>
      <c r="FI2829" s="1"/>
      <c r="FJ2829" s="1"/>
    </row>
    <row r="2830" spans="1:166" x14ac:dyDescent="0.15">
      <c r="A2830" s="65"/>
      <c r="B2830" s="15"/>
      <c r="C2830" s="7"/>
      <c r="D2830" s="13"/>
      <c r="E2830" s="14"/>
      <c r="F2830" s="14"/>
      <c r="G2830" s="14"/>
      <c r="H2830" s="14"/>
      <c r="I2830" s="13"/>
      <c r="J2830" s="52"/>
      <c r="K2830" s="2"/>
      <c r="L2830" s="18"/>
      <c r="M2830" s="12"/>
      <c r="N2830" s="12"/>
      <c r="O2830" s="18"/>
      <c r="P2830" s="14"/>
      <c r="Q2830" s="27"/>
      <c r="R2830" s="14"/>
      <c r="S2830" s="4"/>
      <c r="T2830" s="52"/>
      <c r="U2830" s="10"/>
      <c r="V2830" s="10"/>
      <c r="W2830" s="10"/>
      <c r="X2830" s="50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0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  <c r="EY2830" s="1"/>
      <c r="EZ2830" s="1"/>
      <c r="FA2830" s="1"/>
      <c r="FB2830" s="1"/>
      <c r="FC2830" s="1"/>
      <c r="FD2830" s="1"/>
      <c r="FE2830" s="1"/>
      <c r="FF2830" s="1"/>
      <c r="FG2830" s="1"/>
      <c r="FH2830" s="1"/>
      <c r="FI2830" s="1"/>
      <c r="FJ2830" s="1"/>
    </row>
    <row r="2831" spans="1:166" x14ac:dyDescent="0.15">
      <c r="A2831" s="65"/>
      <c r="B2831" s="15"/>
      <c r="C2831" s="7"/>
      <c r="D2831" s="13"/>
      <c r="E2831" s="14"/>
      <c r="F2831" s="14"/>
      <c r="G2831" s="14"/>
      <c r="H2831" s="14"/>
      <c r="I2831" s="13"/>
      <c r="J2831" s="52"/>
      <c r="K2831" s="2"/>
      <c r="L2831" s="18"/>
      <c r="M2831" s="12"/>
      <c r="N2831" s="12"/>
      <c r="O2831" s="18"/>
      <c r="P2831" s="14"/>
      <c r="Q2831" s="27"/>
      <c r="R2831" s="14"/>
      <c r="S2831" s="4"/>
      <c r="T2831" s="52"/>
      <c r="U2831" s="10"/>
      <c r="V2831" s="10"/>
      <c r="W2831" s="10"/>
      <c r="X2831" s="50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0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  <c r="EY2831" s="1"/>
      <c r="EZ2831" s="1"/>
      <c r="FA2831" s="1"/>
      <c r="FB2831" s="1"/>
      <c r="FC2831" s="1"/>
      <c r="FD2831" s="1"/>
      <c r="FE2831" s="1"/>
      <c r="FF2831" s="1"/>
      <c r="FG2831" s="1"/>
      <c r="FH2831" s="1"/>
      <c r="FI2831" s="1"/>
      <c r="FJ2831" s="1"/>
    </row>
    <row r="2832" spans="1:166" x14ac:dyDescent="0.15">
      <c r="A2832" s="65"/>
      <c r="B2832" s="15"/>
      <c r="C2832" s="7"/>
      <c r="D2832" s="13"/>
      <c r="E2832" s="14"/>
      <c r="F2832" s="14"/>
      <c r="G2832" s="14"/>
      <c r="H2832" s="14"/>
      <c r="I2832" s="13"/>
      <c r="J2832" s="52"/>
      <c r="K2832" s="2"/>
      <c r="L2832" s="18"/>
      <c r="M2832" s="12"/>
      <c r="N2832" s="12"/>
      <c r="O2832" s="18"/>
      <c r="P2832" s="14"/>
      <c r="Q2832" s="27"/>
      <c r="R2832" s="14"/>
      <c r="S2832" s="4"/>
      <c r="T2832" s="52"/>
      <c r="U2832" s="10"/>
      <c r="V2832" s="10"/>
      <c r="W2832" s="10"/>
      <c r="X2832" s="50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0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  <c r="EY2832" s="1"/>
      <c r="EZ2832" s="1"/>
      <c r="FA2832" s="1"/>
      <c r="FB2832" s="1"/>
      <c r="FC2832" s="1"/>
      <c r="FD2832" s="1"/>
      <c r="FE2832" s="1"/>
      <c r="FF2832" s="1"/>
      <c r="FG2832" s="1"/>
      <c r="FH2832" s="1"/>
      <c r="FI2832" s="1"/>
      <c r="FJ2832" s="1"/>
    </row>
    <row r="2833" spans="1:166" x14ac:dyDescent="0.15">
      <c r="A2833" s="65"/>
      <c r="B2833" s="15"/>
      <c r="C2833" s="7"/>
      <c r="D2833" s="13"/>
      <c r="E2833" s="14"/>
      <c r="F2833" s="14"/>
      <c r="G2833" s="14"/>
      <c r="H2833" s="14"/>
      <c r="I2833" s="13"/>
      <c r="J2833" s="52"/>
      <c r="K2833" s="2"/>
      <c r="L2833" s="18"/>
      <c r="M2833" s="12"/>
      <c r="N2833" s="12"/>
      <c r="O2833" s="18"/>
      <c r="P2833" s="14"/>
      <c r="Q2833" s="27"/>
      <c r="R2833" s="14"/>
      <c r="S2833" s="4"/>
      <c r="T2833" s="52"/>
      <c r="U2833" s="10"/>
      <c r="V2833" s="10"/>
      <c r="W2833" s="10"/>
      <c r="X2833" s="50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0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  <c r="EY2833" s="1"/>
      <c r="EZ2833" s="1"/>
      <c r="FA2833" s="1"/>
      <c r="FB2833" s="1"/>
      <c r="FC2833" s="1"/>
      <c r="FD2833" s="1"/>
      <c r="FE2833" s="1"/>
      <c r="FF2833" s="1"/>
      <c r="FG2833" s="1"/>
      <c r="FH2833" s="1"/>
      <c r="FI2833" s="1"/>
      <c r="FJ2833" s="1"/>
    </row>
    <row r="2834" spans="1:166" x14ac:dyDescent="0.15">
      <c r="A2834" s="65"/>
      <c r="B2834" s="15"/>
      <c r="C2834" s="7"/>
      <c r="D2834" s="13"/>
      <c r="E2834" s="14"/>
      <c r="F2834" s="14"/>
      <c r="G2834" s="14"/>
      <c r="H2834" s="14"/>
      <c r="I2834" s="13"/>
      <c r="J2834" s="52"/>
      <c r="K2834" s="2"/>
      <c r="L2834" s="18"/>
      <c r="M2834" s="12"/>
      <c r="N2834" s="12"/>
      <c r="O2834" s="18"/>
      <c r="P2834" s="14"/>
      <c r="Q2834" s="27"/>
      <c r="R2834" s="14"/>
      <c r="S2834" s="4"/>
      <c r="T2834" s="52"/>
      <c r="U2834" s="10"/>
      <c r="V2834" s="10"/>
      <c r="W2834" s="10"/>
      <c r="X2834" s="50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0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  <c r="EY2834" s="1"/>
      <c r="EZ2834" s="1"/>
      <c r="FA2834" s="1"/>
      <c r="FB2834" s="1"/>
      <c r="FC2834" s="1"/>
      <c r="FD2834" s="1"/>
      <c r="FE2834" s="1"/>
      <c r="FF2834" s="1"/>
      <c r="FG2834" s="1"/>
      <c r="FH2834" s="1"/>
      <c r="FI2834" s="1"/>
      <c r="FJ2834" s="1"/>
    </row>
    <row r="2835" spans="1:166" x14ac:dyDescent="0.15">
      <c r="A2835" s="65"/>
      <c r="B2835" s="15"/>
      <c r="C2835" s="7"/>
      <c r="D2835" s="13"/>
      <c r="E2835" s="14"/>
      <c r="F2835" s="14"/>
      <c r="G2835" s="14"/>
      <c r="H2835" s="14"/>
      <c r="I2835" s="13"/>
      <c r="J2835" s="52"/>
      <c r="K2835" s="2"/>
      <c r="L2835" s="18"/>
      <c r="M2835" s="12"/>
      <c r="N2835" s="12"/>
      <c r="O2835" s="18"/>
      <c r="P2835" s="14"/>
      <c r="Q2835" s="27"/>
      <c r="R2835" s="14"/>
      <c r="S2835" s="4"/>
      <c r="T2835" s="52"/>
      <c r="U2835" s="10"/>
      <c r="V2835" s="10"/>
      <c r="W2835" s="10"/>
      <c r="X2835" s="50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0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  <c r="EY2835" s="1"/>
      <c r="EZ2835" s="1"/>
      <c r="FA2835" s="1"/>
      <c r="FB2835" s="1"/>
      <c r="FC2835" s="1"/>
      <c r="FD2835" s="1"/>
      <c r="FE2835" s="1"/>
      <c r="FF2835" s="1"/>
      <c r="FG2835" s="1"/>
      <c r="FH2835" s="1"/>
      <c r="FI2835" s="1"/>
      <c r="FJ2835" s="1"/>
    </row>
    <row r="2836" spans="1:166" x14ac:dyDescent="0.15">
      <c r="A2836" s="65"/>
      <c r="B2836" s="15"/>
      <c r="C2836" s="7"/>
      <c r="D2836" s="13"/>
      <c r="E2836" s="14"/>
      <c r="F2836" s="14"/>
      <c r="G2836" s="14"/>
      <c r="H2836" s="14"/>
      <c r="I2836" s="13"/>
      <c r="J2836" s="52"/>
      <c r="K2836" s="2"/>
      <c r="L2836" s="18"/>
      <c r="M2836" s="12"/>
      <c r="N2836" s="12"/>
      <c r="O2836" s="18"/>
      <c r="P2836" s="14"/>
      <c r="Q2836" s="27"/>
      <c r="R2836" s="14"/>
      <c r="S2836" s="4"/>
      <c r="T2836" s="52"/>
      <c r="U2836" s="10"/>
      <c r="V2836" s="10"/>
      <c r="W2836" s="10"/>
      <c r="X2836" s="50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0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  <c r="EY2836" s="1"/>
      <c r="EZ2836" s="1"/>
      <c r="FA2836" s="1"/>
      <c r="FB2836" s="1"/>
      <c r="FC2836" s="1"/>
      <c r="FD2836" s="1"/>
      <c r="FE2836" s="1"/>
      <c r="FF2836" s="1"/>
      <c r="FG2836" s="1"/>
      <c r="FH2836" s="1"/>
      <c r="FI2836" s="1"/>
      <c r="FJ2836" s="1"/>
    </row>
    <row r="2837" spans="1:166" x14ac:dyDescent="0.15">
      <c r="A2837" s="65"/>
      <c r="B2837" s="15"/>
      <c r="C2837" s="7"/>
      <c r="D2837" s="13"/>
      <c r="E2837" s="14"/>
      <c r="F2837" s="14"/>
      <c r="G2837" s="14"/>
      <c r="H2837" s="14"/>
      <c r="I2837" s="13"/>
      <c r="J2837" s="52"/>
      <c r="K2837" s="2"/>
      <c r="L2837" s="18"/>
      <c r="M2837" s="12"/>
      <c r="N2837" s="12"/>
      <c r="O2837" s="18"/>
      <c r="P2837" s="14"/>
      <c r="Q2837" s="27"/>
      <c r="R2837" s="14"/>
      <c r="S2837" s="4"/>
      <c r="T2837" s="52"/>
      <c r="U2837" s="10"/>
      <c r="V2837" s="10"/>
      <c r="W2837" s="10"/>
      <c r="X2837" s="50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0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  <c r="EY2837" s="1"/>
      <c r="EZ2837" s="1"/>
      <c r="FA2837" s="1"/>
      <c r="FB2837" s="1"/>
      <c r="FC2837" s="1"/>
      <c r="FD2837" s="1"/>
      <c r="FE2837" s="1"/>
      <c r="FF2837" s="1"/>
      <c r="FG2837" s="1"/>
      <c r="FH2837" s="1"/>
      <c r="FI2837" s="1"/>
      <c r="FJ2837" s="1"/>
    </row>
    <row r="2838" spans="1:166" x14ac:dyDescent="0.15">
      <c r="A2838" s="65"/>
      <c r="B2838" s="15"/>
      <c r="C2838" s="7"/>
      <c r="D2838" s="13"/>
      <c r="E2838" s="14"/>
      <c r="F2838" s="14"/>
      <c r="G2838" s="14"/>
      <c r="H2838" s="14"/>
      <c r="I2838" s="13"/>
      <c r="J2838" s="52"/>
      <c r="K2838" s="2"/>
      <c r="L2838" s="18"/>
      <c r="M2838" s="12"/>
      <c r="N2838" s="12"/>
      <c r="O2838" s="18"/>
      <c r="P2838" s="14"/>
      <c r="Q2838" s="27"/>
      <c r="R2838" s="14"/>
      <c r="S2838" s="4"/>
      <c r="T2838" s="52"/>
      <c r="U2838" s="10"/>
      <c r="V2838" s="10"/>
      <c r="W2838" s="10"/>
      <c r="X2838" s="50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0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  <c r="EY2838" s="1"/>
      <c r="EZ2838" s="1"/>
      <c r="FA2838" s="1"/>
      <c r="FB2838" s="1"/>
      <c r="FC2838" s="1"/>
      <c r="FD2838" s="1"/>
      <c r="FE2838" s="1"/>
      <c r="FF2838" s="1"/>
      <c r="FG2838" s="1"/>
      <c r="FH2838" s="1"/>
      <c r="FI2838" s="1"/>
      <c r="FJ2838" s="1"/>
    </row>
    <row r="2839" spans="1:166" x14ac:dyDescent="0.15">
      <c r="A2839" s="65"/>
      <c r="B2839" s="15"/>
      <c r="C2839" s="7"/>
      <c r="D2839" s="13"/>
      <c r="E2839" s="14"/>
      <c r="F2839" s="14"/>
      <c r="G2839" s="14"/>
      <c r="H2839" s="14"/>
      <c r="I2839" s="13"/>
      <c r="J2839" s="52"/>
      <c r="K2839" s="2"/>
      <c r="L2839" s="18"/>
      <c r="M2839" s="12"/>
      <c r="N2839" s="12"/>
      <c r="O2839" s="18"/>
      <c r="P2839" s="14"/>
      <c r="Q2839" s="27"/>
      <c r="R2839" s="14"/>
      <c r="S2839" s="4"/>
      <c r="T2839" s="52"/>
      <c r="U2839" s="10"/>
      <c r="V2839" s="10"/>
      <c r="W2839" s="10"/>
      <c r="X2839" s="50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0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  <c r="EY2839" s="1"/>
      <c r="EZ2839" s="1"/>
      <c r="FA2839" s="1"/>
      <c r="FB2839" s="1"/>
      <c r="FC2839" s="1"/>
      <c r="FD2839" s="1"/>
      <c r="FE2839" s="1"/>
      <c r="FF2839" s="1"/>
      <c r="FG2839" s="1"/>
      <c r="FH2839" s="1"/>
      <c r="FI2839" s="1"/>
      <c r="FJ2839" s="1"/>
    </row>
    <row r="2840" spans="1:166" x14ac:dyDescent="0.15">
      <c r="A2840" s="65"/>
      <c r="B2840" s="15"/>
      <c r="C2840" s="7"/>
      <c r="D2840" s="13"/>
      <c r="E2840" s="14"/>
      <c r="F2840" s="14"/>
      <c r="G2840" s="14"/>
      <c r="H2840" s="14"/>
      <c r="I2840" s="13"/>
      <c r="J2840" s="52"/>
      <c r="K2840" s="2"/>
      <c r="L2840" s="18"/>
      <c r="M2840" s="12"/>
      <c r="N2840" s="12"/>
      <c r="O2840" s="18"/>
      <c r="P2840" s="14"/>
      <c r="Q2840" s="27"/>
      <c r="R2840" s="14"/>
      <c r="S2840" s="4"/>
      <c r="T2840" s="52"/>
      <c r="U2840" s="10"/>
      <c r="V2840" s="10"/>
      <c r="W2840" s="10"/>
      <c r="X2840" s="50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0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  <c r="EY2840" s="1"/>
      <c r="EZ2840" s="1"/>
      <c r="FA2840" s="1"/>
      <c r="FB2840" s="1"/>
      <c r="FC2840" s="1"/>
      <c r="FD2840" s="1"/>
      <c r="FE2840" s="1"/>
      <c r="FF2840" s="1"/>
      <c r="FG2840" s="1"/>
      <c r="FH2840" s="1"/>
      <c r="FI2840" s="1"/>
      <c r="FJ2840" s="1"/>
    </row>
    <row r="2841" spans="1:166" x14ac:dyDescent="0.15">
      <c r="A2841" s="65"/>
      <c r="B2841" s="15"/>
      <c r="C2841" s="7"/>
      <c r="D2841" s="13"/>
      <c r="E2841" s="14"/>
      <c r="F2841" s="14"/>
      <c r="G2841" s="14"/>
      <c r="H2841" s="14"/>
      <c r="I2841" s="13"/>
      <c r="J2841" s="52"/>
      <c r="K2841" s="2"/>
      <c r="L2841" s="18"/>
      <c r="M2841" s="12"/>
      <c r="N2841" s="12"/>
      <c r="O2841" s="18"/>
      <c r="P2841" s="14"/>
      <c r="Q2841" s="27"/>
      <c r="R2841" s="14"/>
      <c r="S2841" s="4"/>
      <c r="T2841" s="52"/>
      <c r="U2841" s="10"/>
      <c r="V2841" s="10"/>
      <c r="W2841" s="10"/>
      <c r="X2841" s="50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0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  <c r="EY2841" s="1"/>
      <c r="EZ2841" s="1"/>
      <c r="FA2841" s="1"/>
      <c r="FB2841" s="1"/>
      <c r="FC2841" s="1"/>
      <c r="FD2841" s="1"/>
      <c r="FE2841" s="1"/>
      <c r="FF2841" s="1"/>
      <c r="FG2841" s="1"/>
      <c r="FH2841" s="1"/>
      <c r="FI2841" s="1"/>
      <c r="FJ2841" s="1"/>
    </row>
    <row r="2842" spans="1:166" x14ac:dyDescent="0.15">
      <c r="A2842" s="65"/>
      <c r="B2842" s="15"/>
      <c r="C2842" s="7"/>
      <c r="D2842" s="13"/>
      <c r="E2842" s="14"/>
      <c r="F2842" s="14"/>
      <c r="G2842" s="14"/>
      <c r="H2842" s="14"/>
      <c r="I2842" s="13"/>
      <c r="J2842" s="52"/>
      <c r="K2842" s="2"/>
      <c r="L2842" s="18"/>
      <c r="M2842" s="12"/>
      <c r="N2842" s="12"/>
      <c r="O2842" s="18"/>
      <c r="P2842" s="14"/>
      <c r="Q2842" s="27"/>
      <c r="R2842" s="14"/>
      <c r="S2842" s="4"/>
      <c r="T2842" s="52"/>
      <c r="U2842" s="10"/>
      <c r="V2842" s="10"/>
      <c r="W2842" s="10"/>
      <c r="X2842" s="50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0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  <c r="EY2842" s="1"/>
      <c r="EZ2842" s="1"/>
      <c r="FA2842" s="1"/>
      <c r="FB2842" s="1"/>
      <c r="FC2842" s="1"/>
      <c r="FD2842" s="1"/>
      <c r="FE2842" s="1"/>
      <c r="FF2842" s="1"/>
      <c r="FG2842" s="1"/>
      <c r="FH2842" s="1"/>
      <c r="FI2842" s="1"/>
      <c r="FJ2842" s="1"/>
    </row>
    <row r="2843" spans="1:166" x14ac:dyDescent="0.15">
      <c r="A2843" s="65"/>
      <c r="B2843" s="15"/>
      <c r="C2843" s="7"/>
      <c r="D2843" s="13"/>
      <c r="E2843" s="14"/>
      <c r="F2843" s="14"/>
      <c r="G2843" s="14"/>
      <c r="H2843" s="14"/>
      <c r="I2843" s="13"/>
      <c r="J2843" s="52"/>
      <c r="K2843" s="2"/>
      <c r="L2843" s="18"/>
      <c r="M2843" s="12"/>
      <c r="N2843" s="12"/>
      <c r="O2843" s="18"/>
      <c r="P2843" s="14"/>
      <c r="Q2843" s="27"/>
      <c r="R2843" s="14"/>
      <c r="S2843" s="4"/>
      <c r="T2843" s="52"/>
      <c r="U2843" s="10"/>
      <c r="V2843" s="10"/>
      <c r="W2843" s="10"/>
      <c r="X2843" s="50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0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  <c r="EY2843" s="1"/>
      <c r="EZ2843" s="1"/>
      <c r="FA2843" s="1"/>
      <c r="FB2843" s="1"/>
      <c r="FC2843" s="1"/>
      <c r="FD2843" s="1"/>
      <c r="FE2843" s="1"/>
      <c r="FF2843" s="1"/>
      <c r="FG2843" s="1"/>
      <c r="FH2843" s="1"/>
      <c r="FI2843" s="1"/>
      <c r="FJ2843" s="1"/>
    </row>
    <row r="2844" spans="1:166" x14ac:dyDescent="0.15">
      <c r="A2844" s="65"/>
      <c r="B2844" s="15"/>
      <c r="C2844" s="7"/>
      <c r="D2844" s="13"/>
      <c r="E2844" s="14"/>
      <c r="F2844" s="14"/>
      <c r="G2844" s="14"/>
      <c r="H2844" s="14"/>
      <c r="I2844" s="13"/>
      <c r="J2844" s="52"/>
      <c r="K2844" s="2"/>
      <c r="L2844" s="18"/>
      <c r="M2844" s="12"/>
      <c r="N2844" s="12"/>
      <c r="O2844" s="18"/>
      <c r="P2844" s="14"/>
      <c r="Q2844" s="27"/>
      <c r="R2844" s="14"/>
      <c r="S2844" s="4"/>
      <c r="T2844" s="52"/>
      <c r="U2844" s="10"/>
      <c r="V2844" s="10"/>
      <c r="W2844" s="10"/>
      <c r="X2844" s="50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0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  <c r="EY2844" s="1"/>
      <c r="EZ2844" s="1"/>
      <c r="FA2844" s="1"/>
      <c r="FB2844" s="1"/>
      <c r="FC2844" s="1"/>
      <c r="FD2844" s="1"/>
      <c r="FE2844" s="1"/>
      <c r="FF2844" s="1"/>
      <c r="FG2844" s="1"/>
      <c r="FH2844" s="1"/>
      <c r="FI2844" s="1"/>
      <c r="FJ2844" s="1"/>
    </row>
    <row r="2845" spans="1:166" x14ac:dyDescent="0.15">
      <c r="A2845" s="65"/>
      <c r="B2845" s="15"/>
      <c r="C2845" s="7"/>
      <c r="D2845" s="13"/>
      <c r="E2845" s="14"/>
      <c r="F2845" s="14"/>
      <c r="G2845" s="14"/>
      <c r="H2845" s="14"/>
      <c r="I2845" s="13"/>
      <c r="J2845" s="52"/>
      <c r="K2845" s="2"/>
      <c r="L2845" s="18"/>
      <c r="M2845" s="12"/>
      <c r="N2845" s="12"/>
      <c r="O2845" s="18"/>
      <c r="P2845" s="14"/>
      <c r="Q2845" s="27"/>
      <c r="R2845" s="14"/>
      <c r="S2845" s="4"/>
      <c r="T2845" s="52"/>
      <c r="U2845" s="10"/>
      <c r="V2845" s="10"/>
      <c r="W2845" s="10"/>
      <c r="X2845" s="50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0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  <c r="EY2845" s="1"/>
      <c r="EZ2845" s="1"/>
      <c r="FA2845" s="1"/>
      <c r="FB2845" s="1"/>
      <c r="FC2845" s="1"/>
      <c r="FD2845" s="1"/>
      <c r="FE2845" s="1"/>
      <c r="FF2845" s="1"/>
      <c r="FG2845" s="1"/>
      <c r="FH2845" s="1"/>
      <c r="FI2845" s="1"/>
      <c r="FJ2845" s="1"/>
    </row>
    <row r="2846" spans="1:166" x14ac:dyDescent="0.15">
      <c r="A2846" s="65"/>
      <c r="B2846" s="15"/>
      <c r="C2846" s="7"/>
      <c r="D2846" s="13"/>
      <c r="E2846" s="14"/>
      <c r="F2846" s="14"/>
      <c r="G2846" s="14"/>
      <c r="H2846" s="14"/>
      <c r="I2846" s="13"/>
      <c r="J2846" s="52"/>
      <c r="K2846" s="2"/>
      <c r="L2846" s="18"/>
      <c r="M2846" s="12"/>
      <c r="N2846" s="12"/>
      <c r="O2846" s="18"/>
      <c r="P2846" s="14"/>
      <c r="Q2846" s="27"/>
      <c r="R2846" s="14"/>
      <c r="S2846" s="4"/>
      <c r="T2846" s="52"/>
      <c r="U2846" s="10"/>
      <c r="V2846" s="10"/>
      <c r="W2846" s="10"/>
      <c r="X2846" s="50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0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  <c r="EY2846" s="1"/>
      <c r="EZ2846" s="1"/>
      <c r="FA2846" s="1"/>
      <c r="FB2846" s="1"/>
      <c r="FC2846" s="1"/>
      <c r="FD2846" s="1"/>
      <c r="FE2846" s="1"/>
      <c r="FF2846" s="1"/>
      <c r="FG2846" s="1"/>
      <c r="FH2846" s="1"/>
      <c r="FI2846" s="1"/>
      <c r="FJ2846" s="1"/>
    </row>
    <row r="2847" spans="1:166" x14ac:dyDescent="0.15">
      <c r="A2847" s="65"/>
      <c r="B2847" s="15"/>
      <c r="C2847" s="7"/>
      <c r="D2847" s="13"/>
      <c r="E2847" s="14"/>
      <c r="F2847" s="14"/>
      <c r="G2847" s="14"/>
      <c r="H2847" s="14"/>
      <c r="I2847" s="13"/>
      <c r="J2847" s="52"/>
      <c r="K2847" s="2"/>
      <c r="L2847" s="18"/>
      <c r="M2847" s="12"/>
      <c r="N2847" s="12"/>
      <c r="O2847" s="18"/>
      <c r="P2847" s="14"/>
      <c r="Q2847" s="27"/>
      <c r="R2847" s="14"/>
      <c r="S2847" s="4"/>
      <c r="T2847" s="52"/>
      <c r="U2847" s="10"/>
      <c r="V2847" s="10"/>
      <c r="W2847" s="10"/>
      <c r="X2847" s="50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0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  <c r="EY2847" s="1"/>
      <c r="EZ2847" s="1"/>
      <c r="FA2847" s="1"/>
      <c r="FB2847" s="1"/>
      <c r="FC2847" s="1"/>
      <c r="FD2847" s="1"/>
      <c r="FE2847" s="1"/>
      <c r="FF2847" s="1"/>
      <c r="FG2847" s="1"/>
      <c r="FH2847" s="1"/>
      <c r="FI2847" s="1"/>
      <c r="FJ2847" s="1"/>
    </row>
    <row r="2848" spans="1:166" x14ac:dyDescent="0.15">
      <c r="A2848" s="65"/>
      <c r="B2848" s="15"/>
      <c r="C2848" s="7"/>
      <c r="D2848" s="13"/>
      <c r="E2848" s="14"/>
      <c r="F2848" s="14"/>
      <c r="G2848" s="14"/>
      <c r="H2848" s="14"/>
      <c r="I2848" s="13"/>
      <c r="J2848" s="52"/>
      <c r="K2848" s="2"/>
      <c r="L2848" s="18"/>
      <c r="M2848" s="12"/>
      <c r="N2848" s="12"/>
      <c r="O2848" s="18"/>
      <c r="P2848" s="14"/>
      <c r="Q2848" s="27"/>
      <c r="R2848" s="14"/>
      <c r="S2848" s="4"/>
      <c r="T2848" s="52"/>
      <c r="U2848" s="10"/>
      <c r="V2848" s="10"/>
      <c r="W2848" s="10"/>
      <c r="X2848" s="50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0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  <c r="EY2848" s="1"/>
      <c r="EZ2848" s="1"/>
      <c r="FA2848" s="1"/>
      <c r="FB2848" s="1"/>
      <c r="FC2848" s="1"/>
      <c r="FD2848" s="1"/>
      <c r="FE2848" s="1"/>
      <c r="FF2848" s="1"/>
      <c r="FG2848" s="1"/>
      <c r="FH2848" s="1"/>
      <c r="FI2848" s="1"/>
      <c r="FJ2848" s="1"/>
    </row>
    <row r="2849" spans="1:166" x14ac:dyDescent="0.15">
      <c r="A2849" s="65"/>
      <c r="B2849" s="15"/>
      <c r="C2849" s="7"/>
      <c r="D2849" s="13"/>
      <c r="E2849" s="14"/>
      <c r="F2849" s="14"/>
      <c r="G2849" s="14"/>
      <c r="H2849" s="14"/>
      <c r="I2849" s="13"/>
      <c r="J2849" s="52"/>
      <c r="K2849" s="2"/>
      <c r="L2849" s="18"/>
      <c r="M2849" s="12"/>
      <c r="N2849" s="12"/>
      <c r="O2849" s="18"/>
      <c r="P2849" s="14"/>
      <c r="Q2849" s="27"/>
      <c r="R2849" s="14"/>
      <c r="S2849" s="4"/>
      <c r="T2849" s="52"/>
      <c r="U2849" s="10"/>
      <c r="V2849" s="10"/>
      <c r="W2849" s="10"/>
      <c r="X2849" s="50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0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  <c r="EY2849" s="1"/>
      <c r="EZ2849" s="1"/>
      <c r="FA2849" s="1"/>
      <c r="FB2849" s="1"/>
      <c r="FC2849" s="1"/>
      <c r="FD2849" s="1"/>
      <c r="FE2849" s="1"/>
      <c r="FF2849" s="1"/>
      <c r="FG2849" s="1"/>
      <c r="FH2849" s="1"/>
      <c r="FI2849" s="1"/>
      <c r="FJ2849" s="1"/>
    </row>
    <row r="2850" spans="1:166" x14ac:dyDescent="0.15">
      <c r="A2850" s="65"/>
      <c r="B2850" s="15"/>
      <c r="C2850" s="7"/>
      <c r="D2850" s="13"/>
      <c r="E2850" s="14"/>
      <c r="F2850" s="14"/>
      <c r="G2850" s="14"/>
      <c r="H2850" s="14"/>
      <c r="I2850" s="13"/>
      <c r="J2850" s="52"/>
      <c r="K2850" s="2"/>
      <c r="L2850" s="18"/>
      <c r="M2850" s="12"/>
      <c r="N2850" s="12"/>
      <c r="O2850" s="18"/>
      <c r="P2850" s="14"/>
      <c r="Q2850" s="27"/>
      <c r="R2850" s="14"/>
      <c r="S2850" s="4"/>
      <c r="T2850" s="52"/>
      <c r="U2850" s="10"/>
      <c r="V2850" s="10"/>
      <c r="W2850" s="10"/>
      <c r="X2850" s="50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0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  <c r="EY2850" s="1"/>
      <c r="EZ2850" s="1"/>
      <c r="FA2850" s="1"/>
      <c r="FB2850" s="1"/>
      <c r="FC2850" s="1"/>
      <c r="FD2850" s="1"/>
      <c r="FE2850" s="1"/>
      <c r="FF2850" s="1"/>
      <c r="FG2850" s="1"/>
      <c r="FH2850" s="1"/>
      <c r="FI2850" s="1"/>
      <c r="FJ2850" s="1"/>
    </row>
    <row r="2851" spans="1:166" x14ac:dyDescent="0.15">
      <c r="A2851" s="65"/>
      <c r="B2851" s="15"/>
      <c r="C2851" s="7"/>
      <c r="D2851" s="13"/>
      <c r="E2851" s="14"/>
      <c r="F2851" s="14"/>
      <c r="G2851" s="14"/>
      <c r="H2851" s="14"/>
      <c r="I2851" s="13"/>
      <c r="J2851" s="52"/>
      <c r="K2851" s="2"/>
      <c r="L2851" s="18"/>
      <c r="M2851" s="12"/>
      <c r="N2851" s="12"/>
      <c r="O2851" s="18"/>
      <c r="P2851" s="14"/>
      <c r="Q2851" s="27"/>
      <c r="R2851" s="14"/>
      <c r="S2851" s="4"/>
      <c r="T2851" s="52"/>
      <c r="U2851" s="10"/>
      <c r="V2851" s="10"/>
      <c r="W2851" s="10"/>
      <c r="X2851" s="50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0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  <c r="EY2851" s="1"/>
      <c r="EZ2851" s="1"/>
      <c r="FA2851" s="1"/>
      <c r="FB2851" s="1"/>
      <c r="FC2851" s="1"/>
      <c r="FD2851" s="1"/>
      <c r="FE2851" s="1"/>
      <c r="FF2851" s="1"/>
      <c r="FG2851" s="1"/>
      <c r="FH2851" s="1"/>
      <c r="FI2851" s="1"/>
      <c r="FJ2851" s="1"/>
    </row>
    <row r="2852" spans="1:166" x14ac:dyDescent="0.15">
      <c r="A2852" s="65"/>
      <c r="B2852" s="15"/>
      <c r="C2852" s="7"/>
      <c r="D2852" s="13"/>
      <c r="E2852" s="14"/>
      <c r="F2852" s="14"/>
      <c r="G2852" s="14"/>
      <c r="H2852" s="14"/>
      <c r="I2852" s="13"/>
      <c r="J2852" s="52"/>
      <c r="K2852" s="2"/>
      <c r="L2852" s="18"/>
      <c r="M2852" s="12"/>
      <c r="N2852" s="12"/>
      <c r="O2852" s="18"/>
      <c r="P2852" s="14"/>
      <c r="Q2852" s="27"/>
      <c r="R2852" s="14"/>
      <c r="S2852" s="4"/>
      <c r="T2852" s="52"/>
      <c r="U2852" s="10"/>
      <c r="V2852" s="10"/>
      <c r="W2852" s="10"/>
      <c r="X2852" s="50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0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  <c r="EY2852" s="1"/>
      <c r="EZ2852" s="1"/>
      <c r="FA2852" s="1"/>
      <c r="FB2852" s="1"/>
      <c r="FC2852" s="1"/>
      <c r="FD2852" s="1"/>
      <c r="FE2852" s="1"/>
      <c r="FF2852" s="1"/>
      <c r="FG2852" s="1"/>
      <c r="FH2852" s="1"/>
      <c r="FI2852" s="1"/>
      <c r="FJ2852" s="1"/>
    </row>
    <row r="2853" spans="1:166" x14ac:dyDescent="0.15">
      <c r="A2853" s="65"/>
      <c r="B2853" s="15"/>
      <c r="C2853" s="7"/>
      <c r="D2853" s="13"/>
      <c r="E2853" s="14"/>
      <c r="F2853" s="14"/>
      <c r="G2853" s="14"/>
      <c r="H2853" s="14"/>
      <c r="I2853" s="13"/>
      <c r="J2853" s="52"/>
      <c r="K2853" s="2"/>
      <c r="L2853" s="18"/>
      <c r="M2853" s="12"/>
      <c r="N2853" s="12"/>
      <c r="O2853" s="18"/>
      <c r="P2853" s="14"/>
      <c r="Q2853" s="27"/>
      <c r="R2853" s="14"/>
      <c r="S2853" s="4"/>
      <c r="T2853" s="52"/>
      <c r="U2853" s="10"/>
      <c r="V2853" s="10"/>
      <c r="W2853" s="10"/>
      <c r="X2853" s="50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0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  <c r="EY2853" s="1"/>
      <c r="EZ2853" s="1"/>
      <c r="FA2853" s="1"/>
      <c r="FB2853" s="1"/>
      <c r="FC2853" s="1"/>
      <c r="FD2853" s="1"/>
      <c r="FE2853" s="1"/>
      <c r="FF2853" s="1"/>
      <c r="FG2853" s="1"/>
      <c r="FH2853" s="1"/>
      <c r="FI2853" s="1"/>
      <c r="FJ2853" s="1"/>
    </row>
    <row r="2854" spans="1:166" x14ac:dyDescent="0.15">
      <c r="A2854" s="65"/>
      <c r="B2854" s="15"/>
      <c r="C2854" s="7"/>
      <c r="D2854" s="13"/>
      <c r="E2854" s="14"/>
      <c r="F2854" s="14"/>
      <c r="G2854" s="14"/>
      <c r="H2854" s="14"/>
      <c r="I2854" s="13"/>
      <c r="J2854" s="52"/>
      <c r="K2854" s="2"/>
      <c r="L2854" s="18"/>
      <c r="M2854" s="12"/>
      <c r="N2854" s="12"/>
      <c r="O2854" s="18"/>
      <c r="P2854" s="14"/>
      <c r="Q2854" s="27"/>
      <c r="R2854" s="14"/>
      <c r="S2854" s="4"/>
      <c r="T2854" s="52"/>
      <c r="U2854" s="10"/>
      <c r="V2854" s="10"/>
      <c r="W2854" s="10"/>
      <c r="X2854" s="50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0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  <c r="EY2854" s="1"/>
      <c r="EZ2854" s="1"/>
      <c r="FA2854" s="1"/>
      <c r="FB2854" s="1"/>
      <c r="FC2854" s="1"/>
      <c r="FD2854" s="1"/>
      <c r="FE2854" s="1"/>
      <c r="FF2854" s="1"/>
      <c r="FG2854" s="1"/>
      <c r="FH2854" s="1"/>
      <c r="FI2854" s="1"/>
      <c r="FJ2854" s="1"/>
    </row>
    <row r="2855" spans="1:166" x14ac:dyDescent="0.15">
      <c r="A2855" s="65"/>
      <c r="B2855" s="15"/>
      <c r="C2855" s="7"/>
      <c r="D2855" s="13"/>
      <c r="E2855" s="14"/>
      <c r="F2855" s="14"/>
      <c r="G2855" s="14"/>
      <c r="H2855" s="14"/>
      <c r="I2855" s="13"/>
      <c r="J2855" s="52"/>
      <c r="K2855" s="2"/>
      <c r="L2855" s="18"/>
      <c r="M2855" s="12"/>
      <c r="N2855" s="12"/>
      <c r="O2855" s="18"/>
      <c r="P2855" s="14"/>
      <c r="Q2855" s="27"/>
      <c r="R2855" s="14"/>
      <c r="S2855" s="4"/>
      <c r="T2855" s="52"/>
      <c r="U2855" s="10"/>
      <c r="V2855" s="10"/>
      <c r="W2855" s="10"/>
      <c r="X2855" s="50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0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  <c r="EY2855" s="1"/>
      <c r="EZ2855" s="1"/>
      <c r="FA2855" s="1"/>
      <c r="FB2855" s="1"/>
      <c r="FC2855" s="1"/>
      <c r="FD2855" s="1"/>
      <c r="FE2855" s="1"/>
      <c r="FF2855" s="1"/>
      <c r="FG2855" s="1"/>
      <c r="FH2855" s="1"/>
      <c r="FI2855" s="1"/>
      <c r="FJ2855" s="1"/>
    </row>
    <row r="2856" spans="1:166" x14ac:dyDescent="0.15">
      <c r="A2856" s="65"/>
      <c r="B2856" s="15"/>
      <c r="C2856" s="7"/>
      <c r="D2856" s="13"/>
      <c r="E2856" s="14"/>
      <c r="F2856" s="14"/>
      <c r="G2856" s="14"/>
      <c r="H2856" s="14"/>
      <c r="I2856" s="13"/>
      <c r="J2856" s="52"/>
      <c r="K2856" s="2"/>
      <c r="L2856" s="18"/>
      <c r="M2856" s="12"/>
      <c r="N2856" s="12"/>
      <c r="O2856" s="18"/>
      <c r="P2856" s="14"/>
      <c r="Q2856" s="27"/>
      <c r="R2856" s="14"/>
      <c r="S2856" s="4"/>
      <c r="T2856" s="52"/>
      <c r="U2856" s="10"/>
      <c r="V2856" s="10"/>
      <c r="W2856" s="10"/>
      <c r="X2856" s="50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0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  <c r="EY2856" s="1"/>
      <c r="EZ2856" s="1"/>
      <c r="FA2856" s="1"/>
      <c r="FB2856" s="1"/>
      <c r="FC2856" s="1"/>
      <c r="FD2856" s="1"/>
      <c r="FE2856" s="1"/>
      <c r="FF2856" s="1"/>
      <c r="FG2856" s="1"/>
      <c r="FH2856" s="1"/>
      <c r="FI2856" s="1"/>
      <c r="FJ2856" s="1"/>
    </row>
    <row r="2857" spans="1:166" x14ac:dyDescent="0.15">
      <c r="A2857" s="65"/>
      <c r="B2857" s="15"/>
      <c r="C2857" s="7"/>
      <c r="D2857" s="13"/>
      <c r="E2857" s="14"/>
      <c r="F2857" s="14"/>
      <c r="G2857" s="14"/>
      <c r="H2857" s="14"/>
      <c r="I2857" s="13"/>
      <c r="J2857" s="52"/>
      <c r="K2857" s="2"/>
      <c r="L2857" s="18"/>
      <c r="M2857" s="12"/>
      <c r="N2857" s="12"/>
      <c r="O2857" s="18"/>
      <c r="P2857" s="14"/>
      <c r="Q2857" s="27"/>
      <c r="R2857" s="14"/>
      <c r="S2857" s="4"/>
      <c r="T2857" s="52"/>
      <c r="U2857" s="10"/>
      <c r="V2857" s="10"/>
      <c r="W2857" s="10"/>
      <c r="X2857" s="50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0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  <c r="EY2857" s="1"/>
      <c r="EZ2857" s="1"/>
      <c r="FA2857" s="1"/>
      <c r="FB2857" s="1"/>
      <c r="FC2857" s="1"/>
      <c r="FD2857" s="1"/>
      <c r="FE2857" s="1"/>
      <c r="FF2857" s="1"/>
      <c r="FG2857" s="1"/>
      <c r="FH2857" s="1"/>
      <c r="FI2857" s="1"/>
      <c r="FJ2857" s="1"/>
    </row>
    <row r="2858" spans="1:166" x14ac:dyDescent="0.15">
      <c r="A2858" s="65"/>
      <c r="B2858" s="15"/>
      <c r="C2858" s="7"/>
      <c r="D2858" s="13"/>
      <c r="E2858" s="14"/>
      <c r="F2858" s="14"/>
      <c r="G2858" s="14"/>
      <c r="H2858" s="14"/>
      <c r="I2858" s="13"/>
      <c r="J2858" s="52"/>
      <c r="K2858" s="2"/>
      <c r="L2858" s="18"/>
      <c r="M2858" s="12"/>
      <c r="N2858" s="12"/>
      <c r="O2858" s="18"/>
      <c r="P2858" s="14"/>
      <c r="Q2858" s="27"/>
      <c r="R2858" s="14"/>
      <c r="S2858" s="4"/>
      <c r="T2858" s="52"/>
      <c r="U2858" s="10"/>
      <c r="V2858" s="10"/>
      <c r="W2858" s="10"/>
      <c r="X2858" s="50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0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  <c r="EY2858" s="1"/>
      <c r="EZ2858" s="1"/>
      <c r="FA2858" s="1"/>
      <c r="FB2858" s="1"/>
      <c r="FC2858" s="1"/>
      <c r="FD2858" s="1"/>
      <c r="FE2858" s="1"/>
      <c r="FF2858" s="1"/>
      <c r="FG2858" s="1"/>
      <c r="FH2858" s="1"/>
      <c r="FI2858" s="1"/>
      <c r="FJ2858" s="1"/>
    </row>
    <row r="2859" spans="1:166" x14ac:dyDescent="0.15">
      <c r="A2859" s="65"/>
      <c r="B2859" s="15"/>
      <c r="C2859" s="7"/>
      <c r="D2859" s="13"/>
      <c r="E2859" s="14"/>
      <c r="F2859" s="14"/>
      <c r="G2859" s="14"/>
      <c r="H2859" s="14"/>
      <c r="I2859" s="13"/>
      <c r="J2859" s="52"/>
      <c r="K2859" s="2"/>
      <c r="L2859" s="18"/>
      <c r="M2859" s="12"/>
      <c r="N2859" s="12"/>
      <c r="O2859" s="18"/>
      <c r="P2859" s="14"/>
      <c r="Q2859" s="27"/>
      <c r="R2859" s="14"/>
      <c r="S2859" s="4"/>
      <c r="T2859" s="52"/>
      <c r="U2859" s="10"/>
      <c r="V2859" s="10"/>
      <c r="W2859" s="10"/>
      <c r="X2859" s="50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0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  <c r="EY2859" s="1"/>
      <c r="EZ2859" s="1"/>
      <c r="FA2859" s="1"/>
      <c r="FB2859" s="1"/>
      <c r="FC2859" s="1"/>
      <c r="FD2859" s="1"/>
      <c r="FE2859" s="1"/>
      <c r="FF2859" s="1"/>
      <c r="FG2859" s="1"/>
      <c r="FH2859" s="1"/>
      <c r="FI2859" s="1"/>
      <c r="FJ2859" s="1"/>
    </row>
    <row r="2860" spans="1:166" x14ac:dyDescent="0.15">
      <c r="A2860" s="65"/>
      <c r="B2860" s="15"/>
      <c r="C2860" s="7"/>
      <c r="D2860" s="13"/>
      <c r="E2860" s="14"/>
      <c r="F2860" s="14"/>
      <c r="G2860" s="14"/>
      <c r="H2860" s="14"/>
      <c r="I2860" s="13"/>
      <c r="J2860" s="52"/>
      <c r="K2860" s="2"/>
      <c r="L2860" s="18"/>
      <c r="M2860" s="12"/>
      <c r="N2860" s="12"/>
      <c r="O2860" s="18"/>
      <c r="P2860" s="14"/>
      <c r="Q2860" s="27"/>
      <c r="R2860" s="14"/>
      <c r="S2860" s="4"/>
      <c r="T2860" s="52"/>
      <c r="U2860" s="10"/>
      <c r="V2860" s="10"/>
      <c r="W2860" s="10"/>
      <c r="X2860" s="50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0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  <c r="EY2860" s="1"/>
      <c r="EZ2860" s="1"/>
      <c r="FA2860" s="1"/>
      <c r="FB2860" s="1"/>
      <c r="FC2860" s="1"/>
      <c r="FD2860" s="1"/>
      <c r="FE2860" s="1"/>
      <c r="FF2860" s="1"/>
      <c r="FG2860" s="1"/>
      <c r="FH2860" s="1"/>
      <c r="FI2860" s="1"/>
      <c r="FJ2860" s="1"/>
    </row>
    <row r="2861" spans="1:166" x14ac:dyDescent="0.15">
      <c r="A2861" s="65"/>
      <c r="B2861" s="15"/>
      <c r="C2861" s="7"/>
      <c r="D2861" s="13"/>
      <c r="E2861" s="14"/>
      <c r="F2861" s="14"/>
      <c r="G2861" s="14"/>
      <c r="H2861" s="14"/>
      <c r="I2861" s="13"/>
      <c r="J2861" s="52"/>
      <c r="K2861" s="2"/>
      <c r="L2861" s="18"/>
      <c r="M2861" s="12"/>
      <c r="N2861" s="12"/>
      <c r="O2861" s="18"/>
      <c r="P2861" s="14"/>
      <c r="Q2861" s="27"/>
      <c r="R2861" s="14"/>
      <c r="S2861" s="4"/>
      <c r="T2861" s="52"/>
      <c r="U2861" s="10"/>
      <c r="V2861" s="10"/>
      <c r="W2861" s="10"/>
      <c r="X2861" s="50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0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  <c r="EY2861" s="1"/>
      <c r="EZ2861" s="1"/>
      <c r="FA2861" s="1"/>
      <c r="FB2861" s="1"/>
      <c r="FC2861" s="1"/>
      <c r="FD2861" s="1"/>
      <c r="FE2861" s="1"/>
      <c r="FF2861" s="1"/>
      <c r="FG2861" s="1"/>
      <c r="FH2861" s="1"/>
      <c r="FI2861" s="1"/>
      <c r="FJ2861" s="1"/>
    </row>
    <row r="2862" spans="1:166" x14ac:dyDescent="0.15">
      <c r="A2862" s="65"/>
      <c r="B2862" s="15"/>
      <c r="C2862" s="7"/>
      <c r="D2862" s="13"/>
      <c r="E2862" s="14"/>
      <c r="F2862" s="14"/>
      <c r="G2862" s="14"/>
      <c r="H2862" s="14"/>
      <c r="I2862" s="13"/>
      <c r="J2862" s="52"/>
      <c r="K2862" s="2"/>
      <c r="L2862" s="18"/>
      <c r="M2862" s="12"/>
      <c r="N2862" s="12"/>
      <c r="O2862" s="18"/>
      <c r="P2862" s="14"/>
      <c r="Q2862" s="27"/>
      <c r="R2862" s="14"/>
      <c r="S2862" s="4"/>
      <c r="T2862" s="52"/>
      <c r="U2862" s="10"/>
      <c r="V2862" s="10"/>
      <c r="W2862" s="10"/>
      <c r="X2862" s="50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0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  <c r="EY2862" s="1"/>
      <c r="EZ2862" s="1"/>
      <c r="FA2862" s="1"/>
      <c r="FB2862" s="1"/>
      <c r="FC2862" s="1"/>
      <c r="FD2862" s="1"/>
      <c r="FE2862" s="1"/>
      <c r="FF2862" s="1"/>
      <c r="FG2862" s="1"/>
      <c r="FH2862" s="1"/>
      <c r="FI2862" s="1"/>
      <c r="FJ2862" s="1"/>
    </row>
    <row r="2863" spans="1:166" x14ac:dyDescent="0.15">
      <c r="A2863" s="65"/>
      <c r="B2863" s="15"/>
      <c r="C2863" s="7"/>
      <c r="D2863" s="13"/>
      <c r="E2863" s="14"/>
      <c r="F2863" s="14"/>
      <c r="G2863" s="14"/>
      <c r="H2863" s="14"/>
      <c r="I2863" s="13"/>
      <c r="J2863" s="52"/>
      <c r="K2863" s="2"/>
      <c r="L2863" s="18"/>
      <c r="M2863" s="12"/>
      <c r="N2863" s="12"/>
      <c r="O2863" s="18"/>
      <c r="P2863" s="14"/>
      <c r="Q2863" s="27"/>
      <c r="R2863" s="14"/>
      <c r="S2863" s="4"/>
      <c r="T2863" s="52"/>
      <c r="U2863" s="10"/>
      <c r="V2863" s="10"/>
      <c r="W2863" s="10"/>
      <c r="X2863" s="50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0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  <c r="EY2863" s="1"/>
      <c r="EZ2863" s="1"/>
      <c r="FA2863" s="1"/>
      <c r="FB2863" s="1"/>
      <c r="FC2863" s="1"/>
      <c r="FD2863" s="1"/>
      <c r="FE2863" s="1"/>
      <c r="FF2863" s="1"/>
      <c r="FG2863" s="1"/>
      <c r="FH2863" s="1"/>
      <c r="FI2863" s="1"/>
      <c r="FJ2863" s="1"/>
    </row>
    <row r="2864" spans="1:166" x14ac:dyDescent="0.15">
      <c r="A2864" s="65"/>
      <c r="B2864" s="15"/>
      <c r="C2864" s="7"/>
      <c r="D2864" s="13"/>
      <c r="E2864" s="14"/>
      <c r="F2864" s="14"/>
      <c r="G2864" s="14"/>
      <c r="H2864" s="14"/>
      <c r="I2864" s="13"/>
      <c r="J2864" s="52"/>
      <c r="K2864" s="2"/>
      <c r="L2864" s="18"/>
      <c r="M2864" s="12"/>
      <c r="N2864" s="12"/>
      <c r="O2864" s="18"/>
      <c r="P2864" s="14"/>
      <c r="Q2864" s="27"/>
      <c r="R2864" s="14"/>
      <c r="S2864" s="4"/>
      <c r="T2864" s="52"/>
      <c r="U2864" s="10"/>
      <c r="V2864" s="10"/>
      <c r="W2864" s="10"/>
      <c r="X2864" s="50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0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  <c r="EY2864" s="1"/>
      <c r="EZ2864" s="1"/>
      <c r="FA2864" s="1"/>
      <c r="FB2864" s="1"/>
      <c r="FC2864" s="1"/>
      <c r="FD2864" s="1"/>
      <c r="FE2864" s="1"/>
      <c r="FF2864" s="1"/>
      <c r="FG2864" s="1"/>
      <c r="FH2864" s="1"/>
      <c r="FI2864" s="1"/>
      <c r="FJ2864" s="1"/>
    </row>
    <row r="2865" spans="1:166" x14ac:dyDescent="0.15">
      <c r="A2865" s="65"/>
      <c r="B2865" s="15"/>
      <c r="C2865" s="7"/>
      <c r="D2865" s="13"/>
      <c r="E2865" s="14"/>
      <c r="F2865" s="14"/>
      <c r="G2865" s="14"/>
      <c r="H2865" s="14"/>
      <c r="I2865" s="13"/>
      <c r="J2865" s="52"/>
      <c r="K2865" s="2"/>
      <c r="L2865" s="18"/>
      <c r="M2865" s="12"/>
      <c r="N2865" s="12"/>
      <c r="O2865" s="18"/>
      <c r="P2865" s="14"/>
      <c r="Q2865" s="27"/>
      <c r="R2865" s="14"/>
      <c r="S2865" s="4"/>
      <c r="T2865" s="52"/>
      <c r="U2865" s="10"/>
      <c r="V2865" s="10"/>
      <c r="W2865" s="10"/>
      <c r="X2865" s="50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0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  <c r="EY2865" s="1"/>
      <c r="EZ2865" s="1"/>
      <c r="FA2865" s="1"/>
      <c r="FB2865" s="1"/>
      <c r="FC2865" s="1"/>
      <c r="FD2865" s="1"/>
      <c r="FE2865" s="1"/>
      <c r="FF2865" s="1"/>
      <c r="FG2865" s="1"/>
      <c r="FH2865" s="1"/>
      <c r="FI2865" s="1"/>
      <c r="FJ2865" s="1"/>
    </row>
    <row r="2866" spans="1:166" x14ac:dyDescent="0.15">
      <c r="A2866" s="65"/>
      <c r="B2866" s="15"/>
      <c r="C2866" s="7"/>
      <c r="D2866" s="13"/>
      <c r="E2866" s="14"/>
      <c r="F2866" s="14"/>
      <c r="G2866" s="14"/>
      <c r="H2866" s="14"/>
      <c r="I2866" s="13"/>
      <c r="J2866" s="52"/>
      <c r="K2866" s="2"/>
      <c r="L2866" s="18"/>
      <c r="M2866" s="12"/>
      <c r="N2866" s="12"/>
      <c r="O2866" s="18"/>
      <c r="P2866" s="14"/>
      <c r="Q2866" s="27"/>
      <c r="R2866" s="14"/>
      <c r="S2866" s="4"/>
      <c r="T2866" s="52"/>
      <c r="U2866" s="10"/>
      <c r="V2866" s="10"/>
      <c r="W2866" s="10"/>
      <c r="X2866" s="50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0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  <c r="EY2866" s="1"/>
      <c r="EZ2866" s="1"/>
      <c r="FA2866" s="1"/>
      <c r="FB2866" s="1"/>
      <c r="FC2866" s="1"/>
      <c r="FD2866" s="1"/>
      <c r="FE2866" s="1"/>
      <c r="FF2866" s="1"/>
      <c r="FG2866" s="1"/>
      <c r="FH2866" s="1"/>
      <c r="FI2866" s="1"/>
      <c r="FJ2866" s="1"/>
    </row>
    <row r="2867" spans="1:166" x14ac:dyDescent="0.15">
      <c r="A2867" s="65"/>
      <c r="B2867" s="15"/>
      <c r="C2867" s="7"/>
      <c r="D2867" s="13"/>
      <c r="E2867" s="14"/>
      <c r="F2867" s="14"/>
      <c r="G2867" s="14"/>
      <c r="H2867" s="14"/>
      <c r="I2867" s="13"/>
      <c r="J2867" s="52"/>
      <c r="K2867" s="2"/>
      <c r="L2867" s="18"/>
      <c r="M2867" s="12"/>
      <c r="N2867" s="12"/>
      <c r="O2867" s="18"/>
      <c r="P2867" s="14"/>
      <c r="Q2867" s="27"/>
      <c r="R2867" s="14"/>
      <c r="S2867" s="4"/>
      <c r="T2867" s="52"/>
      <c r="U2867" s="10"/>
      <c r="V2867" s="10"/>
      <c r="W2867" s="10"/>
      <c r="X2867" s="50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0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  <c r="EY2867" s="1"/>
      <c r="EZ2867" s="1"/>
      <c r="FA2867" s="1"/>
      <c r="FB2867" s="1"/>
      <c r="FC2867" s="1"/>
      <c r="FD2867" s="1"/>
      <c r="FE2867" s="1"/>
      <c r="FF2867" s="1"/>
      <c r="FG2867" s="1"/>
      <c r="FH2867" s="1"/>
      <c r="FI2867" s="1"/>
      <c r="FJ2867" s="1"/>
    </row>
    <row r="2868" spans="1:166" x14ac:dyDescent="0.15">
      <c r="A2868" s="65"/>
      <c r="B2868" s="15"/>
      <c r="C2868" s="7"/>
      <c r="D2868" s="13"/>
      <c r="E2868" s="14"/>
      <c r="F2868" s="14"/>
      <c r="G2868" s="14"/>
      <c r="H2868" s="14"/>
      <c r="I2868" s="13"/>
      <c r="J2868" s="52"/>
      <c r="K2868" s="2"/>
      <c r="L2868" s="18"/>
      <c r="M2868" s="12"/>
      <c r="N2868" s="12"/>
      <c r="O2868" s="18"/>
      <c r="P2868" s="14"/>
      <c r="Q2868" s="27"/>
      <c r="R2868" s="14"/>
      <c r="S2868" s="4"/>
      <c r="T2868" s="52"/>
      <c r="U2868" s="10"/>
      <c r="V2868" s="10"/>
      <c r="W2868" s="10"/>
      <c r="X2868" s="50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0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  <c r="EY2868" s="1"/>
      <c r="EZ2868" s="1"/>
      <c r="FA2868" s="1"/>
      <c r="FB2868" s="1"/>
      <c r="FC2868" s="1"/>
      <c r="FD2868" s="1"/>
      <c r="FE2868" s="1"/>
      <c r="FF2868" s="1"/>
      <c r="FG2868" s="1"/>
      <c r="FH2868" s="1"/>
      <c r="FI2868" s="1"/>
      <c r="FJ2868" s="1"/>
    </row>
    <row r="2869" spans="1:166" x14ac:dyDescent="0.15">
      <c r="A2869" s="65"/>
      <c r="B2869" s="15"/>
      <c r="C2869" s="7"/>
      <c r="D2869" s="13"/>
      <c r="E2869" s="14"/>
      <c r="F2869" s="14"/>
      <c r="G2869" s="14"/>
      <c r="H2869" s="14"/>
      <c r="I2869" s="13"/>
      <c r="J2869" s="52"/>
      <c r="K2869" s="2"/>
      <c r="L2869" s="18"/>
      <c r="M2869" s="12"/>
      <c r="N2869" s="12"/>
      <c r="O2869" s="18"/>
      <c r="P2869" s="14"/>
      <c r="Q2869" s="27"/>
      <c r="R2869" s="14"/>
      <c r="S2869" s="4"/>
      <c r="T2869" s="52"/>
      <c r="U2869" s="10"/>
      <c r="V2869" s="10"/>
      <c r="W2869" s="10"/>
      <c r="X2869" s="50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0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  <c r="EY2869" s="1"/>
      <c r="EZ2869" s="1"/>
      <c r="FA2869" s="1"/>
      <c r="FB2869" s="1"/>
      <c r="FC2869" s="1"/>
      <c r="FD2869" s="1"/>
      <c r="FE2869" s="1"/>
      <c r="FF2869" s="1"/>
      <c r="FG2869" s="1"/>
      <c r="FH2869" s="1"/>
      <c r="FI2869" s="1"/>
      <c r="FJ2869" s="1"/>
    </row>
    <row r="2870" spans="1:166" x14ac:dyDescent="0.15">
      <c r="A2870" s="65"/>
      <c r="B2870" s="15"/>
      <c r="C2870" s="7"/>
      <c r="D2870" s="13"/>
      <c r="E2870" s="14"/>
      <c r="F2870" s="14"/>
      <c r="G2870" s="14"/>
      <c r="H2870" s="14"/>
      <c r="I2870" s="13"/>
      <c r="J2870" s="52"/>
      <c r="K2870" s="2"/>
      <c r="L2870" s="18"/>
      <c r="M2870" s="12"/>
      <c r="N2870" s="12"/>
      <c r="O2870" s="18"/>
      <c r="P2870" s="14"/>
      <c r="Q2870" s="27"/>
      <c r="R2870" s="14"/>
      <c r="S2870" s="4"/>
      <c r="T2870" s="52"/>
      <c r="U2870" s="10"/>
      <c r="V2870" s="10"/>
      <c r="W2870" s="10"/>
      <c r="X2870" s="50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0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  <c r="EY2870" s="1"/>
      <c r="EZ2870" s="1"/>
      <c r="FA2870" s="1"/>
      <c r="FB2870" s="1"/>
      <c r="FC2870" s="1"/>
      <c r="FD2870" s="1"/>
      <c r="FE2870" s="1"/>
      <c r="FF2870" s="1"/>
      <c r="FG2870" s="1"/>
      <c r="FH2870" s="1"/>
      <c r="FI2870" s="1"/>
      <c r="FJ2870" s="1"/>
    </row>
    <row r="2871" spans="1:166" x14ac:dyDescent="0.15">
      <c r="A2871" s="65"/>
      <c r="B2871" s="15"/>
      <c r="C2871" s="7"/>
      <c r="D2871" s="13"/>
      <c r="E2871" s="14"/>
      <c r="F2871" s="14"/>
      <c r="G2871" s="14"/>
      <c r="H2871" s="14"/>
      <c r="I2871" s="13"/>
      <c r="J2871" s="52"/>
      <c r="K2871" s="2"/>
      <c r="L2871" s="18"/>
      <c r="M2871" s="12"/>
      <c r="N2871" s="12"/>
      <c r="O2871" s="18"/>
      <c r="P2871" s="14"/>
      <c r="Q2871" s="27"/>
      <c r="R2871" s="14"/>
      <c r="S2871" s="4"/>
      <c r="T2871" s="52"/>
      <c r="U2871" s="10"/>
      <c r="V2871" s="10"/>
      <c r="W2871" s="10"/>
      <c r="X2871" s="50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0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  <c r="EY2871" s="1"/>
      <c r="EZ2871" s="1"/>
      <c r="FA2871" s="1"/>
      <c r="FB2871" s="1"/>
      <c r="FC2871" s="1"/>
      <c r="FD2871" s="1"/>
      <c r="FE2871" s="1"/>
      <c r="FF2871" s="1"/>
      <c r="FG2871" s="1"/>
      <c r="FH2871" s="1"/>
      <c r="FI2871" s="1"/>
      <c r="FJ2871" s="1"/>
    </row>
    <row r="2872" spans="1:166" x14ac:dyDescent="0.15">
      <c r="A2872" s="65"/>
      <c r="B2872" s="15"/>
      <c r="C2872" s="7"/>
      <c r="D2872" s="13"/>
      <c r="E2872" s="14"/>
      <c r="F2872" s="14"/>
      <c r="G2872" s="14"/>
      <c r="H2872" s="14"/>
      <c r="I2872" s="13"/>
      <c r="J2872" s="52"/>
      <c r="K2872" s="2"/>
      <c r="L2872" s="18"/>
      <c r="M2872" s="12"/>
      <c r="N2872" s="12"/>
      <c r="O2872" s="18"/>
      <c r="P2872" s="14"/>
      <c r="Q2872" s="27"/>
      <c r="R2872" s="14"/>
      <c r="S2872" s="4"/>
      <c r="T2872" s="52"/>
      <c r="U2872" s="10"/>
      <c r="V2872" s="10"/>
      <c r="W2872" s="10"/>
      <c r="X2872" s="50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0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  <c r="EY2872" s="1"/>
      <c r="EZ2872" s="1"/>
      <c r="FA2872" s="1"/>
      <c r="FB2872" s="1"/>
      <c r="FC2872" s="1"/>
      <c r="FD2872" s="1"/>
      <c r="FE2872" s="1"/>
      <c r="FF2872" s="1"/>
      <c r="FG2872" s="1"/>
      <c r="FH2872" s="1"/>
      <c r="FI2872" s="1"/>
      <c r="FJ2872" s="1"/>
    </row>
    <row r="2873" spans="1:166" x14ac:dyDescent="0.15">
      <c r="A2873" s="65"/>
      <c r="B2873" s="15"/>
      <c r="C2873" s="7"/>
      <c r="D2873" s="13"/>
      <c r="E2873" s="14"/>
      <c r="F2873" s="14"/>
      <c r="G2873" s="14"/>
      <c r="H2873" s="14"/>
      <c r="I2873" s="13"/>
      <c r="J2873" s="52"/>
      <c r="K2873" s="2"/>
      <c r="L2873" s="18"/>
      <c r="M2873" s="12"/>
      <c r="N2873" s="12"/>
      <c r="O2873" s="18"/>
      <c r="P2873" s="14"/>
      <c r="Q2873" s="27"/>
      <c r="R2873" s="14"/>
      <c r="S2873" s="4"/>
      <c r="T2873" s="52"/>
      <c r="U2873" s="10"/>
      <c r="V2873" s="10"/>
      <c r="W2873" s="10"/>
      <c r="X2873" s="50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0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  <c r="EY2873" s="1"/>
      <c r="EZ2873" s="1"/>
      <c r="FA2873" s="1"/>
      <c r="FB2873" s="1"/>
      <c r="FC2873" s="1"/>
      <c r="FD2873" s="1"/>
      <c r="FE2873" s="1"/>
      <c r="FF2873" s="1"/>
      <c r="FG2873" s="1"/>
      <c r="FH2873" s="1"/>
      <c r="FI2873" s="1"/>
      <c r="FJ2873" s="1"/>
    </row>
    <row r="2874" spans="1:166" x14ac:dyDescent="0.15">
      <c r="A2874" s="65"/>
      <c r="B2874" s="15"/>
      <c r="C2874" s="7"/>
      <c r="D2874" s="13"/>
      <c r="E2874" s="14"/>
      <c r="F2874" s="14"/>
      <c r="G2874" s="14"/>
      <c r="H2874" s="14"/>
      <c r="I2874" s="13"/>
      <c r="J2874" s="52"/>
      <c r="K2874" s="2"/>
      <c r="L2874" s="18"/>
      <c r="M2874" s="12"/>
      <c r="N2874" s="12"/>
      <c r="O2874" s="18"/>
      <c r="P2874" s="14"/>
      <c r="Q2874" s="27"/>
      <c r="R2874" s="14"/>
      <c r="S2874" s="4"/>
      <c r="T2874" s="52"/>
      <c r="U2874" s="10"/>
      <c r="V2874" s="10"/>
      <c r="W2874" s="10"/>
      <c r="X2874" s="50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0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  <c r="EY2874" s="1"/>
      <c r="EZ2874" s="1"/>
      <c r="FA2874" s="1"/>
      <c r="FB2874" s="1"/>
      <c r="FC2874" s="1"/>
      <c r="FD2874" s="1"/>
      <c r="FE2874" s="1"/>
      <c r="FF2874" s="1"/>
      <c r="FG2874" s="1"/>
      <c r="FH2874" s="1"/>
      <c r="FI2874" s="1"/>
      <c r="FJ2874" s="1"/>
    </row>
    <row r="2875" spans="1:166" x14ac:dyDescent="0.15">
      <c r="A2875" s="65"/>
      <c r="B2875" s="15"/>
      <c r="C2875" s="7"/>
      <c r="D2875" s="13"/>
      <c r="E2875" s="14"/>
      <c r="F2875" s="14"/>
      <c r="G2875" s="14"/>
      <c r="H2875" s="14"/>
      <c r="I2875" s="13"/>
      <c r="J2875" s="52"/>
      <c r="K2875" s="2"/>
      <c r="L2875" s="18"/>
      <c r="M2875" s="12"/>
      <c r="N2875" s="12"/>
      <c r="O2875" s="18"/>
      <c r="P2875" s="14"/>
      <c r="Q2875" s="27"/>
      <c r="R2875" s="14"/>
      <c r="S2875" s="4"/>
      <c r="T2875" s="52"/>
      <c r="U2875" s="10"/>
      <c r="V2875" s="10"/>
      <c r="W2875" s="10"/>
      <c r="X2875" s="50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0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  <c r="EY2875" s="1"/>
      <c r="EZ2875" s="1"/>
      <c r="FA2875" s="1"/>
      <c r="FB2875" s="1"/>
      <c r="FC2875" s="1"/>
      <c r="FD2875" s="1"/>
      <c r="FE2875" s="1"/>
      <c r="FF2875" s="1"/>
      <c r="FG2875" s="1"/>
      <c r="FH2875" s="1"/>
      <c r="FI2875" s="1"/>
      <c r="FJ2875" s="1"/>
    </row>
    <row r="2876" spans="1:166" x14ac:dyDescent="0.15">
      <c r="A2876" s="65"/>
      <c r="B2876" s="15"/>
      <c r="C2876" s="7"/>
      <c r="D2876" s="13"/>
      <c r="E2876" s="14"/>
      <c r="F2876" s="14"/>
      <c r="G2876" s="14"/>
      <c r="H2876" s="14"/>
      <c r="I2876" s="13"/>
      <c r="J2876" s="52"/>
      <c r="K2876" s="2"/>
      <c r="L2876" s="18"/>
      <c r="M2876" s="12"/>
      <c r="N2876" s="12"/>
      <c r="O2876" s="18"/>
      <c r="P2876" s="14"/>
      <c r="Q2876" s="27"/>
      <c r="R2876" s="14"/>
      <c r="S2876" s="4"/>
      <c r="T2876" s="52"/>
      <c r="U2876" s="10"/>
      <c r="V2876" s="10"/>
      <c r="W2876" s="10"/>
      <c r="X2876" s="50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0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  <c r="EY2876" s="1"/>
      <c r="EZ2876" s="1"/>
      <c r="FA2876" s="1"/>
      <c r="FB2876" s="1"/>
      <c r="FC2876" s="1"/>
      <c r="FD2876" s="1"/>
      <c r="FE2876" s="1"/>
      <c r="FF2876" s="1"/>
      <c r="FG2876" s="1"/>
      <c r="FH2876" s="1"/>
      <c r="FI2876" s="1"/>
      <c r="FJ2876" s="1"/>
    </row>
    <row r="2877" spans="1:166" x14ac:dyDescent="0.15">
      <c r="A2877" s="65"/>
      <c r="B2877" s="15"/>
      <c r="C2877" s="7"/>
      <c r="D2877" s="13"/>
      <c r="E2877" s="14"/>
      <c r="F2877" s="14"/>
      <c r="G2877" s="14"/>
      <c r="H2877" s="14"/>
      <c r="I2877" s="13"/>
      <c r="J2877" s="52"/>
      <c r="K2877" s="2"/>
      <c r="L2877" s="18"/>
      <c r="M2877" s="12"/>
      <c r="N2877" s="12"/>
      <c r="O2877" s="18"/>
      <c r="P2877" s="14"/>
      <c r="Q2877" s="27"/>
      <c r="R2877" s="14"/>
      <c r="S2877" s="4"/>
      <c r="T2877" s="52"/>
      <c r="U2877" s="10"/>
      <c r="V2877" s="10"/>
      <c r="W2877" s="10"/>
      <c r="X2877" s="50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0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  <c r="EY2877" s="1"/>
      <c r="EZ2877" s="1"/>
      <c r="FA2877" s="1"/>
      <c r="FB2877" s="1"/>
      <c r="FC2877" s="1"/>
      <c r="FD2877" s="1"/>
      <c r="FE2877" s="1"/>
      <c r="FF2877" s="1"/>
      <c r="FG2877" s="1"/>
      <c r="FH2877" s="1"/>
      <c r="FI2877" s="1"/>
      <c r="FJ2877" s="1"/>
    </row>
    <row r="2878" spans="1:166" x14ac:dyDescent="0.15">
      <c r="A2878" s="65"/>
      <c r="B2878" s="15"/>
      <c r="C2878" s="7"/>
      <c r="D2878" s="13"/>
      <c r="E2878" s="14"/>
      <c r="F2878" s="14"/>
      <c r="G2878" s="14"/>
      <c r="H2878" s="14"/>
      <c r="I2878" s="13"/>
      <c r="J2878" s="52"/>
      <c r="K2878" s="2"/>
      <c r="L2878" s="18"/>
      <c r="M2878" s="12"/>
      <c r="N2878" s="12"/>
      <c r="O2878" s="18"/>
      <c r="P2878" s="14"/>
      <c r="Q2878" s="27"/>
      <c r="R2878" s="14"/>
      <c r="S2878" s="4"/>
      <c r="T2878" s="52"/>
      <c r="U2878" s="10"/>
      <c r="V2878" s="10"/>
      <c r="W2878" s="10"/>
      <c r="X2878" s="50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0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  <c r="EY2878" s="1"/>
      <c r="EZ2878" s="1"/>
      <c r="FA2878" s="1"/>
      <c r="FB2878" s="1"/>
      <c r="FC2878" s="1"/>
      <c r="FD2878" s="1"/>
      <c r="FE2878" s="1"/>
      <c r="FF2878" s="1"/>
      <c r="FG2878" s="1"/>
      <c r="FH2878" s="1"/>
      <c r="FI2878" s="1"/>
      <c r="FJ2878" s="1"/>
    </row>
    <row r="2879" spans="1:166" x14ac:dyDescent="0.15">
      <c r="A2879" s="65"/>
      <c r="B2879" s="15"/>
      <c r="C2879" s="7"/>
      <c r="D2879" s="13"/>
      <c r="E2879" s="14"/>
      <c r="F2879" s="14"/>
      <c r="G2879" s="14"/>
      <c r="H2879" s="14"/>
      <c r="I2879" s="13"/>
      <c r="J2879" s="52"/>
      <c r="K2879" s="2"/>
      <c r="L2879" s="18"/>
      <c r="M2879" s="12"/>
      <c r="N2879" s="12"/>
      <c r="O2879" s="18"/>
      <c r="P2879" s="14"/>
      <c r="Q2879" s="27"/>
      <c r="R2879" s="14"/>
      <c r="S2879" s="4"/>
      <c r="T2879" s="52"/>
      <c r="U2879" s="10"/>
      <c r="V2879" s="10"/>
      <c r="W2879" s="10"/>
      <c r="X2879" s="50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0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  <c r="EY2879" s="1"/>
      <c r="EZ2879" s="1"/>
      <c r="FA2879" s="1"/>
      <c r="FB2879" s="1"/>
      <c r="FC2879" s="1"/>
      <c r="FD2879" s="1"/>
      <c r="FE2879" s="1"/>
      <c r="FF2879" s="1"/>
      <c r="FG2879" s="1"/>
      <c r="FH2879" s="1"/>
      <c r="FI2879" s="1"/>
      <c r="FJ2879" s="1"/>
    </row>
    <row r="2880" spans="1:166" x14ac:dyDescent="0.15">
      <c r="A2880" s="65"/>
      <c r="B2880" s="15"/>
      <c r="C2880" s="7"/>
      <c r="D2880" s="13"/>
      <c r="E2880" s="14"/>
      <c r="F2880" s="14"/>
      <c r="G2880" s="14"/>
      <c r="H2880" s="14"/>
      <c r="I2880" s="13"/>
      <c r="J2880" s="52"/>
      <c r="K2880" s="2"/>
      <c r="L2880" s="18"/>
      <c r="M2880" s="12"/>
      <c r="N2880" s="12"/>
      <c r="O2880" s="18"/>
      <c r="P2880" s="14"/>
      <c r="Q2880" s="27"/>
      <c r="R2880" s="14"/>
      <c r="S2880" s="4"/>
      <c r="T2880" s="52"/>
      <c r="U2880" s="10"/>
      <c r="V2880" s="10"/>
      <c r="W2880" s="10"/>
      <c r="X2880" s="50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0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  <c r="EY2880" s="1"/>
      <c r="EZ2880" s="1"/>
      <c r="FA2880" s="1"/>
      <c r="FB2880" s="1"/>
      <c r="FC2880" s="1"/>
      <c r="FD2880" s="1"/>
      <c r="FE2880" s="1"/>
      <c r="FF2880" s="1"/>
      <c r="FG2880" s="1"/>
      <c r="FH2880" s="1"/>
      <c r="FI2880" s="1"/>
      <c r="FJ2880" s="1"/>
    </row>
    <row r="2881" spans="1:166" x14ac:dyDescent="0.15">
      <c r="A2881" s="65"/>
      <c r="B2881" s="15"/>
      <c r="C2881" s="7"/>
      <c r="D2881" s="13"/>
      <c r="E2881" s="14"/>
      <c r="F2881" s="14"/>
      <c r="G2881" s="14"/>
      <c r="H2881" s="14"/>
      <c r="I2881" s="13"/>
      <c r="J2881" s="52"/>
      <c r="K2881" s="2"/>
      <c r="L2881" s="18"/>
      <c r="M2881" s="12"/>
      <c r="N2881" s="12"/>
      <c r="O2881" s="18"/>
      <c r="P2881" s="14"/>
      <c r="Q2881" s="27"/>
      <c r="R2881" s="14"/>
      <c r="S2881" s="4"/>
      <c r="T2881" s="52"/>
      <c r="U2881" s="10"/>
      <c r="V2881" s="10"/>
      <c r="W2881" s="10"/>
      <c r="X2881" s="50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0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  <c r="EY2881" s="1"/>
      <c r="EZ2881" s="1"/>
      <c r="FA2881" s="1"/>
      <c r="FB2881" s="1"/>
      <c r="FC2881" s="1"/>
      <c r="FD2881" s="1"/>
      <c r="FE2881" s="1"/>
      <c r="FF2881" s="1"/>
      <c r="FG2881" s="1"/>
      <c r="FH2881" s="1"/>
      <c r="FI2881" s="1"/>
      <c r="FJ2881" s="1"/>
    </row>
    <row r="2882" spans="1:166" x14ac:dyDescent="0.15">
      <c r="A2882" s="65"/>
      <c r="B2882" s="15"/>
      <c r="C2882" s="7"/>
      <c r="D2882" s="13"/>
      <c r="E2882" s="14"/>
      <c r="F2882" s="14"/>
      <c r="G2882" s="14"/>
      <c r="H2882" s="14"/>
      <c r="I2882" s="13"/>
      <c r="J2882" s="52"/>
      <c r="K2882" s="2"/>
      <c r="L2882" s="18"/>
      <c r="M2882" s="12"/>
      <c r="N2882" s="12"/>
      <c r="O2882" s="18"/>
      <c r="P2882" s="14"/>
      <c r="Q2882" s="27"/>
      <c r="R2882" s="14"/>
      <c r="S2882" s="4"/>
      <c r="T2882" s="52"/>
      <c r="U2882" s="10"/>
      <c r="V2882" s="10"/>
      <c r="W2882" s="10"/>
      <c r="X2882" s="50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0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  <c r="EY2882" s="1"/>
      <c r="EZ2882" s="1"/>
      <c r="FA2882" s="1"/>
      <c r="FB2882" s="1"/>
      <c r="FC2882" s="1"/>
      <c r="FD2882" s="1"/>
      <c r="FE2882" s="1"/>
      <c r="FF2882" s="1"/>
      <c r="FG2882" s="1"/>
      <c r="FH2882" s="1"/>
      <c r="FI2882" s="1"/>
      <c r="FJ2882" s="1"/>
    </row>
    <row r="2883" spans="1:166" x14ac:dyDescent="0.15">
      <c r="A2883" s="65"/>
      <c r="B2883" s="15"/>
      <c r="C2883" s="7"/>
      <c r="D2883" s="13"/>
      <c r="E2883" s="14"/>
      <c r="F2883" s="14"/>
      <c r="G2883" s="14"/>
      <c r="H2883" s="14"/>
      <c r="I2883" s="13"/>
      <c r="J2883" s="52"/>
      <c r="K2883" s="2"/>
      <c r="L2883" s="18"/>
      <c r="M2883" s="12"/>
      <c r="N2883" s="12"/>
      <c r="O2883" s="18"/>
      <c r="P2883" s="14"/>
      <c r="Q2883" s="27"/>
      <c r="R2883" s="14"/>
      <c r="S2883" s="4"/>
      <c r="T2883" s="52"/>
      <c r="U2883" s="10"/>
      <c r="V2883" s="10"/>
      <c r="W2883" s="10"/>
      <c r="X2883" s="50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0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  <c r="EY2883" s="1"/>
      <c r="EZ2883" s="1"/>
      <c r="FA2883" s="1"/>
      <c r="FB2883" s="1"/>
      <c r="FC2883" s="1"/>
      <c r="FD2883" s="1"/>
      <c r="FE2883" s="1"/>
      <c r="FF2883" s="1"/>
      <c r="FG2883" s="1"/>
      <c r="FH2883" s="1"/>
      <c r="FI2883" s="1"/>
      <c r="FJ2883" s="1"/>
    </row>
    <row r="2884" spans="1:166" x14ac:dyDescent="0.15">
      <c r="A2884" s="65"/>
      <c r="B2884" s="15"/>
      <c r="C2884" s="7"/>
      <c r="D2884" s="13"/>
      <c r="E2884" s="14"/>
      <c r="F2884" s="14"/>
      <c r="G2884" s="14"/>
      <c r="H2884" s="14"/>
      <c r="I2884" s="13"/>
      <c r="J2884" s="52"/>
      <c r="K2884" s="2"/>
      <c r="L2884" s="18"/>
      <c r="M2884" s="12"/>
      <c r="N2884" s="12"/>
      <c r="O2884" s="18"/>
      <c r="P2884" s="14"/>
      <c r="Q2884" s="27"/>
      <c r="R2884" s="14"/>
      <c r="S2884" s="4"/>
      <c r="T2884" s="52"/>
      <c r="U2884" s="10"/>
      <c r="V2884" s="10"/>
      <c r="W2884" s="10"/>
      <c r="X2884" s="50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0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  <c r="EY2884" s="1"/>
      <c r="EZ2884" s="1"/>
      <c r="FA2884" s="1"/>
      <c r="FB2884" s="1"/>
      <c r="FC2884" s="1"/>
      <c r="FD2884" s="1"/>
      <c r="FE2884" s="1"/>
      <c r="FF2884" s="1"/>
      <c r="FG2884" s="1"/>
      <c r="FH2884" s="1"/>
      <c r="FI2884" s="1"/>
      <c r="FJ2884" s="1"/>
    </row>
    <row r="2885" spans="1:166" x14ac:dyDescent="0.15">
      <c r="A2885" s="65"/>
      <c r="B2885" s="15"/>
      <c r="C2885" s="7"/>
      <c r="D2885" s="13"/>
      <c r="E2885" s="14"/>
      <c r="F2885" s="14"/>
      <c r="G2885" s="14"/>
      <c r="H2885" s="14"/>
      <c r="I2885" s="13"/>
      <c r="J2885" s="52"/>
      <c r="K2885" s="2"/>
      <c r="L2885" s="18"/>
      <c r="M2885" s="12"/>
      <c r="N2885" s="12"/>
      <c r="O2885" s="18"/>
      <c r="P2885" s="14"/>
      <c r="Q2885" s="27"/>
      <c r="R2885" s="14"/>
      <c r="S2885" s="4"/>
      <c r="T2885" s="52"/>
      <c r="U2885" s="10"/>
      <c r="V2885" s="10"/>
      <c r="W2885" s="10"/>
      <c r="X2885" s="50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0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  <c r="EY2885" s="1"/>
      <c r="EZ2885" s="1"/>
      <c r="FA2885" s="1"/>
      <c r="FB2885" s="1"/>
      <c r="FC2885" s="1"/>
      <c r="FD2885" s="1"/>
      <c r="FE2885" s="1"/>
      <c r="FF2885" s="1"/>
      <c r="FG2885" s="1"/>
      <c r="FH2885" s="1"/>
      <c r="FI2885" s="1"/>
      <c r="FJ2885" s="1"/>
    </row>
    <row r="2886" spans="1:166" x14ac:dyDescent="0.15">
      <c r="A2886" s="65"/>
      <c r="B2886" s="15"/>
      <c r="C2886" s="7"/>
      <c r="D2886" s="13"/>
      <c r="E2886" s="14"/>
      <c r="F2886" s="14"/>
      <c r="G2886" s="14"/>
      <c r="H2886" s="14"/>
      <c r="I2886" s="13"/>
      <c r="J2886" s="52"/>
      <c r="K2886" s="2"/>
      <c r="L2886" s="18"/>
      <c r="M2886" s="12"/>
      <c r="N2886" s="12"/>
      <c r="O2886" s="18"/>
      <c r="P2886" s="14"/>
      <c r="Q2886" s="27"/>
      <c r="R2886" s="14"/>
      <c r="S2886" s="4"/>
      <c r="T2886" s="52"/>
      <c r="U2886" s="10"/>
      <c r="V2886" s="10"/>
      <c r="W2886" s="10"/>
      <c r="X2886" s="50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0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  <c r="EY2886" s="1"/>
      <c r="EZ2886" s="1"/>
      <c r="FA2886" s="1"/>
      <c r="FB2886" s="1"/>
      <c r="FC2886" s="1"/>
      <c r="FD2886" s="1"/>
      <c r="FE2886" s="1"/>
      <c r="FF2886" s="1"/>
      <c r="FG2886" s="1"/>
      <c r="FH2886" s="1"/>
      <c r="FI2886" s="1"/>
      <c r="FJ2886" s="1"/>
    </row>
    <row r="2887" spans="1:166" x14ac:dyDescent="0.15">
      <c r="A2887" s="65"/>
      <c r="B2887" s="15"/>
      <c r="C2887" s="7"/>
      <c r="D2887" s="13"/>
      <c r="E2887" s="14"/>
      <c r="F2887" s="14"/>
      <c r="G2887" s="14"/>
      <c r="H2887" s="14"/>
      <c r="I2887" s="13"/>
      <c r="J2887" s="52"/>
      <c r="K2887" s="2"/>
      <c r="L2887" s="18"/>
      <c r="M2887" s="12"/>
      <c r="N2887" s="12"/>
      <c r="O2887" s="18"/>
      <c r="P2887" s="14"/>
      <c r="Q2887" s="27"/>
      <c r="R2887" s="14"/>
      <c r="S2887" s="4"/>
      <c r="T2887" s="52"/>
      <c r="U2887" s="10"/>
      <c r="V2887" s="10"/>
      <c r="W2887" s="10"/>
      <c r="X2887" s="50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0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  <c r="EY2887" s="1"/>
      <c r="EZ2887" s="1"/>
      <c r="FA2887" s="1"/>
      <c r="FB2887" s="1"/>
      <c r="FC2887" s="1"/>
      <c r="FD2887" s="1"/>
      <c r="FE2887" s="1"/>
      <c r="FF2887" s="1"/>
      <c r="FG2887" s="1"/>
      <c r="FH2887" s="1"/>
      <c r="FI2887" s="1"/>
      <c r="FJ2887" s="1"/>
    </row>
    <row r="2888" spans="1:166" x14ac:dyDescent="0.15">
      <c r="A2888" s="65"/>
      <c r="B2888" s="15"/>
      <c r="C2888" s="7"/>
      <c r="D2888" s="13"/>
      <c r="E2888" s="14"/>
      <c r="F2888" s="14"/>
      <c r="G2888" s="14"/>
      <c r="H2888" s="14"/>
      <c r="I2888" s="13"/>
      <c r="J2888" s="52"/>
      <c r="K2888" s="2"/>
      <c r="L2888" s="18"/>
      <c r="M2888" s="12"/>
      <c r="N2888" s="12"/>
      <c r="O2888" s="18"/>
      <c r="P2888" s="14"/>
      <c r="Q2888" s="27"/>
      <c r="R2888" s="14"/>
      <c r="S2888" s="4"/>
      <c r="T2888" s="52"/>
      <c r="U2888" s="10"/>
      <c r="V2888" s="10"/>
      <c r="W2888" s="10"/>
      <c r="X2888" s="50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0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  <c r="EY2888" s="1"/>
      <c r="EZ2888" s="1"/>
      <c r="FA2888" s="1"/>
      <c r="FB2888" s="1"/>
      <c r="FC2888" s="1"/>
      <c r="FD2888" s="1"/>
      <c r="FE2888" s="1"/>
      <c r="FF2888" s="1"/>
      <c r="FG2888" s="1"/>
      <c r="FH2888" s="1"/>
      <c r="FI2888" s="1"/>
      <c r="FJ2888" s="1"/>
    </row>
    <row r="2889" spans="1:166" x14ac:dyDescent="0.15">
      <c r="A2889" s="65"/>
      <c r="B2889" s="15"/>
      <c r="C2889" s="7"/>
      <c r="D2889" s="13"/>
      <c r="E2889" s="14"/>
      <c r="F2889" s="14"/>
      <c r="G2889" s="14"/>
      <c r="H2889" s="14"/>
      <c r="I2889" s="13"/>
      <c r="J2889" s="52"/>
      <c r="K2889" s="2"/>
      <c r="L2889" s="18"/>
      <c r="M2889" s="12"/>
      <c r="N2889" s="12"/>
      <c r="O2889" s="18"/>
      <c r="P2889" s="14"/>
      <c r="Q2889" s="27"/>
      <c r="R2889" s="14"/>
      <c r="S2889" s="4"/>
      <c r="T2889" s="52"/>
      <c r="U2889" s="10"/>
      <c r="V2889" s="10"/>
      <c r="W2889" s="10"/>
      <c r="X2889" s="50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0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  <c r="EY2889" s="1"/>
      <c r="EZ2889" s="1"/>
      <c r="FA2889" s="1"/>
      <c r="FB2889" s="1"/>
      <c r="FC2889" s="1"/>
      <c r="FD2889" s="1"/>
      <c r="FE2889" s="1"/>
      <c r="FF2889" s="1"/>
      <c r="FG2889" s="1"/>
      <c r="FH2889" s="1"/>
      <c r="FI2889" s="1"/>
      <c r="FJ2889" s="1"/>
    </row>
    <row r="2890" spans="1:166" x14ac:dyDescent="0.15">
      <c r="A2890" s="65"/>
      <c r="B2890" s="15"/>
      <c r="C2890" s="7"/>
      <c r="D2890" s="13"/>
      <c r="E2890" s="14"/>
      <c r="F2890" s="14"/>
      <c r="G2890" s="14"/>
      <c r="H2890" s="14"/>
      <c r="I2890" s="13"/>
      <c r="J2890" s="52"/>
      <c r="K2890" s="2"/>
      <c r="L2890" s="18"/>
      <c r="M2890" s="12"/>
      <c r="N2890" s="12"/>
      <c r="O2890" s="18"/>
      <c r="P2890" s="14"/>
      <c r="Q2890" s="27"/>
      <c r="R2890" s="14"/>
      <c r="S2890" s="4"/>
      <c r="T2890" s="52"/>
      <c r="U2890" s="10"/>
      <c r="V2890" s="10"/>
      <c r="W2890" s="10"/>
      <c r="X2890" s="50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0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  <c r="EY2890" s="1"/>
      <c r="EZ2890" s="1"/>
      <c r="FA2890" s="1"/>
      <c r="FB2890" s="1"/>
      <c r="FC2890" s="1"/>
      <c r="FD2890" s="1"/>
      <c r="FE2890" s="1"/>
      <c r="FF2890" s="1"/>
      <c r="FG2890" s="1"/>
      <c r="FH2890" s="1"/>
      <c r="FI2890" s="1"/>
      <c r="FJ2890" s="1"/>
    </row>
    <row r="2891" spans="1:166" x14ac:dyDescent="0.15">
      <c r="A2891" s="65"/>
      <c r="B2891" s="15"/>
      <c r="C2891" s="7"/>
      <c r="D2891" s="13"/>
      <c r="E2891" s="14"/>
      <c r="F2891" s="14"/>
      <c r="G2891" s="14"/>
      <c r="H2891" s="14"/>
      <c r="I2891" s="13"/>
      <c r="J2891" s="52"/>
      <c r="K2891" s="2"/>
      <c r="L2891" s="18"/>
      <c r="M2891" s="12"/>
      <c r="N2891" s="12"/>
      <c r="O2891" s="18"/>
      <c r="P2891" s="14"/>
      <c r="Q2891" s="27"/>
      <c r="R2891" s="14"/>
      <c r="S2891" s="4"/>
      <c r="T2891" s="52"/>
      <c r="U2891" s="10"/>
      <c r="V2891" s="10"/>
      <c r="W2891" s="10"/>
      <c r="X2891" s="50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0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  <c r="EY2891" s="1"/>
      <c r="EZ2891" s="1"/>
      <c r="FA2891" s="1"/>
      <c r="FB2891" s="1"/>
      <c r="FC2891" s="1"/>
      <c r="FD2891" s="1"/>
      <c r="FE2891" s="1"/>
      <c r="FF2891" s="1"/>
      <c r="FG2891" s="1"/>
      <c r="FH2891" s="1"/>
      <c r="FI2891" s="1"/>
      <c r="FJ2891" s="1"/>
    </row>
    <row r="2892" spans="1:166" x14ac:dyDescent="0.15">
      <c r="A2892" s="65"/>
      <c r="B2892" s="15"/>
      <c r="C2892" s="7"/>
      <c r="D2892" s="13"/>
      <c r="E2892" s="14"/>
      <c r="F2892" s="14"/>
      <c r="G2892" s="14"/>
      <c r="H2892" s="14"/>
      <c r="I2892" s="13"/>
      <c r="J2892" s="52"/>
      <c r="K2892" s="2"/>
      <c r="L2892" s="18"/>
      <c r="M2892" s="12"/>
      <c r="N2892" s="12"/>
      <c r="O2892" s="18"/>
      <c r="P2892" s="14"/>
      <c r="Q2892" s="27"/>
      <c r="R2892" s="14"/>
      <c r="S2892" s="4"/>
      <c r="T2892" s="52"/>
      <c r="U2892" s="10"/>
      <c r="V2892" s="10"/>
      <c r="W2892" s="10"/>
      <c r="X2892" s="50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0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  <c r="EY2892" s="1"/>
      <c r="EZ2892" s="1"/>
      <c r="FA2892" s="1"/>
      <c r="FB2892" s="1"/>
      <c r="FC2892" s="1"/>
      <c r="FD2892" s="1"/>
      <c r="FE2892" s="1"/>
      <c r="FF2892" s="1"/>
      <c r="FG2892" s="1"/>
      <c r="FH2892" s="1"/>
      <c r="FI2892" s="1"/>
      <c r="FJ2892" s="1"/>
    </row>
    <row r="2893" spans="1:166" x14ac:dyDescent="0.15">
      <c r="A2893" s="65"/>
      <c r="B2893" s="15"/>
      <c r="C2893" s="7"/>
      <c r="D2893" s="13"/>
      <c r="E2893" s="14"/>
      <c r="F2893" s="14"/>
      <c r="G2893" s="14"/>
      <c r="H2893" s="14"/>
      <c r="I2893" s="13"/>
      <c r="J2893" s="52"/>
      <c r="K2893" s="2"/>
      <c r="L2893" s="18"/>
      <c r="M2893" s="12"/>
      <c r="N2893" s="12"/>
      <c r="O2893" s="18"/>
      <c r="P2893" s="14"/>
      <c r="Q2893" s="27"/>
      <c r="R2893" s="14"/>
      <c r="S2893" s="4"/>
      <c r="T2893" s="52"/>
      <c r="U2893" s="10"/>
      <c r="V2893" s="10"/>
      <c r="W2893" s="10"/>
      <c r="X2893" s="50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0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  <c r="EY2893" s="1"/>
      <c r="EZ2893" s="1"/>
      <c r="FA2893" s="1"/>
      <c r="FB2893" s="1"/>
      <c r="FC2893" s="1"/>
      <c r="FD2893" s="1"/>
      <c r="FE2893" s="1"/>
      <c r="FF2893" s="1"/>
      <c r="FG2893" s="1"/>
      <c r="FH2893" s="1"/>
      <c r="FI2893" s="1"/>
      <c r="FJ2893" s="1"/>
    </row>
    <row r="2894" spans="1:166" x14ac:dyDescent="0.15">
      <c r="A2894" s="65"/>
      <c r="B2894" s="15"/>
      <c r="C2894" s="7"/>
      <c r="D2894" s="13"/>
      <c r="E2894" s="14"/>
      <c r="F2894" s="14"/>
      <c r="G2894" s="14"/>
      <c r="H2894" s="14"/>
      <c r="I2894" s="13"/>
      <c r="J2894" s="52"/>
      <c r="K2894" s="2"/>
      <c r="L2894" s="18"/>
      <c r="M2894" s="12"/>
      <c r="N2894" s="12"/>
      <c r="O2894" s="18"/>
      <c r="P2894" s="14"/>
      <c r="Q2894" s="27"/>
      <c r="R2894" s="14"/>
      <c r="S2894" s="4"/>
      <c r="T2894" s="52"/>
      <c r="U2894" s="10"/>
      <c r="V2894" s="10"/>
      <c r="W2894" s="10"/>
      <c r="X2894" s="50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0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  <c r="EY2894" s="1"/>
      <c r="EZ2894" s="1"/>
      <c r="FA2894" s="1"/>
      <c r="FB2894" s="1"/>
      <c r="FC2894" s="1"/>
      <c r="FD2894" s="1"/>
      <c r="FE2894" s="1"/>
      <c r="FF2894" s="1"/>
      <c r="FG2894" s="1"/>
      <c r="FH2894" s="1"/>
      <c r="FI2894" s="1"/>
      <c r="FJ2894" s="1"/>
    </row>
    <row r="2895" spans="1:166" x14ac:dyDescent="0.15">
      <c r="A2895" s="65"/>
      <c r="B2895" s="15"/>
      <c r="C2895" s="7"/>
      <c r="D2895" s="13"/>
      <c r="E2895" s="14"/>
      <c r="F2895" s="14"/>
      <c r="G2895" s="14"/>
      <c r="H2895" s="14"/>
      <c r="I2895" s="13"/>
      <c r="J2895" s="52"/>
      <c r="K2895" s="2"/>
      <c r="L2895" s="18"/>
      <c r="M2895" s="12"/>
      <c r="N2895" s="12"/>
      <c r="O2895" s="18"/>
      <c r="P2895" s="14"/>
      <c r="Q2895" s="27"/>
      <c r="R2895" s="14"/>
      <c r="S2895" s="4"/>
      <c r="T2895" s="52"/>
      <c r="U2895" s="10"/>
      <c r="V2895" s="10"/>
      <c r="W2895" s="10"/>
      <c r="X2895" s="50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0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  <c r="EY2895" s="1"/>
      <c r="EZ2895" s="1"/>
      <c r="FA2895" s="1"/>
      <c r="FB2895" s="1"/>
      <c r="FC2895" s="1"/>
      <c r="FD2895" s="1"/>
      <c r="FE2895" s="1"/>
      <c r="FF2895" s="1"/>
      <c r="FG2895" s="1"/>
      <c r="FH2895" s="1"/>
      <c r="FI2895" s="1"/>
      <c r="FJ2895" s="1"/>
    </row>
    <row r="2896" spans="1:166" x14ac:dyDescent="0.15">
      <c r="A2896" s="65"/>
      <c r="B2896" s="15"/>
      <c r="C2896" s="7"/>
      <c r="D2896" s="13"/>
      <c r="E2896" s="14"/>
      <c r="F2896" s="14"/>
      <c r="G2896" s="14"/>
      <c r="H2896" s="14"/>
      <c r="I2896" s="13"/>
      <c r="J2896" s="52"/>
      <c r="K2896" s="2"/>
      <c r="L2896" s="18"/>
      <c r="M2896" s="12"/>
      <c r="N2896" s="12"/>
      <c r="O2896" s="18"/>
      <c r="P2896" s="14"/>
      <c r="Q2896" s="27"/>
      <c r="R2896" s="14"/>
      <c r="S2896" s="4"/>
      <c r="T2896" s="52"/>
      <c r="U2896" s="10"/>
      <c r="V2896" s="10"/>
      <c r="W2896" s="10"/>
      <c r="X2896" s="50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0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  <c r="EY2896" s="1"/>
      <c r="EZ2896" s="1"/>
      <c r="FA2896" s="1"/>
      <c r="FB2896" s="1"/>
      <c r="FC2896" s="1"/>
      <c r="FD2896" s="1"/>
      <c r="FE2896" s="1"/>
      <c r="FF2896" s="1"/>
      <c r="FG2896" s="1"/>
      <c r="FH2896" s="1"/>
      <c r="FI2896" s="1"/>
      <c r="FJ2896" s="1"/>
    </row>
    <row r="2897" spans="1:166" x14ac:dyDescent="0.15">
      <c r="A2897" s="65"/>
      <c r="B2897" s="15"/>
      <c r="C2897" s="7"/>
      <c r="D2897" s="13"/>
      <c r="E2897" s="14"/>
      <c r="F2897" s="14"/>
      <c r="G2897" s="14"/>
      <c r="H2897" s="14"/>
      <c r="I2897" s="13"/>
      <c r="J2897" s="52"/>
      <c r="K2897" s="2"/>
      <c r="L2897" s="18"/>
      <c r="M2897" s="12"/>
      <c r="N2897" s="12"/>
      <c r="O2897" s="18"/>
      <c r="P2897" s="14"/>
      <c r="Q2897" s="27"/>
      <c r="R2897" s="14"/>
      <c r="S2897" s="4"/>
      <c r="T2897" s="52"/>
      <c r="U2897" s="10"/>
      <c r="V2897" s="10"/>
      <c r="W2897" s="10"/>
      <c r="X2897" s="50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0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  <c r="EY2897" s="1"/>
      <c r="EZ2897" s="1"/>
      <c r="FA2897" s="1"/>
      <c r="FB2897" s="1"/>
      <c r="FC2897" s="1"/>
      <c r="FD2897" s="1"/>
      <c r="FE2897" s="1"/>
      <c r="FF2897" s="1"/>
      <c r="FG2897" s="1"/>
      <c r="FH2897" s="1"/>
      <c r="FI2897" s="1"/>
      <c r="FJ2897" s="1"/>
    </row>
    <row r="2898" spans="1:166" x14ac:dyDescent="0.15">
      <c r="A2898" s="65"/>
      <c r="B2898" s="15"/>
      <c r="C2898" s="7"/>
      <c r="D2898" s="13"/>
      <c r="E2898" s="14"/>
      <c r="F2898" s="14"/>
      <c r="G2898" s="14"/>
      <c r="H2898" s="14"/>
      <c r="I2898" s="13"/>
      <c r="J2898" s="52"/>
      <c r="K2898" s="2"/>
      <c r="L2898" s="18"/>
      <c r="M2898" s="12"/>
      <c r="N2898" s="12"/>
      <c r="O2898" s="18"/>
      <c r="P2898" s="14"/>
      <c r="Q2898" s="27"/>
      <c r="R2898" s="14"/>
      <c r="S2898" s="4"/>
      <c r="T2898" s="52"/>
      <c r="U2898" s="10"/>
      <c r="V2898" s="10"/>
      <c r="W2898" s="10"/>
      <c r="X2898" s="50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0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  <c r="EY2898" s="1"/>
      <c r="EZ2898" s="1"/>
      <c r="FA2898" s="1"/>
      <c r="FB2898" s="1"/>
      <c r="FC2898" s="1"/>
      <c r="FD2898" s="1"/>
      <c r="FE2898" s="1"/>
      <c r="FF2898" s="1"/>
      <c r="FG2898" s="1"/>
      <c r="FH2898" s="1"/>
      <c r="FI2898" s="1"/>
      <c r="FJ2898" s="1"/>
    </row>
    <row r="2899" spans="1:166" x14ac:dyDescent="0.15">
      <c r="A2899" s="65"/>
      <c r="B2899" s="15"/>
      <c r="C2899" s="7"/>
      <c r="D2899" s="13"/>
      <c r="E2899" s="14"/>
      <c r="F2899" s="14"/>
      <c r="G2899" s="14"/>
      <c r="H2899" s="14"/>
      <c r="I2899" s="13"/>
      <c r="J2899" s="52"/>
      <c r="K2899" s="2"/>
      <c r="L2899" s="18"/>
      <c r="M2899" s="12"/>
      <c r="N2899" s="12"/>
      <c r="O2899" s="18"/>
      <c r="P2899" s="14"/>
      <c r="Q2899" s="27"/>
      <c r="R2899" s="14"/>
      <c r="S2899" s="4"/>
      <c r="T2899" s="52"/>
      <c r="U2899" s="10"/>
      <c r="V2899" s="10"/>
      <c r="W2899" s="10"/>
      <c r="X2899" s="50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0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  <c r="EY2899" s="1"/>
      <c r="EZ2899" s="1"/>
      <c r="FA2899" s="1"/>
      <c r="FB2899" s="1"/>
      <c r="FC2899" s="1"/>
      <c r="FD2899" s="1"/>
      <c r="FE2899" s="1"/>
      <c r="FF2899" s="1"/>
      <c r="FG2899" s="1"/>
      <c r="FH2899" s="1"/>
      <c r="FI2899" s="1"/>
      <c r="FJ2899" s="1"/>
    </row>
    <row r="2900" spans="1:166" x14ac:dyDescent="0.15">
      <c r="A2900" s="65"/>
      <c r="B2900" s="15"/>
      <c r="C2900" s="7"/>
      <c r="D2900" s="13"/>
      <c r="E2900" s="14"/>
      <c r="F2900" s="14"/>
      <c r="G2900" s="14"/>
      <c r="H2900" s="14"/>
      <c r="I2900" s="13"/>
      <c r="J2900" s="52"/>
      <c r="K2900" s="2"/>
      <c r="L2900" s="18"/>
      <c r="M2900" s="12"/>
      <c r="N2900" s="12"/>
      <c r="O2900" s="18"/>
      <c r="P2900" s="14"/>
      <c r="Q2900" s="27"/>
      <c r="R2900" s="14"/>
      <c r="S2900" s="4"/>
      <c r="T2900" s="52"/>
      <c r="U2900" s="10"/>
      <c r="V2900" s="10"/>
      <c r="W2900" s="10"/>
      <c r="X2900" s="50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0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  <c r="EY2900" s="1"/>
      <c r="EZ2900" s="1"/>
      <c r="FA2900" s="1"/>
      <c r="FB2900" s="1"/>
      <c r="FC2900" s="1"/>
      <c r="FD2900" s="1"/>
      <c r="FE2900" s="1"/>
      <c r="FF2900" s="1"/>
      <c r="FG2900" s="1"/>
      <c r="FH2900" s="1"/>
      <c r="FI2900" s="1"/>
      <c r="FJ2900" s="1"/>
    </row>
    <row r="2901" spans="1:166" x14ac:dyDescent="0.15">
      <c r="A2901" s="65"/>
      <c r="B2901" s="15"/>
      <c r="C2901" s="7"/>
      <c r="D2901" s="13"/>
      <c r="E2901" s="14"/>
      <c r="F2901" s="14"/>
      <c r="G2901" s="14"/>
      <c r="H2901" s="14"/>
      <c r="I2901" s="13"/>
      <c r="J2901" s="52"/>
      <c r="K2901" s="2"/>
      <c r="L2901" s="18"/>
      <c r="M2901" s="12"/>
      <c r="N2901" s="12"/>
      <c r="O2901" s="18"/>
      <c r="P2901" s="14"/>
      <c r="Q2901" s="27"/>
      <c r="R2901" s="14"/>
      <c r="S2901" s="4"/>
      <c r="T2901" s="52"/>
      <c r="U2901" s="10"/>
      <c r="V2901" s="10"/>
      <c r="W2901" s="10"/>
      <c r="X2901" s="50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0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  <c r="EY2901" s="1"/>
      <c r="EZ2901" s="1"/>
      <c r="FA2901" s="1"/>
      <c r="FB2901" s="1"/>
      <c r="FC2901" s="1"/>
      <c r="FD2901" s="1"/>
      <c r="FE2901" s="1"/>
      <c r="FF2901" s="1"/>
      <c r="FG2901" s="1"/>
      <c r="FH2901" s="1"/>
      <c r="FI2901" s="1"/>
      <c r="FJ2901" s="1"/>
    </row>
    <row r="2902" spans="1:166" x14ac:dyDescent="0.15">
      <c r="A2902" s="65"/>
      <c r="B2902" s="15"/>
      <c r="C2902" s="7"/>
      <c r="D2902" s="13"/>
      <c r="E2902" s="14"/>
      <c r="F2902" s="14"/>
      <c r="G2902" s="14"/>
      <c r="H2902" s="14"/>
      <c r="I2902" s="13"/>
      <c r="J2902" s="52"/>
      <c r="K2902" s="2"/>
      <c r="L2902" s="18"/>
      <c r="M2902" s="12"/>
      <c r="N2902" s="12"/>
      <c r="O2902" s="18"/>
      <c r="P2902" s="14"/>
      <c r="Q2902" s="27"/>
      <c r="R2902" s="14"/>
      <c r="S2902" s="4"/>
      <c r="T2902" s="52"/>
      <c r="U2902" s="10"/>
      <c r="V2902" s="10"/>
      <c r="W2902" s="10"/>
      <c r="X2902" s="50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0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  <c r="EY2902" s="1"/>
      <c r="EZ2902" s="1"/>
      <c r="FA2902" s="1"/>
      <c r="FB2902" s="1"/>
      <c r="FC2902" s="1"/>
      <c r="FD2902" s="1"/>
      <c r="FE2902" s="1"/>
      <c r="FF2902" s="1"/>
      <c r="FG2902" s="1"/>
      <c r="FH2902" s="1"/>
      <c r="FI2902" s="1"/>
      <c r="FJ2902" s="1"/>
    </row>
    <row r="2903" spans="1:166" x14ac:dyDescent="0.15">
      <c r="A2903" s="65"/>
      <c r="B2903" s="15"/>
      <c r="C2903" s="7"/>
      <c r="D2903" s="13"/>
      <c r="E2903" s="14"/>
      <c r="F2903" s="14"/>
      <c r="G2903" s="14"/>
      <c r="H2903" s="14"/>
      <c r="I2903" s="13"/>
      <c r="J2903" s="52"/>
      <c r="K2903" s="2"/>
      <c r="L2903" s="18"/>
      <c r="M2903" s="12"/>
      <c r="N2903" s="12"/>
      <c r="O2903" s="18"/>
      <c r="P2903" s="14"/>
      <c r="Q2903" s="27"/>
      <c r="R2903" s="14"/>
      <c r="S2903" s="4"/>
      <c r="T2903" s="52"/>
      <c r="U2903" s="10"/>
      <c r="V2903" s="10"/>
      <c r="W2903" s="10"/>
      <c r="X2903" s="50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0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  <c r="EY2903" s="1"/>
      <c r="EZ2903" s="1"/>
      <c r="FA2903" s="1"/>
      <c r="FB2903" s="1"/>
      <c r="FC2903" s="1"/>
      <c r="FD2903" s="1"/>
      <c r="FE2903" s="1"/>
      <c r="FF2903" s="1"/>
      <c r="FG2903" s="1"/>
      <c r="FH2903" s="1"/>
      <c r="FI2903" s="1"/>
      <c r="FJ2903" s="1"/>
    </row>
    <row r="2904" spans="1:166" x14ac:dyDescent="0.15">
      <c r="A2904" s="65"/>
      <c r="B2904" s="15"/>
      <c r="C2904" s="7"/>
      <c r="D2904" s="13"/>
      <c r="E2904" s="14"/>
      <c r="F2904" s="14"/>
      <c r="G2904" s="14"/>
      <c r="H2904" s="14"/>
      <c r="I2904" s="13"/>
      <c r="J2904" s="52"/>
      <c r="K2904" s="2"/>
      <c r="L2904" s="18"/>
      <c r="M2904" s="12"/>
      <c r="N2904" s="12"/>
      <c r="O2904" s="18"/>
      <c r="P2904" s="14"/>
      <c r="Q2904" s="27"/>
      <c r="R2904" s="14"/>
      <c r="S2904" s="4"/>
      <c r="T2904" s="52"/>
      <c r="U2904" s="10"/>
      <c r="V2904" s="10"/>
      <c r="W2904" s="10"/>
      <c r="X2904" s="50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0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  <c r="EY2904" s="1"/>
      <c r="EZ2904" s="1"/>
      <c r="FA2904" s="1"/>
      <c r="FB2904" s="1"/>
      <c r="FC2904" s="1"/>
      <c r="FD2904" s="1"/>
      <c r="FE2904" s="1"/>
      <c r="FF2904" s="1"/>
      <c r="FG2904" s="1"/>
      <c r="FH2904" s="1"/>
      <c r="FI2904" s="1"/>
      <c r="FJ2904" s="1"/>
    </row>
    <row r="2905" spans="1:166" x14ac:dyDescent="0.15">
      <c r="A2905" s="65"/>
      <c r="B2905" s="15"/>
      <c r="C2905" s="7"/>
      <c r="D2905" s="13"/>
      <c r="E2905" s="14"/>
      <c r="F2905" s="14"/>
      <c r="G2905" s="14"/>
      <c r="H2905" s="14"/>
      <c r="I2905" s="13"/>
      <c r="J2905" s="52"/>
      <c r="K2905" s="2"/>
      <c r="L2905" s="18"/>
      <c r="M2905" s="12"/>
      <c r="N2905" s="12"/>
      <c r="O2905" s="18"/>
      <c r="P2905" s="14"/>
      <c r="Q2905" s="27"/>
      <c r="R2905" s="14"/>
      <c r="S2905" s="4"/>
      <c r="T2905" s="52"/>
      <c r="U2905" s="10"/>
      <c r="V2905" s="10"/>
      <c r="W2905" s="10"/>
      <c r="X2905" s="50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0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  <c r="EY2905" s="1"/>
      <c r="EZ2905" s="1"/>
      <c r="FA2905" s="1"/>
      <c r="FB2905" s="1"/>
      <c r="FC2905" s="1"/>
      <c r="FD2905" s="1"/>
      <c r="FE2905" s="1"/>
      <c r="FF2905" s="1"/>
      <c r="FG2905" s="1"/>
      <c r="FH2905" s="1"/>
      <c r="FI2905" s="1"/>
      <c r="FJ2905" s="1"/>
    </row>
    <row r="2906" spans="1:166" x14ac:dyDescent="0.15">
      <c r="A2906" s="65"/>
      <c r="B2906" s="15"/>
      <c r="C2906" s="7"/>
      <c r="D2906" s="13"/>
      <c r="E2906" s="14"/>
      <c r="F2906" s="14"/>
      <c r="G2906" s="14"/>
      <c r="H2906" s="14"/>
      <c r="I2906" s="13"/>
      <c r="J2906" s="52"/>
      <c r="K2906" s="2"/>
      <c r="L2906" s="18"/>
      <c r="M2906" s="12"/>
      <c r="N2906" s="12"/>
      <c r="O2906" s="18"/>
      <c r="P2906" s="14"/>
      <c r="Q2906" s="27"/>
      <c r="R2906" s="14"/>
      <c r="S2906" s="4"/>
      <c r="T2906" s="52"/>
      <c r="U2906" s="10"/>
      <c r="V2906" s="10"/>
      <c r="W2906" s="10"/>
      <c r="X2906" s="50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0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  <c r="EY2906" s="1"/>
      <c r="EZ2906" s="1"/>
      <c r="FA2906" s="1"/>
      <c r="FB2906" s="1"/>
      <c r="FC2906" s="1"/>
      <c r="FD2906" s="1"/>
      <c r="FE2906" s="1"/>
      <c r="FF2906" s="1"/>
      <c r="FG2906" s="1"/>
      <c r="FH2906" s="1"/>
      <c r="FI2906" s="1"/>
      <c r="FJ2906" s="1"/>
    </row>
    <row r="2907" spans="1:166" x14ac:dyDescent="0.15">
      <c r="A2907" s="65"/>
      <c r="B2907" s="15"/>
      <c r="C2907" s="7"/>
      <c r="D2907" s="13"/>
      <c r="E2907" s="14"/>
      <c r="F2907" s="14"/>
      <c r="G2907" s="14"/>
      <c r="H2907" s="14"/>
      <c r="I2907" s="13"/>
      <c r="J2907" s="52"/>
      <c r="K2907" s="2"/>
      <c r="L2907" s="18"/>
      <c r="M2907" s="12"/>
      <c r="N2907" s="12"/>
      <c r="O2907" s="18"/>
      <c r="P2907" s="14"/>
      <c r="Q2907" s="27"/>
      <c r="R2907" s="14"/>
      <c r="S2907" s="4"/>
      <c r="T2907" s="52"/>
      <c r="U2907" s="10"/>
      <c r="V2907" s="10"/>
      <c r="W2907" s="10"/>
      <c r="X2907" s="50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0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  <c r="EY2907" s="1"/>
      <c r="EZ2907" s="1"/>
      <c r="FA2907" s="1"/>
      <c r="FB2907" s="1"/>
      <c r="FC2907" s="1"/>
      <c r="FD2907" s="1"/>
      <c r="FE2907" s="1"/>
      <c r="FF2907" s="1"/>
      <c r="FG2907" s="1"/>
      <c r="FH2907" s="1"/>
      <c r="FI2907" s="1"/>
      <c r="FJ2907" s="1"/>
    </row>
    <row r="2908" spans="1:166" x14ac:dyDescent="0.15">
      <c r="A2908" s="65"/>
      <c r="B2908" s="15"/>
      <c r="C2908" s="7"/>
      <c r="D2908" s="13"/>
      <c r="E2908" s="14"/>
      <c r="F2908" s="14"/>
      <c r="G2908" s="14"/>
      <c r="H2908" s="14"/>
      <c r="I2908" s="13"/>
      <c r="J2908" s="52"/>
      <c r="K2908" s="2"/>
      <c r="L2908" s="18"/>
      <c r="M2908" s="12"/>
      <c r="N2908" s="12"/>
      <c r="O2908" s="18"/>
      <c r="P2908" s="14"/>
      <c r="Q2908" s="27"/>
      <c r="R2908" s="14"/>
      <c r="S2908" s="4"/>
      <c r="T2908" s="52"/>
      <c r="U2908" s="10"/>
      <c r="V2908" s="10"/>
      <c r="W2908" s="10"/>
      <c r="X2908" s="50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0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  <c r="EY2908" s="1"/>
      <c r="EZ2908" s="1"/>
      <c r="FA2908" s="1"/>
      <c r="FB2908" s="1"/>
      <c r="FC2908" s="1"/>
      <c r="FD2908" s="1"/>
      <c r="FE2908" s="1"/>
      <c r="FF2908" s="1"/>
      <c r="FG2908" s="1"/>
      <c r="FH2908" s="1"/>
      <c r="FI2908" s="1"/>
      <c r="FJ2908" s="1"/>
    </row>
    <row r="2909" spans="1:166" x14ac:dyDescent="0.15">
      <c r="A2909" s="65"/>
      <c r="B2909" s="15"/>
      <c r="C2909" s="7"/>
      <c r="D2909" s="13"/>
      <c r="E2909" s="14"/>
      <c r="F2909" s="14"/>
      <c r="G2909" s="14"/>
      <c r="H2909" s="14"/>
      <c r="I2909" s="13"/>
      <c r="J2909" s="52"/>
      <c r="K2909" s="2"/>
      <c r="L2909" s="18"/>
      <c r="M2909" s="12"/>
      <c r="N2909" s="12"/>
      <c r="O2909" s="18"/>
      <c r="P2909" s="14"/>
      <c r="Q2909" s="27"/>
      <c r="R2909" s="14"/>
      <c r="S2909" s="4"/>
      <c r="T2909" s="52"/>
      <c r="U2909" s="10"/>
      <c r="V2909" s="10"/>
      <c r="W2909" s="10"/>
      <c r="X2909" s="50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0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  <c r="EY2909" s="1"/>
      <c r="EZ2909" s="1"/>
      <c r="FA2909" s="1"/>
      <c r="FB2909" s="1"/>
      <c r="FC2909" s="1"/>
      <c r="FD2909" s="1"/>
      <c r="FE2909" s="1"/>
      <c r="FF2909" s="1"/>
      <c r="FG2909" s="1"/>
      <c r="FH2909" s="1"/>
      <c r="FI2909" s="1"/>
      <c r="FJ2909" s="1"/>
    </row>
    <row r="2910" spans="1:166" x14ac:dyDescent="0.15">
      <c r="A2910" s="65"/>
      <c r="B2910" s="15"/>
      <c r="C2910" s="7"/>
      <c r="D2910" s="13"/>
      <c r="E2910" s="14"/>
      <c r="F2910" s="14"/>
      <c r="G2910" s="14"/>
      <c r="H2910" s="14"/>
      <c r="I2910" s="13"/>
      <c r="J2910" s="52"/>
      <c r="K2910" s="2"/>
      <c r="L2910" s="18"/>
      <c r="M2910" s="12"/>
      <c r="N2910" s="12"/>
      <c r="O2910" s="18"/>
      <c r="P2910" s="14"/>
      <c r="Q2910" s="27"/>
      <c r="R2910" s="14"/>
      <c r="S2910" s="4"/>
      <c r="T2910" s="52"/>
      <c r="U2910" s="10"/>
      <c r="V2910" s="10"/>
      <c r="W2910" s="10"/>
      <c r="X2910" s="50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0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  <c r="EY2910" s="1"/>
      <c r="EZ2910" s="1"/>
      <c r="FA2910" s="1"/>
      <c r="FB2910" s="1"/>
      <c r="FC2910" s="1"/>
      <c r="FD2910" s="1"/>
      <c r="FE2910" s="1"/>
      <c r="FF2910" s="1"/>
      <c r="FG2910" s="1"/>
      <c r="FH2910" s="1"/>
      <c r="FI2910" s="1"/>
      <c r="FJ2910" s="1"/>
    </row>
    <row r="2911" spans="1:166" x14ac:dyDescent="0.15">
      <c r="A2911" s="65"/>
      <c r="B2911" s="15"/>
      <c r="C2911" s="7"/>
      <c r="D2911" s="13"/>
      <c r="E2911" s="14"/>
      <c r="F2911" s="14"/>
      <c r="G2911" s="14"/>
      <c r="H2911" s="14"/>
      <c r="I2911" s="13"/>
      <c r="J2911" s="52"/>
      <c r="K2911" s="2"/>
      <c r="L2911" s="18"/>
      <c r="M2911" s="12"/>
      <c r="N2911" s="12"/>
      <c r="O2911" s="18"/>
      <c r="P2911" s="14"/>
      <c r="Q2911" s="27"/>
      <c r="R2911" s="14"/>
      <c r="S2911" s="4"/>
      <c r="T2911" s="52"/>
      <c r="U2911" s="10"/>
      <c r="V2911" s="10"/>
      <c r="W2911" s="10"/>
      <c r="X2911" s="50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0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  <c r="EY2911" s="1"/>
      <c r="EZ2911" s="1"/>
      <c r="FA2911" s="1"/>
      <c r="FB2911" s="1"/>
      <c r="FC2911" s="1"/>
      <c r="FD2911" s="1"/>
      <c r="FE2911" s="1"/>
      <c r="FF2911" s="1"/>
      <c r="FG2911" s="1"/>
      <c r="FH2911" s="1"/>
      <c r="FI2911" s="1"/>
      <c r="FJ2911" s="1"/>
    </row>
    <row r="2912" spans="1:166" x14ac:dyDescent="0.15">
      <c r="A2912" s="65"/>
      <c r="B2912" s="15"/>
      <c r="C2912" s="7"/>
      <c r="D2912" s="13"/>
      <c r="E2912" s="14"/>
      <c r="F2912" s="14"/>
      <c r="G2912" s="14"/>
      <c r="H2912" s="14"/>
      <c r="I2912" s="13"/>
      <c r="J2912" s="52"/>
      <c r="K2912" s="2"/>
      <c r="L2912" s="18"/>
      <c r="M2912" s="12"/>
      <c r="N2912" s="12"/>
      <c r="O2912" s="18"/>
      <c r="P2912" s="14"/>
      <c r="Q2912" s="27"/>
      <c r="R2912" s="14"/>
      <c r="S2912" s="4"/>
      <c r="T2912" s="52"/>
      <c r="U2912" s="10"/>
      <c r="V2912" s="10"/>
      <c r="W2912" s="10"/>
      <c r="X2912" s="50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0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  <c r="EY2912" s="1"/>
      <c r="EZ2912" s="1"/>
      <c r="FA2912" s="1"/>
      <c r="FB2912" s="1"/>
      <c r="FC2912" s="1"/>
      <c r="FD2912" s="1"/>
      <c r="FE2912" s="1"/>
      <c r="FF2912" s="1"/>
      <c r="FG2912" s="1"/>
      <c r="FH2912" s="1"/>
      <c r="FI2912" s="1"/>
      <c r="FJ2912" s="1"/>
    </row>
    <row r="2913" spans="1:166" x14ac:dyDescent="0.15">
      <c r="A2913" s="65"/>
      <c r="B2913" s="15"/>
      <c r="C2913" s="7"/>
      <c r="D2913" s="13"/>
      <c r="E2913" s="14"/>
      <c r="F2913" s="14"/>
      <c r="G2913" s="14"/>
      <c r="H2913" s="14"/>
      <c r="I2913" s="13"/>
      <c r="J2913" s="52"/>
      <c r="K2913" s="2"/>
      <c r="L2913" s="18"/>
      <c r="M2913" s="12"/>
      <c r="N2913" s="12"/>
      <c r="O2913" s="18"/>
      <c r="P2913" s="14"/>
      <c r="Q2913" s="27"/>
      <c r="R2913" s="14"/>
      <c r="S2913" s="4"/>
      <c r="T2913" s="52"/>
      <c r="U2913" s="10"/>
      <c r="V2913" s="10"/>
      <c r="W2913" s="10"/>
      <c r="X2913" s="50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0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  <c r="EY2913" s="1"/>
      <c r="EZ2913" s="1"/>
      <c r="FA2913" s="1"/>
      <c r="FB2913" s="1"/>
      <c r="FC2913" s="1"/>
      <c r="FD2913" s="1"/>
      <c r="FE2913" s="1"/>
      <c r="FF2913" s="1"/>
      <c r="FG2913" s="1"/>
      <c r="FH2913" s="1"/>
      <c r="FI2913" s="1"/>
      <c r="FJ2913" s="1"/>
    </row>
    <row r="2914" spans="1:166" x14ac:dyDescent="0.15">
      <c r="A2914" s="65"/>
      <c r="B2914" s="15"/>
      <c r="C2914" s="7"/>
      <c r="D2914" s="13"/>
      <c r="E2914" s="14"/>
      <c r="F2914" s="14"/>
      <c r="G2914" s="14"/>
      <c r="H2914" s="14"/>
      <c r="I2914" s="13"/>
      <c r="J2914" s="52"/>
      <c r="K2914" s="2"/>
      <c r="L2914" s="18"/>
      <c r="M2914" s="12"/>
      <c r="N2914" s="12"/>
      <c r="O2914" s="18"/>
      <c r="P2914" s="14"/>
      <c r="Q2914" s="27"/>
      <c r="R2914" s="14"/>
      <c r="S2914" s="4"/>
      <c r="T2914" s="52"/>
      <c r="U2914" s="10"/>
      <c r="V2914" s="10"/>
      <c r="W2914" s="10"/>
      <c r="X2914" s="50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0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  <c r="EY2914" s="1"/>
      <c r="EZ2914" s="1"/>
      <c r="FA2914" s="1"/>
      <c r="FB2914" s="1"/>
      <c r="FC2914" s="1"/>
      <c r="FD2914" s="1"/>
      <c r="FE2914" s="1"/>
      <c r="FF2914" s="1"/>
      <c r="FG2914" s="1"/>
      <c r="FH2914" s="1"/>
      <c r="FI2914" s="1"/>
      <c r="FJ2914" s="1"/>
    </row>
    <row r="2915" spans="1:166" x14ac:dyDescent="0.15">
      <c r="A2915" s="65"/>
      <c r="B2915" s="15"/>
      <c r="C2915" s="7"/>
      <c r="D2915" s="13"/>
      <c r="E2915" s="14"/>
      <c r="F2915" s="14"/>
      <c r="G2915" s="14"/>
      <c r="H2915" s="14"/>
      <c r="I2915" s="13"/>
      <c r="J2915" s="52"/>
      <c r="K2915" s="2"/>
      <c r="L2915" s="18"/>
      <c r="M2915" s="12"/>
      <c r="N2915" s="12"/>
      <c r="O2915" s="18"/>
      <c r="P2915" s="14"/>
      <c r="Q2915" s="27"/>
      <c r="R2915" s="14"/>
      <c r="S2915" s="4"/>
      <c r="T2915" s="52"/>
      <c r="U2915" s="10"/>
      <c r="V2915" s="10"/>
      <c r="W2915" s="10"/>
      <c r="X2915" s="50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0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  <c r="EY2915" s="1"/>
      <c r="EZ2915" s="1"/>
      <c r="FA2915" s="1"/>
      <c r="FB2915" s="1"/>
      <c r="FC2915" s="1"/>
      <c r="FD2915" s="1"/>
      <c r="FE2915" s="1"/>
      <c r="FF2915" s="1"/>
      <c r="FG2915" s="1"/>
      <c r="FH2915" s="1"/>
      <c r="FI2915" s="1"/>
      <c r="FJ2915" s="1"/>
    </row>
    <row r="2916" spans="1:166" x14ac:dyDescent="0.15">
      <c r="A2916" s="65"/>
      <c r="B2916" s="15"/>
      <c r="C2916" s="7"/>
      <c r="D2916" s="13"/>
      <c r="E2916" s="14"/>
      <c r="F2916" s="14"/>
      <c r="G2916" s="14"/>
      <c r="H2916" s="14"/>
      <c r="I2916" s="13"/>
      <c r="J2916" s="52"/>
      <c r="K2916" s="2"/>
      <c r="L2916" s="18"/>
      <c r="M2916" s="12"/>
      <c r="N2916" s="12"/>
      <c r="O2916" s="18"/>
      <c r="P2916" s="14"/>
      <c r="Q2916" s="27"/>
      <c r="R2916" s="14"/>
      <c r="S2916" s="4"/>
      <c r="T2916" s="52"/>
      <c r="U2916" s="10"/>
      <c r="V2916" s="10"/>
      <c r="W2916" s="10"/>
      <c r="X2916" s="50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0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  <c r="EY2916" s="1"/>
      <c r="EZ2916" s="1"/>
      <c r="FA2916" s="1"/>
      <c r="FB2916" s="1"/>
      <c r="FC2916" s="1"/>
      <c r="FD2916" s="1"/>
      <c r="FE2916" s="1"/>
      <c r="FF2916" s="1"/>
      <c r="FG2916" s="1"/>
      <c r="FH2916" s="1"/>
      <c r="FI2916" s="1"/>
      <c r="FJ2916" s="1"/>
    </row>
    <row r="2917" spans="1:166" x14ac:dyDescent="0.15">
      <c r="A2917" s="65"/>
      <c r="B2917" s="15"/>
      <c r="C2917" s="7"/>
      <c r="D2917" s="13"/>
      <c r="E2917" s="14"/>
      <c r="F2917" s="14"/>
      <c r="G2917" s="14"/>
      <c r="H2917" s="14"/>
      <c r="I2917" s="13"/>
      <c r="J2917" s="52"/>
      <c r="K2917" s="2"/>
      <c r="L2917" s="18"/>
      <c r="M2917" s="12"/>
      <c r="N2917" s="12"/>
      <c r="O2917" s="18"/>
      <c r="P2917" s="14"/>
      <c r="Q2917" s="27"/>
      <c r="R2917" s="14"/>
      <c r="S2917" s="4"/>
      <c r="T2917" s="52"/>
      <c r="U2917" s="10"/>
      <c r="V2917" s="10"/>
      <c r="W2917" s="10"/>
      <c r="X2917" s="50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0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  <c r="EY2917" s="1"/>
      <c r="EZ2917" s="1"/>
      <c r="FA2917" s="1"/>
      <c r="FB2917" s="1"/>
      <c r="FC2917" s="1"/>
      <c r="FD2917" s="1"/>
      <c r="FE2917" s="1"/>
      <c r="FF2917" s="1"/>
      <c r="FG2917" s="1"/>
      <c r="FH2917" s="1"/>
      <c r="FI2917" s="1"/>
      <c r="FJ2917" s="1"/>
    </row>
    <row r="2918" spans="1:166" x14ac:dyDescent="0.15">
      <c r="A2918" s="65"/>
      <c r="B2918" s="15"/>
      <c r="C2918" s="7"/>
      <c r="D2918" s="13"/>
      <c r="E2918" s="14"/>
      <c r="F2918" s="14"/>
      <c r="G2918" s="14"/>
      <c r="H2918" s="14"/>
      <c r="I2918" s="13"/>
      <c r="J2918" s="52"/>
      <c r="K2918" s="2"/>
      <c r="L2918" s="18"/>
      <c r="M2918" s="12"/>
      <c r="N2918" s="12"/>
      <c r="O2918" s="18"/>
      <c r="P2918" s="14"/>
      <c r="Q2918" s="27"/>
      <c r="R2918" s="14"/>
      <c r="S2918" s="4"/>
      <c r="T2918" s="52"/>
      <c r="U2918" s="10"/>
      <c r="V2918" s="10"/>
      <c r="W2918" s="10"/>
      <c r="X2918" s="50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0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  <c r="EY2918" s="1"/>
      <c r="EZ2918" s="1"/>
      <c r="FA2918" s="1"/>
      <c r="FB2918" s="1"/>
      <c r="FC2918" s="1"/>
      <c r="FD2918" s="1"/>
      <c r="FE2918" s="1"/>
      <c r="FF2918" s="1"/>
      <c r="FG2918" s="1"/>
      <c r="FH2918" s="1"/>
      <c r="FI2918" s="1"/>
      <c r="FJ2918" s="1"/>
    </row>
    <row r="2919" spans="1:166" x14ac:dyDescent="0.15">
      <c r="A2919" s="65"/>
      <c r="B2919" s="15"/>
      <c r="C2919" s="7"/>
      <c r="D2919" s="13"/>
      <c r="E2919" s="14"/>
      <c r="F2919" s="14"/>
      <c r="G2919" s="14"/>
      <c r="H2919" s="14"/>
      <c r="I2919" s="13"/>
      <c r="J2919" s="52"/>
      <c r="K2919" s="2"/>
      <c r="L2919" s="18"/>
      <c r="M2919" s="12"/>
      <c r="N2919" s="12"/>
      <c r="O2919" s="18"/>
      <c r="P2919" s="14"/>
      <c r="Q2919" s="27"/>
      <c r="R2919" s="14"/>
      <c r="S2919" s="4"/>
      <c r="T2919" s="52"/>
      <c r="U2919" s="10"/>
      <c r="V2919" s="10"/>
      <c r="W2919" s="10"/>
      <c r="X2919" s="50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0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  <c r="EY2919" s="1"/>
      <c r="EZ2919" s="1"/>
      <c r="FA2919" s="1"/>
      <c r="FB2919" s="1"/>
      <c r="FC2919" s="1"/>
      <c r="FD2919" s="1"/>
      <c r="FE2919" s="1"/>
      <c r="FF2919" s="1"/>
      <c r="FG2919" s="1"/>
      <c r="FH2919" s="1"/>
      <c r="FI2919" s="1"/>
      <c r="FJ2919" s="1"/>
    </row>
    <row r="2920" spans="1:166" x14ac:dyDescent="0.15">
      <c r="A2920" s="65"/>
      <c r="B2920" s="15"/>
      <c r="C2920" s="7"/>
      <c r="D2920" s="13"/>
      <c r="E2920" s="14"/>
      <c r="F2920" s="14"/>
      <c r="G2920" s="14"/>
      <c r="H2920" s="14"/>
      <c r="I2920" s="13"/>
      <c r="J2920" s="52"/>
      <c r="K2920" s="2"/>
      <c r="L2920" s="18"/>
      <c r="M2920" s="12"/>
      <c r="N2920" s="12"/>
      <c r="O2920" s="18"/>
      <c r="P2920" s="14"/>
      <c r="Q2920" s="27"/>
      <c r="R2920" s="14"/>
      <c r="S2920" s="4"/>
      <c r="T2920" s="52"/>
      <c r="U2920" s="10"/>
      <c r="V2920" s="10"/>
      <c r="W2920" s="10"/>
      <c r="X2920" s="50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0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  <c r="EY2920" s="1"/>
      <c r="EZ2920" s="1"/>
      <c r="FA2920" s="1"/>
      <c r="FB2920" s="1"/>
      <c r="FC2920" s="1"/>
      <c r="FD2920" s="1"/>
      <c r="FE2920" s="1"/>
      <c r="FF2920" s="1"/>
      <c r="FG2920" s="1"/>
      <c r="FH2920" s="1"/>
      <c r="FI2920" s="1"/>
      <c r="FJ2920" s="1"/>
    </row>
    <row r="2921" spans="1:166" x14ac:dyDescent="0.15">
      <c r="A2921" s="65"/>
      <c r="B2921" s="15"/>
      <c r="C2921" s="7"/>
      <c r="D2921" s="13"/>
      <c r="E2921" s="14"/>
      <c r="F2921" s="14"/>
      <c r="G2921" s="14"/>
      <c r="H2921" s="14"/>
      <c r="I2921" s="13"/>
      <c r="J2921" s="52"/>
      <c r="K2921" s="2"/>
      <c r="L2921" s="18"/>
      <c r="M2921" s="12"/>
      <c r="N2921" s="12"/>
      <c r="O2921" s="18"/>
      <c r="P2921" s="14"/>
      <c r="Q2921" s="27"/>
      <c r="R2921" s="14"/>
      <c r="S2921" s="4"/>
      <c r="T2921" s="52"/>
      <c r="U2921" s="10"/>
      <c r="V2921" s="10"/>
      <c r="W2921" s="10"/>
      <c r="X2921" s="50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0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  <c r="EY2921" s="1"/>
      <c r="EZ2921" s="1"/>
      <c r="FA2921" s="1"/>
      <c r="FB2921" s="1"/>
      <c r="FC2921" s="1"/>
      <c r="FD2921" s="1"/>
      <c r="FE2921" s="1"/>
      <c r="FF2921" s="1"/>
      <c r="FG2921" s="1"/>
      <c r="FH2921" s="1"/>
      <c r="FI2921" s="1"/>
      <c r="FJ2921" s="1"/>
    </row>
    <row r="2922" spans="1:166" x14ac:dyDescent="0.15">
      <c r="A2922" s="65"/>
      <c r="B2922" s="15"/>
      <c r="C2922" s="7"/>
      <c r="D2922" s="13"/>
      <c r="E2922" s="14"/>
      <c r="F2922" s="14"/>
      <c r="G2922" s="14"/>
      <c r="H2922" s="14"/>
      <c r="I2922" s="13"/>
      <c r="J2922" s="52"/>
      <c r="K2922" s="2"/>
      <c r="L2922" s="18"/>
      <c r="M2922" s="12"/>
      <c r="N2922" s="12"/>
      <c r="O2922" s="18"/>
      <c r="P2922" s="14"/>
      <c r="Q2922" s="27"/>
      <c r="R2922" s="14"/>
      <c r="S2922" s="4"/>
      <c r="T2922" s="52"/>
      <c r="U2922" s="10"/>
      <c r="V2922" s="10"/>
      <c r="W2922" s="10"/>
      <c r="X2922" s="50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0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  <c r="EY2922" s="1"/>
      <c r="EZ2922" s="1"/>
      <c r="FA2922" s="1"/>
      <c r="FB2922" s="1"/>
      <c r="FC2922" s="1"/>
      <c r="FD2922" s="1"/>
      <c r="FE2922" s="1"/>
      <c r="FF2922" s="1"/>
      <c r="FG2922" s="1"/>
      <c r="FH2922" s="1"/>
      <c r="FI2922" s="1"/>
      <c r="FJ2922" s="1"/>
    </row>
    <row r="2923" spans="1:166" x14ac:dyDescent="0.15">
      <c r="A2923" s="65"/>
      <c r="B2923" s="15"/>
      <c r="C2923" s="7"/>
      <c r="D2923" s="13"/>
      <c r="E2923" s="14"/>
      <c r="F2923" s="14"/>
      <c r="G2923" s="14"/>
      <c r="H2923" s="14"/>
      <c r="I2923" s="13"/>
      <c r="J2923" s="52"/>
      <c r="K2923" s="2"/>
      <c r="L2923" s="18"/>
      <c r="M2923" s="12"/>
      <c r="N2923" s="12"/>
      <c r="O2923" s="18"/>
      <c r="P2923" s="14"/>
      <c r="Q2923" s="27"/>
      <c r="R2923" s="14"/>
      <c r="S2923" s="4"/>
      <c r="T2923" s="52"/>
      <c r="U2923" s="10"/>
      <c r="V2923" s="10"/>
      <c r="W2923" s="10"/>
      <c r="X2923" s="50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0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  <c r="EY2923" s="1"/>
      <c r="EZ2923" s="1"/>
      <c r="FA2923" s="1"/>
      <c r="FB2923" s="1"/>
      <c r="FC2923" s="1"/>
      <c r="FD2923" s="1"/>
      <c r="FE2923" s="1"/>
      <c r="FF2923" s="1"/>
      <c r="FG2923" s="1"/>
      <c r="FH2923" s="1"/>
      <c r="FI2923" s="1"/>
      <c r="FJ2923" s="1"/>
    </row>
    <row r="2924" spans="1:166" x14ac:dyDescent="0.15">
      <c r="A2924" s="65"/>
      <c r="B2924" s="15"/>
      <c r="C2924" s="7"/>
      <c r="D2924" s="13"/>
      <c r="E2924" s="14"/>
      <c r="F2924" s="14"/>
      <c r="G2924" s="14"/>
      <c r="H2924" s="14"/>
      <c r="I2924" s="13"/>
      <c r="J2924" s="52"/>
      <c r="K2924" s="2"/>
      <c r="L2924" s="18"/>
      <c r="M2924" s="12"/>
      <c r="N2924" s="12"/>
      <c r="O2924" s="18"/>
      <c r="P2924" s="14"/>
      <c r="Q2924" s="27"/>
      <c r="R2924" s="14"/>
      <c r="S2924" s="4"/>
      <c r="T2924" s="52"/>
      <c r="U2924" s="10"/>
      <c r="V2924" s="10"/>
      <c r="W2924" s="10"/>
      <c r="X2924" s="50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0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  <c r="EY2924" s="1"/>
      <c r="EZ2924" s="1"/>
      <c r="FA2924" s="1"/>
      <c r="FB2924" s="1"/>
      <c r="FC2924" s="1"/>
      <c r="FD2924" s="1"/>
      <c r="FE2924" s="1"/>
      <c r="FF2924" s="1"/>
      <c r="FG2924" s="1"/>
      <c r="FH2924" s="1"/>
      <c r="FI2924" s="1"/>
      <c r="FJ2924" s="1"/>
    </row>
    <row r="2925" spans="1:166" x14ac:dyDescent="0.15">
      <c r="A2925" s="65"/>
      <c r="B2925" s="15"/>
      <c r="C2925" s="7"/>
      <c r="D2925" s="13"/>
      <c r="E2925" s="14"/>
      <c r="F2925" s="14"/>
      <c r="G2925" s="14"/>
      <c r="H2925" s="14"/>
      <c r="I2925" s="13"/>
      <c r="J2925" s="52"/>
      <c r="K2925" s="2"/>
      <c r="L2925" s="18"/>
      <c r="M2925" s="12"/>
      <c r="N2925" s="12"/>
      <c r="O2925" s="18"/>
      <c r="P2925" s="14"/>
      <c r="Q2925" s="27"/>
      <c r="R2925" s="14"/>
      <c r="S2925" s="4"/>
      <c r="T2925" s="52"/>
      <c r="U2925" s="10"/>
      <c r="V2925" s="10"/>
      <c r="W2925" s="10"/>
      <c r="X2925" s="50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0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  <c r="EY2925" s="1"/>
      <c r="EZ2925" s="1"/>
      <c r="FA2925" s="1"/>
      <c r="FB2925" s="1"/>
      <c r="FC2925" s="1"/>
      <c r="FD2925" s="1"/>
      <c r="FE2925" s="1"/>
      <c r="FF2925" s="1"/>
      <c r="FG2925" s="1"/>
      <c r="FH2925" s="1"/>
      <c r="FI2925" s="1"/>
      <c r="FJ2925" s="1"/>
    </row>
    <row r="2926" spans="1:166" x14ac:dyDescent="0.15">
      <c r="A2926" s="65"/>
      <c r="B2926" s="15"/>
      <c r="C2926" s="7"/>
      <c r="D2926" s="13"/>
      <c r="E2926" s="14"/>
      <c r="F2926" s="14"/>
      <c r="G2926" s="14"/>
      <c r="H2926" s="14"/>
      <c r="I2926" s="13"/>
      <c r="J2926" s="52"/>
      <c r="K2926" s="2"/>
      <c r="L2926" s="18"/>
      <c r="M2926" s="12"/>
      <c r="N2926" s="12"/>
      <c r="O2926" s="18"/>
      <c r="P2926" s="14"/>
      <c r="Q2926" s="27"/>
      <c r="R2926" s="14"/>
      <c r="S2926" s="4"/>
      <c r="T2926" s="52"/>
      <c r="U2926" s="10"/>
      <c r="V2926" s="10"/>
      <c r="W2926" s="10"/>
      <c r="X2926" s="50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0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  <c r="EY2926" s="1"/>
      <c r="EZ2926" s="1"/>
      <c r="FA2926" s="1"/>
      <c r="FB2926" s="1"/>
      <c r="FC2926" s="1"/>
      <c r="FD2926" s="1"/>
      <c r="FE2926" s="1"/>
      <c r="FF2926" s="1"/>
      <c r="FG2926" s="1"/>
      <c r="FH2926" s="1"/>
      <c r="FI2926" s="1"/>
      <c r="FJ2926" s="1"/>
    </row>
    <row r="2927" spans="1:166" x14ac:dyDescent="0.15">
      <c r="A2927" s="65"/>
      <c r="B2927" s="15"/>
      <c r="C2927" s="7"/>
      <c r="D2927" s="13"/>
      <c r="E2927" s="14"/>
      <c r="F2927" s="14"/>
      <c r="G2927" s="14"/>
      <c r="H2927" s="14"/>
      <c r="I2927" s="13"/>
      <c r="J2927" s="52"/>
      <c r="K2927" s="2"/>
      <c r="L2927" s="18"/>
      <c r="M2927" s="12"/>
      <c r="N2927" s="12"/>
      <c r="O2927" s="18"/>
      <c r="P2927" s="14"/>
      <c r="Q2927" s="27"/>
      <c r="R2927" s="14"/>
      <c r="S2927" s="4"/>
      <c r="T2927" s="52"/>
      <c r="U2927" s="10"/>
      <c r="V2927" s="10"/>
      <c r="W2927" s="10"/>
      <c r="X2927" s="50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0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  <c r="EY2927" s="1"/>
      <c r="EZ2927" s="1"/>
      <c r="FA2927" s="1"/>
      <c r="FB2927" s="1"/>
      <c r="FC2927" s="1"/>
      <c r="FD2927" s="1"/>
      <c r="FE2927" s="1"/>
      <c r="FF2927" s="1"/>
      <c r="FG2927" s="1"/>
      <c r="FH2927" s="1"/>
      <c r="FI2927" s="1"/>
      <c r="FJ2927" s="1"/>
    </row>
    <row r="2928" spans="1:166" x14ac:dyDescent="0.15">
      <c r="A2928" s="65"/>
      <c r="B2928" s="15"/>
      <c r="C2928" s="7"/>
      <c r="D2928" s="13"/>
      <c r="E2928" s="14"/>
      <c r="F2928" s="14"/>
      <c r="G2928" s="14"/>
      <c r="H2928" s="14"/>
      <c r="I2928" s="13"/>
      <c r="J2928" s="52"/>
      <c r="K2928" s="2"/>
      <c r="L2928" s="18"/>
      <c r="M2928" s="12"/>
      <c r="N2928" s="12"/>
      <c r="O2928" s="18"/>
      <c r="P2928" s="14"/>
      <c r="Q2928" s="27"/>
      <c r="R2928" s="14"/>
      <c r="S2928" s="4"/>
      <c r="T2928" s="52"/>
      <c r="U2928" s="10"/>
      <c r="V2928" s="10"/>
      <c r="W2928" s="10"/>
      <c r="X2928" s="50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0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  <c r="EY2928" s="1"/>
      <c r="EZ2928" s="1"/>
      <c r="FA2928" s="1"/>
      <c r="FB2928" s="1"/>
      <c r="FC2928" s="1"/>
      <c r="FD2928" s="1"/>
      <c r="FE2928" s="1"/>
      <c r="FF2928" s="1"/>
      <c r="FG2928" s="1"/>
      <c r="FH2928" s="1"/>
      <c r="FI2928" s="1"/>
      <c r="FJ2928" s="1"/>
    </row>
    <row r="2929" spans="1:166" x14ac:dyDescent="0.15">
      <c r="A2929" s="65"/>
      <c r="B2929" s="15"/>
      <c r="C2929" s="7"/>
      <c r="D2929" s="13"/>
      <c r="E2929" s="14"/>
      <c r="F2929" s="14"/>
      <c r="G2929" s="14"/>
      <c r="H2929" s="14"/>
      <c r="I2929" s="13"/>
      <c r="J2929" s="52"/>
      <c r="K2929" s="2"/>
      <c r="L2929" s="18"/>
      <c r="M2929" s="12"/>
      <c r="N2929" s="12"/>
      <c r="O2929" s="18"/>
      <c r="P2929" s="14"/>
      <c r="Q2929" s="27"/>
      <c r="R2929" s="14"/>
      <c r="S2929" s="4"/>
      <c r="T2929" s="52"/>
      <c r="U2929" s="10"/>
      <c r="V2929" s="10"/>
      <c r="W2929" s="10"/>
      <c r="X2929" s="50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0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  <c r="EY2929" s="1"/>
      <c r="EZ2929" s="1"/>
      <c r="FA2929" s="1"/>
      <c r="FB2929" s="1"/>
      <c r="FC2929" s="1"/>
      <c r="FD2929" s="1"/>
      <c r="FE2929" s="1"/>
      <c r="FF2929" s="1"/>
      <c r="FG2929" s="1"/>
      <c r="FH2929" s="1"/>
      <c r="FI2929" s="1"/>
      <c r="FJ2929" s="1"/>
    </row>
    <row r="2930" spans="1:166" x14ac:dyDescent="0.15">
      <c r="A2930" s="65"/>
      <c r="B2930" s="15"/>
      <c r="C2930" s="7"/>
      <c r="D2930" s="13"/>
      <c r="E2930" s="14"/>
      <c r="F2930" s="14"/>
      <c r="G2930" s="14"/>
      <c r="H2930" s="14"/>
      <c r="I2930" s="13"/>
      <c r="J2930" s="52"/>
      <c r="K2930" s="2"/>
      <c r="L2930" s="18"/>
      <c r="M2930" s="12"/>
      <c r="N2930" s="12"/>
      <c r="O2930" s="18"/>
      <c r="P2930" s="14"/>
      <c r="Q2930" s="27"/>
      <c r="R2930" s="14"/>
      <c r="S2930" s="4"/>
      <c r="T2930" s="52"/>
      <c r="U2930" s="10"/>
      <c r="V2930" s="10"/>
      <c r="W2930" s="10"/>
      <c r="X2930" s="50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0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  <c r="EY2930" s="1"/>
      <c r="EZ2930" s="1"/>
      <c r="FA2930" s="1"/>
      <c r="FB2930" s="1"/>
      <c r="FC2930" s="1"/>
      <c r="FD2930" s="1"/>
      <c r="FE2930" s="1"/>
      <c r="FF2930" s="1"/>
      <c r="FG2930" s="1"/>
      <c r="FH2930" s="1"/>
      <c r="FI2930" s="1"/>
      <c r="FJ2930" s="1"/>
    </row>
    <row r="2931" spans="1:166" x14ac:dyDescent="0.15">
      <c r="A2931" s="65"/>
      <c r="B2931" s="15"/>
      <c r="C2931" s="7"/>
      <c r="D2931" s="13"/>
      <c r="E2931" s="14"/>
      <c r="F2931" s="14"/>
      <c r="G2931" s="14"/>
      <c r="H2931" s="14"/>
      <c r="I2931" s="13"/>
      <c r="J2931" s="52"/>
      <c r="K2931" s="2"/>
      <c r="L2931" s="18"/>
      <c r="M2931" s="12"/>
      <c r="N2931" s="12"/>
      <c r="O2931" s="18"/>
      <c r="P2931" s="14"/>
      <c r="Q2931" s="27"/>
      <c r="R2931" s="14"/>
      <c r="S2931" s="4"/>
      <c r="T2931" s="52"/>
      <c r="U2931" s="10"/>
      <c r="V2931" s="10"/>
      <c r="W2931" s="10"/>
      <c r="X2931" s="50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0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  <c r="EY2931" s="1"/>
      <c r="EZ2931" s="1"/>
      <c r="FA2931" s="1"/>
      <c r="FB2931" s="1"/>
      <c r="FC2931" s="1"/>
      <c r="FD2931" s="1"/>
      <c r="FE2931" s="1"/>
      <c r="FF2931" s="1"/>
      <c r="FG2931" s="1"/>
      <c r="FH2931" s="1"/>
      <c r="FI2931" s="1"/>
      <c r="FJ2931" s="1"/>
    </row>
    <row r="2932" spans="1:166" x14ac:dyDescent="0.15">
      <c r="A2932" s="65"/>
      <c r="B2932" s="15"/>
      <c r="C2932" s="7"/>
      <c r="D2932" s="13"/>
      <c r="E2932" s="14"/>
      <c r="F2932" s="14"/>
      <c r="G2932" s="14"/>
      <c r="H2932" s="14"/>
      <c r="I2932" s="13"/>
      <c r="J2932" s="52"/>
      <c r="K2932" s="2"/>
      <c r="L2932" s="18"/>
      <c r="M2932" s="12"/>
      <c r="N2932" s="12"/>
      <c r="O2932" s="18"/>
      <c r="P2932" s="14"/>
      <c r="Q2932" s="27"/>
      <c r="R2932" s="14"/>
      <c r="S2932" s="4"/>
      <c r="T2932" s="52"/>
      <c r="U2932" s="10"/>
      <c r="V2932" s="10"/>
      <c r="W2932" s="10"/>
      <c r="X2932" s="50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0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  <c r="EY2932" s="1"/>
      <c r="EZ2932" s="1"/>
      <c r="FA2932" s="1"/>
      <c r="FB2932" s="1"/>
      <c r="FC2932" s="1"/>
      <c r="FD2932" s="1"/>
      <c r="FE2932" s="1"/>
      <c r="FF2932" s="1"/>
      <c r="FG2932" s="1"/>
      <c r="FH2932" s="1"/>
      <c r="FI2932" s="1"/>
      <c r="FJ2932" s="1"/>
    </row>
    <row r="2933" spans="1:166" x14ac:dyDescent="0.15">
      <c r="A2933" s="65"/>
      <c r="B2933" s="15"/>
      <c r="C2933" s="7"/>
      <c r="D2933" s="13"/>
      <c r="E2933" s="14"/>
      <c r="F2933" s="14"/>
      <c r="G2933" s="14"/>
      <c r="H2933" s="14"/>
      <c r="I2933" s="13"/>
      <c r="J2933" s="52"/>
      <c r="K2933" s="2"/>
      <c r="L2933" s="18"/>
      <c r="M2933" s="12"/>
      <c r="N2933" s="12"/>
      <c r="O2933" s="18"/>
      <c r="P2933" s="14"/>
      <c r="Q2933" s="27"/>
      <c r="R2933" s="14"/>
      <c r="S2933" s="4"/>
      <c r="T2933" s="52"/>
      <c r="U2933" s="10"/>
      <c r="V2933" s="10"/>
      <c r="W2933" s="10"/>
      <c r="X2933" s="50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0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  <c r="EY2933" s="1"/>
      <c r="EZ2933" s="1"/>
      <c r="FA2933" s="1"/>
      <c r="FB2933" s="1"/>
      <c r="FC2933" s="1"/>
      <c r="FD2933" s="1"/>
      <c r="FE2933" s="1"/>
      <c r="FF2933" s="1"/>
      <c r="FG2933" s="1"/>
      <c r="FH2933" s="1"/>
      <c r="FI2933" s="1"/>
      <c r="FJ2933" s="1"/>
    </row>
    <row r="2934" spans="1:166" x14ac:dyDescent="0.15">
      <c r="A2934" s="65"/>
      <c r="B2934" s="15"/>
      <c r="C2934" s="7"/>
      <c r="D2934" s="13"/>
      <c r="E2934" s="14"/>
      <c r="F2934" s="14"/>
      <c r="G2934" s="14"/>
      <c r="H2934" s="14"/>
      <c r="I2934" s="13"/>
      <c r="J2934" s="52"/>
      <c r="K2934" s="2"/>
      <c r="L2934" s="18"/>
      <c r="M2934" s="12"/>
      <c r="N2934" s="12"/>
      <c r="O2934" s="18"/>
      <c r="P2934" s="14"/>
      <c r="Q2934" s="27"/>
      <c r="R2934" s="14"/>
      <c r="S2934" s="4"/>
      <c r="T2934" s="52"/>
      <c r="U2934" s="45"/>
      <c r="V2934" s="45"/>
      <c r="W2934" s="45"/>
      <c r="X2934" s="58"/>
      <c r="Y2934" s="34"/>
      <c r="Z2934" s="39"/>
      <c r="AA2934" s="45"/>
      <c r="AB2934" s="34"/>
      <c r="AC2934" s="34"/>
      <c r="AD2934" s="34"/>
      <c r="AE2934" s="45"/>
      <c r="AF2934" s="35"/>
      <c r="AG2934" s="45"/>
      <c r="AH2934" s="45"/>
      <c r="AI2934" s="39"/>
      <c r="AJ2934" s="39"/>
      <c r="AK2934" s="39"/>
      <c r="AL2934" s="39"/>
      <c r="AM2934" s="39"/>
      <c r="AN2934" s="39"/>
      <c r="AO2934" s="39"/>
      <c r="AP2934" s="39"/>
      <c r="AQ2934" s="39"/>
      <c r="AR2934" s="39"/>
      <c r="AS2934" s="39"/>
      <c r="AT2934" s="39"/>
      <c r="AU2934" s="39"/>
      <c r="AV2934" s="39"/>
      <c r="AW2934" s="39"/>
      <c r="AX2934" s="39"/>
      <c r="AY2934" s="39"/>
      <c r="AZ2934" s="39"/>
      <c r="BA2934" s="39"/>
      <c r="BB2934" s="39"/>
      <c r="BC2934" s="39"/>
      <c r="BD2934" s="39"/>
      <c r="BE2934" s="39"/>
      <c r="BF2934" s="39"/>
      <c r="BG2934" s="39"/>
      <c r="BH2934" s="39"/>
      <c r="BI2934" s="39"/>
      <c r="BJ2934" s="39"/>
      <c r="BK2934" s="39"/>
      <c r="BL2934" s="39"/>
      <c r="BM2934" s="39"/>
      <c r="BN2934" s="39"/>
      <c r="BO2934" s="39"/>
      <c r="BP2934" s="39"/>
      <c r="BQ2934" s="39"/>
      <c r="BR2934" s="39"/>
      <c r="BS2934" s="39"/>
      <c r="BT2934" s="39"/>
      <c r="BU2934" s="39"/>
      <c r="BV2934" s="39"/>
      <c r="BW2934" s="39"/>
      <c r="BX2934" s="39"/>
      <c r="BY2934" s="39"/>
      <c r="BZ2934" s="39"/>
      <c r="CA2934" s="39"/>
      <c r="CB2934" s="39"/>
      <c r="CC2934" s="39"/>
      <c r="CD2934" s="39"/>
      <c r="CE2934" s="39"/>
      <c r="CF2934" s="39"/>
      <c r="CG2934" s="39"/>
      <c r="CH2934" s="39"/>
      <c r="CI2934" s="39"/>
      <c r="CJ2934" s="39"/>
      <c r="CK2934" s="39"/>
      <c r="CL2934" s="39"/>
      <c r="CM2934" s="39"/>
      <c r="CN2934" s="39"/>
      <c r="CO2934" s="39"/>
      <c r="CP2934" s="39"/>
      <c r="CQ2934" s="39"/>
      <c r="CR2934" s="39"/>
      <c r="CS2934" s="39"/>
      <c r="CT2934" s="39"/>
      <c r="CU2934" s="39"/>
      <c r="CV2934" s="39"/>
      <c r="CW2934" s="39"/>
      <c r="CX2934" s="39"/>
      <c r="CY2934" s="39"/>
      <c r="CZ2934" s="39"/>
      <c r="DA2934" s="39"/>
      <c r="DB2934" s="39"/>
      <c r="DC2934" s="39"/>
      <c r="DD2934" s="39"/>
      <c r="DE2934" s="39"/>
      <c r="DF2934" s="39"/>
      <c r="DG2934" s="39"/>
      <c r="DH2934" s="39"/>
      <c r="DI2934" s="39"/>
      <c r="DJ2934" s="39"/>
      <c r="DK2934" s="39"/>
      <c r="DL2934" s="39"/>
      <c r="DM2934" s="39"/>
      <c r="DN2934" s="39"/>
      <c r="DO2934" s="39"/>
      <c r="DP2934" s="39"/>
      <c r="DQ2934" s="39"/>
      <c r="DR2934" s="39"/>
      <c r="DS2934" s="39"/>
      <c r="DT2934" s="39"/>
      <c r="DU2934" s="39"/>
      <c r="DV2934" s="39"/>
      <c r="DW2934" s="39"/>
      <c r="DX2934" s="39"/>
      <c r="DY2934" s="39"/>
      <c r="DZ2934" s="39"/>
      <c r="EA2934" s="39"/>
      <c r="EB2934" s="39"/>
      <c r="EC2934" s="39"/>
      <c r="ED2934" s="39"/>
      <c r="EE2934" s="39"/>
      <c r="EF2934" s="39"/>
      <c r="EG2934" s="39"/>
      <c r="EH2934" s="39"/>
      <c r="EI2934" s="39"/>
      <c r="EJ2934" s="39"/>
      <c r="EK2934" s="39"/>
      <c r="EL2934" s="39"/>
      <c r="EM2934" s="39"/>
      <c r="EN2934" s="39"/>
      <c r="EO2934" s="39"/>
      <c r="EP2934" s="39"/>
      <c r="EQ2934" s="39"/>
      <c r="ER2934" s="39"/>
      <c r="ES2934" s="39"/>
      <c r="ET2934" s="39"/>
      <c r="EU2934" s="39"/>
      <c r="EV2934" s="39"/>
      <c r="EW2934" s="39"/>
      <c r="EX2934" s="39"/>
      <c r="EY2934" s="39"/>
      <c r="EZ2934" s="39"/>
      <c r="FA2934" s="39"/>
      <c r="FB2934" s="39"/>
      <c r="FC2934" s="39"/>
      <c r="FD2934" s="39"/>
      <c r="FE2934" s="39"/>
      <c r="FF2934" s="39"/>
      <c r="FG2934" s="39"/>
      <c r="FH2934" s="39"/>
      <c r="FI2934" s="39"/>
      <c r="FJ2934" s="39"/>
    </row>
    <row r="2935" spans="1:166" x14ac:dyDescent="0.15">
      <c r="A2935" s="65"/>
      <c r="B2935" s="15"/>
      <c r="C2935" s="7"/>
      <c r="D2935" s="13"/>
      <c r="E2935" s="14"/>
      <c r="F2935" s="14"/>
      <c r="G2935" s="14"/>
      <c r="H2935" s="14"/>
      <c r="I2935" s="13"/>
      <c r="J2935" s="5"/>
      <c r="K2935" s="2"/>
      <c r="L2935" s="18"/>
      <c r="M2935" s="12"/>
      <c r="N2935" s="12"/>
      <c r="O2935" s="18"/>
      <c r="P2935" s="14"/>
      <c r="Q2935" s="27"/>
      <c r="R2935" s="14"/>
      <c r="S2935" s="4"/>
      <c r="T2935" s="5"/>
      <c r="U2935" s="10"/>
      <c r="V2935" s="10"/>
      <c r="W2935" s="10"/>
      <c r="X2935" s="50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0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  <c r="EY2935" s="1"/>
      <c r="EZ2935" s="1"/>
      <c r="FA2935" s="1"/>
      <c r="FB2935" s="1"/>
      <c r="FC2935" s="1"/>
      <c r="FD2935" s="1"/>
      <c r="FE2935" s="1"/>
      <c r="FF2935" s="1"/>
      <c r="FG2935" s="1"/>
      <c r="FH2935" s="1"/>
      <c r="FI2935" s="1"/>
      <c r="FJ2935" s="1"/>
    </row>
    <row r="2936" spans="1:166" x14ac:dyDescent="0.15">
      <c r="A2936" s="65"/>
      <c r="B2936" s="15"/>
      <c r="C2936" s="7"/>
      <c r="D2936" s="13"/>
      <c r="E2936" s="14"/>
      <c r="F2936" s="14"/>
      <c r="G2936" s="14"/>
      <c r="H2936" s="14"/>
      <c r="I2936" s="13"/>
      <c r="J2936" s="5"/>
      <c r="K2936" s="2"/>
      <c r="L2936" s="18"/>
      <c r="M2936" s="12"/>
      <c r="N2936" s="12"/>
      <c r="O2936" s="18"/>
      <c r="P2936" s="14"/>
      <c r="Q2936" s="27"/>
      <c r="R2936" s="14"/>
      <c r="S2936" s="4"/>
      <c r="T2936" s="5"/>
      <c r="U2936" s="45"/>
      <c r="V2936" s="45"/>
      <c r="W2936" s="45"/>
      <c r="X2936" s="58"/>
      <c r="Y2936" s="34"/>
      <c r="Z2936" s="39"/>
      <c r="AA2936" s="45"/>
      <c r="AB2936" s="34"/>
      <c r="AC2936" s="34"/>
      <c r="AD2936" s="34"/>
      <c r="AE2936" s="45"/>
      <c r="AF2936" s="35"/>
      <c r="AG2936" s="45"/>
      <c r="AH2936" s="45"/>
      <c r="AI2936" s="39"/>
      <c r="AJ2936" s="39"/>
      <c r="AK2936" s="39"/>
      <c r="AL2936" s="39"/>
      <c r="AM2936" s="39"/>
      <c r="AN2936" s="39"/>
      <c r="AO2936" s="39"/>
      <c r="AP2936" s="39"/>
      <c r="AQ2936" s="39"/>
      <c r="AR2936" s="39"/>
      <c r="AS2936" s="39"/>
      <c r="AT2936" s="39"/>
      <c r="AU2936" s="39"/>
      <c r="AV2936" s="39"/>
      <c r="AW2936" s="39"/>
      <c r="AX2936" s="39"/>
      <c r="AY2936" s="39"/>
      <c r="AZ2936" s="39"/>
      <c r="BA2936" s="39"/>
      <c r="BB2936" s="39"/>
      <c r="BC2936" s="39"/>
      <c r="BD2936" s="39"/>
      <c r="BE2936" s="39"/>
      <c r="BF2936" s="39"/>
      <c r="BG2936" s="39"/>
      <c r="BH2936" s="39"/>
      <c r="BI2936" s="39"/>
      <c r="BJ2936" s="39"/>
      <c r="BK2936" s="39"/>
      <c r="BL2936" s="39"/>
      <c r="BM2936" s="39"/>
      <c r="BN2936" s="39"/>
      <c r="BO2936" s="39"/>
      <c r="BP2936" s="39"/>
      <c r="BQ2936" s="39"/>
      <c r="BR2936" s="39"/>
      <c r="BS2936" s="39"/>
      <c r="BT2936" s="39"/>
      <c r="BU2936" s="39"/>
      <c r="BV2936" s="39"/>
      <c r="BW2936" s="39"/>
      <c r="BX2936" s="39"/>
      <c r="BY2936" s="39"/>
      <c r="BZ2936" s="39"/>
      <c r="CA2936" s="39"/>
      <c r="CB2936" s="39"/>
      <c r="CC2936" s="39"/>
      <c r="CD2936" s="39"/>
      <c r="CE2936" s="39"/>
      <c r="CF2936" s="39"/>
      <c r="CG2936" s="39"/>
      <c r="CH2936" s="39"/>
      <c r="CI2936" s="39"/>
      <c r="CJ2936" s="39"/>
      <c r="CK2936" s="39"/>
      <c r="CL2936" s="39"/>
      <c r="CM2936" s="39"/>
      <c r="CN2936" s="39"/>
      <c r="CO2936" s="39"/>
      <c r="CP2936" s="39"/>
      <c r="CQ2936" s="39"/>
      <c r="CR2936" s="39"/>
      <c r="CS2936" s="39"/>
      <c r="CT2936" s="39"/>
      <c r="CU2936" s="39"/>
      <c r="CV2936" s="39"/>
      <c r="CW2936" s="39"/>
      <c r="CX2936" s="39"/>
      <c r="CY2936" s="39"/>
      <c r="CZ2936" s="39"/>
      <c r="DA2936" s="39"/>
      <c r="DB2936" s="39"/>
      <c r="DC2936" s="39"/>
      <c r="DD2936" s="39"/>
      <c r="DE2936" s="39"/>
      <c r="DF2936" s="39"/>
      <c r="DG2936" s="39"/>
      <c r="DH2936" s="39"/>
      <c r="DI2936" s="39"/>
      <c r="DJ2936" s="39"/>
      <c r="DK2936" s="39"/>
      <c r="DL2936" s="39"/>
      <c r="DM2936" s="39"/>
      <c r="DN2936" s="39"/>
      <c r="DO2936" s="39"/>
      <c r="DP2936" s="39"/>
      <c r="DQ2936" s="39"/>
      <c r="DR2936" s="39"/>
      <c r="DS2936" s="39"/>
      <c r="DT2936" s="39"/>
      <c r="DU2936" s="39"/>
      <c r="DV2936" s="39"/>
      <c r="DW2936" s="39"/>
      <c r="DX2936" s="39"/>
      <c r="DY2936" s="39"/>
      <c r="DZ2936" s="39"/>
      <c r="EA2936" s="39"/>
      <c r="EB2936" s="39"/>
      <c r="EC2936" s="39"/>
      <c r="ED2936" s="39"/>
      <c r="EE2936" s="39"/>
      <c r="EF2936" s="39"/>
      <c r="EG2936" s="39"/>
      <c r="EH2936" s="39"/>
      <c r="EI2936" s="39"/>
      <c r="EJ2936" s="39"/>
      <c r="EK2936" s="39"/>
      <c r="EL2936" s="39"/>
      <c r="EM2936" s="39"/>
      <c r="EN2936" s="39"/>
      <c r="EO2936" s="39"/>
      <c r="EP2936" s="39"/>
      <c r="EQ2936" s="39"/>
      <c r="ER2936" s="39"/>
      <c r="ES2936" s="39"/>
      <c r="ET2936" s="39"/>
      <c r="EU2936" s="39"/>
      <c r="EV2936" s="39"/>
      <c r="EW2936" s="39"/>
      <c r="EX2936" s="39"/>
      <c r="EY2936" s="39"/>
      <c r="EZ2936" s="39"/>
      <c r="FA2936" s="39"/>
      <c r="FB2936" s="39"/>
      <c r="FC2936" s="39"/>
      <c r="FD2936" s="39"/>
      <c r="FE2936" s="39"/>
      <c r="FF2936" s="39"/>
      <c r="FG2936" s="39"/>
      <c r="FH2936" s="39"/>
      <c r="FI2936" s="39"/>
      <c r="FJ2936" s="39"/>
    </row>
    <row r="2937" spans="1:166" x14ac:dyDescent="0.15">
      <c r="A2937" s="65"/>
      <c r="B2937" s="15"/>
      <c r="C2937" s="7"/>
      <c r="D2937" s="13"/>
      <c r="E2937" s="14"/>
      <c r="F2937" s="14"/>
      <c r="G2937" s="14"/>
      <c r="H2937" s="14"/>
      <c r="I2937" s="13"/>
      <c r="J2937" s="5"/>
      <c r="K2937" s="2"/>
      <c r="L2937" s="18"/>
      <c r="M2937" s="12"/>
      <c r="N2937" s="12"/>
      <c r="O2937" s="18"/>
      <c r="P2937" s="14"/>
      <c r="Q2937" s="27"/>
      <c r="R2937" s="14"/>
      <c r="S2937" s="4"/>
      <c r="T2937" s="5"/>
      <c r="U2937" s="10"/>
      <c r="V2937" s="10"/>
      <c r="W2937" s="10"/>
      <c r="X2937" s="50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0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  <c r="EY2937" s="1"/>
      <c r="EZ2937" s="1"/>
      <c r="FA2937" s="1"/>
      <c r="FB2937" s="1"/>
      <c r="FC2937" s="1"/>
      <c r="FD2937" s="1"/>
      <c r="FE2937" s="1"/>
      <c r="FF2937" s="1"/>
      <c r="FG2937" s="1"/>
      <c r="FH2937" s="1"/>
      <c r="FI2937" s="1"/>
      <c r="FJ2937" s="1"/>
    </row>
    <row r="2938" spans="1:166" x14ac:dyDescent="0.15">
      <c r="A2938" s="65"/>
      <c r="B2938" s="15"/>
      <c r="C2938" s="7"/>
      <c r="D2938" s="13"/>
      <c r="E2938" s="14"/>
      <c r="F2938" s="14"/>
      <c r="G2938" s="14"/>
      <c r="H2938" s="14"/>
      <c r="I2938" s="13"/>
      <c r="J2938" s="5"/>
      <c r="K2938" s="2"/>
      <c r="L2938" s="18"/>
      <c r="M2938" s="12"/>
      <c r="N2938" s="12"/>
      <c r="O2938" s="18"/>
      <c r="P2938" s="14"/>
      <c r="Q2938" s="27"/>
      <c r="R2938" s="14"/>
      <c r="S2938" s="4"/>
      <c r="T2938" s="5"/>
      <c r="U2938" s="10"/>
      <c r="V2938" s="10"/>
      <c r="W2938" s="10"/>
      <c r="X2938" s="50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0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  <c r="EY2938" s="1"/>
      <c r="EZ2938" s="1"/>
      <c r="FA2938" s="1"/>
      <c r="FB2938" s="1"/>
      <c r="FC2938" s="1"/>
      <c r="FD2938" s="1"/>
      <c r="FE2938" s="1"/>
      <c r="FF2938" s="1"/>
      <c r="FG2938" s="1"/>
      <c r="FH2938" s="1"/>
      <c r="FI2938" s="1"/>
      <c r="FJ2938" s="1"/>
    </row>
    <row r="2939" spans="1:166" x14ac:dyDescent="0.15">
      <c r="A2939" s="65"/>
      <c r="B2939" s="15"/>
      <c r="C2939" s="7"/>
      <c r="D2939" s="13"/>
      <c r="E2939" s="14"/>
      <c r="F2939" s="14"/>
      <c r="G2939" s="14"/>
      <c r="H2939" s="14"/>
      <c r="I2939" s="13"/>
      <c r="J2939" s="5"/>
      <c r="K2939" s="2"/>
      <c r="L2939" s="18"/>
      <c r="M2939" s="12"/>
      <c r="N2939" s="12"/>
      <c r="O2939" s="18"/>
      <c r="P2939" s="14"/>
      <c r="Q2939" s="27"/>
      <c r="R2939" s="14"/>
      <c r="S2939" s="4"/>
      <c r="T2939" s="5"/>
      <c r="U2939" s="10"/>
      <c r="V2939" s="10"/>
      <c r="W2939" s="10"/>
      <c r="X2939" s="50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0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  <c r="EY2939" s="1"/>
      <c r="EZ2939" s="1"/>
      <c r="FA2939" s="1"/>
      <c r="FB2939" s="1"/>
      <c r="FC2939" s="1"/>
      <c r="FD2939" s="1"/>
      <c r="FE2939" s="1"/>
      <c r="FF2939" s="1"/>
      <c r="FG2939" s="1"/>
      <c r="FH2939" s="1"/>
      <c r="FI2939" s="1"/>
      <c r="FJ2939" s="1"/>
    </row>
    <row r="2940" spans="1:166" x14ac:dyDescent="0.15">
      <c r="A2940" s="65"/>
      <c r="B2940" s="15"/>
      <c r="C2940" s="7"/>
      <c r="D2940" s="13"/>
      <c r="E2940" s="14"/>
      <c r="F2940" s="14"/>
      <c r="G2940" s="14"/>
      <c r="H2940" s="14"/>
      <c r="I2940" s="13"/>
      <c r="J2940" s="5"/>
      <c r="K2940" s="2"/>
      <c r="L2940" s="18"/>
      <c r="M2940" s="12"/>
      <c r="N2940" s="12"/>
      <c r="O2940" s="18"/>
      <c r="P2940" s="14"/>
      <c r="Q2940" s="27"/>
      <c r="R2940" s="14"/>
      <c r="S2940" s="4"/>
      <c r="T2940" s="5"/>
      <c r="U2940" s="10"/>
      <c r="V2940" s="10"/>
      <c r="W2940" s="10"/>
      <c r="X2940" s="50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0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  <c r="EY2940" s="1"/>
      <c r="EZ2940" s="1"/>
      <c r="FA2940" s="1"/>
      <c r="FB2940" s="1"/>
      <c r="FC2940" s="1"/>
      <c r="FD2940" s="1"/>
      <c r="FE2940" s="1"/>
      <c r="FF2940" s="1"/>
      <c r="FG2940" s="1"/>
      <c r="FH2940" s="1"/>
      <c r="FI2940" s="1"/>
      <c r="FJ2940" s="1"/>
    </row>
    <row r="2941" spans="1:166" x14ac:dyDescent="0.15">
      <c r="A2941" s="65"/>
      <c r="B2941" s="15"/>
      <c r="C2941" s="7"/>
      <c r="D2941" s="13"/>
      <c r="E2941" s="14"/>
      <c r="F2941" s="14"/>
      <c r="G2941" s="14"/>
      <c r="H2941" s="14"/>
      <c r="I2941" s="13"/>
      <c r="J2941" s="5"/>
      <c r="K2941" s="2"/>
      <c r="L2941" s="18"/>
      <c r="M2941" s="12"/>
      <c r="N2941" s="12"/>
      <c r="O2941" s="18"/>
      <c r="P2941" s="14"/>
      <c r="Q2941" s="27"/>
      <c r="R2941" s="14"/>
      <c r="S2941" s="4"/>
      <c r="T2941" s="5"/>
      <c r="U2941" s="10"/>
      <c r="V2941" s="10"/>
      <c r="W2941" s="10"/>
      <c r="X2941" s="50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0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  <c r="EY2941" s="1"/>
      <c r="EZ2941" s="1"/>
      <c r="FA2941" s="1"/>
      <c r="FB2941" s="1"/>
      <c r="FC2941" s="1"/>
      <c r="FD2941" s="1"/>
      <c r="FE2941" s="1"/>
      <c r="FF2941" s="1"/>
      <c r="FG2941" s="1"/>
      <c r="FH2941" s="1"/>
      <c r="FI2941" s="1"/>
      <c r="FJ2941" s="1"/>
    </row>
    <row r="2942" spans="1:166" x14ac:dyDescent="0.15">
      <c r="A2942" s="65"/>
      <c r="B2942" s="15"/>
      <c r="C2942" s="7"/>
      <c r="D2942" s="13"/>
      <c r="E2942" s="14"/>
      <c r="F2942" s="14"/>
      <c r="G2942" s="14"/>
      <c r="H2942" s="14"/>
      <c r="I2942" s="13"/>
      <c r="J2942" s="5"/>
      <c r="K2942" s="2"/>
      <c r="L2942" s="18"/>
      <c r="M2942" s="12"/>
      <c r="N2942" s="12"/>
      <c r="O2942" s="18"/>
      <c r="P2942" s="14"/>
      <c r="Q2942" s="27"/>
      <c r="R2942" s="14"/>
      <c r="S2942" s="4"/>
      <c r="T2942" s="5"/>
      <c r="U2942" s="10"/>
      <c r="V2942" s="10"/>
      <c r="W2942" s="10"/>
      <c r="X2942" s="50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0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  <c r="EY2942" s="1"/>
      <c r="EZ2942" s="1"/>
      <c r="FA2942" s="1"/>
      <c r="FB2942" s="1"/>
      <c r="FC2942" s="1"/>
      <c r="FD2942" s="1"/>
      <c r="FE2942" s="1"/>
      <c r="FF2942" s="1"/>
      <c r="FG2942" s="1"/>
      <c r="FH2942" s="1"/>
      <c r="FI2942" s="1"/>
      <c r="FJ2942" s="1"/>
    </row>
    <row r="2943" spans="1:166" x14ac:dyDescent="0.15">
      <c r="A2943" s="65"/>
      <c r="B2943" s="15"/>
      <c r="C2943" s="7"/>
      <c r="D2943" s="13"/>
      <c r="E2943" s="14"/>
      <c r="F2943" s="14"/>
      <c r="G2943" s="14"/>
      <c r="H2943" s="14"/>
      <c r="I2943" s="13"/>
      <c r="J2943" s="5"/>
      <c r="K2943" s="2"/>
      <c r="L2943" s="18"/>
      <c r="M2943" s="12"/>
      <c r="N2943" s="12"/>
      <c r="O2943" s="18"/>
      <c r="P2943" s="14"/>
      <c r="Q2943" s="27"/>
      <c r="R2943" s="14"/>
      <c r="S2943" s="4"/>
      <c r="T2943" s="5"/>
      <c r="U2943" s="10"/>
      <c r="V2943" s="10"/>
      <c r="W2943" s="10"/>
      <c r="X2943" s="50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0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  <c r="EY2943" s="1"/>
      <c r="EZ2943" s="1"/>
      <c r="FA2943" s="1"/>
      <c r="FB2943" s="1"/>
      <c r="FC2943" s="1"/>
      <c r="FD2943" s="1"/>
      <c r="FE2943" s="1"/>
      <c r="FF2943" s="1"/>
      <c r="FG2943" s="1"/>
      <c r="FH2943" s="1"/>
      <c r="FI2943" s="1"/>
      <c r="FJ2943" s="1"/>
    </row>
    <row r="2944" spans="1:166" x14ac:dyDescent="0.15">
      <c r="A2944" s="65"/>
      <c r="B2944" s="15"/>
      <c r="C2944" s="7"/>
      <c r="D2944" s="13"/>
      <c r="E2944" s="14"/>
      <c r="F2944" s="14"/>
      <c r="G2944" s="14"/>
      <c r="H2944" s="14"/>
      <c r="I2944" s="13"/>
      <c r="J2944" s="5"/>
      <c r="K2944" s="2"/>
      <c r="L2944" s="18"/>
      <c r="M2944" s="12"/>
      <c r="N2944" s="12"/>
      <c r="O2944" s="18"/>
      <c r="P2944" s="14"/>
      <c r="Q2944" s="27"/>
      <c r="R2944" s="14"/>
      <c r="S2944" s="4"/>
      <c r="T2944" s="5"/>
      <c r="U2944" s="10"/>
      <c r="V2944" s="10"/>
      <c r="W2944" s="10"/>
      <c r="X2944" s="50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0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  <c r="EY2944" s="1"/>
      <c r="EZ2944" s="1"/>
      <c r="FA2944" s="1"/>
      <c r="FB2944" s="1"/>
      <c r="FC2944" s="1"/>
      <c r="FD2944" s="1"/>
      <c r="FE2944" s="1"/>
      <c r="FF2944" s="1"/>
      <c r="FG2944" s="1"/>
      <c r="FH2944" s="1"/>
      <c r="FI2944" s="1"/>
      <c r="FJ2944" s="1"/>
    </row>
    <row r="2945" spans="1:166" x14ac:dyDescent="0.15">
      <c r="A2945" s="65"/>
      <c r="B2945" s="15"/>
      <c r="C2945" s="7"/>
      <c r="D2945" s="13"/>
      <c r="E2945" s="14"/>
      <c r="F2945" s="14"/>
      <c r="G2945" s="14"/>
      <c r="H2945" s="14"/>
      <c r="I2945" s="13"/>
      <c r="J2945" s="5"/>
      <c r="K2945" s="2"/>
      <c r="L2945" s="18"/>
      <c r="M2945" s="12"/>
      <c r="N2945" s="12"/>
      <c r="O2945" s="18"/>
      <c r="P2945" s="14"/>
      <c r="Q2945" s="27"/>
      <c r="R2945" s="14"/>
      <c r="S2945" s="4"/>
      <c r="T2945" s="5"/>
      <c r="U2945" s="10"/>
      <c r="V2945" s="10"/>
      <c r="W2945" s="10"/>
      <c r="X2945" s="50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0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  <c r="EY2945" s="1"/>
      <c r="EZ2945" s="1"/>
      <c r="FA2945" s="1"/>
      <c r="FB2945" s="1"/>
      <c r="FC2945" s="1"/>
      <c r="FD2945" s="1"/>
      <c r="FE2945" s="1"/>
      <c r="FF2945" s="1"/>
      <c r="FG2945" s="1"/>
      <c r="FH2945" s="1"/>
      <c r="FI2945" s="1"/>
      <c r="FJ2945" s="1"/>
    </row>
    <row r="2946" spans="1:166" x14ac:dyDescent="0.15">
      <c r="A2946" s="65"/>
      <c r="B2946" s="15"/>
      <c r="C2946" s="7"/>
      <c r="D2946" s="13"/>
      <c r="E2946" s="14"/>
      <c r="F2946" s="14"/>
      <c r="G2946" s="14"/>
      <c r="H2946" s="14"/>
      <c r="I2946" s="13"/>
      <c r="J2946" s="5"/>
      <c r="K2946" s="2"/>
      <c r="L2946" s="18"/>
      <c r="M2946" s="12"/>
      <c r="N2946" s="12"/>
      <c r="O2946" s="18"/>
      <c r="P2946" s="14"/>
      <c r="Q2946" s="27"/>
      <c r="R2946" s="14"/>
      <c r="S2946" s="4"/>
      <c r="T2946" s="5"/>
      <c r="U2946" s="10"/>
      <c r="V2946" s="10"/>
      <c r="W2946" s="10"/>
      <c r="X2946" s="50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0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  <c r="EY2946" s="1"/>
      <c r="EZ2946" s="1"/>
      <c r="FA2946" s="1"/>
      <c r="FB2946" s="1"/>
      <c r="FC2946" s="1"/>
      <c r="FD2946" s="1"/>
      <c r="FE2946" s="1"/>
      <c r="FF2946" s="1"/>
      <c r="FG2946" s="1"/>
      <c r="FH2946" s="1"/>
      <c r="FI2946" s="1"/>
      <c r="FJ2946" s="1"/>
    </row>
    <row r="2947" spans="1:166" x14ac:dyDescent="0.15">
      <c r="A2947" s="65"/>
      <c r="B2947" s="15"/>
      <c r="C2947" s="7"/>
      <c r="D2947" s="13"/>
      <c r="E2947" s="14"/>
      <c r="F2947" s="14"/>
      <c r="G2947" s="14"/>
      <c r="H2947" s="14"/>
      <c r="I2947" s="13"/>
      <c r="J2947" s="5"/>
      <c r="K2947" s="2"/>
      <c r="L2947" s="18"/>
      <c r="M2947" s="12"/>
      <c r="N2947" s="12"/>
      <c r="O2947" s="18"/>
      <c r="P2947" s="14"/>
      <c r="Q2947" s="27"/>
      <c r="R2947" s="14"/>
      <c r="S2947" s="4"/>
      <c r="T2947" s="5"/>
      <c r="U2947" s="10"/>
      <c r="V2947" s="10"/>
      <c r="W2947" s="10"/>
      <c r="X2947" s="50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0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  <c r="EY2947" s="1"/>
      <c r="EZ2947" s="1"/>
      <c r="FA2947" s="1"/>
      <c r="FB2947" s="1"/>
      <c r="FC2947" s="1"/>
      <c r="FD2947" s="1"/>
      <c r="FE2947" s="1"/>
      <c r="FF2947" s="1"/>
      <c r="FG2947" s="1"/>
      <c r="FH2947" s="1"/>
      <c r="FI2947" s="1"/>
      <c r="FJ2947" s="1"/>
    </row>
    <row r="2948" spans="1:166" x14ac:dyDescent="0.15">
      <c r="A2948" s="65"/>
      <c r="B2948" s="15"/>
      <c r="C2948" s="7"/>
      <c r="D2948" s="13"/>
      <c r="E2948" s="14"/>
      <c r="F2948" s="14"/>
      <c r="G2948" s="14"/>
      <c r="H2948" s="14"/>
      <c r="I2948" s="13"/>
      <c r="J2948" s="5"/>
      <c r="K2948" s="2"/>
      <c r="L2948" s="18"/>
      <c r="M2948" s="12"/>
      <c r="N2948" s="12"/>
      <c r="O2948" s="18"/>
      <c r="P2948" s="14"/>
      <c r="Q2948" s="27"/>
      <c r="R2948" s="14"/>
      <c r="S2948" s="4"/>
      <c r="T2948" s="5"/>
      <c r="U2948" s="10"/>
      <c r="V2948" s="10"/>
      <c r="W2948" s="10"/>
      <c r="X2948" s="50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0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  <c r="EY2948" s="1"/>
      <c r="EZ2948" s="1"/>
      <c r="FA2948" s="1"/>
      <c r="FB2948" s="1"/>
      <c r="FC2948" s="1"/>
      <c r="FD2948" s="1"/>
      <c r="FE2948" s="1"/>
      <c r="FF2948" s="1"/>
      <c r="FG2948" s="1"/>
      <c r="FH2948" s="1"/>
      <c r="FI2948" s="1"/>
      <c r="FJ2948" s="1"/>
    </row>
    <row r="2949" spans="1:166" x14ac:dyDescent="0.15">
      <c r="A2949" s="65"/>
      <c r="B2949" s="15"/>
      <c r="C2949" s="7"/>
      <c r="D2949" s="13"/>
      <c r="E2949" s="14"/>
      <c r="F2949" s="14"/>
      <c r="G2949" s="14"/>
      <c r="H2949" s="14"/>
      <c r="I2949" s="13"/>
      <c r="J2949" s="5"/>
      <c r="K2949" s="2"/>
      <c r="L2949" s="18"/>
      <c r="M2949" s="12"/>
      <c r="N2949" s="12"/>
      <c r="O2949" s="18"/>
      <c r="P2949" s="14"/>
      <c r="Q2949" s="27"/>
      <c r="R2949" s="14"/>
      <c r="S2949" s="4"/>
      <c r="T2949" s="5"/>
      <c r="U2949" s="10"/>
      <c r="V2949" s="10"/>
      <c r="W2949" s="10"/>
      <c r="X2949" s="50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0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  <c r="EY2949" s="1"/>
      <c r="EZ2949" s="1"/>
      <c r="FA2949" s="1"/>
      <c r="FB2949" s="1"/>
      <c r="FC2949" s="1"/>
      <c r="FD2949" s="1"/>
      <c r="FE2949" s="1"/>
      <c r="FF2949" s="1"/>
      <c r="FG2949" s="1"/>
      <c r="FH2949" s="1"/>
      <c r="FI2949" s="1"/>
      <c r="FJ2949" s="1"/>
    </row>
    <row r="2950" spans="1:166" x14ac:dyDescent="0.15">
      <c r="A2950" s="65"/>
      <c r="B2950" s="15"/>
      <c r="C2950" s="7"/>
      <c r="D2950" s="13"/>
      <c r="E2950" s="14"/>
      <c r="F2950" s="14"/>
      <c r="G2950" s="14"/>
      <c r="H2950" s="14"/>
      <c r="I2950" s="13"/>
      <c r="J2950" s="5"/>
      <c r="K2950" s="2"/>
      <c r="L2950" s="18"/>
      <c r="M2950" s="12"/>
      <c r="N2950" s="12"/>
      <c r="O2950" s="18"/>
      <c r="P2950" s="14"/>
      <c r="Q2950" s="27"/>
      <c r="R2950" s="14"/>
      <c r="S2950" s="4"/>
      <c r="T2950" s="5"/>
      <c r="U2950" s="10"/>
      <c r="V2950" s="10"/>
      <c r="W2950" s="10"/>
      <c r="X2950" s="50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0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  <c r="EY2950" s="1"/>
      <c r="EZ2950" s="1"/>
      <c r="FA2950" s="1"/>
      <c r="FB2950" s="1"/>
      <c r="FC2950" s="1"/>
      <c r="FD2950" s="1"/>
      <c r="FE2950" s="1"/>
      <c r="FF2950" s="1"/>
      <c r="FG2950" s="1"/>
      <c r="FH2950" s="1"/>
      <c r="FI2950" s="1"/>
      <c r="FJ2950" s="1"/>
    </row>
    <row r="2951" spans="1:166" x14ac:dyDescent="0.15">
      <c r="A2951" s="65"/>
      <c r="B2951" s="15"/>
      <c r="C2951" s="7"/>
      <c r="D2951" s="13"/>
      <c r="E2951" s="14"/>
      <c r="F2951" s="14"/>
      <c r="G2951" s="14"/>
      <c r="H2951" s="14"/>
      <c r="I2951" s="13"/>
      <c r="J2951" s="5"/>
      <c r="K2951" s="2"/>
      <c r="L2951" s="18"/>
      <c r="M2951" s="12"/>
      <c r="N2951" s="12"/>
      <c r="O2951" s="18"/>
      <c r="P2951" s="14"/>
      <c r="Q2951" s="27"/>
      <c r="R2951" s="14"/>
      <c r="S2951" s="4"/>
      <c r="T2951" s="5"/>
      <c r="U2951" s="10"/>
      <c r="V2951" s="10"/>
      <c r="W2951" s="10"/>
      <c r="X2951" s="50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0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  <c r="EY2951" s="1"/>
      <c r="EZ2951" s="1"/>
      <c r="FA2951" s="1"/>
      <c r="FB2951" s="1"/>
      <c r="FC2951" s="1"/>
      <c r="FD2951" s="1"/>
      <c r="FE2951" s="1"/>
      <c r="FF2951" s="1"/>
      <c r="FG2951" s="1"/>
      <c r="FH2951" s="1"/>
      <c r="FI2951" s="1"/>
      <c r="FJ2951" s="1"/>
    </row>
    <row r="2952" spans="1:166" x14ac:dyDescent="0.15">
      <c r="A2952" s="65"/>
      <c r="B2952" s="15"/>
      <c r="C2952" s="7"/>
      <c r="D2952" s="13"/>
      <c r="E2952" s="14"/>
      <c r="F2952" s="14"/>
      <c r="G2952" s="14"/>
      <c r="H2952" s="14"/>
      <c r="I2952" s="13"/>
      <c r="J2952" s="5"/>
      <c r="K2952" s="2"/>
      <c r="L2952" s="18"/>
      <c r="M2952" s="12"/>
      <c r="N2952" s="12"/>
      <c r="O2952" s="18"/>
      <c r="P2952" s="14"/>
      <c r="Q2952" s="27"/>
      <c r="R2952" s="14"/>
      <c r="S2952" s="4"/>
      <c r="T2952" s="5"/>
      <c r="U2952" s="10"/>
      <c r="V2952" s="10"/>
      <c r="W2952" s="10"/>
      <c r="X2952" s="50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0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  <c r="EY2952" s="1"/>
      <c r="EZ2952" s="1"/>
      <c r="FA2952" s="1"/>
      <c r="FB2952" s="1"/>
      <c r="FC2952" s="1"/>
      <c r="FD2952" s="1"/>
      <c r="FE2952" s="1"/>
      <c r="FF2952" s="1"/>
      <c r="FG2952" s="1"/>
      <c r="FH2952" s="1"/>
      <c r="FI2952" s="1"/>
      <c r="FJ2952" s="1"/>
    </row>
    <row r="2953" spans="1:166" x14ac:dyDescent="0.15">
      <c r="A2953" s="65"/>
      <c r="B2953" s="15"/>
      <c r="C2953" s="7"/>
      <c r="D2953" s="13"/>
      <c r="E2953" s="14"/>
      <c r="F2953" s="14"/>
      <c r="G2953" s="14"/>
      <c r="H2953" s="14"/>
      <c r="I2953" s="13"/>
      <c r="J2953" s="5"/>
      <c r="K2953" s="2"/>
      <c r="L2953" s="18"/>
      <c r="M2953" s="12"/>
      <c r="N2953" s="12"/>
      <c r="O2953" s="18"/>
      <c r="P2953" s="14"/>
      <c r="Q2953" s="27"/>
      <c r="R2953" s="14"/>
      <c r="S2953" s="4"/>
      <c r="T2953" s="5"/>
      <c r="U2953" s="10"/>
      <c r="V2953" s="10"/>
      <c r="W2953" s="10"/>
      <c r="X2953" s="50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0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  <c r="EY2953" s="1"/>
      <c r="EZ2953" s="1"/>
      <c r="FA2953" s="1"/>
      <c r="FB2953" s="1"/>
      <c r="FC2953" s="1"/>
      <c r="FD2953" s="1"/>
      <c r="FE2953" s="1"/>
      <c r="FF2953" s="1"/>
      <c r="FG2953" s="1"/>
      <c r="FH2953" s="1"/>
      <c r="FI2953" s="1"/>
      <c r="FJ2953" s="1"/>
    </row>
    <row r="2954" spans="1:166" x14ac:dyDescent="0.15">
      <c r="A2954" s="65"/>
      <c r="B2954" s="15"/>
      <c r="C2954" s="7"/>
      <c r="D2954" s="13"/>
      <c r="E2954" s="14"/>
      <c r="F2954" s="14"/>
      <c r="G2954" s="14"/>
      <c r="H2954" s="14"/>
      <c r="I2954" s="13"/>
      <c r="J2954" s="5"/>
      <c r="K2954" s="2"/>
      <c r="L2954" s="18"/>
      <c r="M2954" s="12"/>
      <c r="N2954" s="12"/>
      <c r="O2954" s="18"/>
      <c r="P2954" s="14"/>
      <c r="Q2954" s="27"/>
      <c r="R2954" s="14"/>
      <c r="S2954" s="4"/>
      <c r="T2954" s="5"/>
      <c r="U2954" s="10"/>
      <c r="V2954" s="10"/>
      <c r="W2954" s="10"/>
      <c r="X2954" s="50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0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  <c r="EY2954" s="1"/>
      <c r="EZ2954" s="1"/>
      <c r="FA2954" s="1"/>
      <c r="FB2954" s="1"/>
      <c r="FC2954" s="1"/>
      <c r="FD2954" s="1"/>
      <c r="FE2954" s="1"/>
      <c r="FF2954" s="1"/>
      <c r="FG2954" s="1"/>
      <c r="FH2954" s="1"/>
      <c r="FI2954" s="1"/>
      <c r="FJ2954" s="1"/>
    </row>
    <row r="2955" spans="1:166" x14ac:dyDescent="0.15">
      <c r="A2955" s="65"/>
      <c r="B2955" s="15"/>
      <c r="C2955" s="7"/>
      <c r="D2955" s="13"/>
      <c r="E2955" s="14"/>
      <c r="F2955" s="14"/>
      <c r="G2955" s="14"/>
      <c r="H2955" s="14"/>
      <c r="I2955" s="13"/>
      <c r="J2955" s="5"/>
      <c r="K2955" s="2"/>
      <c r="L2955" s="18"/>
      <c r="M2955" s="12"/>
      <c r="N2955" s="12"/>
      <c r="O2955" s="18"/>
      <c r="P2955" s="14"/>
      <c r="Q2955" s="27"/>
      <c r="R2955" s="14"/>
      <c r="S2955" s="4"/>
      <c r="T2955" s="5"/>
      <c r="U2955" s="10"/>
      <c r="V2955" s="10"/>
      <c r="W2955" s="10"/>
      <c r="X2955" s="50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0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  <c r="EY2955" s="1"/>
      <c r="EZ2955" s="1"/>
      <c r="FA2955" s="1"/>
      <c r="FB2955" s="1"/>
      <c r="FC2955" s="1"/>
      <c r="FD2955" s="1"/>
      <c r="FE2955" s="1"/>
      <c r="FF2955" s="1"/>
      <c r="FG2955" s="1"/>
      <c r="FH2955" s="1"/>
      <c r="FI2955" s="1"/>
      <c r="FJ2955" s="1"/>
    </row>
    <row r="2956" spans="1:166" x14ac:dyDescent="0.15">
      <c r="A2956" s="65"/>
      <c r="B2956" s="15"/>
      <c r="C2956" s="7"/>
      <c r="D2956" s="13"/>
      <c r="E2956" s="14"/>
      <c r="F2956" s="14"/>
      <c r="G2956" s="14"/>
      <c r="H2956" s="14"/>
      <c r="I2956" s="13"/>
      <c r="J2956" s="5"/>
      <c r="K2956" s="2"/>
      <c r="L2956" s="18"/>
      <c r="M2956" s="12"/>
      <c r="N2956" s="12"/>
      <c r="O2956" s="18"/>
      <c r="P2956" s="14"/>
      <c r="Q2956" s="27"/>
      <c r="R2956" s="14"/>
      <c r="S2956" s="4"/>
      <c r="T2956" s="5"/>
      <c r="U2956" s="10"/>
      <c r="V2956" s="10"/>
      <c r="W2956" s="10"/>
      <c r="X2956" s="50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0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  <c r="EY2956" s="1"/>
      <c r="EZ2956" s="1"/>
      <c r="FA2956" s="1"/>
      <c r="FB2956" s="1"/>
      <c r="FC2956" s="1"/>
      <c r="FD2956" s="1"/>
      <c r="FE2956" s="1"/>
      <c r="FF2956" s="1"/>
      <c r="FG2956" s="1"/>
      <c r="FH2956" s="1"/>
      <c r="FI2956" s="1"/>
      <c r="FJ2956" s="1"/>
    </row>
    <row r="2957" spans="1:166" x14ac:dyDescent="0.15">
      <c r="A2957" s="65"/>
      <c r="B2957" s="15"/>
      <c r="C2957" s="7"/>
      <c r="D2957" s="13"/>
      <c r="E2957" s="14"/>
      <c r="F2957" s="14"/>
      <c r="G2957" s="14"/>
      <c r="H2957" s="14"/>
      <c r="I2957" s="13"/>
      <c r="J2957" s="5"/>
      <c r="K2957" s="2"/>
      <c r="L2957" s="18"/>
      <c r="M2957" s="12"/>
      <c r="N2957" s="12"/>
      <c r="O2957" s="18"/>
      <c r="P2957" s="14"/>
      <c r="Q2957" s="27"/>
      <c r="R2957" s="14"/>
      <c r="S2957" s="4"/>
      <c r="T2957" s="5"/>
      <c r="U2957" s="10"/>
      <c r="V2957" s="10"/>
      <c r="W2957" s="10"/>
      <c r="X2957" s="50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0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  <c r="EY2957" s="1"/>
      <c r="EZ2957" s="1"/>
      <c r="FA2957" s="1"/>
      <c r="FB2957" s="1"/>
      <c r="FC2957" s="1"/>
      <c r="FD2957" s="1"/>
      <c r="FE2957" s="1"/>
      <c r="FF2957" s="1"/>
      <c r="FG2957" s="1"/>
      <c r="FH2957" s="1"/>
      <c r="FI2957" s="1"/>
      <c r="FJ2957" s="1"/>
    </row>
    <row r="2958" spans="1:166" x14ac:dyDescent="0.15">
      <c r="A2958" s="65"/>
      <c r="B2958" s="15"/>
      <c r="C2958" s="7"/>
      <c r="D2958" s="13"/>
      <c r="E2958" s="14"/>
      <c r="F2958" s="14"/>
      <c r="G2958" s="14"/>
      <c r="H2958" s="14"/>
      <c r="I2958" s="13"/>
      <c r="J2958" s="5"/>
      <c r="K2958" s="2"/>
      <c r="L2958" s="18"/>
      <c r="M2958" s="12"/>
      <c r="N2958" s="12"/>
      <c r="O2958" s="18"/>
      <c r="P2958" s="14"/>
      <c r="Q2958" s="27"/>
      <c r="R2958" s="14"/>
      <c r="S2958" s="4"/>
      <c r="T2958" s="5"/>
      <c r="U2958" s="10"/>
      <c r="V2958" s="10"/>
      <c r="W2958" s="10"/>
      <c r="X2958" s="50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0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  <c r="EY2958" s="1"/>
      <c r="EZ2958" s="1"/>
      <c r="FA2958" s="1"/>
      <c r="FB2958" s="1"/>
      <c r="FC2958" s="1"/>
      <c r="FD2958" s="1"/>
      <c r="FE2958" s="1"/>
      <c r="FF2958" s="1"/>
      <c r="FG2958" s="1"/>
      <c r="FH2958" s="1"/>
      <c r="FI2958" s="1"/>
      <c r="FJ2958" s="1"/>
    </row>
    <row r="2959" spans="1:166" x14ac:dyDescent="0.15">
      <c r="A2959" s="65"/>
      <c r="B2959" s="15"/>
      <c r="C2959" s="7"/>
      <c r="D2959" s="13"/>
      <c r="E2959" s="14"/>
      <c r="F2959" s="14"/>
      <c r="G2959" s="14"/>
      <c r="H2959" s="14"/>
      <c r="I2959" s="13"/>
      <c r="J2959" s="5"/>
      <c r="K2959" s="2"/>
      <c r="L2959" s="18"/>
      <c r="M2959" s="12"/>
      <c r="N2959" s="12"/>
      <c r="O2959" s="18"/>
      <c r="P2959" s="14"/>
      <c r="Q2959" s="27"/>
      <c r="R2959" s="14"/>
      <c r="S2959" s="4"/>
      <c r="T2959" s="5"/>
      <c r="U2959" s="10"/>
      <c r="V2959" s="10"/>
      <c r="W2959" s="10"/>
      <c r="X2959" s="50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0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  <c r="EY2959" s="1"/>
      <c r="EZ2959" s="1"/>
      <c r="FA2959" s="1"/>
      <c r="FB2959" s="1"/>
      <c r="FC2959" s="1"/>
      <c r="FD2959" s="1"/>
      <c r="FE2959" s="1"/>
      <c r="FF2959" s="1"/>
      <c r="FG2959" s="1"/>
      <c r="FH2959" s="1"/>
      <c r="FI2959" s="1"/>
      <c r="FJ2959" s="1"/>
    </row>
    <row r="2960" spans="1:166" x14ac:dyDescent="0.15">
      <c r="A2960" s="65"/>
      <c r="B2960" s="15"/>
      <c r="C2960" s="7"/>
      <c r="D2960" s="13"/>
      <c r="E2960" s="14"/>
      <c r="F2960" s="14"/>
      <c r="G2960" s="14"/>
      <c r="H2960" s="14"/>
      <c r="I2960" s="13"/>
      <c r="J2960" s="5"/>
      <c r="K2960" s="2"/>
      <c r="L2960" s="18"/>
      <c r="M2960" s="12"/>
      <c r="N2960" s="12"/>
      <c r="O2960" s="18"/>
      <c r="P2960" s="14"/>
      <c r="Q2960" s="27"/>
      <c r="R2960" s="14"/>
      <c r="S2960" s="4"/>
      <c r="T2960" s="5"/>
      <c r="U2960" s="10"/>
      <c r="V2960" s="10"/>
      <c r="W2960" s="10"/>
      <c r="X2960" s="50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0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  <c r="EY2960" s="1"/>
      <c r="EZ2960" s="1"/>
      <c r="FA2960" s="1"/>
      <c r="FB2960" s="1"/>
      <c r="FC2960" s="1"/>
      <c r="FD2960" s="1"/>
      <c r="FE2960" s="1"/>
      <c r="FF2960" s="1"/>
      <c r="FG2960" s="1"/>
      <c r="FH2960" s="1"/>
      <c r="FI2960" s="1"/>
      <c r="FJ2960" s="1"/>
    </row>
    <row r="2961" spans="1:166" x14ac:dyDescent="0.15">
      <c r="A2961" s="65"/>
      <c r="B2961" s="15"/>
      <c r="C2961" s="7"/>
      <c r="D2961" s="13"/>
      <c r="E2961" s="14"/>
      <c r="F2961" s="14"/>
      <c r="G2961" s="14"/>
      <c r="H2961" s="14"/>
      <c r="I2961" s="13"/>
      <c r="J2961" s="5"/>
      <c r="K2961" s="2"/>
      <c r="L2961" s="18"/>
      <c r="M2961" s="12"/>
      <c r="N2961" s="12"/>
      <c r="O2961" s="18"/>
      <c r="P2961" s="14"/>
      <c r="Q2961" s="27"/>
      <c r="R2961" s="14"/>
      <c r="S2961" s="4"/>
      <c r="T2961" s="5"/>
      <c r="U2961" s="10"/>
      <c r="V2961" s="10"/>
      <c r="W2961" s="10"/>
      <c r="X2961" s="50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0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  <c r="EY2961" s="1"/>
      <c r="EZ2961" s="1"/>
      <c r="FA2961" s="1"/>
      <c r="FB2961" s="1"/>
      <c r="FC2961" s="1"/>
      <c r="FD2961" s="1"/>
      <c r="FE2961" s="1"/>
      <c r="FF2961" s="1"/>
      <c r="FG2961" s="1"/>
      <c r="FH2961" s="1"/>
      <c r="FI2961" s="1"/>
      <c r="FJ2961" s="1"/>
    </row>
    <row r="2962" spans="1:166" x14ac:dyDescent="0.15">
      <c r="A2962" s="65"/>
      <c r="B2962" s="15"/>
      <c r="C2962" s="7"/>
      <c r="D2962" s="13"/>
      <c r="E2962" s="14"/>
      <c r="F2962" s="14"/>
      <c r="G2962" s="14"/>
      <c r="H2962" s="14"/>
      <c r="I2962" s="13"/>
      <c r="J2962" s="5"/>
      <c r="K2962" s="2"/>
      <c r="L2962" s="18"/>
      <c r="M2962" s="12"/>
      <c r="N2962" s="12"/>
      <c r="O2962" s="18"/>
      <c r="P2962" s="14"/>
      <c r="Q2962" s="27"/>
      <c r="R2962" s="14"/>
      <c r="S2962" s="4"/>
      <c r="T2962" s="5"/>
      <c r="U2962" s="10"/>
      <c r="V2962" s="10"/>
      <c r="W2962" s="10"/>
      <c r="X2962" s="50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0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  <c r="EY2962" s="1"/>
      <c r="EZ2962" s="1"/>
      <c r="FA2962" s="1"/>
      <c r="FB2962" s="1"/>
      <c r="FC2962" s="1"/>
      <c r="FD2962" s="1"/>
      <c r="FE2962" s="1"/>
      <c r="FF2962" s="1"/>
      <c r="FG2962" s="1"/>
      <c r="FH2962" s="1"/>
      <c r="FI2962" s="1"/>
      <c r="FJ2962" s="1"/>
    </row>
    <row r="2963" spans="1:166" x14ac:dyDescent="0.15">
      <c r="A2963" s="65"/>
      <c r="B2963" s="15"/>
      <c r="C2963" s="7"/>
      <c r="D2963" s="13"/>
      <c r="E2963" s="14"/>
      <c r="F2963" s="14"/>
      <c r="G2963" s="14"/>
      <c r="H2963" s="14"/>
      <c r="I2963" s="13"/>
      <c r="J2963" s="5"/>
      <c r="K2963" s="2"/>
      <c r="L2963" s="18"/>
      <c r="M2963" s="12"/>
      <c r="N2963" s="12"/>
      <c r="O2963" s="18"/>
      <c r="P2963" s="14"/>
      <c r="Q2963" s="27"/>
      <c r="R2963" s="14"/>
      <c r="S2963" s="4"/>
      <c r="T2963" s="5"/>
      <c r="U2963" s="10"/>
      <c r="V2963" s="10"/>
      <c r="W2963" s="10"/>
      <c r="X2963" s="50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0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  <c r="EY2963" s="1"/>
      <c r="EZ2963" s="1"/>
      <c r="FA2963" s="1"/>
      <c r="FB2963" s="1"/>
      <c r="FC2963" s="1"/>
      <c r="FD2963" s="1"/>
      <c r="FE2963" s="1"/>
      <c r="FF2963" s="1"/>
      <c r="FG2963" s="1"/>
      <c r="FH2963" s="1"/>
      <c r="FI2963" s="1"/>
      <c r="FJ2963" s="1"/>
    </row>
    <row r="2964" spans="1:166" x14ac:dyDescent="0.15">
      <c r="A2964" s="65"/>
      <c r="B2964" s="15"/>
      <c r="C2964" s="7"/>
      <c r="D2964" s="13"/>
      <c r="E2964" s="14"/>
      <c r="F2964" s="14"/>
      <c r="G2964" s="14"/>
      <c r="H2964" s="14"/>
      <c r="I2964" s="13"/>
      <c r="J2964" s="5"/>
      <c r="K2964" s="2"/>
      <c r="L2964" s="18"/>
      <c r="M2964" s="12"/>
      <c r="N2964" s="12"/>
      <c r="O2964" s="18"/>
      <c r="P2964" s="14"/>
      <c r="Q2964" s="27"/>
      <c r="R2964" s="14"/>
      <c r="S2964" s="4"/>
      <c r="T2964" s="5"/>
      <c r="U2964" s="10"/>
      <c r="V2964" s="10"/>
      <c r="W2964" s="10"/>
      <c r="X2964" s="50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0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  <c r="EY2964" s="1"/>
      <c r="EZ2964" s="1"/>
      <c r="FA2964" s="1"/>
      <c r="FB2964" s="1"/>
      <c r="FC2964" s="1"/>
      <c r="FD2964" s="1"/>
      <c r="FE2964" s="1"/>
      <c r="FF2964" s="1"/>
      <c r="FG2964" s="1"/>
      <c r="FH2964" s="1"/>
      <c r="FI2964" s="1"/>
      <c r="FJ2964" s="1"/>
    </row>
    <row r="2965" spans="1:166" x14ac:dyDescent="0.15">
      <c r="A2965" s="65"/>
      <c r="B2965" s="15"/>
      <c r="C2965" s="7"/>
      <c r="D2965" s="13"/>
      <c r="E2965" s="14"/>
      <c r="F2965" s="14"/>
      <c r="G2965" s="14"/>
      <c r="H2965" s="14"/>
      <c r="I2965" s="13"/>
      <c r="J2965" s="5"/>
      <c r="K2965" s="2"/>
      <c r="L2965" s="18"/>
      <c r="M2965" s="12"/>
      <c r="N2965" s="12"/>
      <c r="O2965" s="18"/>
      <c r="P2965" s="14"/>
      <c r="Q2965" s="27"/>
      <c r="R2965" s="14"/>
      <c r="S2965" s="4"/>
      <c r="T2965" s="5"/>
      <c r="U2965" s="10"/>
      <c r="V2965" s="10"/>
      <c r="W2965" s="10"/>
      <c r="X2965" s="50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0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  <c r="EY2965" s="1"/>
      <c r="EZ2965" s="1"/>
      <c r="FA2965" s="1"/>
      <c r="FB2965" s="1"/>
      <c r="FC2965" s="1"/>
      <c r="FD2965" s="1"/>
      <c r="FE2965" s="1"/>
      <c r="FF2965" s="1"/>
      <c r="FG2965" s="1"/>
      <c r="FH2965" s="1"/>
      <c r="FI2965" s="1"/>
      <c r="FJ2965" s="1"/>
    </row>
    <row r="2966" spans="1:166" x14ac:dyDescent="0.15">
      <c r="A2966" s="65"/>
      <c r="B2966" s="15"/>
      <c r="C2966" s="7"/>
      <c r="D2966" s="13"/>
      <c r="E2966" s="14"/>
      <c r="F2966" s="14"/>
      <c r="G2966" s="14"/>
      <c r="H2966" s="14"/>
      <c r="I2966" s="13"/>
      <c r="J2966" s="5"/>
      <c r="K2966" s="2"/>
      <c r="L2966" s="18"/>
      <c r="M2966" s="12"/>
      <c r="N2966" s="12"/>
      <c r="O2966" s="18"/>
      <c r="P2966" s="14"/>
      <c r="Q2966" s="27"/>
      <c r="R2966" s="14"/>
      <c r="S2966" s="4"/>
      <c r="T2966" s="5"/>
      <c r="U2966" s="10"/>
      <c r="V2966" s="10"/>
      <c r="W2966" s="10"/>
      <c r="X2966" s="50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0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  <c r="EY2966" s="1"/>
      <c r="EZ2966" s="1"/>
      <c r="FA2966" s="1"/>
      <c r="FB2966" s="1"/>
      <c r="FC2966" s="1"/>
      <c r="FD2966" s="1"/>
      <c r="FE2966" s="1"/>
      <c r="FF2966" s="1"/>
      <c r="FG2966" s="1"/>
      <c r="FH2966" s="1"/>
      <c r="FI2966" s="1"/>
      <c r="FJ2966" s="1"/>
    </row>
    <row r="2967" spans="1:166" x14ac:dyDescent="0.15">
      <c r="A2967" s="65"/>
      <c r="B2967" s="15"/>
      <c r="C2967" s="7"/>
      <c r="D2967" s="13"/>
      <c r="E2967" s="14"/>
      <c r="F2967" s="14"/>
      <c r="G2967" s="14"/>
      <c r="H2967" s="14"/>
      <c r="I2967" s="13"/>
      <c r="J2967" s="5"/>
      <c r="K2967" s="2"/>
      <c r="L2967" s="18"/>
      <c r="M2967" s="12"/>
      <c r="N2967" s="12"/>
      <c r="O2967" s="18"/>
      <c r="P2967" s="14"/>
      <c r="Q2967" s="27"/>
      <c r="R2967" s="14"/>
      <c r="S2967" s="4"/>
      <c r="T2967" s="5"/>
      <c r="U2967" s="10"/>
      <c r="V2967" s="10"/>
      <c r="W2967" s="10"/>
      <c r="X2967" s="50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0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  <c r="EY2967" s="1"/>
      <c r="EZ2967" s="1"/>
      <c r="FA2967" s="1"/>
      <c r="FB2967" s="1"/>
      <c r="FC2967" s="1"/>
      <c r="FD2967" s="1"/>
      <c r="FE2967" s="1"/>
      <c r="FF2967" s="1"/>
      <c r="FG2967" s="1"/>
      <c r="FH2967" s="1"/>
      <c r="FI2967" s="1"/>
      <c r="FJ2967" s="1"/>
    </row>
    <row r="2968" spans="1:166" x14ac:dyDescent="0.15">
      <c r="A2968" s="65"/>
      <c r="B2968" s="15"/>
      <c r="C2968" s="7"/>
      <c r="D2968" s="13"/>
      <c r="E2968" s="14"/>
      <c r="F2968" s="14"/>
      <c r="G2968" s="14"/>
      <c r="H2968" s="14"/>
      <c r="I2968" s="13"/>
      <c r="J2968" s="5"/>
      <c r="K2968" s="2"/>
      <c r="L2968" s="18"/>
      <c r="M2968" s="12"/>
      <c r="N2968" s="12"/>
      <c r="O2968" s="18"/>
      <c r="P2968" s="14"/>
      <c r="Q2968" s="27"/>
      <c r="R2968" s="14"/>
      <c r="S2968" s="4"/>
      <c r="T2968" s="5"/>
      <c r="U2968" s="10"/>
      <c r="V2968" s="10"/>
      <c r="W2968" s="10"/>
      <c r="X2968" s="50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0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  <c r="EY2968" s="1"/>
      <c r="EZ2968" s="1"/>
      <c r="FA2968" s="1"/>
      <c r="FB2968" s="1"/>
      <c r="FC2968" s="1"/>
      <c r="FD2968" s="1"/>
      <c r="FE2968" s="1"/>
      <c r="FF2968" s="1"/>
      <c r="FG2968" s="1"/>
      <c r="FH2968" s="1"/>
      <c r="FI2968" s="1"/>
      <c r="FJ2968" s="1"/>
    </row>
    <row r="2969" spans="1:166" x14ac:dyDescent="0.15">
      <c r="A2969" s="65"/>
      <c r="B2969" s="15"/>
      <c r="C2969" s="7"/>
      <c r="D2969" s="13"/>
      <c r="E2969" s="14"/>
      <c r="F2969" s="14"/>
      <c r="G2969" s="14"/>
      <c r="H2969" s="14"/>
      <c r="I2969" s="13"/>
      <c r="J2969" s="5"/>
      <c r="K2969" s="2"/>
      <c r="L2969" s="18"/>
      <c r="M2969" s="12"/>
      <c r="N2969" s="12"/>
      <c r="O2969" s="18"/>
      <c r="P2969" s="14"/>
      <c r="Q2969" s="27"/>
      <c r="R2969" s="14"/>
      <c r="S2969" s="4"/>
      <c r="T2969" s="5"/>
      <c r="U2969" s="10"/>
      <c r="V2969" s="10"/>
      <c r="W2969" s="10"/>
      <c r="X2969" s="50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0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  <c r="EY2969" s="1"/>
      <c r="EZ2969" s="1"/>
      <c r="FA2969" s="1"/>
      <c r="FB2969" s="1"/>
      <c r="FC2969" s="1"/>
      <c r="FD2969" s="1"/>
      <c r="FE2969" s="1"/>
      <c r="FF2969" s="1"/>
      <c r="FG2969" s="1"/>
      <c r="FH2969" s="1"/>
      <c r="FI2969" s="1"/>
      <c r="FJ2969" s="1"/>
    </row>
    <row r="2970" spans="1:166" x14ac:dyDescent="0.15">
      <c r="A2970" s="65"/>
      <c r="B2970" s="15"/>
      <c r="C2970" s="7"/>
      <c r="D2970" s="13"/>
      <c r="E2970" s="14"/>
      <c r="F2970" s="14"/>
      <c r="G2970" s="14"/>
      <c r="H2970" s="14"/>
      <c r="I2970" s="13"/>
      <c r="J2970" s="5"/>
      <c r="K2970" s="2"/>
      <c r="L2970" s="18"/>
      <c r="M2970" s="12"/>
      <c r="N2970" s="12"/>
      <c r="O2970" s="18"/>
      <c r="P2970" s="14"/>
      <c r="Q2970" s="27"/>
      <c r="R2970" s="14"/>
      <c r="S2970" s="4"/>
      <c r="T2970" s="5"/>
      <c r="U2970" s="10"/>
      <c r="V2970" s="10"/>
      <c r="W2970" s="10"/>
      <c r="X2970" s="50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0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  <c r="EY2970" s="1"/>
      <c r="EZ2970" s="1"/>
      <c r="FA2970" s="1"/>
      <c r="FB2970" s="1"/>
      <c r="FC2970" s="1"/>
      <c r="FD2970" s="1"/>
      <c r="FE2970" s="1"/>
      <c r="FF2970" s="1"/>
      <c r="FG2970" s="1"/>
      <c r="FH2970" s="1"/>
      <c r="FI2970" s="1"/>
      <c r="FJ2970" s="1"/>
    </row>
    <row r="2971" spans="1:166" x14ac:dyDescent="0.15">
      <c r="A2971" s="65"/>
      <c r="B2971" s="15"/>
      <c r="C2971" s="7"/>
      <c r="D2971" s="13"/>
      <c r="E2971" s="14"/>
      <c r="F2971" s="14"/>
      <c r="G2971" s="14"/>
      <c r="H2971" s="14"/>
      <c r="I2971" s="13"/>
      <c r="J2971" s="5"/>
      <c r="K2971" s="2"/>
      <c r="L2971" s="18"/>
      <c r="M2971" s="12"/>
      <c r="N2971" s="12"/>
      <c r="O2971" s="18"/>
      <c r="P2971" s="14"/>
      <c r="Q2971" s="27"/>
      <c r="R2971" s="14"/>
      <c r="S2971" s="4"/>
      <c r="T2971" s="5"/>
      <c r="U2971" s="10"/>
      <c r="V2971" s="10"/>
      <c r="W2971" s="10"/>
      <c r="X2971" s="50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0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  <c r="EY2971" s="1"/>
      <c r="EZ2971" s="1"/>
      <c r="FA2971" s="1"/>
      <c r="FB2971" s="1"/>
      <c r="FC2971" s="1"/>
      <c r="FD2971" s="1"/>
      <c r="FE2971" s="1"/>
      <c r="FF2971" s="1"/>
      <c r="FG2971" s="1"/>
      <c r="FH2971" s="1"/>
      <c r="FI2971" s="1"/>
      <c r="FJ2971" s="1"/>
    </row>
    <row r="2972" spans="1:166" x14ac:dyDescent="0.15">
      <c r="A2972" s="65"/>
      <c r="B2972" s="15"/>
      <c r="C2972" s="7"/>
      <c r="D2972" s="13"/>
      <c r="E2972" s="14"/>
      <c r="F2972" s="14"/>
      <c r="G2972" s="14"/>
      <c r="H2972" s="14"/>
      <c r="I2972" s="13"/>
      <c r="J2972" s="5"/>
      <c r="K2972" s="2"/>
      <c r="L2972" s="18"/>
      <c r="M2972" s="12"/>
      <c r="N2972" s="12"/>
      <c r="O2972" s="18"/>
      <c r="P2972" s="14"/>
      <c r="Q2972" s="27"/>
      <c r="R2972" s="14"/>
      <c r="S2972" s="4"/>
      <c r="T2972" s="5"/>
      <c r="U2972" s="10"/>
      <c r="V2972" s="10"/>
      <c r="W2972" s="10"/>
      <c r="X2972" s="50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0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  <c r="EY2972" s="1"/>
      <c r="EZ2972" s="1"/>
      <c r="FA2972" s="1"/>
      <c r="FB2972" s="1"/>
      <c r="FC2972" s="1"/>
      <c r="FD2972" s="1"/>
      <c r="FE2972" s="1"/>
      <c r="FF2972" s="1"/>
      <c r="FG2972" s="1"/>
      <c r="FH2972" s="1"/>
      <c r="FI2972" s="1"/>
      <c r="FJ2972" s="1"/>
    </row>
    <row r="2973" spans="1:166" x14ac:dyDescent="0.15">
      <c r="A2973" s="65"/>
      <c r="B2973" s="15"/>
      <c r="C2973" s="7"/>
      <c r="D2973" s="13"/>
      <c r="E2973" s="14"/>
      <c r="F2973" s="14"/>
      <c r="G2973" s="14"/>
      <c r="H2973" s="14"/>
      <c r="I2973" s="13"/>
      <c r="J2973" s="5"/>
      <c r="K2973" s="2"/>
      <c r="L2973" s="18"/>
      <c r="M2973" s="12"/>
      <c r="N2973" s="12"/>
      <c r="O2973" s="18"/>
      <c r="P2973" s="14"/>
      <c r="Q2973" s="27"/>
      <c r="R2973" s="14"/>
      <c r="S2973" s="4"/>
      <c r="T2973" s="5"/>
      <c r="U2973" s="10"/>
      <c r="V2973" s="10"/>
      <c r="W2973" s="10"/>
      <c r="X2973" s="50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0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  <c r="EY2973" s="1"/>
      <c r="EZ2973" s="1"/>
      <c r="FA2973" s="1"/>
      <c r="FB2973" s="1"/>
      <c r="FC2973" s="1"/>
      <c r="FD2973" s="1"/>
      <c r="FE2973" s="1"/>
      <c r="FF2973" s="1"/>
      <c r="FG2973" s="1"/>
      <c r="FH2973" s="1"/>
      <c r="FI2973" s="1"/>
      <c r="FJ2973" s="1"/>
    </row>
    <row r="2974" spans="1:166" x14ac:dyDescent="0.15">
      <c r="A2974" s="65"/>
      <c r="B2974" s="15"/>
      <c r="C2974" s="7"/>
      <c r="D2974" s="13"/>
      <c r="E2974" s="14"/>
      <c r="F2974" s="14"/>
      <c r="G2974" s="14"/>
      <c r="H2974" s="14"/>
      <c r="I2974" s="13"/>
      <c r="J2974" s="5"/>
      <c r="K2974" s="2"/>
      <c r="L2974" s="18"/>
      <c r="M2974" s="12"/>
      <c r="N2974" s="12"/>
      <c r="O2974" s="18"/>
      <c r="P2974" s="14"/>
      <c r="Q2974" s="27"/>
      <c r="R2974" s="14"/>
      <c r="S2974" s="4"/>
      <c r="T2974" s="5"/>
      <c r="U2974" s="10"/>
      <c r="V2974" s="10"/>
      <c r="W2974" s="10"/>
      <c r="X2974" s="50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0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  <c r="EY2974" s="1"/>
      <c r="EZ2974" s="1"/>
      <c r="FA2974" s="1"/>
      <c r="FB2974" s="1"/>
      <c r="FC2974" s="1"/>
      <c r="FD2974" s="1"/>
      <c r="FE2974" s="1"/>
      <c r="FF2974" s="1"/>
      <c r="FG2974" s="1"/>
      <c r="FH2974" s="1"/>
      <c r="FI2974" s="1"/>
      <c r="FJ2974" s="1"/>
    </row>
    <row r="2975" spans="1:166" x14ac:dyDescent="0.15">
      <c r="A2975" s="65"/>
      <c r="B2975" s="15"/>
      <c r="C2975" s="7"/>
      <c r="D2975" s="13"/>
      <c r="E2975" s="14"/>
      <c r="F2975" s="14"/>
      <c r="G2975" s="14"/>
      <c r="H2975" s="14"/>
      <c r="I2975" s="13"/>
      <c r="J2975" s="5"/>
      <c r="K2975" s="2"/>
      <c r="L2975" s="18"/>
      <c r="M2975" s="12"/>
      <c r="N2975" s="12"/>
      <c r="O2975" s="18"/>
      <c r="P2975" s="14"/>
      <c r="Q2975" s="27"/>
      <c r="R2975" s="14"/>
      <c r="S2975" s="4"/>
      <c r="T2975" s="5"/>
      <c r="U2975" s="10"/>
      <c r="V2975" s="10"/>
      <c r="W2975" s="10"/>
      <c r="X2975" s="50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0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  <c r="EY2975" s="1"/>
      <c r="EZ2975" s="1"/>
      <c r="FA2975" s="1"/>
      <c r="FB2975" s="1"/>
      <c r="FC2975" s="1"/>
      <c r="FD2975" s="1"/>
      <c r="FE2975" s="1"/>
      <c r="FF2975" s="1"/>
      <c r="FG2975" s="1"/>
      <c r="FH2975" s="1"/>
      <c r="FI2975" s="1"/>
      <c r="FJ2975" s="1"/>
    </row>
    <row r="2976" spans="1:166" x14ac:dyDescent="0.15">
      <c r="A2976" s="65"/>
      <c r="B2976" s="15"/>
      <c r="C2976" s="7"/>
      <c r="D2976" s="13"/>
      <c r="E2976" s="14"/>
      <c r="F2976" s="14"/>
      <c r="G2976" s="14"/>
      <c r="H2976" s="14"/>
      <c r="I2976" s="13"/>
      <c r="J2976" s="5"/>
      <c r="K2976" s="2"/>
      <c r="L2976" s="18"/>
      <c r="M2976" s="12"/>
      <c r="N2976" s="12"/>
      <c r="O2976" s="18"/>
      <c r="P2976" s="14"/>
      <c r="Q2976" s="27"/>
      <c r="R2976" s="14"/>
      <c r="S2976" s="4"/>
      <c r="T2976" s="5"/>
      <c r="U2976" s="10"/>
      <c r="V2976" s="10"/>
      <c r="W2976" s="10"/>
      <c r="X2976" s="50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0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  <c r="EY2976" s="1"/>
      <c r="EZ2976" s="1"/>
      <c r="FA2976" s="1"/>
      <c r="FB2976" s="1"/>
      <c r="FC2976" s="1"/>
      <c r="FD2976" s="1"/>
      <c r="FE2976" s="1"/>
      <c r="FF2976" s="1"/>
      <c r="FG2976" s="1"/>
      <c r="FH2976" s="1"/>
      <c r="FI2976" s="1"/>
      <c r="FJ2976" s="1"/>
    </row>
    <row r="2977" spans="1:166" x14ac:dyDescent="0.15">
      <c r="A2977" s="65"/>
      <c r="B2977" s="15"/>
      <c r="C2977" s="7"/>
      <c r="D2977" s="13"/>
      <c r="E2977" s="14"/>
      <c r="F2977" s="14"/>
      <c r="G2977" s="14"/>
      <c r="H2977" s="14"/>
      <c r="I2977" s="13"/>
      <c r="J2977" s="5"/>
      <c r="K2977" s="2"/>
      <c r="L2977" s="18"/>
      <c r="M2977" s="12"/>
      <c r="N2977" s="12"/>
      <c r="O2977" s="18"/>
      <c r="P2977" s="14"/>
      <c r="Q2977" s="27"/>
      <c r="R2977" s="14"/>
      <c r="S2977" s="4"/>
      <c r="T2977" s="5"/>
      <c r="U2977" s="10"/>
      <c r="V2977" s="10"/>
      <c r="W2977" s="10"/>
      <c r="X2977" s="50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0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  <c r="EY2977" s="1"/>
      <c r="EZ2977" s="1"/>
      <c r="FA2977" s="1"/>
      <c r="FB2977" s="1"/>
      <c r="FC2977" s="1"/>
      <c r="FD2977" s="1"/>
      <c r="FE2977" s="1"/>
      <c r="FF2977" s="1"/>
      <c r="FG2977" s="1"/>
      <c r="FH2977" s="1"/>
      <c r="FI2977" s="1"/>
      <c r="FJ2977" s="1"/>
    </row>
    <row r="2978" spans="1:166" x14ac:dyDescent="0.15">
      <c r="A2978" s="65"/>
      <c r="B2978" s="15"/>
      <c r="C2978" s="7"/>
      <c r="D2978" s="13"/>
      <c r="E2978" s="14"/>
      <c r="F2978" s="14"/>
      <c r="G2978" s="14"/>
      <c r="H2978" s="14"/>
      <c r="I2978" s="13"/>
      <c r="J2978" s="5"/>
      <c r="K2978" s="2"/>
      <c r="L2978" s="18"/>
      <c r="M2978" s="12"/>
      <c r="N2978" s="12"/>
      <c r="O2978" s="18"/>
      <c r="P2978" s="14"/>
      <c r="Q2978" s="27"/>
      <c r="R2978" s="14"/>
      <c r="S2978" s="4"/>
      <c r="T2978" s="5"/>
      <c r="U2978" s="10"/>
      <c r="V2978" s="10"/>
      <c r="W2978" s="10"/>
      <c r="X2978" s="50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0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  <c r="EY2978" s="1"/>
      <c r="EZ2978" s="1"/>
      <c r="FA2978" s="1"/>
      <c r="FB2978" s="1"/>
      <c r="FC2978" s="1"/>
      <c r="FD2978" s="1"/>
      <c r="FE2978" s="1"/>
      <c r="FF2978" s="1"/>
      <c r="FG2978" s="1"/>
      <c r="FH2978" s="1"/>
      <c r="FI2978" s="1"/>
      <c r="FJ2978" s="1"/>
    </row>
    <row r="2979" spans="1:166" x14ac:dyDescent="0.15">
      <c r="A2979" s="65"/>
      <c r="B2979" s="15"/>
      <c r="C2979" s="7"/>
      <c r="D2979" s="13"/>
      <c r="E2979" s="14"/>
      <c r="F2979" s="14"/>
      <c r="G2979" s="14"/>
      <c r="H2979" s="14"/>
      <c r="I2979" s="13"/>
      <c r="J2979" s="5"/>
      <c r="K2979" s="2"/>
      <c r="L2979" s="18"/>
      <c r="M2979" s="12"/>
      <c r="N2979" s="12"/>
      <c r="O2979" s="18"/>
      <c r="P2979" s="14"/>
      <c r="Q2979" s="27"/>
      <c r="R2979" s="14"/>
      <c r="S2979" s="4"/>
      <c r="T2979" s="5"/>
      <c r="U2979" s="10"/>
      <c r="V2979" s="10"/>
      <c r="W2979" s="10"/>
      <c r="X2979" s="50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0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  <c r="EY2979" s="1"/>
      <c r="EZ2979" s="1"/>
      <c r="FA2979" s="1"/>
      <c r="FB2979" s="1"/>
      <c r="FC2979" s="1"/>
      <c r="FD2979" s="1"/>
      <c r="FE2979" s="1"/>
      <c r="FF2979" s="1"/>
      <c r="FG2979" s="1"/>
      <c r="FH2979" s="1"/>
      <c r="FI2979" s="1"/>
      <c r="FJ2979" s="1"/>
    </row>
    <row r="2980" spans="1:166" x14ac:dyDescent="0.15">
      <c r="A2980" s="65"/>
      <c r="B2980" s="15"/>
      <c r="C2980" s="7"/>
      <c r="D2980" s="13"/>
      <c r="E2980" s="14"/>
      <c r="F2980" s="14"/>
      <c r="G2980" s="14"/>
      <c r="H2980" s="14"/>
      <c r="I2980" s="13"/>
      <c r="J2980" s="5"/>
      <c r="K2980" s="2"/>
      <c r="L2980" s="18"/>
      <c r="M2980" s="12"/>
      <c r="N2980" s="12"/>
      <c r="O2980" s="18"/>
      <c r="P2980" s="14"/>
      <c r="Q2980" s="27"/>
      <c r="R2980" s="14"/>
      <c r="S2980" s="4"/>
      <c r="T2980" s="5"/>
      <c r="U2980" s="10"/>
      <c r="V2980" s="10"/>
      <c r="W2980" s="10"/>
      <c r="X2980" s="50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0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  <c r="EY2980" s="1"/>
      <c r="EZ2980" s="1"/>
      <c r="FA2980" s="1"/>
      <c r="FB2980" s="1"/>
      <c r="FC2980" s="1"/>
      <c r="FD2980" s="1"/>
      <c r="FE2980" s="1"/>
      <c r="FF2980" s="1"/>
      <c r="FG2980" s="1"/>
      <c r="FH2980" s="1"/>
      <c r="FI2980" s="1"/>
      <c r="FJ2980" s="1"/>
    </row>
    <row r="2981" spans="1:166" x14ac:dyDescent="0.15">
      <c r="A2981" s="65"/>
      <c r="B2981" s="15"/>
      <c r="C2981" s="7"/>
      <c r="D2981" s="13"/>
      <c r="E2981" s="14"/>
      <c r="F2981" s="14"/>
      <c r="G2981" s="14"/>
      <c r="H2981" s="14"/>
      <c r="I2981" s="13"/>
      <c r="J2981" s="5"/>
      <c r="K2981" s="2"/>
      <c r="L2981" s="18"/>
      <c r="M2981" s="12"/>
      <c r="N2981" s="12"/>
      <c r="O2981" s="18"/>
      <c r="P2981" s="14"/>
      <c r="Q2981" s="27"/>
      <c r="R2981" s="14"/>
      <c r="S2981" s="4"/>
      <c r="T2981" s="5"/>
      <c r="U2981" s="10"/>
      <c r="V2981" s="10"/>
      <c r="W2981" s="10"/>
      <c r="X2981" s="50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0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  <c r="EY2981" s="1"/>
      <c r="EZ2981" s="1"/>
      <c r="FA2981" s="1"/>
      <c r="FB2981" s="1"/>
      <c r="FC2981" s="1"/>
      <c r="FD2981" s="1"/>
      <c r="FE2981" s="1"/>
      <c r="FF2981" s="1"/>
      <c r="FG2981" s="1"/>
      <c r="FH2981" s="1"/>
      <c r="FI2981" s="1"/>
      <c r="FJ2981" s="1"/>
    </row>
    <row r="2982" spans="1:166" x14ac:dyDescent="0.15">
      <c r="A2982" s="65"/>
      <c r="B2982" s="15"/>
      <c r="C2982" s="7"/>
      <c r="D2982" s="13"/>
      <c r="E2982" s="14"/>
      <c r="F2982" s="14"/>
      <c r="G2982" s="14"/>
      <c r="H2982" s="14"/>
      <c r="I2982" s="13"/>
      <c r="J2982" s="5"/>
      <c r="K2982" s="2"/>
      <c r="L2982" s="18"/>
      <c r="M2982" s="12"/>
      <c r="N2982" s="12"/>
      <c r="O2982" s="18"/>
      <c r="P2982" s="14"/>
      <c r="Q2982" s="27"/>
      <c r="R2982" s="14"/>
      <c r="S2982" s="4"/>
      <c r="T2982" s="5"/>
      <c r="U2982" s="10"/>
      <c r="V2982" s="10"/>
      <c r="W2982" s="10"/>
      <c r="X2982" s="50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0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  <c r="EY2982" s="1"/>
      <c r="EZ2982" s="1"/>
      <c r="FA2982" s="1"/>
      <c r="FB2982" s="1"/>
      <c r="FC2982" s="1"/>
      <c r="FD2982" s="1"/>
      <c r="FE2982" s="1"/>
      <c r="FF2982" s="1"/>
      <c r="FG2982" s="1"/>
      <c r="FH2982" s="1"/>
      <c r="FI2982" s="1"/>
      <c r="FJ2982" s="1"/>
    </row>
    <row r="2983" spans="1:166" x14ac:dyDescent="0.15">
      <c r="A2983" s="65"/>
      <c r="B2983" s="15"/>
      <c r="C2983" s="7"/>
      <c r="D2983" s="13"/>
      <c r="E2983" s="14"/>
      <c r="F2983" s="14"/>
      <c r="G2983" s="14"/>
      <c r="H2983" s="14"/>
      <c r="I2983" s="13"/>
      <c r="J2983" s="5"/>
      <c r="K2983" s="2"/>
      <c r="L2983" s="18"/>
      <c r="M2983" s="12"/>
      <c r="N2983" s="12"/>
      <c r="O2983" s="18"/>
      <c r="P2983" s="14"/>
      <c r="Q2983" s="27"/>
      <c r="R2983" s="14"/>
      <c r="S2983" s="4"/>
      <c r="T2983" s="5"/>
      <c r="U2983" s="10"/>
      <c r="V2983" s="10"/>
      <c r="W2983" s="10"/>
      <c r="X2983" s="50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0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  <c r="EY2983" s="1"/>
      <c r="EZ2983" s="1"/>
      <c r="FA2983" s="1"/>
      <c r="FB2983" s="1"/>
      <c r="FC2983" s="1"/>
      <c r="FD2983" s="1"/>
      <c r="FE2983" s="1"/>
      <c r="FF2983" s="1"/>
      <c r="FG2983" s="1"/>
      <c r="FH2983" s="1"/>
      <c r="FI2983" s="1"/>
      <c r="FJ2983" s="1"/>
    </row>
    <row r="2984" spans="1:166" x14ac:dyDescent="0.15">
      <c r="A2984" s="65"/>
      <c r="B2984" s="15"/>
      <c r="C2984" s="7"/>
      <c r="D2984" s="13"/>
      <c r="E2984" s="14"/>
      <c r="F2984" s="14"/>
      <c r="G2984" s="14"/>
      <c r="H2984" s="14"/>
      <c r="I2984" s="13"/>
      <c r="J2984" s="5"/>
      <c r="K2984" s="2"/>
      <c r="L2984" s="18"/>
      <c r="M2984" s="12"/>
      <c r="N2984" s="12"/>
      <c r="O2984" s="18"/>
      <c r="P2984" s="14"/>
      <c r="Q2984" s="27"/>
      <c r="R2984" s="14"/>
      <c r="S2984" s="4"/>
      <c r="T2984" s="5"/>
      <c r="U2984" s="10"/>
      <c r="V2984" s="10"/>
      <c r="W2984" s="10"/>
      <c r="X2984" s="50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0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  <c r="EY2984" s="1"/>
      <c r="EZ2984" s="1"/>
      <c r="FA2984" s="1"/>
      <c r="FB2984" s="1"/>
      <c r="FC2984" s="1"/>
      <c r="FD2984" s="1"/>
      <c r="FE2984" s="1"/>
      <c r="FF2984" s="1"/>
      <c r="FG2984" s="1"/>
      <c r="FH2984" s="1"/>
      <c r="FI2984" s="1"/>
      <c r="FJ2984" s="1"/>
    </row>
    <row r="2985" spans="1:166" x14ac:dyDescent="0.15">
      <c r="A2985" s="65"/>
      <c r="B2985" s="15"/>
      <c r="C2985" s="7"/>
      <c r="D2985" s="13"/>
      <c r="E2985" s="14"/>
      <c r="F2985" s="14"/>
      <c r="G2985" s="14"/>
      <c r="H2985" s="14"/>
      <c r="I2985" s="13"/>
      <c r="J2985" s="5"/>
      <c r="K2985" s="2"/>
      <c r="L2985" s="18"/>
      <c r="M2985" s="12"/>
      <c r="N2985" s="12"/>
      <c r="O2985" s="18"/>
      <c r="P2985" s="14"/>
      <c r="Q2985" s="27"/>
      <c r="R2985" s="14"/>
      <c r="S2985" s="4"/>
      <c r="T2985" s="5"/>
      <c r="U2985" s="10"/>
      <c r="V2985" s="10"/>
      <c r="W2985" s="10"/>
      <c r="X2985" s="50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0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  <c r="EY2985" s="1"/>
      <c r="EZ2985" s="1"/>
      <c r="FA2985" s="1"/>
      <c r="FB2985" s="1"/>
      <c r="FC2985" s="1"/>
      <c r="FD2985" s="1"/>
      <c r="FE2985" s="1"/>
      <c r="FF2985" s="1"/>
      <c r="FG2985" s="1"/>
      <c r="FH2985" s="1"/>
      <c r="FI2985" s="1"/>
      <c r="FJ2985" s="1"/>
    </row>
    <row r="2986" spans="1:166" x14ac:dyDescent="0.15">
      <c r="A2986" s="65"/>
      <c r="B2986" s="15"/>
      <c r="C2986" s="7"/>
      <c r="D2986" s="13"/>
      <c r="E2986" s="14"/>
      <c r="F2986" s="14"/>
      <c r="G2986" s="14"/>
      <c r="H2986" s="14"/>
      <c r="I2986" s="13"/>
      <c r="J2986" s="5"/>
      <c r="K2986" s="2"/>
      <c r="L2986" s="18"/>
      <c r="M2986" s="12"/>
      <c r="N2986" s="12"/>
      <c r="O2986" s="18"/>
      <c r="P2986" s="14"/>
      <c r="Q2986" s="27"/>
      <c r="R2986" s="14"/>
      <c r="S2986" s="4"/>
      <c r="T2986" s="5"/>
      <c r="U2986" s="10"/>
      <c r="V2986" s="10"/>
      <c r="W2986" s="10"/>
      <c r="X2986" s="50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0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  <c r="EY2986" s="1"/>
      <c r="EZ2986" s="1"/>
      <c r="FA2986" s="1"/>
      <c r="FB2986" s="1"/>
      <c r="FC2986" s="1"/>
      <c r="FD2986" s="1"/>
      <c r="FE2986" s="1"/>
      <c r="FF2986" s="1"/>
      <c r="FG2986" s="1"/>
      <c r="FH2986" s="1"/>
      <c r="FI2986" s="1"/>
      <c r="FJ2986" s="1"/>
    </row>
    <row r="2987" spans="1:166" x14ac:dyDescent="0.15">
      <c r="A2987" s="65"/>
      <c r="B2987" s="15"/>
      <c r="C2987" s="7"/>
      <c r="D2987" s="13"/>
      <c r="E2987" s="14"/>
      <c r="F2987" s="14"/>
      <c r="G2987" s="14"/>
      <c r="H2987" s="14"/>
      <c r="I2987" s="13"/>
      <c r="J2987" s="5"/>
      <c r="K2987" s="2"/>
      <c r="L2987" s="18"/>
      <c r="M2987" s="12"/>
      <c r="N2987" s="12"/>
      <c r="O2987" s="18"/>
      <c r="P2987" s="14"/>
      <c r="Q2987" s="27"/>
      <c r="R2987" s="14"/>
      <c r="S2987" s="4"/>
      <c r="T2987" s="5"/>
      <c r="U2987" s="10"/>
      <c r="V2987" s="10"/>
      <c r="W2987" s="10"/>
      <c r="X2987" s="50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0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  <c r="EY2987" s="1"/>
      <c r="EZ2987" s="1"/>
      <c r="FA2987" s="1"/>
      <c r="FB2987" s="1"/>
      <c r="FC2987" s="1"/>
      <c r="FD2987" s="1"/>
      <c r="FE2987" s="1"/>
      <c r="FF2987" s="1"/>
      <c r="FG2987" s="1"/>
      <c r="FH2987" s="1"/>
      <c r="FI2987" s="1"/>
      <c r="FJ2987" s="1"/>
    </row>
    <row r="2988" spans="1:166" x14ac:dyDescent="0.15">
      <c r="A2988" s="65"/>
      <c r="B2988" s="15"/>
      <c r="C2988" s="7"/>
      <c r="D2988" s="13"/>
      <c r="E2988" s="14"/>
      <c r="F2988" s="14"/>
      <c r="G2988" s="14"/>
      <c r="H2988" s="14"/>
      <c r="I2988" s="13"/>
      <c r="J2988" s="5"/>
      <c r="K2988" s="2"/>
      <c r="L2988" s="18"/>
      <c r="M2988" s="12"/>
      <c r="N2988" s="12"/>
      <c r="O2988" s="18"/>
      <c r="P2988" s="14"/>
      <c r="Q2988" s="27"/>
      <c r="R2988" s="14"/>
      <c r="S2988" s="4"/>
      <c r="T2988" s="5"/>
      <c r="U2988" s="10"/>
      <c r="V2988" s="10"/>
      <c r="W2988" s="10"/>
      <c r="X2988" s="50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0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  <c r="EY2988" s="1"/>
      <c r="EZ2988" s="1"/>
      <c r="FA2988" s="1"/>
      <c r="FB2988" s="1"/>
      <c r="FC2988" s="1"/>
      <c r="FD2988" s="1"/>
      <c r="FE2988" s="1"/>
      <c r="FF2988" s="1"/>
      <c r="FG2988" s="1"/>
      <c r="FH2988" s="1"/>
      <c r="FI2988" s="1"/>
      <c r="FJ2988" s="1"/>
    </row>
    <row r="2989" spans="1:166" x14ac:dyDescent="0.15">
      <c r="A2989" s="65"/>
      <c r="B2989" s="15"/>
      <c r="C2989" s="7"/>
      <c r="D2989" s="13"/>
      <c r="E2989" s="14"/>
      <c r="F2989" s="14"/>
      <c r="G2989" s="14"/>
      <c r="H2989" s="14"/>
      <c r="I2989" s="13"/>
      <c r="J2989" s="5"/>
      <c r="K2989" s="2"/>
      <c r="L2989" s="18"/>
      <c r="M2989" s="12"/>
      <c r="N2989" s="12"/>
      <c r="O2989" s="18"/>
      <c r="P2989" s="14"/>
      <c r="Q2989" s="27"/>
      <c r="R2989" s="14"/>
      <c r="S2989" s="4"/>
      <c r="T2989" s="5"/>
      <c r="U2989" s="10"/>
      <c r="V2989" s="10"/>
      <c r="W2989" s="10"/>
      <c r="X2989" s="50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0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  <c r="EY2989" s="1"/>
      <c r="EZ2989" s="1"/>
      <c r="FA2989" s="1"/>
      <c r="FB2989" s="1"/>
      <c r="FC2989" s="1"/>
      <c r="FD2989" s="1"/>
      <c r="FE2989" s="1"/>
      <c r="FF2989" s="1"/>
      <c r="FG2989" s="1"/>
      <c r="FH2989" s="1"/>
      <c r="FI2989" s="1"/>
      <c r="FJ2989" s="1"/>
    </row>
    <row r="2990" spans="1:166" x14ac:dyDescent="0.15">
      <c r="A2990" s="65"/>
      <c r="B2990" s="15"/>
      <c r="C2990" s="7"/>
      <c r="D2990" s="13"/>
      <c r="E2990" s="14"/>
      <c r="F2990" s="14"/>
      <c r="G2990" s="14"/>
      <c r="H2990" s="14"/>
      <c r="I2990" s="13"/>
      <c r="J2990" s="5"/>
      <c r="K2990" s="2"/>
      <c r="L2990" s="18"/>
      <c r="M2990" s="12"/>
      <c r="N2990" s="12"/>
      <c r="O2990" s="18"/>
      <c r="P2990" s="14"/>
      <c r="Q2990" s="27"/>
      <c r="R2990" s="14"/>
      <c r="S2990" s="4"/>
      <c r="T2990" s="5"/>
      <c r="U2990" s="10"/>
      <c r="V2990" s="10"/>
      <c r="W2990" s="10"/>
      <c r="X2990" s="50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0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  <c r="EY2990" s="1"/>
      <c r="EZ2990" s="1"/>
      <c r="FA2990" s="1"/>
      <c r="FB2990" s="1"/>
      <c r="FC2990" s="1"/>
      <c r="FD2990" s="1"/>
      <c r="FE2990" s="1"/>
      <c r="FF2990" s="1"/>
      <c r="FG2990" s="1"/>
      <c r="FH2990" s="1"/>
      <c r="FI2990" s="1"/>
      <c r="FJ2990" s="1"/>
    </row>
    <row r="2991" spans="1:166" x14ac:dyDescent="0.15">
      <c r="A2991" s="65"/>
      <c r="B2991" s="15"/>
      <c r="C2991" s="7"/>
      <c r="D2991" s="13"/>
      <c r="E2991" s="14"/>
      <c r="F2991" s="14"/>
      <c r="G2991" s="14"/>
      <c r="H2991" s="14"/>
      <c r="I2991" s="13"/>
      <c r="J2991" s="5"/>
      <c r="K2991" s="2"/>
      <c r="L2991" s="18"/>
      <c r="M2991" s="12"/>
      <c r="N2991" s="12"/>
      <c r="O2991" s="18"/>
      <c r="P2991" s="14"/>
      <c r="Q2991" s="27"/>
      <c r="R2991" s="14"/>
      <c r="S2991" s="4"/>
      <c r="T2991" s="5"/>
      <c r="U2991" s="10"/>
      <c r="V2991" s="10"/>
      <c r="W2991" s="10"/>
      <c r="X2991" s="50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0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  <c r="EY2991" s="1"/>
      <c r="EZ2991" s="1"/>
      <c r="FA2991" s="1"/>
      <c r="FB2991" s="1"/>
      <c r="FC2991" s="1"/>
      <c r="FD2991" s="1"/>
      <c r="FE2991" s="1"/>
      <c r="FF2991" s="1"/>
      <c r="FG2991" s="1"/>
      <c r="FH2991" s="1"/>
      <c r="FI2991" s="1"/>
      <c r="FJ2991" s="1"/>
    </row>
    <row r="2992" spans="1:166" x14ac:dyDescent="0.15">
      <c r="A2992" s="65"/>
      <c r="B2992" s="15"/>
      <c r="C2992" s="7"/>
      <c r="D2992" s="13"/>
      <c r="E2992" s="14"/>
      <c r="F2992" s="14"/>
      <c r="G2992" s="14"/>
      <c r="H2992" s="14"/>
      <c r="I2992" s="13"/>
      <c r="J2992" s="5"/>
      <c r="K2992" s="2"/>
      <c r="L2992" s="18"/>
      <c r="M2992" s="12"/>
      <c r="N2992" s="12"/>
      <c r="O2992" s="18"/>
      <c r="P2992" s="14"/>
      <c r="Q2992" s="27"/>
      <c r="R2992" s="14"/>
      <c r="S2992" s="4"/>
      <c r="T2992" s="5"/>
      <c r="U2992" s="10"/>
      <c r="V2992" s="10"/>
      <c r="W2992" s="10"/>
      <c r="X2992" s="50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0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  <c r="EY2992" s="1"/>
      <c r="EZ2992" s="1"/>
      <c r="FA2992" s="1"/>
      <c r="FB2992" s="1"/>
      <c r="FC2992" s="1"/>
      <c r="FD2992" s="1"/>
      <c r="FE2992" s="1"/>
      <c r="FF2992" s="1"/>
      <c r="FG2992" s="1"/>
      <c r="FH2992" s="1"/>
      <c r="FI2992" s="1"/>
      <c r="FJ2992" s="1"/>
    </row>
    <row r="2993" spans="1:166" x14ac:dyDescent="0.15">
      <c r="A2993" s="65"/>
      <c r="B2993" s="15"/>
      <c r="C2993" s="7"/>
      <c r="D2993" s="13"/>
      <c r="E2993" s="14"/>
      <c r="F2993" s="14"/>
      <c r="G2993" s="14"/>
      <c r="H2993" s="14"/>
      <c r="I2993" s="13"/>
      <c r="J2993" s="5"/>
      <c r="K2993" s="2"/>
      <c r="L2993" s="18"/>
      <c r="M2993" s="12"/>
      <c r="N2993" s="12"/>
      <c r="O2993" s="18"/>
      <c r="P2993" s="14"/>
      <c r="Q2993" s="27"/>
      <c r="R2993" s="14"/>
      <c r="S2993" s="4"/>
      <c r="T2993" s="5"/>
      <c r="U2993" s="10"/>
      <c r="V2993" s="10"/>
      <c r="W2993" s="10"/>
      <c r="X2993" s="50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0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  <c r="EY2993" s="1"/>
      <c r="EZ2993" s="1"/>
      <c r="FA2993" s="1"/>
      <c r="FB2993" s="1"/>
      <c r="FC2993" s="1"/>
      <c r="FD2993" s="1"/>
      <c r="FE2993" s="1"/>
      <c r="FF2993" s="1"/>
      <c r="FG2993" s="1"/>
      <c r="FH2993" s="1"/>
      <c r="FI2993" s="1"/>
      <c r="FJ2993" s="1"/>
    </row>
    <row r="2994" spans="1:166" x14ac:dyDescent="0.15">
      <c r="A2994" s="65"/>
      <c r="B2994" s="15"/>
      <c r="C2994" s="7"/>
      <c r="D2994" s="13"/>
      <c r="E2994" s="14"/>
      <c r="F2994" s="14"/>
      <c r="G2994" s="14"/>
      <c r="H2994" s="14"/>
      <c r="I2994" s="13"/>
      <c r="J2994" s="5"/>
      <c r="K2994" s="2"/>
      <c r="L2994" s="18"/>
      <c r="M2994" s="12"/>
      <c r="N2994" s="12"/>
      <c r="O2994" s="18"/>
      <c r="P2994" s="14"/>
      <c r="Q2994" s="27"/>
      <c r="R2994" s="14"/>
      <c r="S2994" s="4"/>
      <c r="T2994" s="5"/>
      <c r="U2994" s="10"/>
      <c r="V2994" s="10"/>
      <c r="W2994" s="10"/>
      <c r="X2994" s="50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0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  <c r="EY2994" s="1"/>
      <c r="EZ2994" s="1"/>
      <c r="FA2994" s="1"/>
      <c r="FB2994" s="1"/>
      <c r="FC2994" s="1"/>
      <c r="FD2994" s="1"/>
      <c r="FE2994" s="1"/>
      <c r="FF2994" s="1"/>
      <c r="FG2994" s="1"/>
      <c r="FH2994" s="1"/>
      <c r="FI2994" s="1"/>
      <c r="FJ2994" s="1"/>
    </row>
    <row r="2995" spans="1:166" x14ac:dyDescent="0.15">
      <c r="A2995" s="65"/>
      <c r="B2995" s="15"/>
      <c r="C2995" s="7"/>
      <c r="D2995" s="13"/>
      <c r="E2995" s="14"/>
      <c r="F2995" s="14"/>
      <c r="G2995" s="14"/>
      <c r="H2995" s="14"/>
      <c r="I2995" s="13"/>
      <c r="J2995" s="5"/>
      <c r="K2995" s="2"/>
      <c r="L2995" s="18"/>
      <c r="M2995" s="12"/>
      <c r="N2995" s="12"/>
      <c r="O2995" s="18"/>
      <c r="P2995" s="14"/>
      <c r="Q2995" s="27"/>
      <c r="R2995" s="14"/>
      <c r="S2995" s="4"/>
      <c r="T2995" s="5"/>
      <c r="U2995" s="10"/>
      <c r="V2995" s="10"/>
      <c r="W2995" s="10"/>
      <c r="X2995" s="50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0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  <c r="EY2995" s="1"/>
      <c r="EZ2995" s="1"/>
      <c r="FA2995" s="1"/>
      <c r="FB2995" s="1"/>
      <c r="FC2995" s="1"/>
      <c r="FD2995" s="1"/>
      <c r="FE2995" s="1"/>
      <c r="FF2995" s="1"/>
      <c r="FG2995" s="1"/>
      <c r="FH2995" s="1"/>
      <c r="FI2995" s="1"/>
      <c r="FJ2995" s="1"/>
    </row>
    <row r="2996" spans="1:166" x14ac:dyDescent="0.15">
      <c r="A2996" s="65"/>
      <c r="B2996" s="15"/>
      <c r="C2996" s="7"/>
      <c r="D2996" s="13"/>
      <c r="E2996" s="14"/>
      <c r="F2996" s="14"/>
      <c r="G2996" s="14"/>
      <c r="H2996" s="14"/>
      <c r="I2996" s="13"/>
      <c r="J2996" s="5"/>
      <c r="K2996" s="2"/>
      <c r="L2996" s="18"/>
      <c r="M2996" s="12"/>
      <c r="N2996" s="12"/>
      <c r="O2996" s="18"/>
      <c r="P2996" s="14"/>
      <c r="Q2996" s="27"/>
      <c r="R2996" s="14"/>
      <c r="S2996" s="4"/>
      <c r="T2996" s="5"/>
      <c r="U2996" s="10"/>
      <c r="V2996" s="10"/>
      <c r="W2996" s="10"/>
      <c r="X2996" s="50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0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  <c r="EY2996" s="1"/>
      <c r="EZ2996" s="1"/>
      <c r="FA2996" s="1"/>
      <c r="FB2996" s="1"/>
      <c r="FC2996" s="1"/>
      <c r="FD2996" s="1"/>
      <c r="FE2996" s="1"/>
      <c r="FF2996" s="1"/>
      <c r="FG2996" s="1"/>
      <c r="FH2996" s="1"/>
      <c r="FI2996" s="1"/>
      <c r="FJ2996" s="1"/>
    </row>
    <row r="2997" spans="1:166" x14ac:dyDescent="0.15">
      <c r="A2997" s="65"/>
      <c r="B2997" s="15"/>
      <c r="C2997" s="7"/>
      <c r="D2997" s="13"/>
      <c r="E2997" s="14"/>
      <c r="F2997" s="14"/>
      <c r="G2997" s="14"/>
      <c r="H2997" s="14"/>
      <c r="I2997" s="13"/>
      <c r="J2997" s="5"/>
      <c r="K2997" s="2"/>
      <c r="L2997" s="18"/>
      <c r="M2997" s="12"/>
      <c r="N2997" s="12"/>
      <c r="O2997" s="18"/>
      <c r="P2997" s="14"/>
      <c r="Q2997" s="27"/>
      <c r="R2997" s="14"/>
      <c r="S2997" s="4"/>
      <c r="T2997" s="5"/>
      <c r="U2997" s="10"/>
      <c r="V2997" s="10"/>
      <c r="W2997" s="10"/>
      <c r="X2997" s="50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0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  <c r="EY2997" s="1"/>
      <c r="EZ2997" s="1"/>
      <c r="FA2997" s="1"/>
      <c r="FB2997" s="1"/>
      <c r="FC2997" s="1"/>
      <c r="FD2997" s="1"/>
      <c r="FE2997" s="1"/>
      <c r="FF2997" s="1"/>
      <c r="FG2997" s="1"/>
      <c r="FH2997" s="1"/>
      <c r="FI2997" s="1"/>
      <c r="FJ2997" s="1"/>
    </row>
    <row r="2998" spans="1:166" x14ac:dyDescent="0.15">
      <c r="A2998" s="65"/>
      <c r="B2998" s="15"/>
      <c r="C2998" s="7"/>
      <c r="D2998" s="13"/>
      <c r="E2998" s="14"/>
      <c r="F2998" s="14"/>
      <c r="G2998" s="14"/>
      <c r="H2998" s="14"/>
      <c r="I2998" s="13"/>
      <c r="J2998" s="5"/>
      <c r="K2998" s="2"/>
      <c r="L2998" s="18"/>
      <c r="M2998" s="12"/>
      <c r="N2998" s="12"/>
      <c r="O2998" s="18"/>
      <c r="P2998" s="14"/>
      <c r="Q2998" s="27"/>
      <c r="R2998" s="14"/>
      <c r="S2998" s="4"/>
      <c r="T2998" s="5"/>
      <c r="U2998" s="10"/>
      <c r="V2998" s="10"/>
      <c r="W2998" s="10"/>
      <c r="X2998" s="50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0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  <c r="EY2998" s="1"/>
      <c r="EZ2998" s="1"/>
      <c r="FA2998" s="1"/>
      <c r="FB2998" s="1"/>
      <c r="FC2998" s="1"/>
      <c r="FD2998" s="1"/>
      <c r="FE2998" s="1"/>
      <c r="FF2998" s="1"/>
      <c r="FG2998" s="1"/>
      <c r="FH2998" s="1"/>
      <c r="FI2998" s="1"/>
      <c r="FJ2998" s="1"/>
    </row>
    <row r="2999" spans="1:166" x14ac:dyDescent="0.15">
      <c r="A2999" s="65"/>
      <c r="B2999" s="15"/>
      <c r="C2999" s="7"/>
      <c r="D2999" s="13"/>
      <c r="E2999" s="14"/>
      <c r="F2999" s="14"/>
      <c r="G2999" s="14"/>
      <c r="H2999" s="14"/>
      <c r="I2999" s="13"/>
      <c r="J2999" s="5"/>
      <c r="K2999" s="2"/>
      <c r="L2999" s="18"/>
      <c r="M2999" s="12"/>
      <c r="N2999" s="12"/>
      <c r="O2999" s="18"/>
      <c r="P2999" s="14"/>
      <c r="Q2999" s="27"/>
      <c r="R2999" s="14"/>
      <c r="S2999" s="4"/>
      <c r="T2999" s="5"/>
      <c r="U2999" s="10"/>
      <c r="V2999" s="10"/>
      <c r="W2999" s="10"/>
      <c r="X2999" s="50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0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  <c r="EY2999" s="1"/>
      <c r="EZ2999" s="1"/>
      <c r="FA2999" s="1"/>
      <c r="FB2999" s="1"/>
      <c r="FC2999" s="1"/>
      <c r="FD2999" s="1"/>
      <c r="FE2999" s="1"/>
      <c r="FF2999" s="1"/>
      <c r="FG2999" s="1"/>
      <c r="FH2999" s="1"/>
      <c r="FI2999" s="1"/>
      <c r="FJ2999" s="1"/>
    </row>
    <row r="3000" spans="1:166" x14ac:dyDescent="0.15">
      <c r="A3000" s="65"/>
      <c r="B3000" s="15"/>
      <c r="C3000" s="7"/>
      <c r="D3000" s="13"/>
      <c r="E3000" s="14"/>
      <c r="F3000" s="14"/>
      <c r="G3000" s="14"/>
      <c r="H3000" s="14"/>
      <c r="I3000" s="13"/>
      <c r="J3000" s="5"/>
      <c r="K3000" s="2"/>
      <c r="L3000" s="18"/>
      <c r="M3000" s="12"/>
      <c r="N3000" s="12"/>
      <c r="O3000" s="18"/>
      <c r="P3000" s="14"/>
      <c r="Q3000" s="27"/>
      <c r="R3000" s="14"/>
      <c r="S3000" s="4"/>
      <c r="T3000" s="5"/>
      <c r="U3000" s="10"/>
      <c r="V3000" s="10"/>
      <c r="W3000" s="10"/>
      <c r="X3000" s="50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0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  <c r="EY3000" s="1"/>
      <c r="EZ3000" s="1"/>
      <c r="FA3000" s="1"/>
      <c r="FB3000" s="1"/>
      <c r="FC3000" s="1"/>
      <c r="FD3000" s="1"/>
      <c r="FE3000" s="1"/>
      <c r="FF3000" s="1"/>
      <c r="FG3000" s="1"/>
      <c r="FH3000" s="1"/>
      <c r="FI3000" s="1"/>
      <c r="FJ3000" s="1"/>
    </row>
    <row r="3001" spans="1:166" x14ac:dyDescent="0.15">
      <c r="A3001" s="65"/>
      <c r="B3001" s="15"/>
      <c r="C3001" s="7"/>
      <c r="D3001" s="13"/>
      <c r="E3001" s="14"/>
      <c r="F3001" s="14"/>
      <c r="G3001" s="14"/>
      <c r="H3001" s="14"/>
      <c r="I3001" s="13"/>
      <c r="J3001" s="5"/>
      <c r="K3001" s="2"/>
      <c r="L3001" s="18"/>
      <c r="M3001" s="12"/>
      <c r="N3001" s="12"/>
      <c r="O3001" s="18"/>
      <c r="P3001" s="14"/>
      <c r="Q3001" s="27"/>
      <c r="R3001" s="14"/>
      <c r="S3001" s="4"/>
      <c r="T3001" s="5"/>
      <c r="U3001" s="10"/>
      <c r="V3001" s="10"/>
      <c r="W3001" s="10"/>
      <c r="X3001" s="50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0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  <c r="EY3001" s="1"/>
      <c r="EZ3001" s="1"/>
      <c r="FA3001" s="1"/>
      <c r="FB3001" s="1"/>
      <c r="FC3001" s="1"/>
      <c r="FD3001" s="1"/>
      <c r="FE3001" s="1"/>
      <c r="FF3001" s="1"/>
      <c r="FG3001" s="1"/>
      <c r="FH3001" s="1"/>
      <c r="FI3001" s="1"/>
      <c r="FJ3001" s="1"/>
    </row>
    <row r="3002" spans="1:166" x14ac:dyDescent="0.15">
      <c r="A3002" s="65"/>
      <c r="B3002" s="15"/>
      <c r="C3002" s="7"/>
      <c r="D3002" s="13"/>
      <c r="E3002" s="14"/>
      <c r="F3002" s="14"/>
      <c r="G3002" s="14"/>
      <c r="H3002" s="14"/>
      <c r="I3002" s="13"/>
      <c r="J3002" s="5"/>
      <c r="K3002" s="2"/>
      <c r="L3002" s="18"/>
      <c r="M3002" s="12"/>
      <c r="N3002" s="12"/>
      <c r="O3002" s="18"/>
      <c r="P3002" s="14"/>
      <c r="Q3002" s="27"/>
      <c r="R3002" s="14"/>
      <c r="S3002" s="4"/>
      <c r="T3002" s="5"/>
      <c r="U3002" s="10"/>
      <c r="V3002" s="10"/>
      <c r="W3002" s="10"/>
      <c r="X3002" s="50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0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  <c r="EY3002" s="1"/>
      <c r="EZ3002" s="1"/>
      <c r="FA3002" s="1"/>
      <c r="FB3002" s="1"/>
      <c r="FC3002" s="1"/>
      <c r="FD3002" s="1"/>
      <c r="FE3002" s="1"/>
      <c r="FF3002" s="1"/>
      <c r="FG3002" s="1"/>
      <c r="FH3002" s="1"/>
      <c r="FI3002" s="1"/>
      <c r="FJ3002" s="1"/>
    </row>
    <row r="3003" spans="1:166" x14ac:dyDescent="0.15">
      <c r="A3003" s="65"/>
      <c r="B3003" s="15"/>
      <c r="C3003" s="7"/>
      <c r="D3003" s="13"/>
      <c r="E3003" s="14"/>
      <c r="F3003" s="14"/>
      <c r="G3003" s="14"/>
      <c r="H3003" s="14"/>
      <c r="I3003" s="13"/>
      <c r="J3003" s="5"/>
      <c r="K3003" s="2"/>
      <c r="L3003" s="18"/>
      <c r="M3003" s="12"/>
      <c r="N3003" s="12"/>
      <c r="O3003" s="18"/>
      <c r="P3003" s="14"/>
      <c r="Q3003" s="27"/>
      <c r="R3003" s="14"/>
      <c r="S3003" s="4"/>
      <c r="T3003" s="5"/>
      <c r="U3003" s="10"/>
      <c r="V3003" s="10"/>
      <c r="W3003" s="10"/>
      <c r="X3003" s="50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0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  <c r="EY3003" s="1"/>
      <c r="EZ3003" s="1"/>
      <c r="FA3003" s="1"/>
      <c r="FB3003" s="1"/>
      <c r="FC3003" s="1"/>
      <c r="FD3003" s="1"/>
      <c r="FE3003" s="1"/>
      <c r="FF3003" s="1"/>
      <c r="FG3003" s="1"/>
      <c r="FH3003" s="1"/>
      <c r="FI3003" s="1"/>
      <c r="FJ3003" s="1"/>
    </row>
    <row r="3004" spans="1:166" x14ac:dyDescent="0.15">
      <c r="A3004" s="65"/>
      <c r="B3004" s="15"/>
      <c r="C3004" s="7"/>
      <c r="D3004" s="13"/>
      <c r="E3004" s="14"/>
      <c r="F3004" s="14"/>
      <c r="G3004" s="14"/>
      <c r="H3004" s="14"/>
      <c r="I3004" s="13"/>
      <c r="J3004" s="5"/>
      <c r="K3004" s="2"/>
      <c r="L3004" s="18"/>
      <c r="M3004" s="12"/>
      <c r="N3004" s="12"/>
      <c r="O3004" s="18"/>
      <c r="P3004" s="14"/>
      <c r="Q3004" s="27"/>
      <c r="R3004" s="14"/>
      <c r="S3004" s="4"/>
      <c r="T3004" s="5"/>
      <c r="U3004" s="10"/>
      <c r="V3004" s="10"/>
      <c r="W3004" s="10"/>
      <c r="X3004" s="50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0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  <c r="EY3004" s="1"/>
      <c r="EZ3004" s="1"/>
      <c r="FA3004" s="1"/>
      <c r="FB3004" s="1"/>
      <c r="FC3004" s="1"/>
      <c r="FD3004" s="1"/>
      <c r="FE3004" s="1"/>
      <c r="FF3004" s="1"/>
      <c r="FG3004" s="1"/>
      <c r="FH3004" s="1"/>
      <c r="FI3004" s="1"/>
      <c r="FJ3004" s="1"/>
    </row>
    <row r="3005" spans="1:166" x14ac:dyDescent="0.15">
      <c r="A3005" s="65"/>
      <c r="B3005" s="15"/>
      <c r="C3005" s="7"/>
      <c r="D3005" s="13"/>
      <c r="E3005" s="14"/>
      <c r="F3005" s="14"/>
      <c r="G3005" s="14"/>
      <c r="H3005" s="14"/>
      <c r="I3005" s="13"/>
      <c r="J3005" s="5"/>
      <c r="K3005" s="2"/>
      <c r="L3005" s="18"/>
      <c r="M3005" s="12"/>
      <c r="N3005" s="12"/>
      <c r="O3005" s="18"/>
      <c r="P3005" s="14"/>
      <c r="Q3005" s="27"/>
      <c r="R3005" s="14"/>
      <c r="S3005" s="4"/>
      <c r="T3005" s="5"/>
      <c r="U3005" s="10"/>
      <c r="V3005" s="10"/>
      <c r="W3005" s="10"/>
      <c r="X3005" s="50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0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  <c r="EY3005" s="1"/>
      <c r="EZ3005" s="1"/>
      <c r="FA3005" s="1"/>
      <c r="FB3005" s="1"/>
      <c r="FC3005" s="1"/>
      <c r="FD3005" s="1"/>
      <c r="FE3005" s="1"/>
      <c r="FF3005" s="1"/>
      <c r="FG3005" s="1"/>
      <c r="FH3005" s="1"/>
      <c r="FI3005" s="1"/>
      <c r="FJ3005" s="1"/>
    </row>
    <row r="3006" spans="1:166" x14ac:dyDescent="0.15">
      <c r="A3006" s="65"/>
      <c r="B3006" s="15"/>
      <c r="C3006" s="7"/>
      <c r="D3006" s="13"/>
      <c r="E3006" s="14"/>
      <c r="F3006" s="14"/>
      <c r="G3006" s="14"/>
      <c r="H3006" s="14"/>
      <c r="I3006" s="13"/>
      <c r="J3006" s="5"/>
      <c r="K3006" s="2"/>
      <c r="L3006" s="18"/>
      <c r="M3006" s="12"/>
      <c r="N3006" s="12"/>
      <c r="O3006" s="18"/>
      <c r="P3006" s="14"/>
      <c r="Q3006" s="27"/>
      <c r="R3006" s="14"/>
      <c r="S3006" s="4"/>
      <c r="T3006" s="5"/>
      <c r="U3006" s="10"/>
      <c r="V3006" s="10"/>
      <c r="W3006" s="10"/>
      <c r="X3006" s="50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0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  <c r="EY3006" s="1"/>
      <c r="EZ3006" s="1"/>
      <c r="FA3006" s="1"/>
      <c r="FB3006" s="1"/>
      <c r="FC3006" s="1"/>
      <c r="FD3006" s="1"/>
      <c r="FE3006" s="1"/>
      <c r="FF3006" s="1"/>
      <c r="FG3006" s="1"/>
      <c r="FH3006" s="1"/>
      <c r="FI3006" s="1"/>
      <c r="FJ3006" s="1"/>
    </row>
    <row r="3007" spans="1:166" x14ac:dyDescent="0.15">
      <c r="A3007" s="65"/>
      <c r="B3007" s="15"/>
      <c r="C3007" s="7"/>
      <c r="D3007" s="13"/>
      <c r="E3007" s="14"/>
      <c r="F3007" s="14"/>
      <c r="G3007" s="14"/>
      <c r="H3007" s="14"/>
      <c r="I3007" s="13"/>
      <c r="J3007" s="5"/>
      <c r="K3007" s="2"/>
      <c r="L3007" s="18"/>
      <c r="M3007" s="12"/>
      <c r="N3007" s="12"/>
      <c r="O3007" s="18"/>
      <c r="P3007" s="14"/>
      <c r="Q3007" s="27"/>
      <c r="R3007" s="14"/>
      <c r="S3007" s="4"/>
      <c r="T3007" s="5"/>
      <c r="U3007" s="10"/>
      <c r="V3007" s="10"/>
      <c r="W3007" s="10"/>
      <c r="X3007" s="50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0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  <c r="EY3007" s="1"/>
      <c r="EZ3007" s="1"/>
      <c r="FA3007" s="1"/>
      <c r="FB3007" s="1"/>
      <c r="FC3007" s="1"/>
      <c r="FD3007" s="1"/>
      <c r="FE3007" s="1"/>
      <c r="FF3007" s="1"/>
      <c r="FG3007" s="1"/>
      <c r="FH3007" s="1"/>
      <c r="FI3007" s="1"/>
      <c r="FJ3007" s="1"/>
    </row>
    <row r="3008" spans="1:166" x14ac:dyDescent="0.15">
      <c r="A3008" s="65"/>
      <c r="B3008" s="15"/>
      <c r="C3008" s="7"/>
      <c r="D3008" s="13"/>
      <c r="E3008" s="14"/>
      <c r="F3008" s="14"/>
      <c r="G3008" s="14"/>
      <c r="H3008" s="14"/>
      <c r="I3008" s="13"/>
      <c r="J3008" s="5"/>
      <c r="K3008" s="2"/>
      <c r="L3008" s="18"/>
      <c r="M3008" s="12"/>
      <c r="N3008" s="12"/>
      <c r="O3008" s="18"/>
      <c r="P3008" s="14"/>
      <c r="Q3008" s="27"/>
      <c r="R3008" s="14"/>
      <c r="S3008" s="4"/>
      <c r="T3008" s="5"/>
      <c r="U3008" s="10"/>
      <c r="V3008" s="10"/>
      <c r="W3008" s="10"/>
      <c r="X3008" s="50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0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  <c r="EY3008" s="1"/>
      <c r="EZ3008" s="1"/>
      <c r="FA3008" s="1"/>
      <c r="FB3008" s="1"/>
      <c r="FC3008" s="1"/>
      <c r="FD3008" s="1"/>
      <c r="FE3008" s="1"/>
      <c r="FF3008" s="1"/>
      <c r="FG3008" s="1"/>
      <c r="FH3008" s="1"/>
      <c r="FI3008" s="1"/>
      <c r="FJ3008" s="1"/>
    </row>
    <row r="3009" spans="1:166" x14ac:dyDescent="0.15">
      <c r="A3009" s="65"/>
      <c r="B3009" s="15"/>
      <c r="C3009" s="7"/>
      <c r="D3009" s="13"/>
      <c r="E3009" s="14"/>
      <c r="F3009" s="14"/>
      <c r="G3009" s="14"/>
      <c r="H3009" s="14"/>
      <c r="I3009" s="13"/>
      <c r="J3009" s="5"/>
      <c r="K3009" s="2"/>
      <c r="L3009" s="18"/>
      <c r="M3009" s="12"/>
      <c r="N3009" s="12"/>
      <c r="O3009" s="18"/>
      <c r="P3009" s="14"/>
      <c r="Q3009" s="27"/>
      <c r="R3009" s="14"/>
      <c r="S3009" s="4"/>
      <c r="T3009" s="5"/>
      <c r="U3009" s="10"/>
      <c r="V3009" s="10"/>
      <c r="W3009" s="10"/>
      <c r="X3009" s="50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0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  <c r="EY3009" s="1"/>
      <c r="EZ3009" s="1"/>
      <c r="FA3009" s="1"/>
      <c r="FB3009" s="1"/>
      <c r="FC3009" s="1"/>
      <c r="FD3009" s="1"/>
      <c r="FE3009" s="1"/>
      <c r="FF3009" s="1"/>
      <c r="FG3009" s="1"/>
      <c r="FH3009" s="1"/>
      <c r="FI3009" s="1"/>
      <c r="FJ3009" s="1"/>
    </row>
    <row r="3010" spans="1:166" x14ac:dyDescent="0.15">
      <c r="A3010" s="65"/>
      <c r="B3010" s="15"/>
      <c r="C3010" s="7"/>
      <c r="D3010" s="13"/>
      <c r="E3010" s="14"/>
      <c r="F3010" s="14"/>
      <c r="G3010" s="14"/>
      <c r="H3010" s="14"/>
      <c r="I3010" s="13"/>
      <c r="J3010" s="5"/>
      <c r="K3010" s="2"/>
      <c r="L3010" s="18"/>
      <c r="M3010" s="12"/>
      <c r="N3010" s="12"/>
      <c r="O3010" s="18"/>
      <c r="P3010" s="14"/>
      <c r="Q3010" s="27"/>
      <c r="R3010" s="14"/>
      <c r="S3010" s="4"/>
      <c r="T3010" s="5"/>
      <c r="U3010" s="10"/>
      <c r="V3010" s="10"/>
      <c r="W3010" s="10"/>
      <c r="X3010" s="50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0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  <c r="EY3010" s="1"/>
      <c r="EZ3010" s="1"/>
      <c r="FA3010" s="1"/>
      <c r="FB3010" s="1"/>
      <c r="FC3010" s="1"/>
      <c r="FD3010" s="1"/>
      <c r="FE3010" s="1"/>
      <c r="FF3010" s="1"/>
      <c r="FG3010" s="1"/>
      <c r="FH3010" s="1"/>
      <c r="FI3010" s="1"/>
      <c r="FJ3010" s="1"/>
    </row>
    <row r="3011" spans="1:166" x14ac:dyDescent="0.15">
      <c r="A3011" s="65"/>
      <c r="B3011" s="15"/>
      <c r="C3011" s="7"/>
      <c r="D3011" s="13"/>
      <c r="E3011" s="14"/>
      <c r="F3011" s="14"/>
      <c r="G3011" s="14"/>
      <c r="H3011" s="14"/>
      <c r="I3011" s="13"/>
      <c r="J3011" s="5"/>
      <c r="K3011" s="2"/>
      <c r="L3011" s="18"/>
      <c r="M3011" s="12"/>
      <c r="N3011" s="12"/>
      <c r="O3011" s="18"/>
      <c r="P3011" s="14"/>
      <c r="Q3011" s="27"/>
      <c r="R3011" s="14"/>
      <c r="S3011" s="4"/>
      <c r="T3011" s="5"/>
      <c r="U3011" s="10"/>
      <c r="V3011" s="10"/>
      <c r="W3011" s="10"/>
      <c r="X3011" s="50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0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  <c r="EY3011" s="1"/>
      <c r="EZ3011" s="1"/>
      <c r="FA3011" s="1"/>
      <c r="FB3011" s="1"/>
      <c r="FC3011" s="1"/>
      <c r="FD3011" s="1"/>
      <c r="FE3011" s="1"/>
      <c r="FF3011" s="1"/>
      <c r="FG3011" s="1"/>
      <c r="FH3011" s="1"/>
      <c r="FI3011" s="1"/>
      <c r="FJ3011" s="1"/>
    </row>
    <row r="3012" spans="1:166" x14ac:dyDescent="0.15">
      <c r="A3012" s="65"/>
      <c r="B3012" s="15"/>
      <c r="C3012" s="7"/>
      <c r="D3012" s="13"/>
      <c r="E3012" s="14"/>
      <c r="F3012" s="14"/>
      <c r="G3012" s="14"/>
      <c r="H3012" s="14"/>
      <c r="I3012" s="13"/>
      <c r="J3012" s="5"/>
      <c r="K3012" s="2"/>
      <c r="L3012" s="18"/>
      <c r="M3012" s="12"/>
      <c r="N3012" s="12"/>
      <c r="O3012" s="18"/>
      <c r="P3012" s="14"/>
      <c r="Q3012" s="27"/>
      <c r="R3012" s="14"/>
      <c r="S3012" s="4"/>
      <c r="T3012" s="5"/>
      <c r="U3012" s="10"/>
      <c r="V3012" s="10"/>
      <c r="W3012" s="10"/>
      <c r="X3012" s="50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0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  <c r="EY3012" s="1"/>
      <c r="EZ3012" s="1"/>
      <c r="FA3012" s="1"/>
      <c r="FB3012" s="1"/>
      <c r="FC3012" s="1"/>
      <c r="FD3012" s="1"/>
      <c r="FE3012" s="1"/>
      <c r="FF3012" s="1"/>
      <c r="FG3012" s="1"/>
      <c r="FH3012" s="1"/>
      <c r="FI3012" s="1"/>
      <c r="FJ3012" s="1"/>
    </row>
    <row r="3013" spans="1:166" x14ac:dyDescent="0.15">
      <c r="A3013" s="65"/>
      <c r="B3013" s="15"/>
      <c r="C3013" s="7"/>
      <c r="D3013" s="13"/>
      <c r="E3013" s="14"/>
      <c r="F3013" s="14"/>
      <c r="G3013" s="14"/>
      <c r="H3013" s="14"/>
      <c r="I3013" s="13"/>
      <c r="J3013" s="5"/>
      <c r="K3013" s="2"/>
      <c r="L3013" s="18"/>
      <c r="M3013" s="12"/>
      <c r="N3013" s="12"/>
      <c r="O3013" s="18"/>
      <c r="P3013" s="14"/>
      <c r="Q3013" s="27"/>
      <c r="R3013" s="14"/>
      <c r="S3013" s="4"/>
      <c r="T3013" s="5"/>
      <c r="U3013" s="10"/>
      <c r="V3013" s="10"/>
      <c r="W3013" s="10"/>
      <c r="X3013" s="50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0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  <c r="EY3013" s="1"/>
      <c r="EZ3013" s="1"/>
      <c r="FA3013" s="1"/>
      <c r="FB3013" s="1"/>
      <c r="FC3013" s="1"/>
      <c r="FD3013" s="1"/>
      <c r="FE3013" s="1"/>
      <c r="FF3013" s="1"/>
      <c r="FG3013" s="1"/>
      <c r="FH3013" s="1"/>
      <c r="FI3013" s="1"/>
      <c r="FJ3013" s="1"/>
    </row>
    <row r="3014" spans="1:166" x14ac:dyDescent="0.15">
      <c r="A3014" s="65"/>
      <c r="B3014" s="15"/>
      <c r="C3014" s="7"/>
      <c r="D3014" s="13"/>
      <c r="E3014" s="14"/>
      <c r="F3014" s="14"/>
      <c r="G3014" s="14"/>
      <c r="H3014" s="14"/>
      <c r="I3014" s="13"/>
      <c r="J3014" s="5"/>
      <c r="K3014" s="2"/>
      <c r="L3014" s="18"/>
      <c r="M3014" s="12"/>
      <c r="N3014" s="12"/>
      <c r="O3014" s="18"/>
      <c r="P3014" s="14"/>
      <c r="Q3014" s="27"/>
      <c r="R3014" s="14"/>
      <c r="S3014" s="4"/>
      <c r="T3014" s="5"/>
      <c r="U3014" s="10"/>
      <c r="V3014" s="10"/>
      <c r="W3014" s="10"/>
      <c r="X3014" s="50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0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  <c r="EY3014" s="1"/>
      <c r="EZ3014" s="1"/>
      <c r="FA3014" s="1"/>
      <c r="FB3014" s="1"/>
      <c r="FC3014" s="1"/>
      <c r="FD3014" s="1"/>
      <c r="FE3014" s="1"/>
      <c r="FF3014" s="1"/>
      <c r="FG3014" s="1"/>
      <c r="FH3014" s="1"/>
      <c r="FI3014" s="1"/>
      <c r="FJ3014" s="1"/>
    </row>
    <row r="3015" spans="1:166" x14ac:dyDescent="0.15">
      <c r="A3015" s="65"/>
      <c r="B3015" s="15"/>
      <c r="C3015" s="7"/>
      <c r="D3015" s="13"/>
      <c r="E3015" s="14"/>
      <c r="F3015" s="14"/>
      <c r="G3015" s="14"/>
      <c r="H3015" s="14"/>
      <c r="I3015" s="13"/>
      <c r="J3015" s="5"/>
      <c r="K3015" s="2"/>
      <c r="L3015" s="18"/>
      <c r="M3015" s="12"/>
      <c r="N3015" s="12"/>
      <c r="O3015" s="18"/>
      <c r="P3015" s="14"/>
      <c r="Q3015" s="27"/>
      <c r="R3015" s="14"/>
      <c r="S3015" s="4"/>
      <c r="T3015" s="5"/>
      <c r="U3015" s="10"/>
      <c r="V3015" s="10"/>
      <c r="W3015" s="10"/>
      <c r="X3015" s="50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0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  <c r="EY3015" s="1"/>
      <c r="EZ3015" s="1"/>
      <c r="FA3015" s="1"/>
      <c r="FB3015" s="1"/>
      <c r="FC3015" s="1"/>
      <c r="FD3015" s="1"/>
      <c r="FE3015" s="1"/>
      <c r="FF3015" s="1"/>
      <c r="FG3015" s="1"/>
      <c r="FH3015" s="1"/>
      <c r="FI3015" s="1"/>
      <c r="FJ3015" s="1"/>
    </row>
    <row r="3016" spans="1:166" x14ac:dyDescent="0.15">
      <c r="A3016" s="65"/>
      <c r="B3016" s="15"/>
      <c r="C3016" s="7"/>
      <c r="D3016" s="13"/>
      <c r="E3016" s="14"/>
      <c r="F3016" s="14"/>
      <c r="G3016" s="14"/>
      <c r="H3016" s="14"/>
      <c r="I3016" s="13"/>
      <c r="J3016" s="5"/>
      <c r="K3016" s="2"/>
      <c r="L3016" s="18"/>
      <c r="M3016" s="12"/>
      <c r="N3016" s="12"/>
      <c r="O3016" s="18"/>
      <c r="P3016" s="14"/>
      <c r="Q3016" s="27"/>
      <c r="R3016" s="14"/>
      <c r="S3016" s="4"/>
      <c r="T3016" s="5"/>
      <c r="U3016" s="10"/>
      <c r="V3016" s="10"/>
      <c r="W3016" s="10"/>
      <c r="X3016" s="50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0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  <c r="EY3016" s="1"/>
      <c r="EZ3016" s="1"/>
      <c r="FA3016" s="1"/>
      <c r="FB3016" s="1"/>
      <c r="FC3016" s="1"/>
      <c r="FD3016" s="1"/>
      <c r="FE3016" s="1"/>
      <c r="FF3016" s="1"/>
      <c r="FG3016" s="1"/>
      <c r="FH3016" s="1"/>
      <c r="FI3016" s="1"/>
      <c r="FJ3016" s="1"/>
    </row>
    <row r="3017" spans="1:166" x14ac:dyDescent="0.15">
      <c r="A3017" s="65"/>
      <c r="B3017" s="15"/>
      <c r="C3017" s="7"/>
      <c r="D3017" s="13"/>
      <c r="E3017" s="14"/>
      <c r="F3017" s="14"/>
      <c r="G3017" s="14"/>
      <c r="H3017" s="14"/>
      <c r="I3017" s="13"/>
      <c r="J3017" s="5"/>
      <c r="K3017" s="2"/>
      <c r="L3017" s="18"/>
      <c r="M3017" s="12"/>
      <c r="N3017" s="12"/>
      <c r="O3017" s="18"/>
      <c r="P3017" s="14"/>
      <c r="Q3017" s="27"/>
      <c r="R3017" s="14"/>
      <c r="S3017" s="4"/>
      <c r="T3017" s="5"/>
      <c r="U3017" s="10"/>
      <c r="V3017" s="10"/>
      <c r="W3017" s="10"/>
      <c r="X3017" s="50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0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  <c r="EY3017" s="1"/>
      <c r="EZ3017" s="1"/>
      <c r="FA3017" s="1"/>
      <c r="FB3017" s="1"/>
      <c r="FC3017" s="1"/>
      <c r="FD3017" s="1"/>
      <c r="FE3017" s="1"/>
      <c r="FF3017" s="1"/>
      <c r="FG3017" s="1"/>
      <c r="FH3017" s="1"/>
      <c r="FI3017" s="1"/>
      <c r="FJ3017" s="1"/>
    </row>
    <row r="3018" spans="1:166" x14ac:dyDescent="0.15">
      <c r="A3018" s="65"/>
      <c r="B3018" s="15"/>
      <c r="C3018" s="7"/>
      <c r="D3018" s="13"/>
      <c r="E3018" s="14"/>
      <c r="F3018" s="14"/>
      <c r="G3018" s="14"/>
      <c r="H3018" s="14"/>
      <c r="I3018" s="13"/>
      <c r="J3018" s="5"/>
      <c r="K3018" s="2"/>
      <c r="L3018" s="18"/>
      <c r="M3018" s="12"/>
      <c r="N3018" s="12"/>
      <c r="O3018" s="18"/>
      <c r="P3018" s="14"/>
      <c r="Q3018" s="27"/>
      <c r="R3018" s="14"/>
      <c r="S3018" s="4"/>
      <c r="T3018" s="5"/>
      <c r="U3018" s="10"/>
      <c r="V3018" s="10"/>
      <c r="W3018" s="10"/>
      <c r="X3018" s="50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0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  <c r="EY3018" s="1"/>
      <c r="EZ3018" s="1"/>
      <c r="FA3018" s="1"/>
      <c r="FB3018" s="1"/>
      <c r="FC3018" s="1"/>
      <c r="FD3018" s="1"/>
      <c r="FE3018" s="1"/>
      <c r="FF3018" s="1"/>
      <c r="FG3018" s="1"/>
      <c r="FH3018" s="1"/>
      <c r="FI3018" s="1"/>
      <c r="FJ3018" s="1"/>
    </row>
    <row r="3019" spans="1:166" x14ac:dyDescent="0.15">
      <c r="A3019" s="65"/>
      <c r="B3019" s="15"/>
      <c r="C3019" s="7"/>
      <c r="D3019" s="13"/>
      <c r="E3019" s="14"/>
      <c r="F3019" s="14"/>
      <c r="G3019" s="14"/>
      <c r="H3019" s="14"/>
      <c r="I3019" s="13"/>
      <c r="J3019" s="5"/>
      <c r="K3019" s="2"/>
      <c r="L3019" s="18"/>
      <c r="M3019" s="12"/>
      <c r="N3019" s="12"/>
      <c r="O3019" s="18"/>
      <c r="P3019" s="14"/>
      <c r="Q3019" s="27"/>
      <c r="R3019" s="14"/>
      <c r="S3019" s="4"/>
      <c r="T3019" s="5"/>
      <c r="U3019" s="10"/>
      <c r="V3019" s="10"/>
      <c r="W3019" s="10"/>
      <c r="X3019" s="50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0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  <c r="EY3019" s="1"/>
      <c r="EZ3019" s="1"/>
      <c r="FA3019" s="1"/>
      <c r="FB3019" s="1"/>
      <c r="FC3019" s="1"/>
      <c r="FD3019" s="1"/>
      <c r="FE3019" s="1"/>
      <c r="FF3019" s="1"/>
      <c r="FG3019" s="1"/>
      <c r="FH3019" s="1"/>
      <c r="FI3019" s="1"/>
      <c r="FJ3019" s="1"/>
    </row>
    <row r="3020" spans="1:166" x14ac:dyDescent="0.15">
      <c r="A3020" s="65"/>
      <c r="B3020" s="15"/>
      <c r="C3020" s="7"/>
      <c r="D3020" s="13"/>
      <c r="E3020" s="14"/>
      <c r="F3020" s="14"/>
      <c r="G3020" s="14"/>
      <c r="H3020" s="14"/>
      <c r="I3020" s="13"/>
      <c r="J3020" s="5"/>
      <c r="K3020" s="2"/>
      <c r="L3020" s="18"/>
      <c r="M3020" s="12"/>
      <c r="N3020" s="12"/>
      <c r="O3020" s="18"/>
      <c r="P3020" s="14"/>
      <c r="Q3020" s="27"/>
      <c r="R3020" s="14"/>
      <c r="S3020" s="4"/>
      <c r="T3020" s="5"/>
      <c r="U3020" s="10"/>
      <c r="V3020" s="10"/>
      <c r="W3020" s="10"/>
      <c r="X3020" s="50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0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  <c r="EY3020" s="1"/>
      <c r="EZ3020" s="1"/>
      <c r="FA3020" s="1"/>
      <c r="FB3020" s="1"/>
      <c r="FC3020" s="1"/>
      <c r="FD3020" s="1"/>
      <c r="FE3020" s="1"/>
      <c r="FF3020" s="1"/>
      <c r="FG3020" s="1"/>
      <c r="FH3020" s="1"/>
      <c r="FI3020" s="1"/>
      <c r="FJ3020" s="1"/>
    </row>
    <row r="3021" spans="1:166" x14ac:dyDescent="0.15">
      <c r="A3021" s="65"/>
      <c r="B3021" s="15"/>
      <c r="C3021" s="7"/>
      <c r="D3021" s="13"/>
      <c r="E3021" s="14"/>
      <c r="F3021" s="14"/>
      <c r="G3021" s="14"/>
      <c r="H3021" s="14"/>
      <c r="I3021" s="13"/>
      <c r="J3021" s="5"/>
      <c r="K3021" s="2"/>
      <c r="L3021" s="18"/>
      <c r="M3021" s="12"/>
      <c r="N3021" s="12"/>
      <c r="O3021" s="18"/>
      <c r="P3021" s="14"/>
      <c r="Q3021" s="27"/>
      <c r="R3021" s="14"/>
      <c r="S3021" s="4"/>
      <c r="T3021" s="5"/>
      <c r="U3021" s="10"/>
      <c r="V3021" s="10"/>
      <c r="W3021" s="10"/>
      <c r="X3021" s="50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0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  <c r="EY3021" s="1"/>
      <c r="EZ3021" s="1"/>
      <c r="FA3021" s="1"/>
      <c r="FB3021" s="1"/>
      <c r="FC3021" s="1"/>
      <c r="FD3021" s="1"/>
      <c r="FE3021" s="1"/>
      <c r="FF3021" s="1"/>
      <c r="FG3021" s="1"/>
      <c r="FH3021" s="1"/>
      <c r="FI3021" s="1"/>
      <c r="FJ3021" s="1"/>
    </row>
    <row r="3022" spans="1:166" x14ac:dyDescent="0.15">
      <c r="A3022" s="65"/>
      <c r="B3022" s="15"/>
      <c r="C3022" s="7"/>
      <c r="D3022" s="13"/>
      <c r="E3022" s="14"/>
      <c r="F3022" s="14"/>
      <c r="G3022" s="14"/>
      <c r="H3022" s="14"/>
      <c r="I3022" s="13"/>
      <c r="J3022" s="5"/>
      <c r="K3022" s="2"/>
      <c r="L3022" s="18"/>
      <c r="M3022" s="12"/>
      <c r="N3022" s="12"/>
      <c r="O3022" s="18"/>
      <c r="P3022" s="14"/>
      <c r="Q3022" s="27"/>
      <c r="R3022" s="14"/>
      <c r="S3022" s="4"/>
      <c r="T3022" s="5"/>
      <c r="U3022" s="10"/>
      <c r="V3022" s="10"/>
      <c r="W3022" s="10"/>
      <c r="X3022" s="50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0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  <c r="EY3022" s="1"/>
      <c r="EZ3022" s="1"/>
      <c r="FA3022" s="1"/>
      <c r="FB3022" s="1"/>
      <c r="FC3022" s="1"/>
      <c r="FD3022" s="1"/>
      <c r="FE3022" s="1"/>
      <c r="FF3022" s="1"/>
      <c r="FG3022" s="1"/>
      <c r="FH3022" s="1"/>
      <c r="FI3022" s="1"/>
      <c r="FJ3022" s="1"/>
    </row>
    <row r="3023" spans="1:166" x14ac:dyDescent="0.15">
      <c r="A3023" s="65"/>
      <c r="B3023" s="15"/>
      <c r="C3023" s="7"/>
      <c r="D3023" s="13"/>
      <c r="E3023" s="14"/>
      <c r="F3023" s="14"/>
      <c r="G3023" s="14"/>
      <c r="H3023" s="14"/>
      <c r="I3023" s="13"/>
      <c r="J3023" s="5"/>
      <c r="K3023" s="2"/>
      <c r="L3023" s="18"/>
      <c r="M3023" s="12"/>
      <c r="N3023" s="12"/>
      <c r="O3023" s="18"/>
      <c r="P3023" s="14"/>
      <c r="Q3023" s="27"/>
      <c r="R3023" s="14"/>
      <c r="S3023" s="4"/>
      <c r="T3023" s="5"/>
      <c r="U3023" s="10"/>
      <c r="V3023" s="10"/>
      <c r="W3023" s="10"/>
      <c r="X3023" s="50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0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  <c r="EY3023" s="1"/>
      <c r="EZ3023" s="1"/>
      <c r="FA3023" s="1"/>
      <c r="FB3023" s="1"/>
      <c r="FC3023" s="1"/>
      <c r="FD3023" s="1"/>
      <c r="FE3023" s="1"/>
      <c r="FF3023" s="1"/>
      <c r="FG3023" s="1"/>
      <c r="FH3023" s="1"/>
      <c r="FI3023" s="1"/>
      <c r="FJ3023" s="1"/>
    </row>
    <row r="3024" spans="1:166" x14ac:dyDescent="0.15">
      <c r="A3024" s="65"/>
      <c r="B3024" s="15"/>
      <c r="C3024" s="7"/>
      <c r="D3024" s="13"/>
      <c r="E3024" s="14"/>
      <c r="F3024" s="14"/>
      <c r="G3024" s="14"/>
      <c r="H3024" s="14"/>
      <c r="I3024" s="13"/>
      <c r="J3024" s="5"/>
      <c r="K3024" s="2"/>
      <c r="L3024" s="18"/>
      <c r="M3024" s="12"/>
      <c r="N3024" s="12"/>
      <c r="O3024" s="18"/>
      <c r="P3024" s="14"/>
      <c r="Q3024" s="27"/>
      <c r="R3024" s="14"/>
      <c r="S3024" s="4"/>
      <c r="T3024" s="5"/>
      <c r="U3024" s="10"/>
      <c r="V3024" s="10"/>
      <c r="W3024" s="10"/>
      <c r="X3024" s="50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0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  <c r="EY3024" s="1"/>
      <c r="EZ3024" s="1"/>
      <c r="FA3024" s="1"/>
      <c r="FB3024" s="1"/>
      <c r="FC3024" s="1"/>
      <c r="FD3024" s="1"/>
      <c r="FE3024" s="1"/>
      <c r="FF3024" s="1"/>
      <c r="FG3024" s="1"/>
      <c r="FH3024" s="1"/>
      <c r="FI3024" s="1"/>
      <c r="FJ3024" s="1"/>
    </row>
    <row r="3025" spans="1:166" x14ac:dyDescent="0.15">
      <c r="A3025" s="65"/>
      <c r="B3025" s="15"/>
      <c r="C3025" s="7"/>
      <c r="D3025" s="13"/>
      <c r="E3025" s="14"/>
      <c r="F3025" s="14"/>
      <c r="G3025" s="14"/>
      <c r="H3025" s="14"/>
      <c r="I3025" s="13"/>
      <c r="J3025" s="5"/>
      <c r="K3025" s="2"/>
      <c r="L3025" s="18"/>
      <c r="M3025" s="12"/>
      <c r="N3025" s="12"/>
      <c r="O3025" s="18"/>
      <c r="P3025" s="14"/>
      <c r="Q3025" s="27"/>
      <c r="R3025" s="14"/>
      <c r="S3025" s="4"/>
      <c r="T3025" s="5"/>
      <c r="U3025" s="10"/>
      <c r="V3025" s="10"/>
      <c r="W3025" s="10"/>
      <c r="X3025" s="50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0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  <c r="EY3025" s="1"/>
      <c r="EZ3025" s="1"/>
      <c r="FA3025" s="1"/>
      <c r="FB3025" s="1"/>
      <c r="FC3025" s="1"/>
      <c r="FD3025" s="1"/>
      <c r="FE3025" s="1"/>
      <c r="FF3025" s="1"/>
      <c r="FG3025" s="1"/>
      <c r="FH3025" s="1"/>
      <c r="FI3025" s="1"/>
      <c r="FJ3025" s="1"/>
    </row>
    <row r="3026" spans="1:166" x14ac:dyDescent="0.15">
      <c r="A3026" s="65"/>
      <c r="B3026" s="15"/>
      <c r="C3026" s="7"/>
      <c r="D3026" s="13"/>
      <c r="E3026" s="14"/>
      <c r="F3026" s="14"/>
      <c r="G3026" s="14"/>
      <c r="H3026" s="14"/>
      <c r="I3026" s="13"/>
      <c r="J3026" s="5"/>
      <c r="K3026" s="2"/>
      <c r="L3026" s="18"/>
      <c r="M3026" s="12"/>
      <c r="N3026" s="12"/>
      <c r="O3026" s="18"/>
      <c r="P3026" s="14"/>
      <c r="Q3026" s="27"/>
      <c r="R3026" s="14"/>
      <c r="S3026" s="4"/>
      <c r="T3026" s="5"/>
      <c r="U3026" s="10"/>
      <c r="V3026" s="10"/>
      <c r="W3026" s="10"/>
      <c r="X3026" s="50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0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  <c r="EY3026" s="1"/>
      <c r="EZ3026" s="1"/>
      <c r="FA3026" s="1"/>
      <c r="FB3026" s="1"/>
      <c r="FC3026" s="1"/>
      <c r="FD3026" s="1"/>
      <c r="FE3026" s="1"/>
      <c r="FF3026" s="1"/>
      <c r="FG3026" s="1"/>
      <c r="FH3026" s="1"/>
      <c r="FI3026" s="1"/>
      <c r="FJ3026" s="1"/>
    </row>
    <row r="3027" spans="1:166" x14ac:dyDescent="0.15">
      <c r="A3027" s="65"/>
      <c r="B3027" s="15"/>
      <c r="C3027" s="7"/>
      <c r="D3027" s="13"/>
      <c r="E3027" s="14"/>
      <c r="F3027" s="14"/>
      <c r="G3027" s="14"/>
      <c r="H3027" s="14"/>
      <c r="I3027" s="13"/>
      <c r="J3027" s="5"/>
      <c r="K3027" s="2"/>
      <c r="L3027" s="18"/>
      <c r="M3027" s="12"/>
      <c r="N3027" s="12"/>
      <c r="O3027" s="18"/>
      <c r="P3027" s="14"/>
      <c r="Q3027" s="27"/>
      <c r="R3027" s="14"/>
      <c r="S3027" s="4"/>
      <c r="T3027" s="5"/>
      <c r="U3027" s="10"/>
      <c r="V3027" s="10"/>
      <c r="W3027" s="10"/>
      <c r="X3027" s="50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0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  <c r="EY3027" s="1"/>
      <c r="EZ3027" s="1"/>
      <c r="FA3027" s="1"/>
      <c r="FB3027" s="1"/>
      <c r="FC3027" s="1"/>
      <c r="FD3027" s="1"/>
      <c r="FE3027" s="1"/>
      <c r="FF3027" s="1"/>
      <c r="FG3027" s="1"/>
      <c r="FH3027" s="1"/>
      <c r="FI3027" s="1"/>
      <c r="FJ3027" s="1"/>
    </row>
    <row r="3028" spans="1:166" x14ac:dyDescent="0.15">
      <c r="A3028" s="65"/>
      <c r="B3028" s="15"/>
      <c r="C3028" s="7"/>
      <c r="D3028" s="13"/>
      <c r="E3028" s="14"/>
      <c r="F3028" s="14"/>
      <c r="G3028" s="14"/>
      <c r="H3028" s="14"/>
      <c r="I3028" s="13"/>
      <c r="J3028" s="5"/>
      <c r="K3028" s="2"/>
      <c r="L3028" s="18"/>
      <c r="M3028" s="12"/>
      <c r="N3028" s="12"/>
      <c r="O3028" s="18"/>
      <c r="P3028" s="14"/>
      <c r="Q3028" s="27"/>
      <c r="R3028" s="14"/>
      <c r="S3028" s="4"/>
      <c r="T3028" s="5"/>
      <c r="U3028" s="10"/>
      <c r="V3028" s="10"/>
      <c r="W3028" s="10"/>
      <c r="X3028" s="50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0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  <c r="EY3028" s="1"/>
      <c r="EZ3028" s="1"/>
      <c r="FA3028" s="1"/>
      <c r="FB3028" s="1"/>
      <c r="FC3028" s="1"/>
      <c r="FD3028" s="1"/>
      <c r="FE3028" s="1"/>
      <c r="FF3028" s="1"/>
      <c r="FG3028" s="1"/>
      <c r="FH3028" s="1"/>
      <c r="FI3028" s="1"/>
      <c r="FJ3028" s="1"/>
    </row>
    <row r="3029" spans="1:166" x14ac:dyDescent="0.15">
      <c r="A3029" s="65"/>
      <c r="B3029" s="15"/>
      <c r="C3029" s="7"/>
      <c r="D3029" s="13"/>
      <c r="E3029" s="14"/>
      <c r="F3029" s="14"/>
      <c r="G3029" s="14"/>
      <c r="H3029" s="14"/>
      <c r="I3029" s="13"/>
      <c r="J3029" s="5"/>
      <c r="K3029" s="2"/>
      <c r="L3029" s="18"/>
      <c r="M3029" s="12"/>
      <c r="N3029" s="12"/>
      <c r="O3029" s="18"/>
      <c r="P3029" s="14"/>
      <c r="Q3029" s="27"/>
      <c r="R3029" s="14"/>
      <c r="S3029" s="4"/>
      <c r="T3029" s="5"/>
      <c r="U3029" s="10"/>
      <c r="V3029" s="10"/>
      <c r="W3029" s="10"/>
      <c r="X3029" s="50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0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  <c r="EY3029" s="1"/>
      <c r="EZ3029" s="1"/>
      <c r="FA3029" s="1"/>
      <c r="FB3029" s="1"/>
      <c r="FC3029" s="1"/>
      <c r="FD3029" s="1"/>
      <c r="FE3029" s="1"/>
      <c r="FF3029" s="1"/>
      <c r="FG3029" s="1"/>
      <c r="FH3029" s="1"/>
      <c r="FI3029" s="1"/>
      <c r="FJ3029" s="1"/>
    </row>
    <row r="3030" spans="1:166" x14ac:dyDescent="0.15">
      <c r="A3030" s="65"/>
      <c r="B3030" s="15"/>
      <c r="C3030" s="7"/>
      <c r="D3030" s="13"/>
      <c r="E3030" s="14"/>
      <c r="F3030" s="14"/>
      <c r="G3030" s="14"/>
      <c r="H3030" s="14"/>
      <c r="I3030" s="13"/>
      <c r="J3030" s="5"/>
      <c r="K3030" s="2"/>
      <c r="L3030" s="18"/>
      <c r="M3030" s="12"/>
      <c r="N3030" s="12"/>
      <c r="O3030" s="18"/>
      <c r="P3030" s="14"/>
      <c r="Q3030" s="27"/>
      <c r="R3030" s="14"/>
      <c r="S3030" s="4"/>
      <c r="T3030" s="5"/>
      <c r="U3030" s="10"/>
      <c r="V3030" s="10"/>
      <c r="W3030" s="10"/>
      <c r="X3030" s="50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0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  <c r="EY3030" s="1"/>
      <c r="EZ3030" s="1"/>
      <c r="FA3030" s="1"/>
      <c r="FB3030" s="1"/>
      <c r="FC3030" s="1"/>
      <c r="FD3030" s="1"/>
      <c r="FE3030" s="1"/>
      <c r="FF3030" s="1"/>
      <c r="FG3030" s="1"/>
      <c r="FH3030" s="1"/>
      <c r="FI3030" s="1"/>
      <c r="FJ3030" s="1"/>
    </row>
    <row r="3031" spans="1:166" x14ac:dyDescent="0.15">
      <c r="A3031" s="65"/>
      <c r="B3031" s="15"/>
      <c r="C3031" s="7"/>
      <c r="D3031" s="13"/>
      <c r="E3031" s="14"/>
      <c r="F3031" s="14"/>
      <c r="G3031" s="14"/>
      <c r="H3031" s="14"/>
      <c r="I3031" s="13"/>
      <c r="J3031" s="5"/>
      <c r="K3031" s="2"/>
      <c r="L3031" s="18"/>
      <c r="M3031" s="12"/>
      <c r="N3031" s="12"/>
      <c r="O3031" s="18"/>
      <c r="P3031" s="14"/>
      <c r="Q3031" s="27"/>
      <c r="R3031" s="14"/>
      <c r="S3031" s="4"/>
      <c r="T3031" s="5"/>
      <c r="U3031" s="10"/>
      <c r="V3031" s="10"/>
      <c r="W3031" s="10"/>
      <c r="X3031" s="50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0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  <c r="EY3031" s="1"/>
      <c r="EZ3031" s="1"/>
      <c r="FA3031" s="1"/>
      <c r="FB3031" s="1"/>
      <c r="FC3031" s="1"/>
      <c r="FD3031" s="1"/>
      <c r="FE3031" s="1"/>
      <c r="FF3031" s="1"/>
      <c r="FG3031" s="1"/>
      <c r="FH3031" s="1"/>
      <c r="FI3031" s="1"/>
      <c r="FJ3031" s="1"/>
    </row>
    <row r="3032" spans="1:166" x14ac:dyDescent="0.15">
      <c r="A3032" s="65"/>
      <c r="B3032" s="15"/>
      <c r="C3032" s="7"/>
      <c r="D3032" s="13"/>
      <c r="E3032" s="14"/>
      <c r="F3032" s="14"/>
      <c r="G3032" s="14"/>
      <c r="H3032" s="14"/>
      <c r="I3032" s="13"/>
      <c r="J3032" s="5"/>
      <c r="K3032" s="2"/>
      <c r="L3032" s="18"/>
      <c r="M3032" s="12"/>
      <c r="N3032" s="12"/>
      <c r="O3032" s="18"/>
      <c r="P3032" s="14"/>
      <c r="Q3032" s="27"/>
      <c r="R3032" s="14"/>
      <c r="S3032" s="4"/>
      <c r="T3032" s="5"/>
      <c r="U3032" s="10"/>
      <c r="V3032" s="10"/>
      <c r="W3032" s="10"/>
      <c r="X3032" s="50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0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  <c r="EY3032" s="1"/>
      <c r="EZ3032" s="1"/>
      <c r="FA3032" s="1"/>
      <c r="FB3032" s="1"/>
      <c r="FC3032" s="1"/>
      <c r="FD3032" s="1"/>
      <c r="FE3032" s="1"/>
      <c r="FF3032" s="1"/>
      <c r="FG3032" s="1"/>
      <c r="FH3032" s="1"/>
      <c r="FI3032" s="1"/>
      <c r="FJ3032" s="1"/>
    </row>
    <row r="3033" spans="1:166" x14ac:dyDescent="0.15">
      <c r="A3033" s="65"/>
      <c r="B3033" s="15"/>
      <c r="C3033" s="7"/>
      <c r="D3033" s="13"/>
      <c r="E3033" s="14"/>
      <c r="F3033" s="14"/>
      <c r="G3033" s="14"/>
      <c r="H3033" s="14"/>
      <c r="I3033" s="13"/>
      <c r="J3033" s="5"/>
      <c r="K3033" s="2"/>
      <c r="L3033" s="18"/>
      <c r="M3033" s="12"/>
      <c r="N3033" s="12"/>
      <c r="O3033" s="18"/>
      <c r="P3033" s="14"/>
      <c r="Q3033" s="27"/>
      <c r="R3033" s="14"/>
      <c r="S3033" s="4"/>
      <c r="T3033" s="5"/>
      <c r="U3033" s="10"/>
      <c r="V3033" s="10"/>
      <c r="W3033" s="10"/>
      <c r="X3033" s="50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0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  <c r="EY3033" s="1"/>
      <c r="EZ3033" s="1"/>
      <c r="FA3033" s="1"/>
      <c r="FB3033" s="1"/>
      <c r="FC3033" s="1"/>
      <c r="FD3033" s="1"/>
      <c r="FE3033" s="1"/>
      <c r="FF3033" s="1"/>
      <c r="FG3033" s="1"/>
      <c r="FH3033" s="1"/>
      <c r="FI3033" s="1"/>
      <c r="FJ3033" s="1"/>
    </row>
    <row r="3034" spans="1:166" x14ac:dyDescent="0.15">
      <c r="A3034" s="65"/>
      <c r="B3034" s="15"/>
      <c r="C3034" s="7"/>
      <c r="D3034" s="13"/>
      <c r="E3034" s="14"/>
      <c r="F3034" s="14"/>
      <c r="G3034" s="14"/>
      <c r="H3034" s="14"/>
      <c r="I3034" s="13"/>
      <c r="J3034" s="5"/>
      <c r="K3034" s="2"/>
      <c r="L3034" s="18"/>
      <c r="M3034" s="12"/>
      <c r="N3034" s="12"/>
      <c r="O3034" s="18"/>
      <c r="P3034" s="14"/>
      <c r="Q3034" s="27"/>
      <c r="R3034" s="14"/>
      <c r="S3034" s="4"/>
      <c r="T3034" s="5"/>
      <c r="U3034" s="10"/>
      <c r="V3034" s="10"/>
      <c r="W3034" s="10"/>
      <c r="X3034" s="50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0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  <c r="EY3034" s="1"/>
      <c r="EZ3034" s="1"/>
      <c r="FA3034" s="1"/>
      <c r="FB3034" s="1"/>
      <c r="FC3034" s="1"/>
      <c r="FD3034" s="1"/>
      <c r="FE3034" s="1"/>
      <c r="FF3034" s="1"/>
      <c r="FG3034" s="1"/>
      <c r="FH3034" s="1"/>
      <c r="FI3034" s="1"/>
      <c r="FJ3034" s="1"/>
    </row>
    <row r="3035" spans="1:166" x14ac:dyDescent="0.15">
      <c r="A3035" s="65"/>
      <c r="B3035" s="15"/>
      <c r="C3035" s="7"/>
      <c r="D3035" s="13"/>
      <c r="E3035" s="14"/>
      <c r="F3035" s="14"/>
      <c r="G3035" s="14"/>
      <c r="H3035" s="14"/>
      <c r="I3035" s="13"/>
      <c r="J3035" s="5"/>
      <c r="K3035" s="2"/>
      <c r="L3035" s="18"/>
      <c r="M3035" s="12"/>
      <c r="N3035" s="12"/>
      <c r="O3035" s="18"/>
      <c r="P3035" s="14"/>
      <c r="Q3035" s="27"/>
      <c r="R3035" s="14"/>
      <c r="S3035" s="4"/>
      <c r="T3035" s="5"/>
      <c r="U3035" s="10"/>
      <c r="V3035" s="10"/>
      <c r="W3035" s="10"/>
      <c r="X3035" s="50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0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  <c r="EY3035" s="1"/>
      <c r="EZ3035" s="1"/>
      <c r="FA3035" s="1"/>
      <c r="FB3035" s="1"/>
      <c r="FC3035" s="1"/>
      <c r="FD3035" s="1"/>
      <c r="FE3035" s="1"/>
      <c r="FF3035" s="1"/>
      <c r="FG3035" s="1"/>
      <c r="FH3035" s="1"/>
      <c r="FI3035" s="1"/>
      <c r="FJ3035" s="1"/>
    </row>
    <row r="3036" spans="1:166" x14ac:dyDescent="0.15">
      <c r="A3036" s="65"/>
      <c r="B3036" s="15"/>
      <c r="C3036" s="7"/>
      <c r="D3036" s="13"/>
      <c r="E3036" s="14"/>
      <c r="F3036" s="14"/>
      <c r="G3036" s="14"/>
      <c r="H3036" s="14"/>
      <c r="I3036" s="13"/>
      <c r="J3036" s="5"/>
      <c r="K3036" s="2"/>
      <c r="L3036" s="18"/>
      <c r="M3036" s="12"/>
      <c r="N3036" s="12"/>
      <c r="O3036" s="18"/>
      <c r="P3036" s="14"/>
      <c r="Q3036" s="27"/>
      <c r="R3036" s="14"/>
      <c r="S3036" s="4"/>
      <c r="T3036" s="5"/>
      <c r="U3036" s="10"/>
      <c r="V3036" s="10"/>
      <c r="W3036" s="10"/>
      <c r="X3036" s="50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0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  <c r="EY3036" s="1"/>
      <c r="EZ3036" s="1"/>
      <c r="FA3036" s="1"/>
      <c r="FB3036" s="1"/>
      <c r="FC3036" s="1"/>
      <c r="FD3036" s="1"/>
      <c r="FE3036" s="1"/>
      <c r="FF3036" s="1"/>
      <c r="FG3036" s="1"/>
      <c r="FH3036" s="1"/>
      <c r="FI3036" s="1"/>
      <c r="FJ3036" s="1"/>
    </row>
    <row r="3037" spans="1:166" x14ac:dyDescent="0.15">
      <c r="A3037" s="65"/>
      <c r="B3037" s="15"/>
      <c r="C3037" s="7"/>
      <c r="D3037" s="13"/>
      <c r="E3037" s="14"/>
      <c r="F3037" s="14"/>
      <c r="G3037" s="14"/>
      <c r="H3037" s="14"/>
      <c r="I3037" s="13"/>
      <c r="J3037" s="5"/>
      <c r="K3037" s="2"/>
      <c r="L3037" s="18"/>
      <c r="M3037" s="12"/>
      <c r="N3037" s="12"/>
      <c r="O3037" s="18"/>
      <c r="P3037" s="14"/>
      <c r="Q3037" s="27"/>
      <c r="R3037" s="14"/>
      <c r="S3037" s="4"/>
      <c r="T3037" s="5"/>
      <c r="U3037" s="10"/>
      <c r="V3037" s="10"/>
      <c r="W3037" s="10"/>
      <c r="X3037" s="50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0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  <c r="EY3037" s="1"/>
      <c r="EZ3037" s="1"/>
      <c r="FA3037" s="1"/>
      <c r="FB3037" s="1"/>
      <c r="FC3037" s="1"/>
      <c r="FD3037" s="1"/>
      <c r="FE3037" s="1"/>
      <c r="FF3037" s="1"/>
      <c r="FG3037" s="1"/>
      <c r="FH3037" s="1"/>
      <c r="FI3037" s="1"/>
      <c r="FJ3037" s="1"/>
    </row>
    <row r="3038" spans="1:166" x14ac:dyDescent="0.15">
      <c r="A3038" s="65"/>
      <c r="B3038" s="15"/>
      <c r="C3038" s="7"/>
      <c r="D3038" s="13"/>
      <c r="E3038" s="14"/>
      <c r="F3038" s="14"/>
      <c r="G3038" s="14"/>
      <c r="H3038" s="14"/>
      <c r="I3038" s="13"/>
      <c r="J3038" s="5"/>
      <c r="K3038" s="2"/>
      <c r="L3038" s="18"/>
      <c r="M3038" s="12"/>
      <c r="N3038" s="12"/>
      <c r="O3038" s="18"/>
      <c r="P3038" s="14"/>
      <c r="Q3038" s="27"/>
      <c r="R3038" s="14"/>
      <c r="S3038" s="4"/>
      <c r="T3038" s="5"/>
      <c r="U3038" s="10"/>
      <c r="V3038" s="10"/>
      <c r="W3038" s="10"/>
      <c r="X3038" s="50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0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  <c r="EY3038" s="1"/>
      <c r="EZ3038" s="1"/>
      <c r="FA3038" s="1"/>
      <c r="FB3038" s="1"/>
      <c r="FC3038" s="1"/>
      <c r="FD3038" s="1"/>
      <c r="FE3038" s="1"/>
      <c r="FF3038" s="1"/>
      <c r="FG3038" s="1"/>
      <c r="FH3038" s="1"/>
      <c r="FI3038" s="1"/>
      <c r="FJ3038" s="1"/>
    </row>
    <row r="3039" spans="1:166" x14ac:dyDescent="0.15">
      <c r="A3039" s="65"/>
      <c r="B3039" s="15"/>
      <c r="C3039" s="7"/>
      <c r="D3039" s="13"/>
      <c r="E3039" s="14"/>
      <c r="F3039" s="14"/>
      <c r="G3039" s="14"/>
      <c r="H3039" s="14"/>
      <c r="I3039" s="13"/>
      <c r="J3039" s="5"/>
      <c r="K3039" s="2"/>
      <c r="L3039" s="18"/>
      <c r="M3039" s="12"/>
      <c r="N3039" s="12"/>
      <c r="O3039" s="18"/>
      <c r="P3039" s="14"/>
      <c r="Q3039" s="27"/>
      <c r="R3039" s="14"/>
      <c r="S3039" s="4"/>
      <c r="T3039" s="5"/>
      <c r="U3039" s="10"/>
      <c r="V3039" s="10"/>
      <c r="W3039" s="10"/>
      <c r="X3039" s="50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0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  <c r="EY3039" s="1"/>
      <c r="EZ3039" s="1"/>
      <c r="FA3039" s="1"/>
      <c r="FB3039" s="1"/>
      <c r="FC3039" s="1"/>
      <c r="FD3039" s="1"/>
      <c r="FE3039" s="1"/>
      <c r="FF3039" s="1"/>
      <c r="FG3039" s="1"/>
      <c r="FH3039" s="1"/>
      <c r="FI3039" s="1"/>
      <c r="FJ3039" s="1"/>
    </row>
    <row r="3040" spans="1:166" x14ac:dyDescent="0.15">
      <c r="A3040" s="65"/>
      <c r="B3040" s="15"/>
      <c r="C3040" s="7"/>
      <c r="D3040" s="13"/>
      <c r="E3040" s="14"/>
      <c r="F3040" s="14"/>
      <c r="G3040" s="14"/>
      <c r="H3040" s="14"/>
      <c r="I3040" s="13"/>
      <c r="J3040" s="5"/>
      <c r="K3040" s="2"/>
      <c r="L3040" s="18"/>
      <c r="M3040" s="12"/>
      <c r="N3040" s="12"/>
      <c r="O3040" s="18"/>
      <c r="P3040" s="14"/>
      <c r="Q3040" s="27"/>
      <c r="R3040" s="14"/>
      <c r="S3040" s="4"/>
      <c r="T3040" s="5"/>
      <c r="U3040" s="10"/>
      <c r="V3040" s="10"/>
      <c r="W3040" s="10"/>
      <c r="X3040" s="50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0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  <c r="EY3040" s="1"/>
      <c r="EZ3040" s="1"/>
      <c r="FA3040" s="1"/>
      <c r="FB3040" s="1"/>
      <c r="FC3040" s="1"/>
      <c r="FD3040" s="1"/>
      <c r="FE3040" s="1"/>
      <c r="FF3040" s="1"/>
      <c r="FG3040" s="1"/>
      <c r="FH3040" s="1"/>
      <c r="FI3040" s="1"/>
      <c r="FJ3040" s="1"/>
    </row>
    <row r="3041" spans="1:166" x14ac:dyDescent="0.15">
      <c r="A3041" s="65"/>
      <c r="B3041" s="15"/>
      <c r="C3041" s="7"/>
      <c r="D3041" s="13"/>
      <c r="E3041" s="14"/>
      <c r="F3041" s="14"/>
      <c r="G3041" s="14"/>
      <c r="H3041" s="14"/>
      <c r="I3041" s="13"/>
      <c r="J3041" s="5"/>
      <c r="K3041" s="2"/>
      <c r="L3041" s="18"/>
      <c r="M3041" s="12"/>
      <c r="N3041" s="12"/>
      <c r="O3041" s="18"/>
      <c r="P3041" s="14"/>
      <c r="Q3041" s="27"/>
      <c r="R3041" s="14"/>
      <c r="S3041" s="4"/>
      <c r="T3041" s="5"/>
      <c r="U3041" s="10"/>
      <c r="V3041" s="10"/>
      <c r="W3041" s="10"/>
      <c r="X3041" s="50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0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  <c r="EY3041" s="1"/>
      <c r="EZ3041" s="1"/>
      <c r="FA3041" s="1"/>
      <c r="FB3041" s="1"/>
      <c r="FC3041" s="1"/>
      <c r="FD3041" s="1"/>
      <c r="FE3041" s="1"/>
      <c r="FF3041" s="1"/>
      <c r="FG3041" s="1"/>
      <c r="FH3041" s="1"/>
      <c r="FI3041" s="1"/>
      <c r="FJ3041" s="1"/>
    </row>
    <row r="3042" spans="1:166" x14ac:dyDescent="0.15">
      <c r="A3042" s="65"/>
      <c r="B3042" s="15"/>
      <c r="C3042" s="7"/>
      <c r="D3042" s="13"/>
      <c r="E3042" s="14"/>
      <c r="F3042" s="14"/>
      <c r="G3042" s="14"/>
      <c r="H3042" s="14"/>
      <c r="I3042" s="13"/>
      <c r="J3042" s="5"/>
      <c r="K3042" s="2"/>
      <c r="L3042" s="18"/>
      <c r="M3042" s="12"/>
      <c r="N3042" s="12"/>
      <c r="O3042" s="18"/>
      <c r="P3042" s="14"/>
      <c r="Q3042" s="27"/>
      <c r="R3042" s="14"/>
      <c r="S3042" s="4"/>
      <c r="T3042" s="5"/>
      <c r="U3042" s="10"/>
      <c r="V3042" s="10"/>
      <c r="W3042" s="10"/>
      <c r="X3042" s="50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0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  <c r="EY3042" s="1"/>
      <c r="EZ3042" s="1"/>
      <c r="FA3042" s="1"/>
      <c r="FB3042" s="1"/>
      <c r="FC3042" s="1"/>
      <c r="FD3042" s="1"/>
      <c r="FE3042" s="1"/>
      <c r="FF3042" s="1"/>
      <c r="FG3042" s="1"/>
      <c r="FH3042" s="1"/>
      <c r="FI3042" s="1"/>
      <c r="FJ3042" s="1"/>
    </row>
    <row r="3043" spans="1:166" x14ac:dyDescent="0.15">
      <c r="A3043" s="65"/>
      <c r="B3043" s="15"/>
      <c r="C3043" s="7"/>
      <c r="D3043" s="13"/>
      <c r="E3043" s="14"/>
      <c r="F3043" s="14"/>
      <c r="G3043" s="14"/>
      <c r="H3043" s="14"/>
      <c r="I3043" s="13"/>
      <c r="J3043" s="5"/>
      <c r="K3043" s="2"/>
      <c r="L3043" s="18"/>
      <c r="M3043" s="12"/>
      <c r="N3043" s="12"/>
      <c r="O3043" s="18"/>
      <c r="P3043" s="14"/>
      <c r="Q3043" s="27"/>
      <c r="R3043" s="14"/>
      <c r="S3043" s="4"/>
      <c r="T3043" s="5"/>
      <c r="U3043" s="10"/>
      <c r="V3043" s="10"/>
      <c r="W3043" s="10"/>
      <c r="X3043" s="50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0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  <c r="EY3043" s="1"/>
      <c r="EZ3043" s="1"/>
      <c r="FA3043" s="1"/>
      <c r="FB3043" s="1"/>
      <c r="FC3043" s="1"/>
      <c r="FD3043" s="1"/>
      <c r="FE3043" s="1"/>
      <c r="FF3043" s="1"/>
      <c r="FG3043" s="1"/>
      <c r="FH3043" s="1"/>
      <c r="FI3043" s="1"/>
      <c r="FJ3043" s="1"/>
    </row>
    <row r="3044" spans="1:166" x14ac:dyDescent="0.15">
      <c r="A3044" s="65"/>
      <c r="B3044" s="15"/>
      <c r="C3044" s="7"/>
      <c r="D3044" s="13"/>
      <c r="E3044" s="14"/>
      <c r="F3044" s="14"/>
      <c r="G3044" s="14"/>
      <c r="H3044" s="14"/>
      <c r="I3044" s="13"/>
      <c r="J3044" s="5"/>
      <c r="K3044" s="2"/>
      <c r="L3044" s="18"/>
      <c r="M3044" s="12"/>
      <c r="N3044" s="12"/>
      <c r="O3044" s="18"/>
      <c r="P3044" s="14"/>
      <c r="Q3044" s="27"/>
      <c r="R3044" s="14"/>
      <c r="S3044" s="4"/>
      <c r="T3044" s="5"/>
      <c r="U3044" s="10"/>
      <c r="V3044" s="10"/>
      <c r="W3044" s="10"/>
      <c r="X3044" s="50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0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  <c r="EY3044" s="1"/>
      <c r="EZ3044" s="1"/>
      <c r="FA3044" s="1"/>
      <c r="FB3044" s="1"/>
      <c r="FC3044" s="1"/>
      <c r="FD3044" s="1"/>
      <c r="FE3044" s="1"/>
      <c r="FF3044" s="1"/>
      <c r="FG3044" s="1"/>
      <c r="FH3044" s="1"/>
      <c r="FI3044" s="1"/>
      <c r="FJ3044" s="1"/>
    </row>
    <row r="3045" spans="1:166" x14ac:dyDescent="0.15">
      <c r="A3045" s="65"/>
      <c r="B3045" s="15"/>
      <c r="C3045" s="7"/>
      <c r="D3045" s="13"/>
      <c r="E3045" s="14"/>
      <c r="F3045" s="14"/>
      <c r="G3045" s="14"/>
      <c r="H3045" s="14"/>
      <c r="I3045" s="13"/>
      <c r="J3045" s="5"/>
      <c r="K3045" s="2"/>
      <c r="L3045" s="18"/>
      <c r="M3045" s="12"/>
      <c r="N3045" s="12"/>
      <c r="O3045" s="18"/>
      <c r="P3045" s="14"/>
      <c r="Q3045" s="27"/>
      <c r="R3045" s="14"/>
      <c r="S3045" s="4"/>
      <c r="T3045" s="5"/>
      <c r="U3045" s="10"/>
      <c r="V3045" s="10"/>
      <c r="W3045" s="10"/>
      <c r="X3045" s="50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0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  <c r="EY3045" s="1"/>
      <c r="EZ3045" s="1"/>
      <c r="FA3045" s="1"/>
      <c r="FB3045" s="1"/>
      <c r="FC3045" s="1"/>
      <c r="FD3045" s="1"/>
      <c r="FE3045" s="1"/>
      <c r="FF3045" s="1"/>
      <c r="FG3045" s="1"/>
      <c r="FH3045" s="1"/>
      <c r="FI3045" s="1"/>
      <c r="FJ3045" s="1"/>
    </row>
    <row r="3046" spans="1:166" x14ac:dyDescent="0.15">
      <c r="A3046" s="65"/>
      <c r="B3046" s="15"/>
      <c r="C3046" s="7"/>
      <c r="D3046" s="13"/>
      <c r="E3046" s="14"/>
      <c r="F3046" s="14"/>
      <c r="G3046" s="14"/>
      <c r="H3046" s="14"/>
      <c r="I3046" s="13"/>
      <c r="J3046" s="5"/>
      <c r="K3046" s="2"/>
      <c r="L3046" s="18"/>
      <c r="M3046" s="12"/>
      <c r="N3046" s="12"/>
      <c r="O3046" s="18"/>
      <c r="P3046" s="14"/>
      <c r="Q3046" s="27"/>
      <c r="R3046" s="14"/>
      <c r="S3046" s="4"/>
      <c r="T3046" s="5"/>
      <c r="U3046" s="10"/>
      <c r="V3046" s="10"/>
      <c r="W3046" s="10"/>
      <c r="X3046" s="50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0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  <c r="EY3046" s="1"/>
      <c r="EZ3046" s="1"/>
      <c r="FA3046" s="1"/>
      <c r="FB3046" s="1"/>
      <c r="FC3046" s="1"/>
      <c r="FD3046" s="1"/>
      <c r="FE3046" s="1"/>
      <c r="FF3046" s="1"/>
      <c r="FG3046" s="1"/>
      <c r="FH3046" s="1"/>
      <c r="FI3046" s="1"/>
      <c r="FJ3046" s="1"/>
    </row>
    <row r="3047" spans="1:166" x14ac:dyDescent="0.15">
      <c r="A3047" s="65"/>
      <c r="B3047" s="15"/>
      <c r="C3047" s="7"/>
      <c r="D3047" s="13"/>
      <c r="E3047" s="14"/>
      <c r="F3047" s="14"/>
      <c r="G3047" s="14"/>
      <c r="H3047" s="14"/>
      <c r="I3047" s="13"/>
      <c r="J3047" s="5"/>
      <c r="K3047" s="2"/>
      <c r="L3047" s="18"/>
      <c r="M3047" s="12"/>
      <c r="N3047" s="12"/>
      <c r="O3047" s="18"/>
      <c r="P3047" s="14"/>
      <c r="Q3047" s="27"/>
      <c r="R3047" s="14"/>
      <c r="S3047" s="4"/>
      <c r="T3047" s="5"/>
      <c r="U3047" s="10"/>
      <c r="V3047" s="10"/>
      <c r="W3047" s="10"/>
      <c r="X3047" s="50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0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  <c r="EY3047" s="1"/>
      <c r="EZ3047" s="1"/>
      <c r="FA3047" s="1"/>
      <c r="FB3047" s="1"/>
      <c r="FC3047" s="1"/>
      <c r="FD3047" s="1"/>
      <c r="FE3047" s="1"/>
      <c r="FF3047" s="1"/>
      <c r="FG3047" s="1"/>
      <c r="FH3047" s="1"/>
      <c r="FI3047" s="1"/>
      <c r="FJ3047" s="1"/>
    </row>
    <row r="3048" spans="1:166" x14ac:dyDescent="0.15">
      <c r="A3048" s="65"/>
      <c r="B3048" s="15"/>
      <c r="C3048" s="7"/>
      <c r="D3048" s="13"/>
      <c r="E3048" s="14"/>
      <c r="F3048" s="14"/>
      <c r="G3048" s="14"/>
      <c r="H3048" s="14"/>
      <c r="I3048" s="13"/>
      <c r="J3048" s="5"/>
      <c r="K3048" s="2"/>
      <c r="L3048" s="18"/>
      <c r="M3048" s="12"/>
      <c r="N3048" s="12"/>
      <c r="O3048" s="18"/>
      <c r="P3048" s="14"/>
      <c r="Q3048" s="27"/>
      <c r="R3048" s="14"/>
      <c r="S3048" s="4"/>
      <c r="T3048" s="5"/>
      <c r="U3048" s="10"/>
      <c r="V3048" s="10"/>
      <c r="W3048" s="10"/>
      <c r="X3048" s="50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0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  <c r="EY3048" s="1"/>
      <c r="EZ3048" s="1"/>
      <c r="FA3048" s="1"/>
      <c r="FB3048" s="1"/>
      <c r="FC3048" s="1"/>
      <c r="FD3048" s="1"/>
      <c r="FE3048" s="1"/>
      <c r="FF3048" s="1"/>
      <c r="FG3048" s="1"/>
      <c r="FH3048" s="1"/>
      <c r="FI3048" s="1"/>
      <c r="FJ3048" s="1"/>
    </row>
    <row r="3049" spans="1:166" x14ac:dyDescent="0.15">
      <c r="A3049" s="65"/>
      <c r="B3049" s="15"/>
      <c r="C3049" s="7"/>
      <c r="D3049" s="13"/>
      <c r="E3049" s="14"/>
      <c r="F3049" s="14"/>
      <c r="G3049" s="14"/>
      <c r="H3049" s="14"/>
      <c r="I3049" s="13"/>
      <c r="J3049" s="5"/>
      <c r="K3049" s="2"/>
      <c r="L3049" s="18"/>
      <c r="M3049" s="12"/>
      <c r="N3049" s="12"/>
      <c r="O3049" s="18"/>
      <c r="P3049" s="14"/>
      <c r="Q3049" s="27"/>
      <c r="R3049" s="14"/>
      <c r="S3049" s="4"/>
      <c r="T3049" s="5"/>
      <c r="U3049" s="10"/>
      <c r="V3049" s="10"/>
      <c r="W3049" s="10"/>
      <c r="X3049" s="50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0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  <c r="EY3049" s="1"/>
      <c r="EZ3049" s="1"/>
      <c r="FA3049" s="1"/>
      <c r="FB3049" s="1"/>
      <c r="FC3049" s="1"/>
      <c r="FD3049" s="1"/>
      <c r="FE3049" s="1"/>
      <c r="FF3049" s="1"/>
      <c r="FG3049" s="1"/>
      <c r="FH3049" s="1"/>
      <c r="FI3049" s="1"/>
      <c r="FJ3049" s="1"/>
    </row>
    <row r="3050" spans="1:166" x14ac:dyDescent="0.15">
      <c r="A3050" s="65"/>
      <c r="B3050" s="15"/>
      <c r="C3050" s="7"/>
      <c r="D3050" s="13"/>
      <c r="E3050" s="14"/>
      <c r="F3050" s="14"/>
      <c r="G3050" s="14"/>
      <c r="H3050" s="14"/>
      <c r="I3050" s="13"/>
      <c r="J3050" s="5"/>
      <c r="K3050" s="2"/>
      <c r="L3050" s="18"/>
      <c r="M3050" s="12"/>
      <c r="N3050" s="12"/>
      <c r="O3050" s="18"/>
      <c r="P3050" s="14"/>
      <c r="Q3050" s="27"/>
      <c r="R3050" s="14"/>
      <c r="S3050" s="4"/>
      <c r="T3050" s="5"/>
      <c r="U3050" s="10"/>
      <c r="V3050" s="10"/>
      <c r="W3050" s="10"/>
      <c r="X3050" s="50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0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  <c r="EY3050" s="1"/>
      <c r="EZ3050" s="1"/>
      <c r="FA3050" s="1"/>
      <c r="FB3050" s="1"/>
      <c r="FC3050" s="1"/>
      <c r="FD3050" s="1"/>
      <c r="FE3050" s="1"/>
      <c r="FF3050" s="1"/>
      <c r="FG3050" s="1"/>
      <c r="FH3050" s="1"/>
      <c r="FI3050" s="1"/>
      <c r="FJ3050" s="1"/>
    </row>
    <row r="3051" spans="1:166" x14ac:dyDescent="0.15">
      <c r="A3051" s="65"/>
      <c r="B3051" s="15"/>
      <c r="C3051" s="7"/>
      <c r="D3051" s="13"/>
      <c r="E3051" s="14"/>
      <c r="F3051" s="14"/>
      <c r="G3051" s="14"/>
      <c r="H3051" s="14"/>
      <c r="I3051" s="13"/>
      <c r="J3051" s="5"/>
      <c r="K3051" s="2"/>
      <c r="L3051" s="18"/>
      <c r="M3051" s="12"/>
      <c r="N3051" s="12"/>
      <c r="O3051" s="18"/>
      <c r="P3051" s="14"/>
      <c r="Q3051" s="27"/>
      <c r="R3051" s="14"/>
      <c r="S3051" s="4"/>
      <c r="T3051" s="5"/>
      <c r="U3051" s="10"/>
      <c r="V3051" s="10"/>
      <c r="W3051" s="10"/>
      <c r="X3051" s="50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0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  <c r="EY3051" s="1"/>
      <c r="EZ3051" s="1"/>
      <c r="FA3051" s="1"/>
      <c r="FB3051" s="1"/>
      <c r="FC3051" s="1"/>
      <c r="FD3051" s="1"/>
      <c r="FE3051" s="1"/>
      <c r="FF3051" s="1"/>
      <c r="FG3051" s="1"/>
      <c r="FH3051" s="1"/>
      <c r="FI3051" s="1"/>
      <c r="FJ3051" s="1"/>
    </row>
    <row r="3052" spans="1:166" x14ac:dyDescent="0.15">
      <c r="A3052" s="65"/>
      <c r="B3052" s="15"/>
      <c r="C3052" s="7"/>
      <c r="D3052" s="13"/>
      <c r="E3052" s="14"/>
      <c r="F3052" s="14"/>
      <c r="G3052" s="14"/>
      <c r="H3052" s="14"/>
      <c r="I3052" s="13"/>
      <c r="J3052" s="5"/>
      <c r="K3052" s="2"/>
      <c r="L3052" s="18"/>
      <c r="M3052" s="12"/>
      <c r="N3052" s="12"/>
      <c r="O3052" s="18"/>
      <c r="P3052" s="14"/>
      <c r="Q3052" s="27"/>
      <c r="R3052" s="14"/>
      <c r="S3052" s="4"/>
      <c r="T3052" s="5"/>
      <c r="U3052" s="10"/>
      <c r="V3052" s="10"/>
      <c r="W3052" s="10"/>
      <c r="X3052" s="50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0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  <c r="EY3052" s="1"/>
      <c r="EZ3052" s="1"/>
      <c r="FA3052" s="1"/>
      <c r="FB3052" s="1"/>
      <c r="FC3052" s="1"/>
      <c r="FD3052" s="1"/>
      <c r="FE3052" s="1"/>
      <c r="FF3052" s="1"/>
      <c r="FG3052" s="1"/>
      <c r="FH3052" s="1"/>
      <c r="FI3052" s="1"/>
      <c r="FJ3052" s="1"/>
    </row>
    <row r="3053" spans="1:166" x14ac:dyDescent="0.15">
      <c r="A3053" s="65"/>
      <c r="B3053" s="15"/>
      <c r="C3053" s="7"/>
      <c r="D3053" s="13"/>
      <c r="E3053" s="14"/>
      <c r="F3053" s="14"/>
      <c r="G3053" s="14"/>
      <c r="H3053" s="14"/>
      <c r="I3053" s="13"/>
      <c r="J3053" s="5"/>
      <c r="K3053" s="2"/>
      <c r="L3053" s="18"/>
      <c r="M3053" s="12"/>
      <c r="N3053" s="12"/>
      <c r="O3053" s="18"/>
      <c r="P3053" s="14"/>
      <c r="Q3053" s="27"/>
      <c r="R3053" s="14"/>
      <c r="S3053" s="4"/>
      <c r="T3053" s="5"/>
      <c r="U3053" s="10"/>
      <c r="V3053" s="10"/>
      <c r="W3053" s="10"/>
      <c r="X3053" s="50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0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  <c r="EY3053" s="1"/>
      <c r="EZ3053" s="1"/>
      <c r="FA3053" s="1"/>
      <c r="FB3053" s="1"/>
      <c r="FC3053" s="1"/>
      <c r="FD3053" s="1"/>
      <c r="FE3053" s="1"/>
      <c r="FF3053" s="1"/>
      <c r="FG3053" s="1"/>
      <c r="FH3053" s="1"/>
      <c r="FI3053" s="1"/>
      <c r="FJ3053" s="1"/>
    </row>
    <row r="3054" spans="1:166" x14ac:dyDescent="0.15">
      <c r="A3054" s="65"/>
      <c r="B3054" s="15"/>
      <c r="C3054" s="7"/>
      <c r="D3054" s="13"/>
      <c r="E3054" s="14"/>
      <c r="F3054" s="14"/>
      <c r="G3054" s="14"/>
      <c r="H3054" s="14"/>
      <c r="I3054" s="13"/>
      <c r="J3054" s="5"/>
      <c r="K3054" s="2"/>
      <c r="L3054" s="18"/>
      <c r="M3054" s="12"/>
      <c r="N3054" s="12"/>
      <c r="O3054" s="18"/>
      <c r="P3054" s="14"/>
      <c r="Q3054" s="27"/>
      <c r="R3054" s="14"/>
      <c r="S3054" s="4"/>
      <c r="T3054" s="5"/>
      <c r="U3054" s="10"/>
      <c r="V3054" s="10"/>
      <c r="W3054" s="10"/>
      <c r="X3054" s="50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0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  <c r="EY3054" s="1"/>
      <c r="EZ3054" s="1"/>
      <c r="FA3054" s="1"/>
      <c r="FB3054" s="1"/>
      <c r="FC3054" s="1"/>
      <c r="FD3054" s="1"/>
      <c r="FE3054" s="1"/>
      <c r="FF3054" s="1"/>
      <c r="FG3054" s="1"/>
      <c r="FH3054" s="1"/>
      <c r="FI3054" s="1"/>
      <c r="FJ3054" s="1"/>
    </row>
    <row r="3055" spans="1:166" x14ac:dyDescent="0.15">
      <c r="A3055" s="65"/>
      <c r="B3055" s="15"/>
      <c r="C3055" s="7"/>
      <c r="D3055" s="13"/>
      <c r="E3055" s="14"/>
      <c r="F3055" s="14"/>
      <c r="G3055" s="14"/>
      <c r="H3055" s="14"/>
      <c r="I3055" s="13"/>
      <c r="J3055" s="5"/>
      <c r="K3055" s="2"/>
      <c r="L3055" s="18"/>
      <c r="M3055" s="12"/>
      <c r="N3055" s="12"/>
      <c r="O3055" s="18"/>
      <c r="P3055" s="14"/>
      <c r="Q3055" s="27"/>
      <c r="R3055" s="14"/>
      <c r="S3055" s="4"/>
      <c r="T3055" s="5"/>
      <c r="U3055" s="10"/>
      <c r="V3055" s="10"/>
      <c r="W3055" s="10"/>
      <c r="X3055" s="50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0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  <c r="EY3055" s="1"/>
      <c r="EZ3055" s="1"/>
      <c r="FA3055" s="1"/>
      <c r="FB3055" s="1"/>
      <c r="FC3055" s="1"/>
      <c r="FD3055" s="1"/>
      <c r="FE3055" s="1"/>
      <c r="FF3055" s="1"/>
      <c r="FG3055" s="1"/>
      <c r="FH3055" s="1"/>
      <c r="FI3055" s="1"/>
      <c r="FJ3055" s="1"/>
    </row>
    <row r="3056" spans="1:166" x14ac:dyDescent="0.15">
      <c r="A3056" s="65"/>
      <c r="B3056" s="15"/>
      <c r="C3056" s="7"/>
      <c r="D3056" s="13"/>
      <c r="E3056" s="14"/>
      <c r="F3056" s="14"/>
      <c r="G3056" s="14"/>
      <c r="H3056" s="14"/>
      <c r="I3056" s="13"/>
      <c r="J3056" s="5"/>
      <c r="K3056" s="2"/>
      <c r="L3056" s="18"/>
      <c r="M3056" s="12"/>
      <c r="N3056" s="12"/>
      <c r="O3056" s="18"/>
      <c r="P3056" s="14"/>
      <c r="Q3056" s="27"/>
      <c r="R3056" s="14"/>
      <c r="S3056" s="4"/>
      <c r="T3056" s="5"/>
      <c r="U3056" s="10"/>
      <c r="V3056" s="10"/>
      <c r="W3056" s="10"/>
      <c r="X3056" s="50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0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  <c r="EY3056" s="1"/>
      <c r="EZ3056" s="1"/>
      <c r="FA3056" s="1"/>
      <c r="FB3056" s="1"/>
      <c r="FC3056" s="1"/>
      <c r="FD3056" s="1"/>
      <c r="FE3056" s="1"/>
      <c r="FF3056" s="1"/>
      <c r="FG3056" s="1"/>
      <c r="FH3056" s="1"/>
      <c r="FI3056" s="1"/>
      <c r="FJ3056" s="1"/>
    </row>
    <row r="3057" spans="1:166" x14ac:dyDescent="0.15">
      <c r="A3057" s="65"/>
      <c r="B3057" s="15"/>
      <c r="C3057" s="7"/>
      <c r="D3057" s="13"/>
      <c r="E3057" s="14"/>
      <c r="F3057" s="14"/>
      <c r="G3057" s="14"/>
      <c r="H3057" s="14"/>
      <c r="I3057" s="13"/>
      <c r="J3057" s="5"/>
      <c r="K3057" s="2"/>
      <c r="L3057" s="18"/>
      <c r="M3057" s="12"/>
      <c r="N3057" s="12"/>
      <c r="O3057" s="18"/>
      <c r="P3057" s="14"/>
      <c r="Q3057" s="27"/>
      <c r="R3057" s="14"/>
      <c r="S3057" s="4"/>
      <c r="T3057" s="5"/>
      <c r="U3057" s="10"/>
      <c r="V3057" s="10"/>
      <c r="W3057" s="10"/>
      <c r="X3057" s="50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0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  <c r="EY3057" s="1"/>
      <c r="EZ3057" s="1"/>
      <c r="FA3057" s="1"/>
      <c r="FB3057" s="1"/>
      <c r="FC3057" s="1"/>
      <c r="FD3057" s="1"/>
      <c r="FE3057" s="1"/>
      <c r="FF3057" s="1"/>
      <c r="FG3057" s="1"/>
      <c r="FH3057" s="1"/>
      <c r="FI3057" s="1"/>
      <c r="FJ3057" s="1"/>
    </row>
    <row r="3058" spans="1:166" x14ac:dyDescent="0.15">
      <c r="A3058" s="65"/>
      <c r="B3058" s="15"/>
      <c r="C3058" s="7"/>
      <c r="D3058" s="13"/>
      <c r="E3058" s="14"/>
      <c r="F3058" s="14"/>
      <c r="G3058" s="14"/>
      <c r="H3058" s="14"/>
      <c r="I3058" s="13"/>
      <c r="J3058" s="5"/>
      <c r="K3058" s="2"/>
      <c r="L3058" s="18"/>
      <c r="M3058" s="12"/>
      <c r="N3058" s="12"/>
      <c r="O3058" s="18"/>
      <c r="P3058" s="14"/>
      <c r="Q3058" s="27"/>
      <c r="R3058" s="14"/>
      <c r="S3058" s="4"/>
      <c r="T3058" s="5"/>
      <c r="U3058" s="10"/>
      <c r="V3058" s="10"/>
      <c r="W3058" s="10"/>
      <c r="X3058" s="50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0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  <c r="EY3058" s="1"/>
      <c r="EZ3058" s="1"/>
      <c r="FA3058" s="1"/>
      <c r="FB3058" s="1"/>
      <c r="FC3058" s="1"/>
      <c r="FD3058" s="1"/>
      <c r="FE3058" s="1"/>
      <c r="FF3058" s="1"/>
      <c r="FG3058" s="1"/>
      <c r="FH3058" s="1"/>
      <c r="FI3058" s="1"/>
      <c r="FJ3058" s="1"/>
    </row>
    <row r="3059" spans="1:166" x14ac:dyDescent="0.15">
      <c r="A3059" s="65"/>
      <c r="B3059" s="15"/>
      <c r="C3059" s="7"/>
      <c r="D3059" s="13"/>
      <c r="E3059" s="14"/>
      <c r="F3059" s="14"/>
      <c r="G3059" s="14"/>
      <c r="H3059" s="14"/>
      <c r="I3059" s="13"/>
      <c r="J3059" s="5"/>
      <c r="K3059" s="2"/>
      <c r="L3059" s="18"/>
      <c r="M3059" s="12"/>
      <c r="N3059" s="12"/>
      <c r="O3059" s="18"/>
      <c r="P3059" s="14"/>
      <c r="Q3059" s="27"/>
      <c r="R3059" s="14"/>
      <c r="S3059" s="4"/>
      <c r="T3059" s="5"/>
      <c r="U3059" s="10"/>
      <c r="V3059" s="10"/>
      <c r="W3059" s="10"/>
      <c r="X3059" s="50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0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  <c r="EY3059" s="1"/>
      <c r="EZ3059" s="1"/>
      <c r="FA3059" s="1"/>
      <c r="FB3059" s="1"/>
      <c r="FC3059" s="1"/>
      <c r="FD3059" s="1"/>
      <c r="FE3059" s="1"/>
      <c r="FF3059" s="1"/>
      <c r="FG3059" s="1"/>
      <c r="FH3059" s="1"/>
      <c r="FI3059" s="1"/>
      <c r="FJ3059" s="1"/>
    </row>
    <row r="3060" spans="1:166" x14ac:dyDescent="0.15">
      <c r="A3060" s="65"/>
      <c r="B3060" s="15"/>
      <c r="C3060" s="7"/>
      <c r="D3060" s="13"/>
      <c r="E3060" s="14"/>
      <c r="F3060" s="14"/>
      <c r="G3060" s="14"/>
      <c r="H3060" s="14"/>
      <c r="I3060" s="13"/>
      <c r="J3060" s="5"/>
      <c r="K3060" s="2"/>
      <c r="L3060" s="18"/>
      <c r="M3060" s="12"/>
      <c r="N3060" s="12"/>
      <c r="O3060" s="18"/>
      <c r="P3060" s="14"/>
      <c r="Q3060" s="27"/>
      <c r="R3060" s="14"/>
      <c r="S3060" s="4"/>
      <c r="T3060" s="5"/>
      <c r="U3060" s="10"/>
      <c r="V3060" s="10"/>
      <c r="W3060" s="10"/>
      <c r="X3060" s="50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0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  <c r="EY3060" s="1"/>
      <c r="EZ3060" s="1"/>
      <c r="FA3060" s="1"/>
      <c r="FB3060" s="1"/>
      <c r="FC3060" s="1"/>
      <c r="FD3060" s="1"/>
      <c r="FE3060" s="1"/>
      <c r="FF3060" s="1"/>
      <c r="FG3060" s="1"/>
      <c r="FH3060" s="1"/>
      <c r="FI3060" s="1"/>
      <c r="FJ3060" s="1"/>
    </row>
    <row r="3061" spans="1:166" x14ac:dyDescent="0.15">
      <c r="A3061" s="65"/>
      <c r="B3061" s="15"/>
      <c r="C3061" s="7"/>
      <c r="D3061" s="13"/>
      <c r="E3061" s="14"/>
      <c r="F3061" s="14"/>
      <c r="G3061" s="14"/>
      <c r="H3061" s="14"/>
      <c r="I3061" s="13"/>
      <c r="J3061" s="5"/>
      <c r="K3061" s="2"/>
      <c r="L3061" s="18"/>
      <c r="M3061" s="12"/>
      <c r="N3061" s="12"/>
      <c r="O3061" s="18"/>
      <c r="P3061" s="14"/>
      <c r="Q3061" s="27"/>
      <c r="R3061" s="14"/>
      <c r="S3061" s="4"/>
      <c r="T3061" s="5"/>
      <c r="U3061" s="10"/>
      <c r="V3061" s="10"/>
      <c r="W3061" s="10"/>
      <c r="X3061" s="50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0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  <c r="EY3061" s="1"/>
      <c r="EZ3061" s="1"/>
      <c r="FA3061" s="1"/>
      <c r="FB3061" s="1"/>
      <c r="FC3061" s="1"/>
      <c r="FD3061" s="1"/>
      <c r="FE3061" s="1"/>
      <c r="FF3061" s="1"/>
      <c r="FG3061" s="1"/>
      <c r="FH3061" s="1"/>
      <c r="FI3061" s="1"/>
      <c r="FJ3061" s="1"/>
    </row>
    <row r="3062" spans="1:166" x14ac:dyDescent="0.15">
      <c r="A3062" s="65"/>
      <c r="B3062" s="15"/>
      <c r="C3062" s="7"/>
      <c r="D3062" s="13"/>
      <c r="E3062" s="14"/>
      <c r="F3062" s="14"/>
      <c r="G3062" s="14"/>
      <c r="H3062" s="14"/>
      <c r="I3062" s="13"/>
      <c r="J3062" s="5"/>
      <c r="K3062" s="2"/>
      <c r="L3062" s="18"/>
      <c r="M3062" s="12"/>
      <c r="N3062" s="12"/>
      <c r="O3062" s="18"/>
      <c r="P3062" s="14"/>
      <c r="Q3062" s="27"/>
      <c r="R3062" s="14"/>
      <c r="S3062" s="4"/>
      <c r="T3062" s="5"/>
      <c r="U3062" s="10"/>
      <c r="V3062" s="10"/>
      <c r="W3062" s="10"/>
      <c r="X3062" s="50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0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  <c r="EY3062" s="1"/>
      <c r="EZ3062" s="1"/>
      <c r="FA3062" s="1"/>
      <c r="FB3062" s="1"/>
      <c r="FC3062" s="1"/>
      <c r="FD3062" s="1"/>
      <c r="FE3062" s="1"/>
      <c r="FF3062" s="1"/>
      <c r="FG3062" s="1"/>
      <c r="FH3062" s="1"/>
      <c r="FI3062" s="1"/>
      <c r="FJ3062" s="1"/>
    </row>
    <row r="3063" spans="1:166" x14ac:dyDescent="0.15">
      <c r="A3063" s="65"/>
      <c r="B3063" s="15"/>
      <c r="C3063" s="7"/>
      <c r="D3063" s="13"/>
      <c r="E3063" s="14"/>
      <c r="F3063" s="14"/>
      <c r="G3063" s="14"/>
      <c r="H3063" s="14"/>
      <c r="I3063" s="13"/>
      <c r="J3063" s="5"/>
      <c r="K3063" s="2"/>
      <c r="L3063" s="18"/>
      <c r="M3063" s="12"/>
      <c r="N3063" s="12"/>
      <c r="O3063" s="18"/>
      <c r="P3063" s="14"/>
      <c r="Q3063" s="27"/>
      <c r="R3063" s="14"/>
      <c r="S3063" s="4"/>
      <c r="T3063" s="5"/>
      <c r="U3063" s="10"/>
      <c r="V3063" s="10"/>
      <c r="W3063" s="10"/>
      <c r="X3063" s="50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0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  <c r="EY3063" s="1"/>
      <c r="EZ3063" s="1"/>
      <c r="FA3063" s="1"/>
      <c r="FB3063" s="1"/>
      <c r="FC3063" s="1"/>
      <c r="FD3063" s="1"/>
      <c r="FE3063" s="1"/>
      <c r="FF3063" s="1"/>
      <c r="FG3063" s="1"/>
      <c r="FH3063" s="1"/>
      <c r="FI3063" s="1"/>
      <c r="FJ3063" s="1"/>
    </row>
    <row r="3064" spans="1:166" x14ac:dyDescent="0.15">
      <c r="A3064" s="65"/>
      <c r="B3064" s="15"/>
      <c r="C3064" s="7"/>
      <c r="D3064" s="13"/>
      <c r="E3064" s="14"/>
      <c r="F3064" s="14"/>
      <c r="G3064" s="14"/>
      <c r="H3064" s="14"/>
      <c r="I3064" s="13"/>
      <c r="J3064" s="5"/>
      <c r="K3064" s="2"/>
      <c r="L3064" s="18"/>
      <c r="M3064" s="12"/>
      <c r="N3064" s="12"/>
      <c r="O3064" s="18"/>
      <c r="P3064" s="14"/>
      <c r="Q3064" s="27"/>
      <c r="R3064" s="14"/>
      <c r="S3064" s="4"/>
      <c r="T3064" s="5"/>
      <c r="U3064" s="10"/>
      <c r="V3064" s="10"/>
      <c r="W3064" s="10"/>
      <c r="X3064" s="50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0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  <c r="EY3064" s="1"/>
      <c r="EZ3064" s="1"/>
      <c r="FA3064" s="1"/>
      <c r="FB3064" s="1"/>
      <c r="FC3064" s="1"/>
      <c r="FD3064" s="1"/>
      <c r="FE3064" s="1"/>
      <c r="FF3064" s="1"/>
      <c r="FG3064" s="1"/>
      <c r="FH3064" s="1"/>
      <c r="FI3064" s="1"/>
      <c r="FJ3064" s="1"/>
    </row>
    <row r="3065" spans="1:166" x14ac:dyDescent="0.15">
      <c r="A3065" s="65"/>
      <c r="B3065" s="15"/>
      <c r="C3065" s="7"/>
      <c r="D3065" s="13"/>
      <c r="E3065" s="14"/>
      <c r="F3065" s="14"/>
      <c r="G3065" s="14"/>
      <c r="H3065" s="14"/>
      <c r="I3065" s="13"/>
      <c r="J3065" s="5"/>
      <c r="K3065" s="2"/>
      <c r="L3065" s="18"/>
      <c r="M3065" s="12"/>
      <c r="N3065" s="12"/>
      <c r="O3065" s="18"/>
      <c r="P3065" s="14"/>
      <c r="Q3065" s="27"/>
      <c r="R3065" s="14"/>
      <c r="S3065" s="4"/>
      <c r="T3065" s="5"/>
      <c r="U3065" s="10"/>
      <c r="V3065" s="10"/>
      <c r="W3065" s="10"/>
      <c r="X3065" s="50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0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  <c r="EY3065" s="1"/>
      <c r="EZ3065" s="1"/>
      <c r="FA3065" s="1"/>
      <c r="FB3065" s="1"/>
      <c r="FC3065" s="1"/>
      <c r="FD3065" s="1"/>
      <c r="FE3065" s="1"/>
      <c r="FF3065" s="1"/>
      <c r="FG3065" s="1"/>
      <c r="FH3065" s="1"/>
      <c r="FI3065" s="1"/>
      <c r="FJ3065" s="1"/>
    </row>
    <row r="3066" spans="1:166" x14ac:dyDescent="0.15">
      <c r="A3066" s="65"/>
      <c r="B3066" s="15"/>
      <c r="C3066" s="7"/>
      <c r="D3066" s="13"/>
      <c r="E3066" s="14"/>
      <c r="F3066" s="14"/>
      <c r="G3066" s="14"/>
      <c r="H3066" s="14"/>
      <c r="I3066" s="13"/>
      <c r="J3066" s="5"/>
      <c r="K3066" s="2"/>
      <c r="L3066" s="18"/>
      <c r="M3066" s="12"/>
      <c r="N3066" s="12"/>
      <c r="O3066" s="18"/>
      <c r="P3066" s="14"/>
      <c r="Q3066" s="27"/>
      <c r="R3066" s="14"/>
      <c r="S3066" s="4"/>
      <c r="T3066" s="5"/>
      <c r="U3066" s="10"/>
      <c r="V3066" s="10"/>
      <c r="W3066" s="10"/>
      <c r="X3066" s="50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0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  <c r="EY3066" s="1"/>
      <c r="EZ3066" s="1"/>
      <c r="FA3066" s="1"/>
      <c r="FB3066" s="1"/>
      <c r="FC3066" s="1"/>
      <c r="FD3066" s="1"/>
      <c r="FE3066" s="1"/>
      <c r="FF3066" s="1"/>
      <c r="FG3066" s="1"/>
      <c r="FH3066" s="1"/>
      <c r="FI3066" s="1"/>
      <c r="FJ3066" s="1"/>
    </row>
    <row r="3067" spans="1:166" x14ac:dyDescent="0.15">
      <c r="A3067" s="65"/>
      <c r="B3067" s="15"/>
      <c r="C3067" s="7"/>
      <c r="D3067" s="13"/>
      <c r="E3067" s="14"/>
      <c r="F3067" s="14"/>
      <c r="G3067" s="14"/>
      <c r="H3067" s="14"/>
      <c r="I3067" s="13"/>
      <c r="J3067" s="5"/>
      <c r="K3067" s="2"/>
      <c r="L3067" s="18"/>
      <c r="M3067" s="12"/>
      <c r="N3067" s="12"/>
      <c r="O3067" s="18"/>
      <c r="P3067" s="14"/>
      <c r="Q3067" s="27"/>
      <c r="R3067" s="14"/>
      <c r="S3067" s="4"/>
      <c r="T3067" s="5"/>
      <c r="U3067" s="10"/>
      <c r="V3067" s="10"/>
      <c r="W3067" s="10"/>
      <c r="X3067" s="50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0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  <c r="EY3067" s="1"/>
      <c r="EZ3067" s="1"/>
      <c r="FA3067" s="1"/>
      <c r="FB3067" s="1"/>
      <c r="FC3067" s="1"/>
      <c r="FD3067" s="1"/>
      <c r="FE3067" s="1"/>
      <c r="FF3067" s="1"/>
      <c r="FG3067" s="1"/>
      <c r="FH3067" s="1"/>
      <c r="FI3067" s="1"/>
      <c r="FJ3067" s="1"/>
    </row>
    <row r="3068" spans="1:166" x14ac:dyDescent="0.15">
      <c r="A3068" s="65"/>
      <c r="B3068" s="15"/>
      <c r="C3068" s="7"/>
      <c r="D3068" s="13"/>
      <c r="E3068" s="14"/>
      <c r="F3068" s="14"/>
      <c r="G3068" s="14"/>
      <c r="H3068" s="14"/>
      <c r="I3068" s="13"/>
      <c r="J3068" s="5"/>
      <c r="K3068" s="2"/>
      <c r="L3068" s="18"/>
      <c r="M3068" s="12"/>
      <c r="N3068" s="12"/>
      <c r="O3068" s="18"/>
      <c r="P3068" s="14"/>
      <c r="Q3068" s="27"/>
      <c r="R3068" s="14"/>
      <c r="S3068" s="4"/>
      <c r="T3068" s="5"/>
      <c r="U3068" s="10"/>
      <c r="V3068" s="10"/>
      <c r="W3068" s="10"/>
      <c r="X3068" s="50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0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  <c r="EY3068" s="1"/>
      <c r="EZ3068" s="1"/>
      <c r="FA3068" s="1"/>
      <c r="FB3068" s="1"/>
      <c r="FC3068" s="1"/>
      <c r="FD3068" s="1"/>
      <c r="FE3068" s="1"/>
      <c r="FF3068" s="1"/>
      <c r="FG3068" s="1"/>
      <c r="FH3068" s="1"/>
      <c r="FI3068" s="1"/>
      <c r="FJ3068" s="1"/>
    </row>
    <row r="3069" spans="1:166" x14ac:dyDescent="0.15">
      <c r="A3069" s="65"/>
      <c r="B3069" s="15"/>
      <c r="C3069" s="7"/>
      <c r="D3069" s="13"/>
      <c r="E3069" s="14"/>
      <c r="F3069" s="14"/>
      <c r="G3069" s="14"/>
      <c r="H3069" s="14"/>
      <c r="I3069" s="13"/>
      <c r="J3069" s="5"/>
      <c r="K3069" s="2"/>
      <c r="L3069" s="18"/>
      <c r="M3069" s="12"/>
      <c r="N3069" s="12"/>
      <c r="O3069" s="18"/>
      <c r="P3069" s="14"/>
      <c r="Q3069" s="27"/>
      <c r="R3069" s="14"/>
      <c r="S3069" s="4"/>
      <c r="T3069" s="5"/>
      <c r="U3069" s="10"/>
      <c r="V3069" s="10"/>
      <c r="W3069" s="10"/>
      <c r="X3069" s="50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0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  <c r="EY3069" s="1"/>
      <c r="EZ3069" s="1"/>
      <c r="FA3069" s="1"/>
      <c r="FB3069" s="1"/>
      <c r="FC3069" s="1"/>
      <c r="FD3069" s="1"/>
      <c r="FE3069" s="1"/>
      <c r="FF3069" s="1"/>
      <c r="FG3069" s="1"/>
      <c r="FH3069" s="1"/>
      <c r="FI3069" s="1"/>
      <c r="FJ3069" s="1"/>
    </row>
    <row r="3070" spans="1:166" x14ac:dyDescent="0.15">
      <c r="A3070" s="65"/>
      <c r="B3070" s="15"/>
      <c r="C3070" s="7"/>
      <c r="D3070" s="13"/>
      <c r="E3070" s="14"/>
      <c r="F3070" s="14"/>
      <c r="G3070" s="14"/>
      <c r="H3070" s="14"/>
      <c r="I3070" s="13"/>
      <c r="J3070" s="5"/>
      <c r="K3070" s="2"/>
      <c r="L3070" s="18"/>
      <c r="M3070" s="12"/>
      <c r="N3070" s="12"/>
      <c r="O3070" s="18"/>
      <c r="P3070" s="14"/>
      <c r="Q3070" s="27"/>
      <c r="R3070" s="14"/>
      <c r="S3070" s="4"/>
      <c r="T3070" s="5"/>
      <c r="U3070" s="10"/>
      <c r="V3070" s="10"/>
      <c r="W3070" s="10"/>
      <c r="X3070" s="50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0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  <c r="EY3070" s="1"/>
      <c r="EZ3070" s="1"/>
      <c r="FA3070" s="1"/>
      <c r="FB3070" s="1"/>
      <c r="FC3070" s="1"/>
      <c r="FD3070" s="1"/>
      <c r="FE3070" s="1"/>
      <c r="FF3070" s="1"/>
      <c r="FG3070" s="1"/>
      <c r="FH3070" s="1"/>
      <c r="FI3070" s="1"/>
      <c r="FJ3070" s="1"/>
    </row>
    <row r="3071" spans="1:166" x14ac:dyDescent="0.15">
      <c r="A3071" s="65"/>
      <c r="B3071" s="15"/>
      <c r="C3071" s="7"/>
      <c r="D3071" s="13"/>
      <c r="E3071" s="14"/>
      <c r="F3071" s="14"/>
      <c r="G3071" s="14"/>
      <c r="H3071" s="14"/>
      <c r="I3071" s="13"/>
      <c r="J3071" s="5"/>
      <c r="K3071" s="2"/>
      <c r="L3071" s="18"/>
      <c r="M3071" s="12"/>
      <c r="N3071" s="12"/>
      <c r="O3071" s="18"/>
      <c r="P3071" s="14"/>
      <c r="Q3071" s="27"/>
      <c r="R3071" s="14"/>
      <c r="S3071" s="4"/>
      <c r="T3071" s="5"/>
      <c r="U3071" s="10"/>
      <c r="V3071" s="10"/>
      <c r="W3071" s="10"/>
      <c r="X3071" s="50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0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  <c r="EY3071" s="1"/>
      <c r="EZ3071" s="1"/>
      <c r="FA3071" s="1"/>
      <c r="FB3071" s="1"/>
      <c r="FC3071" s="1"/>
      <c r="FD3071" s="1"/>
      <c r="FE3071" s="1"/>
      <c r="FF3071" s="1"/>
      <c r="FG3071" s="1"/>
      <c r="FH3071" s="1"/>
      <c r="FI3071" s="1"/>
      <c r="FJ3071" s="1"/>
    </row>
    <row r="3072" spans="1:166" x14ac:dyDescent="0.15">
      <c r="A3072" s="65"/>
      <c r="B3072" s="15"/>
      <c r="C3072" s="7"/>
      <c r="D3072" s="13"/>
      <c r="E3072" s="14"/>
      <c r="F3072" s="14"/>
      <c r="G3072" s="14"/>
      <c r="H3072" s="14"/>
      <c r="I3072" s="13"/>
      <c r="J3072" s="5"/>
      <c r="K3072" s="2"/>
      <c r="L3072" s="18"/>
      <c r="M3072" s="12"/>
      <c r="N3072" s="12"/>
      <c r="O3072" s="18"/>
      <c r="P3072" s="14"/>
      <c r="Q3072" s="27"/>
      <c r="R3072" s="14"/>
      <c r="S3072" s="4"/>
      <c r="T3072" s="5"/>
      <c r="U3072" s="10"/>
      <c r="V3072" s="10"/>
      <c r="W3072" s="10"/>
      <c r="X3072" s="50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0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  <c r="EY3072" s="1"/>
      <c r="EZ3072" s="1"/>
      <c r="FA3072" s="1"/>
      <c r="FB3072" s="1"/>
      <c r="FC3072" s="1"/>
      <c r="FD3072" s="1"/>
      <c r="FE3072" s="1"/>
      <c r="FF3072" s="1"/>
      <c r="FG3072" s="1"/>
      <c r="FH3072" s="1"/>
      <c r="FI3072" s="1"/>
      <c r="FJ3072" s="1"/>
    </row>
    <row r="3073" spans="1:166" x14ac:dyDescent="0.15">
      <c r="A3073" s="65"/>
      <c r="B3073" s="15"/>
      <c r="C3073" s="7"/>
      <c r="D3073" s="13"/>
      <c r="E3073" s="14"/>
      <c r="F3073" s="14"/>
      <c r="G3073" s="14"/>
      <c r="H3073" s="14"/>
      <c r="I3073" s="13"/>
      <c r="J3073" s="5"/>
      <c r="K3073" s="2"/>
      <c r="L3073" s="18"/>
      <c r="M3073" s="12"/>
      <c r="N3073" s="12"/>
      <c r="O3073" s="18"/>
      <c r="P3073" s="14"/>
      <c r="Q3073" s="27"/>
      <c r="R3073" s="14"/>
      <c r="S3073" s="4"/>
      <c r="T3073" s="5"/>
      <c r="U3073" s="10"/>
      <c r="V3073" s="10"/>
      <c r="W3073" s="10"/>
      <c r="X3073" s="50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0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  <c r="EY3073" s="1"/>
      <c r="EZ3073" s="1"/>
      <c r="FA3073" s="1"/>
      <c r="FB3073" s="1"/>
      <c r="FC3073" s="1"/>
      <c r="FD3073" s="1"/>
      <c r="FE3073" s="1"/>
      <c r="FF3073" s="1"/>
      <c r="FG3073" s="1"/>
      <c r="FH3073" s="1"/>
      <c r="FI3073" s="1"/>
      <c r="FJ3073" s="1"/>
    </row>
    <row r="3074" spans="1:166" x14ac:dyDescent="0.15">
      <c r="A3074" s="65"/>
      <c r="B3074" s="15"/>
      <c r="C3074" s="7"/>
      <c r="D3074" s="13"/>
      <c r="E3074" s="14"/>
      <c r="F3074" s="14"/>
      <c r="G3074" s="14"/>
      <c r="H3074" s="14"/>
      <c r="I3074" s="13"/>
      <c r="J3074" s="5"/>
      <c r="K3074" s="2"/>
      <c r="L3074" s="18"/>
      <c r="M3074" s="12"/>
      <c r="N3074" s="12"/>
      <c r="O3074" s="18"/>
      <c r="P3074" s="14"/>
      <c r="Q3074" s="27"/>
      <c r="R3074" s="14"/>
      <c r="S3074" s="4"/>
      <c r="T3074" s="5"/>
      <c r="U3074" s="10"/>
      <c r="V3074" s="10"/>
      <c r="W3074" s="10"/>
      <c r="X3074" s="50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0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  <c r="EY3074" s="1"/>
      <c r="EZ3074" s="1"/>
      <c r="FA3074" s="1"/>
      <c r="FB3074" s="1"/>
      <c r="FC3074" s="1"/>
      <c r="FD3074" s="1"/>
      <c r="FE3074" s="1"/>
      <c r="FF3074" s="1"/>
      <c r="FG3074" s="1"/>
      <c r="FH3074" s="1"/>
      <c r="FI3074" s="1"/>
      <c r="FJ3074" s="1"/>
    </row>
    <row r="3075" spans="1:166" x14ac:dyDescent="0.15">
      <c r="A3075" s="65"/>
      <c r="B3075" s="15"/>
      <c r="C3075" s="7"/>
      <c r="D3075" s="13"/>
      <c r="E3075" s="14"/>
      <c r="F3075" s="14"/>
      <c r="G3075" s="14"/>
      <c r="H3075" s="14"/>
      <c r="I3075" s="13"/>
      <c r="J3075" s="5"/>
      <c r="K3075" s="2"/>
      <c r="L3075" s="18"/>
      <c r="M3075" s="12"/>
      <c r="N3075" s="12"/>
      <c r="O3075" s="18"/>
      <c r="P3075" s="14"/>
      <c r="Q3075" s="27"/>
      <c r="R3075" s="14"/>
      <c r="S3075" s="4"/>
      <c r="T3075" s="5"/>
      <c r="U3075" s="10"/>
      <c r="V3075" s="10"/>
      <c r="W3075" s="10"/>
      <c r="X3075" s="50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0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  <c r="EY3075" s="1"/>
      <c r="EZ3075" s="1"/>
      <c r="FA3075" s="1"/>
      <c r="FB3075" s="1"/>
      <c r="FC3075" s="1"/>
      <c r="FD3075" s="1"/>
      <c r="FE3075" s="1"/>
      <c r="FF3075" s="1"/>
      <c r="FG3075" s="1"/>
      <c r="FH3075" s="1"/>
      <c r="FI3075" s="1"/>
      <c r="FJ3075" s="1"/>
    </row>
    <row r="3076" spans="1:166" x14ac:dyDescent="0.15">
      <c r="A3076" s="65"/>
      <c r="B3076" s="15"/>
      <c r="C3076" s="7"/>
      <c r="D3076" s="13"/>
      <c r="E3076" s="14"/>
      <c r="F3076" s="14"/>
      <c r="G3076" s="14"/>
      <c r="H3076" s="14"/>
      <c r="I3076" s="13"/>
      <c r="J3076" s="5"/>
      <c r="K3076" s="2"/>
      <c r="L3076" s="18"/>
      <c r="M3076" s="12"/>
      <c r="N3076" s="12"/>
      <c r="O3076" s="18"/>
      <c r="P3076" s="14"/>
      <c r="Q3076" s="27"/>
      <c r="R3076" s="14"/>
      <c r="S3076" s="4"/>
      <c r="T3076" s="5"/>
      <c r="U3076" s="10"/>
      <c r="V3076" s="10"/>
      <c r="W3076" s="10"/>
      <c r="X3076" s="50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0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  <c r="EY3076" s="1"/>
      <c r="EZ3076" s="1"/>
      <c r="FA3076" s="1"/>
      <c r="FB3076" s="1"/>
      <c r="FC3076" s="1"/>
      <c r="FD3076" s="1"/>
      <c r="FE3076" s="1"/>
      <c r="FF3076" s="1"/>
      <c r="FG3076" s="1"/>
      <c r="FH3076" s="1"/>
      <c r="FI3076" s="1"/>
      <c r="FJ3076" s="1"/>
    </row>
    <row r="3077" spans="1:166" x14ac:dyDescent="0.15">
      <c r="A3077" s="65"/>
      <c r="B3077" s="15"/>
      <c r="C3077" s="7"/>
      <c r="D3077" s="13"/>
      <c r="E3077" s="14"/>
      <c r="F3077" s="14"/>
      <c r="G3077" s="14"/>
      <c r="H3077" s="14"/>
      <c r="I3077" s="13"/>
      <c r="J3077" s="5"/>
      <c r="K3077" s="2"/>
      <c r="L3077" s="18"/>
      <c r="M3077" s="12"/>
      <c r="N3077" s="12"/>
      <c r="O3077" s="18"/>
      <c r="P3077" s="14"/>
      <c r="Q3077" s="27"/>
      <c r="R3077" s="14"/>
      <c r="S3077" s="4"/>
      <c r="T3077" s="5"/>
      <c r="U3077" s="10"/>
      <c r="V3077" s="10"/>
      <c r="W3077" s="10"/>
      <c r="X3077" s="50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0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  <c r="EY3077" s="1"/>
      <c r="EZ3077" s="1"/>
      <c r="FA3077" s="1"/>
      <c r="FB3077" s="1"/>
      <c r="FC3077" s="1"/>
      <c r="FD3077" s="1"/>
      <c r="FE3077" s="1"/>
      <c r="FF3077" s="1"/>
      <c r="FG3077" s="1"/>
      <c r="FH3077" s="1"/>
      <c r="FI3077" s="1"/>
      <c r="FJ3077" s="1"/>
    </row>
    <row r="3078" spans="1:166" x14ac:dyDescent="0.15">
      <c r="A3078" s="65"/>
      <c r="B3078" s="15"/>
      <c r="C3078" s="7"/>
      <c r="D3078" s="13"/>
      <c r="E3078" s="14"/>
      <c r="F3078" s="14"/>
      <c r="G3078" s="14"/>
      <c r="H3078" s="14"/>
      <c r="I3078" s="13"/>
      <c r="J3078" s="5"/>
      <c r="K3078" s="2"/>
      <c r="L3078" s="18"/>
      <c r="M3078" s="12"/>
      <c r="N3078" s="12"/>
      <c r="O3078" s="18"/>
      <c r="P3078" s="14"/>
      <c r="Q3078" s="27"/>
      <c r="R3078" s="14"/>
      <c r="S3078" s="4"/>
      <c r="T3078" s="5"/>
      <c r="U3078" s="10"/>
      <c r="V3078" s="10"/>
      <c r="W3078" s="10"/>
      <c r="X3078" s="50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0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  <c r="EY3078" s="1"/>
      <c r="EZ3078" s="1"/>
      <c r="FA3078" s="1"/>
      <c r="FB3078" s="1"/>
      <c r="FC3078" s="1"/>
      <c r="FD3078" s="1"/>
      <c r="FE3078" s="1"/>
      <c r="FF3078" s="1"/>
      <c r="FG3078" s="1"/>
      <c r="FH3078" s="1"/>
      <c r="FI3078" s="1"/>
      <c r="FJ3078" s="1"/>
    </row>
    <row r="3079" spans="1:166" x14ac:dyDescent="0.15">
      <c r="A3079" s="65"/>
      <c r="B3079" s="15"/>
      <c r="C3079" s="7"/>
      <c r="D3079" s="13"/>
      <c r="E3079" s="14"/>
      <c r="F3079" s="14"/>
      <c r="G3079" s="14"/>
      <c r="H3079" s="14"/>
      <c r="I3079" s="13"/>
      <c r="J3079" s="5"/>
      <c r="K3079" s="2"/>
      <c r="L3079" s="18"/>
      <c r="M3079" s="12"/>
      <c r="N3079" s="12"/>
      <c r="O3079" s="18"/>
      <c r="P3079" s="14"/>
      <c r="Q3079" s="27"/>
      <c r="R3079" s="14"/>
      <c r="S3079" s="4"/>
      <c r="T3079" s="5"/>
      <c r="U3079" s="10"/>
      <c r="V3079" s="10"/>
      <c r="W3079" s="10"/>
      <c r="X3079" s="50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0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  <c r="EY3079" s="1"/>
      <c r="EZ3079" s="1"/>
      <c r="FA3079" s="1"/>
      <c r="FB3079" s="1"/>
      <c r="FC3079" s="1"/>
      <c r="FD3079" s="1"/>
      <c r="FE3079" s="1"/>
      <c r="FF3079" s="1"/>
      <c r="FG3079" s="1"/>
      <c r="FH3079" s="1"/>
      <c r="FI3079" s="1"/>
      <c r="FJ3079" s="1"/>
    </row>
    <row r="3080" spans="1:166" x14ac:dyDescent="0.15">
      <c r="A3080" s="65"/>
      <c r="B3080" s="15"/>
      <c r="C3080" s="7"/>
      <c r="D3080" s="13"/>
      <c r="E3080" s="14"/>
      <c r="F3080" s="14"/>
      <c r="G3080" s="14"/>
      <c r="H3080" s="14"/>
      <c r="I3080" s="13"/>
      <c r="J3080" s="5"/>
      <c r="K3080" s="2"/>
      <c r="L3080" s="18"/>
      <c r="M3080" s="12"/>
      <c r="N3080" s="12"/>
      <c r="O3080" s="18"/>
      <c r="P3080" s="14"/>
      <c r="Q3080" s="27"/>
      <c r="R3080" s="14"/>
      <c r="S3080" s="4"/>
      <c r="T3080" s="5"/>
      <c r="U3080" s="10"/>
      <c r="V3080" s="10"/>
      <c r="W3080" s="10"/>
      <c r="X3080" s="50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0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  <c r="EY3080" s="1"/>
      <c r="EZ3080" s="1"/>
      <c r="FA3080" s="1"/>
      <c r="FB3080" s="1"/>
      <c r="FC3080" s="1"/>
      <c r="FD3080" s="1"/>
      <c r="FE3080" s="1"/>
      <c r="FF3080" s="1"/>
      <c r="FG3080" s="1"/>
      <c r="FH3080" s="1"/>
      <c r="FI3080" s="1"/>
      <c r="FJ3080" s="1"/>
    </row>
    <row r="3081" spans="1:166" x14ac:dyDescent="0.15">
      <c r="A3081" s="65"/>
      <c r="B3081" s="15"/>
      <c r="C3081" s="7"/>
      <c r="D3081" s="13"/>
      <c r="E3081" s="14"/>
      <c r="F3081" s="14"/>
      <c r="G3081" s="14"/>
      <c r="H3081" s="14"/>
      <c r="I3081" s="13"/>
      <c r="J3081" s="5"/>
      <c r="K3081" s="2"/>
      <c r="L3081" s="18"/>
      <c r="M3081" s="12"/>
      <c r="N3081" s="12"/>
      <c r="O3081" s="18"/>
      <c r="P3081" s="14"/>
      <c r="Q3081" s="27"/>
      <c r="R3081" s="14"/>
      <c r="S3081" s="4"/>
      <c r="T3081" s="5"/>
      <c r="U3081" s="10"/>
      <c r="V3081" s="10"/>
      <c r="W3081" s="10"/>
      <c r="X3081" s="50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0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  <c r="EY3081" s="1"/>
      <c r="EZ3081" s="1"/>
      <c r="FA3081" s="1"/>
      <c r="FB3081" s="1"/>
      <c r="FC3081" s="1"/>
      <c r="FD3081" s="1"/>
      <c r="FE3081" s="1"/>
      <c r="FF3081" s="1"/>
      <c r="FG3081" s="1"/>
      <c r="FH3081" s="1"/>
      <c r="FI3081" s="1"/>
      <c r="FJ3081" s="1"/>
    </row>
    <row r="3082" spans="1:166" x14ac:dyDescent="0.15">
      <c r="A3082" s="65"/>
      <c r="B3082" s="15"/>
      <c r="C3082" s="7"/>
      <c r="D3082" s="13"/>
      <c r="E3082" s="14"/>
      <c r="F3082" s="14"/>
      <c r="G3082" s="14"/>
      <c r="H3082" s="14"/>
      <c r="I3082" s="13"/>
      <c r="J3082" s="5"/>
      <c r="K3082" s="2"/>
      <c r="L3082" s="18"/>
      <c r="M3082" s="12"/>
      <c r="N3082" s="12"/>
      <c r="O3082" s="18"/>
      <c r="P3082" s="14"/>
      <c r="Q3082" s="27"/>
      <c r="R3082" s="14"/>
      <c r="S3082" s="4"/>
      <c r="T3082" s="5"/>
      <c r="U3082" s="10"/>
      <c r="V3082" s="10"/>
      <c r="W3082" s="10"/>
      <c r="X3082" s="50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0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  <c r="EY3082" s="1"/>
      <c r="EZ3082" s="1"/>
      <c r="FA3082" s="1"/>
      <c r="FB3082" s="1"/>
      <c r="FC3082" s="1"/>
      <c r="FD3082" s="1"/>
      <c r="FE3082" s="1"/>
      <c r="FF3082" s="1"/>
      <c r="FG3082" s="1"/>
      <c r="FH3082" s="1"/>
      <c r="FI3082" s="1"/>
      <c r="FJ3082" s="1"/>
    </row>
    <row r="3083" spans="1:166" x14ac:dyDescent="0.15">
      <c r="A3083" s="65"/>
      <c r="B3083" s="15"/>
      <c r="C3083" s="7"/>
      <c r="D3083" s="13"/>
      <c r="E3083" s="14"/>
      <c r="F3083" s="14"/>
      <c r="G3083" s="14"/>
      <c r="H3083" s="14"/>
      <c r="I3083" s="13"/>
      <c r="J3083" s="5"/>
      <c r="K3083" s="2"/>
      <c r="L3083" s="18"/>
      <c r="M3083" s="12"/>
      <c r="N3083" s="12"/>
      <c r="O3083" s="18"/>
      <c r="P3083" s="14"/>
      <c r="Q3083" s="27"/>
      <c r="R3083" s="14"/>
      <c r="S3083" s="4"/>
      <c r="T3083" s="5"/>
      <c r="U3083" s="10"/>
      <c r="V3083" s="10"/>
      <c r="W3083" s="10"/>
      <c r="X3083" s="50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0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  <c r="EY3083" s="1"/>
      <c r="EZ3083" s="1"/>
      <c r="FA3083" s="1"/>
      <c r="FB3083" s="1"/>
      <c r="FC3083" s="1"/>
      <c r="FD3083" s="1"/>
      <c r="FE3083" s="1"/>
      <c r="FF3083" s="1"/>
      <c r="FG3083" s="1"/>
      <c r="FH3083" s="1"/>
      <c r="FI3083" s="1"/>
      <c r="FJ3083" s="1"/>
    </row>
    <row r="3084" spans="1:166" x14ac:dyDescent="0.15">
      <c r="A3084" s="65"/>
      <c r="B3084" s="15"/>
      <c r="C3084" s="7"/>
      <c r="D3084" s="13"/>
      <c r="E3084" s="14"/>
      <c r="F3084" s="14"/>
      <c r="G3084" s="14"/>
      <c r="H3084" s="14"/>
      <c r="I3084" s="13"/>
      <c r="J3084" s="5"/>
      <c r="K3084" s="2"/>
      <c r="L3084" s="18"/>
      <c r="M3084" s="12"/>
      <c r="N3084" s="12"/>
      <c r="O3084" s="18"/>
      <c r="P3084" s="14"/>
      <c r="Q3084" s="27"/>
      <c r="R3084" s="14"/>
      <c r="S3084" s="4"/>
      <c r="T3084" s="5"/>
      <c r="U3084" s="10"/>
      <c r="V3084" s="10"/>
      <c r="W3084" s="10"/>
      <c r="X3084" s="50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0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  <c r="EY3084" s="1"/>
      <c r="EZ3084" s="1"/>
      <c r="FA3084" s="1"/>
      <c r="FB3084" s="1"/>
      <c r="FC3084" s="1"/>
      <c r="FD3084" s="1"/>
      <c r="FE3084" s="1"/>
      <c r="FF3084" s="1"/>
      <c r="FG3084" s="1"/>
      <c r="FH3084" s="1"/>
      <c r="FI3084" s="1"/>
      <c r="FJ3084" s="1"/>
    </row>
    <row r="3085" spans="1:166" x14ac:dyDescent="0.15">
      <c r="A3085" s="65"/>
      <c r="B3085" s="15"/>
      <c r="C3085" s="7"/>
      <c r="D3085" s="13"/>
      <c r="E3085" s="14"/>
      <c r="F3085" s="14"/>
      <c r="G3085" s="14"/>
      <c r="H3085" s="14"/>
      <c r="I3085" s="13"/>
      <c r="J3085" s="5"/>
      <c r="K3085" s="2"/>
      <c r="L3085" s="18"/>
      <c r="M3085" s="12"/>
      <c r="N3085" s="12"/>
      <c r="O3085" s="18"/>
      <c r="P3085" s="14"/>
      <c r="Q3085" s="27"/>
      <c r="R3085" s="14"/>
      <c r="S3085" s="4"/>
      <c r="T3085" s="5"/>
      <c r="U3085" s="10"/>
      <c r="V3085" s="10"/>
      <c r="W3085" s="10"/>
      <c r="X3085" s="50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0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  <c r="EY3085" s="1"/>
      <c r="EZ3085" s="1"/>
      <c r="FA3085" s="1"/>
      <c r="FB3085" s="1"/>
      <c r="FC3085" s="1"/>
      <c r="FD3085" s="1"/>
      <c r="FE3085" s="1"/>
      <c r="FF3085" s="1"/>
      <c r="FG3085" s="1"/>
      <c r="FH3085" s="1"/>
      <c r="FI3085" s="1"/>
      <c r="FJ3085" s="1"/>
    </row>
    <row r="3086" spans="1:166" x14ac:dyDescent="0.15">
      <c r="A3086" s="65"/>
      <c r="B3086" s="15"/>
      <c r="C3086" s="7"/>
      <c r="D3086" s="13"/>
      <c r="E3086" s="14"/>
      <c r="F3086" s="14"/>
      <c r="G3086" s="14"/>
      <c r="H3086" s="14"/>
      <c r="I3086" s="13"/>
      <c r="J3086" s="5"/>
      <c r="K3086" s="2"/>
      <c r="L3086" s="18"/>
      <c r="M3086" s="12"/>
      <c r="N3086" s="12"/>
      <c r="O3086" s="18"/>
      <c r="P3086" s="14"/>
      <c r="Q3086" s="27"/>
      <c r="R3086" s="14"/>
      <c r="S3086" s="4"/>
      <c r="T3086" s="5"/>
      <c r="U3086" s="10"/>
      <c r="V3086" s="10"/>
      <c r="W3086" s="10"/>
      <c r="X3086" s="50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0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  <c r="EY3086" s="1"/>
      <c r="EZ3086" s="1"/>
      <c r="FA3086" s="1"/>
      <c r="FB3086" s="1"/>
      <c r="FC3086" s="1"/>
      <c r="FD3086" s="1"/>
      <c r="FE3086" s="1"/>
      <c r="FF3086" s="1"/>
      <c r="FG3086" s="1"/>
      <c r="FH3086" s="1"/>
      <c r="FI3086" s="1"/>
      <c r="FJ3086" s="1"/>
    </row>
    <row r="3087" spans="1:166" x14ac:dyDescent="0.15">
      <c r="A3087" s="65"/>
      <c r="B3087" s="15"/>
      <c r="C3087" s="7"/>
      <c r="D3087" s="13"/>
      <c r="E3087" s="14"/>
      <c r="F3087" s="14"/>
      <c r="G3087" s="14"/>
      <c r="H3087" s="14"/>
      <c r="I3087" s="13"/>
      <c r="J3087" s="5"/>
      <c r="K3087" s="2"/>
      <c r="L3087" s="18"/>
      <c r="M3087" s="12"/>
      <c r="N3087" s="12"/>
      <c r="O3087" s="18"/>
      <c r="P3087" s="14"/>
      <c r="Q3087" s="27"/>
      <c r="R3087" s="14"/>
      <c r="S3087" s="4"/>
      <c r="T3087" s="5"/>
      <c r="U3087" s="10"/>
      <c r="V3087" s="10"/>
      <c r="W3087" s="10"/>
      <c r="X3087" s="50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0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  <c r="EY3087" s="1"/>
      <c r="EZ3087" s="1"/>
      <c r="FA3087" s="1"/>
      <c r="FB3087" s="1"/>
      <c r="FC3087" s="1"/>
      <c r="FD3087" s="1"/>
      <c r="FE3087" s="1"/>
      <c r="FF3087" s="1"/>
      <c r="FG3087" s="1"/>
      <c r="FH3087" s="1"/>
      <c r="FI3087" s="1"/>
      <c r="FJ3087" s="1"/>
    </row>
    <row r="3088" spans="1:166" x14ac:dyDescent="0.15">
      <c r="A3088" s="65"/>
      <c r="B3088" s="15"/>
      <c r="C3088" s="7"/>
      <c r="D3088" s="13"/>
      <c r="E3088" s="14"/>
      <c r="F3088" s="14"/>
      <c r="G3088" s="14"/>
      <c r="H3088" s="14"/>
      <c r="I3088" s="13"/>
      <c r="J3088" s="5"/>
      <c r="K3088" s="2"/>
      <c r="L3088" s="18"/>
      <c r="M3088" s="12"/>
      <c r="N3088" s="12"/>
      <c r="O3088" s="18"/>
      <c r="P3088" s="14"/>
      <c r="Q3088" s="27"/>
      <c r="R3088" s="14"/>
      <c r="S3088" s="4"/>
      <c r="T3088" s="5"/>
      <c r="U3088" s="10"/>
      <c r="V3088" s="10"/>
      <c r="W3088" s="10"/>
      <c r="X3088" s="50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0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  <c r="EY3088" s="1"/>
      <c r="EZ3088" s="1"/>
      <c r="FA3088" s="1"/>
      <c r="FB3088" s="1"/>
      <c r="FC3088" s="1"/>
      <c r="FD3088" s="1"/>
      <c r="FE3088" s="1"/>
      <c r="FF3088" s="1"/>
      <c r="FG3088" s="1"/>
      <c r="FH3088" s="1"/>
      <c r="FI3088" s="1"/>
      <c r="FJ3088" s="1"/>
    </row>
    <row r="3089" spans="1:166" x14ac:dyDescent="0.15">
      <c r="A3089" s="65"/>
      <c r="B3089" s="15"/>
      <c r="C3089" s="7"/>
      <c r="D3089" s="13"/>
      <c r="E3089" s="14"/>
      <c r="F3089" s="14"/>
      <c r="G3089" s="14"/>
      <c r="H3089" s="14"/>
      <c r="I3089" s="13"/>
      <c r="J3089" s="5"/>
      <c r="K3089" s="2"/>
      <c r="L3089" s="18"/>
      <c r="M3089" s="12"/>
      <c r="N3089" s="12"/>
      <c r="O3089" s="18"/>
      <c r="P3089" s="14"/>
      <c r="Q3089" s="27"/>
      <c r="R3089" s="14"/>
      <c r="S3089" s="4"/>
      <c r="T3089" s="5"/>
      <c r="U3089" s="10"/>
      <c r="V3089" s="10"/>
      <c r="W3089" s="10"/>
      <c r="X3089" s="50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0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  <c r="EY3089" s="1"/>
      <c r="EZ3089" s="1"/>
      <c r="FA3089" s="1"/>
      <c r="FB3089" s="1"/>
      <c r="FC3089" s="1"/>
      <c r="FD3089" s="1"/>
      <c r="FE3089" s="1"/>
      <c r="FF3089" s="1"/>
      <c r="FG3089" s="1"/>
      <c r="FH3089" s="1"/>
      <c r="FI3089" s="1"/>
      <c r="FJ3089" s="1"/>
    </row>
    <row r="3090" spans="1:166" x14ac:dyDescent="0.15">
      <c r="A3090" s="65"/>
      <c r="B3090" s="15"/>
      <c r="C3090" s="7"/>
      <c r="D3090" s="13"/>
      <c r="E3090" s="14"/>
      <c r="F3090" s="14"/>
      <c r="G3090" s="14"/>
      <c r="H3090" s="14"/>
      <c r="I3090" s="13"/>
      <c r="J3090" s="5"/>
      <c r="K3090" s="2"/>
      <c r="L3090" s="18"/>
      <c r="M3090" s="12"/>
      <c r="N3090" s="12"/>
      <c r="O3090" s="18"/>
      <c r="P3090" s="14"/>
      <c r="Q3090" s="27"/>
      <c r="R3090" s="14"/>
      <c r="S3090" s="4"/>
      <c r="T3090" s="5"/>
      <c r="U3090" s="10"/>
      <c r="V3090" s="10"/>
      <c r="W3090" s="10"/>
      <c r="X3090" s="50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0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  <c r="EY3090" s="1"/>
      <c r="EZ3090" s="1"/>
      <c r="FA3090" s="1"/>
      <c r="FB3090" s="1"/>
      <c r="FC3090" s="1"/>
      <c r="FD3090" s="1"/>
      <c r="FE3090" s="1"/>
      <c r="FF3090" s="1"/>
      <c r="FG3090" s="1"/>
      <c r="FH3090" s="1"/>
      <c r="FI3090" s="1"/>
      <c r="FJ3090" s="1"/>
    </row>
    <row r="3091" spans="1:166" x14ac:dyDescent="0.15">
      <c r="A3091" s="65"/>
      <c r="B3091" s="15"/>
      <c r="C3091" s="7"/>
      <c r="D3091" s="13"/>
      <c r="E3091" s="14"/>
      <c r="F3091" s="14"/>
      <c r="G3091" s="14"/>
      <c r="H3091" s="14"/>
      <c r="I3091" s="13"/>
      <c r="J3091" s="5"/>
      <c r="K3091" s="2"/>
      <c r="L3091" s="18"/>
      <c r="M3091" s="12"/>
      <c r="N3091" s="12"/>
      <c r="O3091" s="18"/>
      <c r="P3091" s="14"/>
      <c r="Q3091" s="27"/>
      <c r="R3091" s="14"/>
      <c r="S3091" s="4"/>
      <c r="T3091" s="5"/>
      <c r="U3091" s="10"/>
      <c r="V3091" s="10"/>
      <c r="W3091" s="10"/>
      <c r="X3091" s="50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0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  <c r="EY3091" s="1"/>
      <c r="EZ3091" s="1"/>
      <c r="FA3091" s="1"/>
      <c r="FB3091" s="1"/>
      <c r="FC3091" s="1"/>
      <c r="FD3091" s="1"/>
      <c r="FE3091" s="1"/>
      <c r="FF3091" s="1"/>
      <c r="FG3091" s="1"/>
      <c r="FH3091" s="1"/>
      <c r="FI3091" s="1"/>
      <c r="FJ3091" s="1"/>
    </row>
    <row r="3092" spans="1:166" x14ac:dyDescent="0.15">
      <c r="A3092" s="65"/>
      <c r="B3092" s="15"/>
      <c r="C3092" s="7"/>
      <c r="D3092" s="13"/>
      <c r="E3092" s="14"/>
      <c r="F3092" s="14"/>
      <c r="G3092" s="14"/>
      <c r="H3092" s="14"/>
      <c r="I3092" s="13"/>
      <c r="J3092" s="5"/>
      <c r="K3092" s="2"/>
      <c r="L3092" s="18"/>
      <c r="M3092" s="12"/>
      <c r="N3092" s="12"/>
      <c r="O3092" s="18"/>
      <c r="P3092" s="14"/>
      <c r="Q3092" s="27"/>
      <c r="R3092" s="14"/>
      <c r="S3092" s="4"/>
      <c r="T3092" s="5"/>
      <c r="U3092" s="10"/>
      <c r="V3092" s="10"/>
      <c r="W3092" s="10"/>
      <c r="X3092" s="50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0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  <c r="EY3092" s="1"/>
      <c r="EZ3092" s="1"/>
      <c r="FA3092" s="1"/>
      <c r="FB3092" s="1"/>
      <c r="FC3092" s="1"/>
      <c r="FD3092" s="1"/>
      <c r="FE3092" s="1"/>
      <c r="FF3092" s="1"/>
      <c r="FG3092" s="1"/>
      <c r="FH3092" s="1"/>
      <c r="FI3092" s="1"/>
      <c r="FJ3092" s="1"/>
    </row>
    <row r="3093" spans="1:166" x14ac:dyDescent="0.15">
      <c r="A3093" s="65"/>
      <c r="B3093" s="15"/>
      <c r="C3093" s="7"/>
      <c r="D3093" s="13"/>
      <c r="E3093" s="14"/>
      <c r="F3093" s="14"/>
      <c r="G3093" s="14"/>
      <c r="H3093" s="14"/>
      <c r="I3093" s="13"/>
      <c r="J3093" s="5"/>
      <c r="K3093" s="2"/>
      <c r="L3093" s="18"/>
      <c r="M3093" s="12"/>
      <c r="N3093" s="12"/>
      <c r="O3093" s="18"/>
      <c r="P3093" s="14"/>
      <c r="Q3093" s="27"/>
      <c r="R3093" s="14"/>
      <c r="S3093" s="4"/>
      <c r="T3093" s="5"/>
      <c r="U3093" s="10"/>
      <c r="V3093" s="10"/>
      <c r="W3093" s="10"/>
      <c r="X3093" s="50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0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  <c r="EY3093" s="1"/>
      <c r="EZ3093" s="1"/>
      <c r="FA3093" s="1"/>
      <c r="FB3093" s="1"/>
      <c r="FC3093" s="1"/>
      <c r="FD3093" s="1"/>
      <c r="FE3093" s="1"/>
      <c r="FF3093" s="1"/>
      <c r="FG3093" s="1"/>
      <c r="FH3093" s="1"/>
      <c r="FI3093" s="1"/>
      <c r="FJ3093" s="1"/>
    </row>
    <row r="3094" spans="1:166" x14ac:dyDescent="0.15">
      <c r="A3094" s="65"/>
      <c r="B3094" s="15"/>
      <c r="C3094" s="7"/>
      <c r="D3094" s="13"/>
      <c r="E3094" s="14"/>
      <c r="F3094" s="14"/>
      <c r="G3094" s="14"/>
      <c r="H3094" s="14"/>
      <c r="I3094" s="13"/>
      <c r="J3094" s="5"/>
      <c r="K3094" s="2"/>
      <c r="L3094" s="18"/>
      <c r="M3094" s="12"/>
      <c r="N3094" s="12"/>
      <c r="O3094" s="18"/>
      <c r="P3094" s="14"/>
      <c r="Q3094" s="27"/>
      <c r="R3094" s="14"/>
      <c r="S3094" s="4"/>
      <c r="T3094" s="5"/>
      <c r="U3094" s="10"/>
      <c r="V3094" s="10"/>
      <c r="W3094" s="10"/>
      <c r="X3094" s="50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0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  <c r="EY3094" s="1"/>
      <c r="EZ3094" s="1"/>
      <c r="FA3094" s="1"/>
      <c r="FB3094" s="1"/>
      <c r="FC3094" s="1"/>
      <c r="FD3094" s="1"/>
      <c r="FE3094" s="1"/>
      <c r="FF3094" s="1"/>
      <c r="FG3094" s="1"/>
      <c r="FH3094" s="1"/>
      <c r="FI3094" s="1"/>
      <c r="FJ3094" s="1"/>
    </row>
    <row r="3095" spans="1:166" x14ac:dyDescent="0.15">
      <c r="A3095" s="65"/>
      <c r="B3095" s="15"/>
      <c r="C3095" s="7"/>
      <c r="D3095" s="13"/>
      <c r="E3095" s="14"/>
      <c r="F3095" s="14"/>
      <c r="G3095" s="14"/>
      <c r="H3095" s="14"/>
      <c r="I3095" s="13"/>
      <c r="J3095" s="5"/>
      <c r="K3095" s="2"/>
      <c r="L3095" s="18"/>
      <c r="M3095" s="12"/>
      <c r="N3095" s="12"/>
      <c r="O3095" s="18"/>
      <c r="P3095" s="14"/>
      <c r="Q3095" s="27"/>
      <c r="R3095" s="14"/>
      <c r="S3095" s="4"/>
      <c r="T3095" s="5"/>
      <c r="U3095" s="10"/>
      <c r="V3095" s="10"/>
      <c r="W3095" s="10"/>
      <c r="X3095" s="50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0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  <c r="EY3095" s="1"/>
      <c r="EZ3095" s="1"/>
      <c r="FA3095" s="1"/>
      <c r="FB3095" s="1"/>
      <c r="FC3095" s="1"/>
      <c r="FD3095" s="1"/>
      <c r="FE3095" s="1"/>
      <c r="FF3095" s="1"/>
      <c r="FG3095" s="1"/>
      <c r="FH3095" s="1"/>
      <c r="FI3095" s="1"/>
      <c r="FJ3095" s="1"/>
    </row>
    <row r="3096" spans="1:166" x14ac:dyDescent="0.15">
      <c r="A3096" s="65"/>
      <c r="B3096" s="15"/>
      <c r="C3096" s="7"/>
      <c r="D3096" s="13"/>
      <c r="E3096" s="14"/>
      <c r="F3096" s="14"/>
      <c r="G3096" s="14"/>
      <c r="H3096" s="14"/>
      <c r="I3096" s="13"/>
      <c r="J3096" s="5"/>
      <c r="K3096" s="2"/>
      <c r="L3096" s="18"/>
      <c r="M3096" s="12"/>
      <c r="N3096" s="12"/>
      <c r="O3096" s="18"/>
      <c r="P3096" s="14"/>
      <c r="Q3096" s="27"/>
      <c r="R3096" s="14"/>
      <c r="S3096" s="4"/>
      <c r="T3096" s="5"/>
      <c r="U3096" s="10"/>
      <c r="V3096" s="10"/>
      <c r="W3096" s="10"/>
      <c r="X3096" s="50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0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  <c r="EY3096" s="1"/>
      <c r="EZ3096" s="1"/>
      <c r="FA3096" s="1"/>
      <c r="FB3096" s="1"/>
      <c r="FC3096" s="1"/>
      <c r="FD3096" s="1"/>
      <c r="FE3096" s="1"/>
      <c r="FF3096" s="1"/>
      <c r="FG3096" s="1"/>
      <c r="FH3096" s="1"/>
      <c r="FI3096" s="1"/>
      <c r="FJ3096" s="1"/>
    </row>
    <row r="3097" spans="1:166" x14ac:dyDescent="0.15">
      <c r="A3097" s="65"/>
      <c r="B3097" s="15"/>
      <c r="C3097" s="7"/>
      <c r="D3097" s="13"/>
      <c r="E3097" s="14"/>
      <c r="F3097" s="14"/>
      <c r="G3097" s="14"/>
      <c r="H3097" s="14"/>
      <c r="I3097" s="13"/>
      <c r="J3097" s="5"/>
      <c r="K3097" s="2"/>
      <c r="L3097" s="18"/>
      <c r="M3097" s="12"/>
      <c r="N3097" s="12"/>
      <c r="O3097" s="18"/>
      <c r="P3097" s="14"/>
      <c r="Q3097" s="27"/>
      <c r="R3097" s="14"/>
      <c r="S3097" s="4"/>
      <c r="T3097" s="5"/>
      <c r="U3097" s="10"/>
      <c r="V3097" s="10"/>
      <c r="W3097" s="10"/>
      <c r="X3097" s="50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0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  <c r="EY3097" s="1"/>
      <c r="EZ3097" s="1"/>
      <c r="FA3097" s="1"/>
      <c r="FB3097" s="1"/>
      <c r="FC3097" s="1"/>
      <c r="FD3097" s="1"/>
      <c r="FE3097" s="1"/>
      <c r="FF3097" s="1"/>
      <c r="FG3097" s="1"/>
      <c r="FH3097" s="1"/>
      <c r="FI3097" s="1"/>
      <c r="FJ3097" s="1"/>
    </row>
    <row r="3098" spans="1:166" x14ac:dyDescent="0.15">
      <c r="A3098" s="65"/>
      <c r="B3098" s="15"/>
      <c r="C3098" s="7"/>
      <c r="D3098" s="13"/>
      <c r="E3098" s="14"/>
      <c r="F3098" s="14"/>
      <c r="G3098" s="14"/>
      <c r="H3098" s="14"/>
      <c r="I3098" s="13"/>
      <c r="J3098" s="5"/>
      <c r="K3098" s="2"/>
      <c r="L3098" s="18"/>
      <c r="M3098" s="12"/>
      <c r="N3098" s="12"/>
      <c r="O3098" s="18"/>
      <c r="P3098" s="14"/>
      <c r="Q3098" s="27"/>
      <c r="R3098" s="14"/>
      <c r="S3098" s="4"/>
      <c r="T3098" s="5"/>
      <c r="U3098" s="10"/>
      <c r="V3098" s="10"/>
      <c r="W3098" s="10"/>
      <c r="X3098" s="50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0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  <c r="EY3098" s="1"/>
      <c r="EZ3098" s="1"/>
      <c r="FA3098" s="1"/>
      <c r="FB3098" s="1"/>
      <c r="FC3098" s="1"/>
      <c r="FD3098" s="1"/>
      <c r="FE3098" s="1"/>
      <c r="FF3098" s="1"/>
      <c r="FG3098" s="1"/>
      <c r="FH3098" s="1"/>
      <c r="FI3098" s="1"/>
      <c r="FJ3098" s="1"/>
    </row>
    <row r="3099" spans="1:166" x14ac:dyDescent="0.15">
      <c r="A3099" s="65"/>
      <c r="B3099" s="15"/>
      <c r="C3099" s="7"/>
      <c r="D3099" s="13"/>
      <c r="E3099" s="14"/>
      <c r="F3099" s="14"/>
      <c r="G3099" s="14"/>
      <c r="H3099" s="14"/>
      <c r="I3099" s="13"/>
      <c r="J3099" s="5"/>
      <c r="K3099" s="2"/>
      <c r="L3099" s="18"/>
      <c r="M3099" s="12"/>
      <c r="N3099" s="12"/>
      <c r="O3099" s="18"/>
      <c r="P3099" s="14"/>
      <c r="Q3099" s="27"/>
      <c r="R3099" s="14"/>
      <c r="S3099" s="4"/>
      <c r="T3099" s="5"/>
      <c r="U3099" s="10"/>
      <c r="V3099" s="10"/>
      <c r="W3099" s="10"/>
      <c r="X3099" s="50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0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  <c r="EY3099" s="1"/>
      <c r="EZ3099" s="1"/>
      <c r="FA3099" s="1"/>
      <c r="FB3099" s="1"/>
      <c r="FC3099" s="1"/>
      <c r="FD3099" s="1"/>
      <c r="FE3099" s="1"/>
      <c r="FF3099" s="1"/>
      <c r="FG3099" s="1"/>
      <c r="FH3099" s="1"/>
      <c r="FI3099" s="1"/>
      <c r="FJ3099" s="1"/>
    </row>
    <row r="3100" spans="1:166" x14ac:dyDescent="0.15">
      <c r="A3100" s="65"/>
      <c r="B3100" s="15"/>
      <c r="C3100" s="7"/>
      <c r="D3100" s="13"/>
      <c r="E3100" s="14"/>
      <c r="F3100" s="14"/>
      <c r="G3100" s="14"/>
      <c r="H3100" s="14"/>
      <c r="I3100" s="13"/>
      <c r="J3100" s="5"/>
      <c r="K3100" s="2"/>
      <c r="L3100" s="18"/>
      <c r="M3100" s="12"/>
      <c r="N3100" s="12"/>
      <c r="O3100" s="18"/>
      <c r="P3100" s="14"/>
      <c r="Q3100" s="27"/>
      <c r="R3100" s="14"/>
      <c r="S3100" s="4"/>
      <c r="T3100" s="5"/>
      <c r="U3100" s="10"/>
      <c r="V3100" s="10"/>
      <c r="W3100" s="10"/>
      <c r="X3100" s="50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0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  <c r="EY3100" s="1"/>
      <c r="EZ3100" s="1"/>
      <c r="FA3100" s="1"/>
      <c r="FB3100" s="1"/>
      <c r="FC3100" s="1"/>
      <c r="FD3100" s="1"/>
      <c r="FE3100" s="1"/>
      <c r="FF3100" s="1"/>
      <c r="FG3100" s="1"/>
      <c r="FH3100" s="1"/>
      <c r="FI3100" s="1"/>
      <c r="FJ3100" s="1"/>
    </row>
    <row r="3101" spans="1:166" x14ac:dyDescent="0.15">
      <c r="A3101" s="65"/>
      <c r="B3101" s="15"/>
      <c r="C3101" s="7"/>
      <c r="D3101" s="13"/>
      <c r="E3101" s="14"/>
      <c r="F3101" s="14"/>
      <c r="G3101" s="14"/>
      <c r="H3101" s="14"/>
      <c r="I3101" s="13"/>
      <c r="J3101" s="5"/>
      <c r="K3101" s="2"/>
      <c r="L3101" s="18"/>
      <c r="M3101" s="12"/>
      <c r="N3101" s="12"/>
      <c r="O3101" s="18"/>
      <c r="P3101" s="14"/>
      <c r="Q3101" s="27"/>
      <c r="R3101" s="14"/>
      <c r="S3101" s="4"/>
      <c r="T3101" s="5"/>
      <c r="U3101" s="10"/>
      <c r="V3101" s="10"/>
      <c r="W3101" s="10"/>
      <c r="X3101" s="50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0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  <c r="EY3101" s="1"/>
      <c r="EZ3101" s="1"/>
      <c r="FA3101" s="1"/>
      <c r="FB3101" s="1"/>
      <c r="FC3101" s="1"/>
      <c r="FD3101" s="1"/>
      <c r="FE3101" s="1"/>
      <c r="FF3101" s="1"/>
      <c r="FG3101" s="1"/>
      <c r="FH3101" s="1"/>
      <c r="FI3101" s="1"/>
      <c r="FJ3101" s="1"/>
    </row>
    <row r="3102" spans="1:166" x14ac:dyDescent="0.15">
      <c r="A3102" s="65"/>
      <c r="B3102" s="15"/>
      <c r="C3102" s="7"/>
      <c r="D3102" s="13"/>
      <c r="E3102" s="14"/>
      <c r="F3102" s="14"/>
      <c r="G3102" s="14"/>
      <c r="H3102" s="14"/>
      <c r="I3102" s="13"/>
      <c r="J3102" s="5"/>
      <c r="K3102" s="2"/>
      <c r="L3102" s="18"/>
      <c r="M3102" s="12"/>
      <c r="N3102" s="12"/>
      <c r="O3102" s="18"/>
      <c r="P3102" s="14"/>
      <c r="Q3102" s="27"/>
      <c r="R3102" s="14"/>
      <c r="S3102" s="4"/>
      <c r="T3102" s="5"/>
      <c r="U3102" s="10"/>
      <c r="V3102" s="10"/>
      <c r="W3102" s="10"/>
      <c r="X3102" s="50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0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  <c r="EY3102" s="1"/>
      <c r="EZ3102" s="1"/>
      <c r="FA3102" s="1"/>
      <c r="FB3102" s="1"/>
      <c r="FC3102" s="1"/>
      <c r="FD3102" s="1"/>
      <c r="FE3102" s="1"/>
      <c r="FF3102" s="1"/>
      <c r="FG3102" s="1"/>
      <c r="FH3102" s="1"/>
      <c r="FI3102" s="1"/>
      <c r="FJ3102" s="1"/>
    </row>
    <row r="3103" spans="1:166" x14ac:dyDescent="0.15">
      <c r="A3103" s="65"/>
      <c r="B3103" s="15"/>
      <c r="C3103" s="7"/>
      <c r="D3103" s="13"/>
      <c r="E3103" s="14"/>
      <c r="F3103" s="14"/>
      <c r="G3103" s="14"/>
      <c r="H3103" s="14"/>
      <c r="I3103" s="13"/>
      <c r="J3103" s="5"/>
      <c r="K3103" s="2"/>
      <c r="L3103" s="18"/>
      <c r="M3103" s="12"/>
      <c r="N3103" s="12"/>
      <c r="O3103" s="18"/>
      <c r="P3103" s="14"/>
      <c r="Q3103" s="27"/>
      <c r="R3103" s="14"/>
      <c r="S3103" s="4"/>
      <c r="T3103" s="5"/>
      <c r="U3103" s="10"/>
      <c r="V3103" s="10"/>
      <c r="W3103" s="10"/>
      <c r="X3103" s="50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0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  <c r="EY3103" s="1"/>
      <c r="EZ3103" s="1"/>
      <c r="FA3103" s="1"/>
      <c r="FB3103" s="1"/>
      <c r="FC3103" s="1"/>
      <c r="FD3103" s="1"/>
      <c r="FE3103" s="1"/>
      <c r="FF3103" s="1"/>
      <c r="FG3103" s="1"/>
      <c r="FH3103" s="1"/>
      <c r="FI3103" s="1"/>
      <c r="FJ3103" s="1"/>
    </row>
    <row r="3104" spans="1:166" x14ac:dyDescent="0.15">
      <c r="A3104" s="65"/>
      <c r="B3104" s="15"/>
      <c r="C3104" s="7"/>
      <c r="D3104" s="13"/>
      <c r="E3104" s="14"/>
      <c r="F3104" s="14"/>
      <c r="G3104" s="14"/>
      <c r="H3104" s="14"/>
      <c r="I3104" s="13"/>
      <c r="J3104" s="5"/>
      <c r="K3104" s="2"/>
      <c r="L3104" s="18"/>
      <c r="M3104" s="12"/>
      <c r="N3104" s="12"/>
      <c r="O3104" s="18"/>
      <c r="P3104" s="14"/>
      <c r="Q3104" s="27"/>
      <c r="R3104" s="14"/>
      <c r="S3104" s="4"/>
      <c r="T3104" s="5"/>
      <c r="U3104" s="10"/>
      <c r="V3104" s="10"/>
      <c r="W3104" s="10"/>
      <c r="X3104" s="50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0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  <c r="EY3104" s="1"/>
      <c r="EZ3104" s="1"/>
      <c r="FA3104" s="1"/>
      <c r="FB3104" s="1"/>
      <c r="FC3104" s="1"/>
      <c r="FD3104" s="1"/>
      <c r="FE3104" s="1"/>
      <c r="FF3104" s="1"/>
      <c r="FG3104" s="1"/>
      <c r="FH3104" s="1"/>
      <c r="FI3104" s="1"/>
      <c r="FJ3104" s="1"/>
    </row>
    <row r="3105" spans="1:166" x14ac:dyDescent="0.15">
      <c r="A3105" s="65"/>
      <c r="B3105" s="15"/>
      <c r="C3105" s="7"/>
      <c r="D3105" s="13"/>
      <c r="E3105" s="14"/>
      <c r="F3105" s="14"/>
      <c r="G3105" s="14"/>
      <c r="H3105" s="14"/>
      <c r="I3105" s="13"/>
      <c r="J3105" s="5"/>
      <c r="K3105" s="2"/>
      <c r="L3105" s="18"/>
      <c r="M3105" s="12"/>
      <c r="N3105" s="12"/>
      <c r="O3105" s="18"/>
      <c r="P3105" s="14"/>
      <c r="Q3105" s="27"/>
      <c r="R3105" s="14"/>
      <c r="S3105" s="4"/>
      <c r="T3105" s="5"/>
      <c r="U3105" s="10"/>
      <c r="V3105" s="10"/>
      <c r="W3105" s="10"/>
      <c r="X3105" s="50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0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  <c r="EY3105" s="1"/>
      <c r="EZ3105" s="1"/>
      <c r="FA3105" s="1"/>
      <c r="FB3105" s="1"/>
      <c r="FC3105" s="1"/>
      <c r="FD3105" s="1"/>
      <c r="FE3105" s="1"/>
      <c r="FF3105" s="1"/>
      <c r="FG3105" s="1"/>
      <c r="FH3105" s="1"/>
      <c r="FI3105" s="1"/>
      <c r="FJ3105" s="1"/>
    </row>
    <row r="3106" spans="1:166" x14ac:dyDescent="0.15">
      <c r="A3106" s="65"/>
      <c r="B3106" s="15"/>
      <c r="C3106" s="7"/>
      <c r="D3106" s="13"/>
      <c r="E3106" s="14"/>
      <c r="F3106" s="14"/>
      <c r="G3106" s="14"/>
      <c r="H3106" s="14"/>
      <c r="I3106" s="13"/>
      <c r="J3106" s="5"/>
      <c r="K3106" s="2"/>
      <c r="L3106" s="18"/>
      <c r="M3106" s="12"/>
      <c r="N3106" s="12"/>
      <c r="O3106" s="18"/>
      <c r="P3106" s="14"/>
      <c r="Q3106" s="27"/>
      <c r="R3106" s="14"/>
      <c r="S3106" s="4"/>
      <c r="T3106" s="5"/>
      <c r="U3106" s="10"/>
      <c r="V3106" s="10"/>
      <c r="W3106" s="10"/>
      <c r="X3106" s="50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0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  <c r="EY3106" s="1"/>
      <c r="EZ3106" s="1"/>
      <c r="FA3106" s="1"/>
      <c r="FB3106" s="1"/>
      <c r="FC3106" s="1"/>
      <c r="FD3106" s="1"/>
      <c r="FE3106" s="1"/>
      <c r="FF3106" s="1"/>
      <c r="FG3106" s="1"/>
      <c r="FH3106" s="1"/>
      <c r="FI3106" s="1"/>
      <c r="FJ3106" s="1"/>
    </row>
    <row r="3107" spans="1:166" x14ac:dyDescent="0.15">
      <c r="A3107" s="65"/>
      <c r="B3107" s="15"/>
      <c r="C3107" s="7"/>
      <c r="D3107" s="13"/>
      <c r="E3107" s="14"/>
      <c r="F3107" s="14"/>
      <c r="G3107" s="14"/>
      <c r="H3107" s="14"/>
      <c r="I3107" s="13"/>
      <c r="J3107" s="5"/>
      <c r="K3107" s="2"/>
      <c r="L3107" s="18"/>
      <c r="M3107" s="12"/>
      <c r="N3107" s="12"/>
      <c r="O3107" s="18"/>
      <c r="P3107" s="14"/>
      <c r="Q3107" s="27"/>
      <c r="R3107" s="14"/>
      <c r="S3107" s="4"/>
      <c r="T3107" s="5"/>
      <c r="U3107" s="10"/>
      <c r="V3107" s="10"/>
      <c r="W3107" s="10"/>
      <c r="X3107" s="50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0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  <c r="EY3107" s="1"/>
      <c r="EZ3107" s="1"/>
      <c r="FA3107" s="1"/>
      <c r="FB3107" s="1"/>
      <c r="FC3107" s="1"/>
      <c r="FD3107" s="1"/>
      <c r="FE3107" s="1"/>
      <c r="FF3107" s="1"/>
      <c r="FG3107" s="1"/>
      <c r="FH3107" s="1"/>
      <c r="FI3107" s="1"/>
      <c r="FJ3107" s="1"/>
    </row>
    <row r="3108" spans="1:166" x14ac:dyDescent="0.15">
      <c r="A3108" s="65"/>
      <c r="B3108" s="15"/>
      <c r="C3108" s="7"/>
      <c r="D3108" s="13"/>
      <c r="E3108" s="14"/>
      <c r="F3108" s="14"/>
      <c r="G3108" s="14"/>
      <c r="H3108" s="14"/>
      <c r="I3108" s="13"/>
      <c r="J3108" s="5"/>
      <c r="K3108" s="2"/>
      <c r="L3108" s="18"/>
      <c r="M3108" s="12"/>
      <c r="N3108" s="12"/>
      <c r="O3108" s="18"/>
      <c r="P3108" s="14"/>
      <c r="Q3108" s="27"/>
      <c r="R3108" s="14"/>
      <c r="S3108" s="4"/>
      <c r="T3108" s="5"/>
      <c r="U3108" s="10"/>
      <c r="V3108" s="10"/>
      <c r="W3108" s="10"/>
      <c r="X3108" s="50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0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  <c r="EY3108" s="1"/>
      <c r="EZ3108" s="1"/>
      <c r="FA3108" s="1"/>
      <c r="FB3108" s="1"/>
      <c r="FC3108" s="1"/>
      <c r="FD3108" s="1"/>
      <c r="FE3108" s="1"/>
      <c r="FF3108" s="1"/>
      <c r="FG3108" s="1"/>
      <c r="FH3108" s="1"/>
      <c r="FI3108" s="1"/>
      <c r="FJ3108" s="1"/>
    </row>
    <row r="3109" spans="1:166" x14ac:dyDescent="0.15">
      <c r="A3109" s="65"/>
      <c r="B3109" s="15"/>
      <c r="C3109" s="7"/>
      <c r="D3109" s="13"/>
      <c r="E3109" s="14"/>
      <c r="F3109" s="14"/>
      <c r="G3109" s="14"/>
      <c r="H3109" s="14"/>
      <c r="I3109" s="13"/>
      <c r="J3109" s="5"/>
      <c r="K3109" s="2"/>
      <c r="L3109" s="18"/>
      <c r="M3109" s="12"/>
      <c r="N3109" s="12"/>
      <c r="O3109" s="18"/>
      <c r="P3109" s="14"/>
      <c r="Q3109" s="27"/>
      <c r="R3109" s="14"/>
      <c r="S3109" s="4"/>
      <c r="T3109" s="5"/>
      <c r="U3109" s="10"/>
      <c r="V3109" s="10"/>
      <c r="W3109" s="10"/>
      <c r="X3109" s="50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0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  <c r="EY3109" s="1"/>
      <c r="EZ3109" s="1"/>
      <c r="FA3109" s="1"/>
      <c r="FB3109" s="1"/>
      <c r="FC3109" s="1"/>
      <c r="FD3109" s="1"/>
      <c r="FE3109" s="1"/>
      <c r="FF3109" s="1"/>
      <c r="FG3109" s="1"/>
      <c r="FH3109" s="1"/>
      <c r="FI3109" s="1"/>
      <c r="FJ3109" s="1"/>
    </row>
    <row r="3110" spans="1:166" x14ac:dyDescent="0.15">
      <c r="A3110" s="65"/>
      <c r="B3110" s="15"/>
      <c r="C3110" s="7"/>
      <c r="D3110" s="13"/>
      <c r="E3110" s="14"/>
      <c r="F3110" s="14"/>
      <c r="G3110" s="14"/>
      <c r="H3110" s="14"/>
      <c r="I3110" s="13"/>
      <c r="J3110" s="5"/>
      <c r="K3110" s="2"/>
      <c r="L3110" s="18"/>
      <c r="M3110" s="12"/>
      <c r="N3110" s="12"/>
      <c r="O3110" s="18"/>
      <c r="P3110" s="14"/>
      <c r="Q3110" s="27"/>
      <c r="R3110" s="14"/>
      <c r="S3110" s="4"/>
      <c r="T3110" s="5"/>
      <c r="U3110" s="10"/>
      <c r="V3110" s="10"/>
      <c r="W3110" s="10"/>
      <c r="X3110" s="50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0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  <c r="EY3110" s="1"/>
      <c r="EZ3110" s="1"/>
      <c r="FA3110" s="1"/>
      <c r="FB3110" s="1"/>
      <c r="FC3110" s="1"/>
      <c r="FD3110" s="1"/>
      <c r="FE3110" s="1"/>
      <c r="FF3110" s="1"/>
      <c r="FG3110" s="1"/>
      <c r="FH3110" s="1"/>
      <c r="FI3110" s="1"/>
      <c r="FJ3110" s="1"/>
    </row>
    <row r="3111" spans="1:166" x14ac:dyDescent="0.15">
      <c r="A3111" s="65"/>
      <c r="B3111" s="15"/>
      <c r="C3111" s="7"/>
      <c r="D3111" s="13"/>
      <c r="E3111" s="14"/>
      <c r="F3111" s="14"/>
      <c r="G3111" s="14"/>
      <c r="H3111" s="14"/>
      <c r="I3111" s="13"/>
      <c r="J3111" s="5"/>
      <c r="K3111" s="2"/>
      <c r="L3111" s="18"/>
      <c r="M3111" s="12"/>
      <c r="N3111" s="12"/>
      <c r="O3111" s="18"/>
      <c r="P3111" s="14"/>
      <c r="Q3111" s="27"/>
      <c r="R3111" s="14"/>
      <c r="S3111" s="4"/>
      <c r="T3111" s="5"/>
      <c r="U3111" s="10"/>
      <c r="V3111" s="10"/>
      <c r="W3111" s="10"/>
      <c r="X3111" s="50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0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  <c r="EY3111" s="1"/>
      <c r="EZ3111" s="1"/>
      <c r="FA3111" s="1"/>
      <c r="FB3111" s="1"/>
      <c r="FC3111" s="1"/>
      <c r="FD3111" s="1"/>
      <c r="FE3111" s="1"/>
      <c r="FF3111" s="1"/>
      <c r="FG3111" s="1"/>
      <c r="FH3111" s="1"/>
      <c r="FI3111" s="1"/>
      <c r="FJ3111" s="1"/>
    </row>
    <row r="3112" spans="1:166" x14ac:dyDescent="0.15">
      <c r="A3112" s="65"/>
      <c r="B3112" s="15"/>
      <c r="C3112" s="7"/>
      <c r="D3112" s="13"/>
      <c r="E3112" s="14"/>
      <c r="F3112" s="14"/>
      <c r="G3112" s="14"/>
      <c r="H3112" s="14"/>
      <c r="I3112" s="13"/>
      <c r="J3112" s="5"/>
      <c r="K3112" s="2"/>
      <c r="L3112" s="18"/>
      <c r="M3112" s="12"/>
      <c r="N3112" s="12"/>
      <c r="O3112" s="18"/>
      <c r="P3112" s="14"/>
      <c r="Q3112" s="27"/>
      <c r="R3112" s="14"/>
      <c r="S3112" s="4"/>
      <c r="T3112" s="5"/>
      <c r="U3112" s="10"/>
      <c r="V3112" s="10"/>
      <c r="W3112" s="10"/>
      <c r="X3112" s="50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0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  <c r="EY3112" s="1"/>
      <c r="EZ3112" s="1"/>
      <c r="FA3112" s="1"/>
      <c r="FB3112" s="1"/>
      <c r="FC3112" s="1"/>
      <c r="FD3112" s="1"/>
      <c r="FE3112" s="1"/>
      <c r="FF3112" s="1"/>
      <c r="FG3112" s="1"/>
      <c r="FH3112" s="1"/>
      <c r="FI3112" s="1"/>
      <c r="FJ3112" s="1"/>
    </row>
    <row r="3113" spans="1:166" x14ac:dyDescent="0.15">
      <c r="A3113" s="65"/>
      <c r="B3113" s="15"/>
      <c r="C3113" s="7"/>
      <c r="D3113" s="13"/>
      <c r="E3113" s="14"/>
      <c r="F3113" s="14"/>
      <c r="G3113" s="14"/>
      <c r="H3113" s="14"/>
      <c r="I3113" s="13"/>
      <c r="J3113" s="5"/>
      <c r="K3113" s="2"/>
      <c r="L3113" s="18"/>
      <c r="M3113" s="12"/>
      <c r="N3113" s="12"/>
      <c r="O3113" s="18"/>
      <c r="P3113" s="14"/>
      <c r="Q3113" s="27"/>
      <c r="R3113" s="14"/>
      <c r="S3113" s="4"/>
      <c r="T3113" s="5"/>
      <c r="U3113" s="10"/>
      <c r="V3113" s="10"/>
      <c r="W3113" s="10"/>
      <c r="X3113" s="50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0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  <c r="EY3113" s="1"/>
      <c r="EZ3113" s="1"/>
      <c r="FA3113" s="1"/>
      <c r="FB3113" s="1"/>
      <c r="FC3113" s="1"/>
      <c r="FD3113" s="1"/>
      <c r="FE3113" s="1"/>
      <c r="FF3113" s="1"/>
      <c r="FG3113" s="1"/>
      <c r="FH3113" s="1"/>
      <c r="FI3113" s="1"/>
      <c r="FJ3113" s="1"/>
    </row>
    <row r="3114" spans="1:166" x14ac:dyDescent="0.15">
      <c r="A3114" s="65"/>
      <c r="B3114" s="15"/>
      <c r="C3114" s="7"/>
      <c r="D3114" s="13"/>
      <c r="E3114" s="14"/>
      <c r="F3114" s="14"/>
      <c r="G3114" s="14"/>
      <c r="H3114" s="14"/>
      <c r="I3114" s="13"/>
      <c r="J3114" s="5"/>
      <c r="K3114" s="2"/>
      <c r="L3114" s="18"/>
      <c r="M3114" s="12"/>
      <c r="N3114" s="12"/>
      <c r="O3114" s="18"/>
      <c r="P3114" s="14"/>
      <c r="Q3114" s="27"/>
      <c r="R3114" s="14"/>
      <c r="S3114" s="4"/>
      <c r="T3114" s="5"/>
      <c r="U3114" s="10"/>
      <c r="V3114" s="10"/>
      <c r="W3114" s="10"/>
      <c r="X3114" s="50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0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  <c r="EY3114" s="1"/>
      <c r="EZ3114" s="1"/>
      <c r="FA3114" s="1"/>
      <c r="FB3114" s="1"/>
      <c r="FC3114" s="1"/>
      <c r="FD3114" s="1"/>
      <c r="FE3114" s="1"/>
      <c r="FF3114" s="1"/>
      <c r="FG3114" s="1"/>
      <c r="FH3114" s="1"/>
      <c r="FI3114" s="1"/>
      <c r="FJ3114" s="1"/>
    </row>
    <row r="3115" spans="1:166" x14ac:dyDescent="0.15">
      <c r="A3115" s="65"/>
      <c r="B3115" s="15"/>
      <c r="C3115" s="7"/>
      <c r="D3115" s="13"/>
      <c r="E3115" s="14"/>
      <c r="F3115" s="14"/>
      <c r="G3115" s="14"/>
      <c r="H3115" s="14"/>
      <c r="I3115" s="13"/>
      <c r="J3115" s="5"/>
      <c r="K3115" s="2"/>
      <c r="L3115" s="18"/>
      <c r="M3115" s="12"/>
      <c r="N3115" s="12"/>
      <c r="O3115" s="18"/>
      <c r="P3115" s="14"/>
      <c r="Q3115" s="27"/>
      <c r="R3115" s="14"/>
      <c r="S3115" s="4"/>
      <c r="T3115" s="5"/>
      <c r="U3115" s="10"/>
      <c r="V3115" s="10"/>
      <c r="W3115" s="10"/>
      <c r="X3115" s="50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0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  <c r="EY3115" s="1"/>
      <c r="EZ3115" s="1"/>
      <c r="FA3115" s="1"/>
      <c r="FB3115" s="1"/>
      <c r="FC3115" s="1"/>
      <c r="FD3115" s="1"/>
      <c r="FE3115" s="1"/>
      <c r="FF3115" s="1"/>
      <c r="FG3115" s="1"/>
      <c r="FH3115" s="1"/>
      <c r="FI3115" s="1"/>
      <c r="FJ3115" s="1"/>
    </row>
    <row r="3116" spans="1:166" x14ac:dyDescent="0.15">
      <c r="A3116" s="65"/>
      <c r="B3116" s="15"/>
      <c r="C3116" s="7"/>
      <c r="D3116" s="13"/>
      <c r="E3116" s="14"/>
      <c r="F3116" s="14"/>
      <c r="G3116" s="14"/>
      <c r="H3116" s="14"/>
      <c r="I3116" s="13"/>
      <c r="J3116" s="5"/>
      <c r="K3116" s="2"/>
      <c r="L3116" s="18"/>
      <c r="M3116" s="12"/>
      <c r="N3116" s="12"/>
      <c r="O3116" s="18"/>
      <c r="P3116" s="14"/>
      <c r="Q3116" s="27"/>
      <c r="R3116" s="14"/>
      <c r="S3116" s="4"/>
      <c r="T3116" s="5"/>
      <c r="U3116" s="45"/>
      <c r="V3116" s="45"/>
      <c r="W3116" s="45"/>
      <c r="X3116" s="58"/>
      <c r="Y3116" s="34"/>
      <c r="Z3116" s="39"/>
      <c r="AA3116" s="45"/>
      <c r="AB3116" s="34"/>
      <c r="AC3116" s="34"/>
      <c r="AD3116" s="34"/>
      <c r="AE3116" s="45"/>
      <c r="AF3116" s="35"/>
      <c r="AG3116" s="45"/>
      <c r="AH3116" s="45"/>
      <c r="AI3116" s="39"/>
      <c r="AJ3116" s="39"/>
      <c r="AK3116" s="39"/>
      <c r="AL3116" s="39"/>
      <c r="AM3116" s="39"/>
      <c r="AN3116" s="39"/>
      <c r="AO3116" s="39"/>
      <c r="AP3116" s="39"/>
      <c r="AQ3116" s="39"/>
      <c r="AR3116" s="39"/>
      <c r="AS3116" s="39"/>
      <c r="AT3116" s="39"/>
      <c r="AU3116" s="39"/>
      <c r="AV3116" s="39"/>
      <c r="AW3116" s="39"/>
      <c r="AX3116" s="39"/>
      <c r="AY3116" s="39"/>
      <c r="AZ3116" s="39"/>
      <c r="BA3116" s="39"/>
      <c r="BB3116" s="39"/>
      <c r="BC3116" s="39"/>
      <c r="BD3116" s="39"/>
      <c r="BE3116" s="39"/>
      <c r="BF3116" s="39"/>
      <c r="BG3116" s="39"/>
      <c r="BH3116" s="39"/>
      <c r="BI3116" s="39"/>
      <c r="BJ3116" s="39"/>
      <c r="BK3116" s="39"/>
      <c r="BL3116" s="39"/>
      <c r="BM3116" s="39"/>
      <c r="BN3116" s="39"/>
      <c r="BO3116" s="39"/>
      <c r="BP3116" s="39"/>
      <c r="BQ3116" s="39"/>
      <c r="BR3116" s="39"/>
      <c r="BS3116" s="39"/>
      <c r="BT3116" s="39"/>
      <c r="BU3116" s="39"/>
      <c r="BV3116" s="39"/>
      <c r="BW3116" s="39"/>
      <c r="BX3116" s="39"/>
      <c r="BY3116" s="39"/>
      <c r="BZ3116" s="39"/>
      <c r="CA3116" s="39"/>
      <c r="CB3116" s="39"/>
      <c r="CC3116" s="39"/>
      <c r="CD3116" s="39"/>
      <c r="CE3116" s="39"/>
      <c r="CF3116" s="39"/>
      <c r="CG3116" s="39"/>
      <c r="CH3116" s="39"/>
      <c r="CI3116" s="39"/>
      <c r="CJ3116" s="39"/>
      <c r="CK3116" s="39"/>
      <c r="CL3116" s="39"/>
      <c r="CM3116" s="39"/>
      <c r="CN3116" s="39"/>
      <c r="CO3116" s="39"/>
      <c r="CP3116" s="39"/>
      <c r="CQ3116" s="39"/>
      <c r="CR3116" s="39"/>
      <c r="CS3116" s="39"/>
      <c r="CT3116" s="39"/>
      <c r="CU3116" s="39"/>
      <c r="CV3116" s="39"/>
      <c r="CW3116" s="39"/>
      <c r="CX3116" s="39"/>
      <c r="CY3116" s="39"/>
      <c r="CZ3116" s="39"/>
      <c r="DA3116" s="39"/>
      <c r="DB3116" s="39"/>
      <c r="DC3116" s="39"/>
      <c r="DD3116" s="39"/>
      <c r="DE3116" s="39"/>
      <c r="DF3116" s="39"/>
      <c r="DG3116" s="39"/>
      <c r="DH3116" s="39"/>
      <c r="DI3116" s="39"/>
      <c r="DJ3116" s="39"/>
      <c r="DK3116" s="39"/>
      <c r="DL3116" s="39"/>
      <c r="DM3116" s="39"/>
      <c r="DN3116" s="39"/>
      <c r="DO3116" s="39"/>
      <c r="DP3116" s="39"/>
      <c r="DQ3116" s="39"/>
      <c r="DR3116" s="39"/>
      <c r="DS3116" s="39"/>
      <c r="DT3116" s="39"/>
      <c r="DU3116" s="39"/>
      <c r="DV3116" s="39"/>
      <c r="DW3116" s="39"/>
      <c r="DX3116" s="39"/>
      <c r="DY3116" s="39"/>
      <c r="DZ3116" s="39"/>
      <c r="EA3116" s="39"/>
      <c r="EB3116" s="39"/>
      <c r="EC3116" s="39"/>
      <c r="ED3116" s="39"/>
      <c r="EE3116" s="39"/>
      <c r="EF3116" s="39"/>
      <c r="EG3116" s="39"/>
      <c r="EH3116" s="39"/>
      <c r="EI3116" s="39"/>
      <c r="EJ3116" s="39"/>
      <c r="EK3116" s="39"/>
      <c r="EL3116" s="39"/>
      <c r="EM3116" s="39"/>
      <c r="EN3116" s="39"/>
      <c r="EO3116" s="39"/>
      <c r="EP3116" s="39"/>
      <c r="EQ3116" s="39"/>
      <c r="ER3116" s="39"/>
      <c r="ES3116" s="39"/>
      <c r="ET3116" s="39"/>
      <c r="EU3116" s="39"/>
      <c r="EV3116" s="39"/>
      <c r="EW3116" s="39"/>
      <c r="EX3116" s="39"/>
      <c r="EY3116" s="39"/>
      <c r="EZ3116" s="39"/>
      <c r="FA3116" s="39"/>
      <c r="FB3116" s="39"/>
      <c r="FC3116" s="39"/>
      <c r="FD3116" s="39"/>
      <c r="FE3116" s="39"/>
      <c r="FF3116" s="39"/>
      <c r="FG3116" s="39"/>
      <c r="FH3116" s="39"/>
      <c r="FI3116" s="39"/>
      <c r="FJ3116" s="39"/>
    </row>
    <row r="3117" spans="1:166" x14ac:dyDescent="0.15">
      <c r="A3117" s="65"/>
      <c r="B3117" s="15"/>
      <c r="C3117" s="7"/>
      <c r="D3117" s="13"/>
      <c r="E3117" s="14"/>
      <c r="F3117" s="14"/>
      <c r="G3117" s="14"/>
      <c r="H3117" s="14"/>
      <c r="I3117" s="13"/>
      <c r="J3117" s="5"/>
      <c r="K3117" s="2"/>
      <c r="L3117" s="18"/>
      <c r="M3117" s="12"/>
      <c r="N3117" s="12"/>
      <c r="O3117" s="18"/>
      <c r="P3117" s="14"/>
      <c r="Q3117" s="27"/>
      <c r="R3117" s="14"/>
      <c r="S3117" s="4"/>
      <c r="T3117" s="5"/>
      <c r="U3117" s="10"/>
      <c r="V3117" s="10"/>
      <c r="W3117" s="10"/>
      <c r="X3117" s="50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0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  <c r="EY3117" s="1"/>
      <c r="EZ3117" s="1"/>
      <c r="FA3117" s="1"/>
      <c r="FB3117" s="1"/>
      <c r="FC3117" s="1"/>
      <c r="FD3117" s="1"/>
      <c r="FE3117" s="1"/>
      <c r="FF3117" s="1"/>
      <c r="FG3117" s="1"/>
      <c r="FH3117" s="1"/>
      <c r="FI3117" s="1"/>
      <c r="FJ3117" s="1"/>
    </row>
    <row r="3118" spans="1:166" x14ac:dyDescent="0.15">
      <c r="A3118" s="65"/>
      <c r="B3118" s="15"/>
      <c r="C3118" s="7"/>
      <c r="D3118" s="13"/>
      <c r="E3118" s="14"/>
      <c r="F3118" s="14"/>
      <c r="G3118" s="14"/>
      <c r="H3118" s="14"/>
      <c r="I3118" s="13"/>
      <c r="J3118" s="5"/>
      <c r="K3118" s="2"/>
      <c r="L3118" s="18"/>
      <c r="M3118" s="12"/>
      <c r="N3118" s="12"/>
      <c r="O3118" s="18"/>
      <c r="P3118" s="14"/>
      <c r="Q3118" s="27"/>
      <c r="R3118" s="14"/>
      <c r="S3118" s="4"/>
      <c r="T3118" s="5"/>
      <c r="U3118" s="45"/>
      <c r="V3118" s="45"/>
      <c r="W3118" s="45"/>
      <c r="X3118" s="58"/>
      <c r="Y3118" s="34"/>
      <c r="Z3118" s="39"/>
      <c r="AA3118" s="45"/>
      <c r="AB3118" s="34"/>
      <c r="AC3118" s="34"/>
      <c r="AD3118" s="34"/>
      <c r="AE3118" s="45"/>
      <c r="AF3118" s="35"/>
      <c r="AG3118" s="45"/>
      <c r="AH3118" s="45"/>
      <c r="AI3118" s="39"/>
      <c r="AJ3118" s="39"/>
      <c r="AK3118" s="39"/>
      <c r="AL3118" s="39"/>
      <c r="AM3118" s="39"/>
      <c r="AN3118" s="39"/>
      <c r="AO3118" s="39"/>
      <c r="AP3118" s="39"/>
      <c r="AQ3118" s="39"/>
      <c r="AR3118" s="39"/>
      <c r="AS3118" s="39"/>
      <c r="AT3118" s="39"/>
      <c r="AU3118" s="39"/>
      <c r="AV3118" s="39"/>
      <c r="AW3118" s="39"/>
      <c r="AX3118" s="39"/>
      <c r="AY3118" s="39"/>
      <c r="AZ3118" s="39"/>
      <c r="BA3118" s="39"/>
      <c r="BB3118" s="39"/>
      <c r="BC3118" s="39"/>
      <c r="BD3118" s="39"/>
      <c r="BE3118" s="39"/>
      <c r="BF3118" s="39"/>
      <c r="BG3118" s="39"/>
      <c r="BH3118" s="39"/>
      <c r="BI3118" s="39"/>
      <c r="BJ3118" s="39"/>
      <c r="BK3118" s="39"/>
      <c r="BL3118" s="39"/>
      <c r="BM3118" s="39"/>
      <c r="BN3118" s="39"/>
      <c r="BO3118" s="39"/>
      <c r="BP3118" s="39"/>
      <c r="BQ3118" s="39"/>
      <c r="BR3118" s="39"/>
      <c r="BS3118" s="39"/>
      <c r="BT3118" s="39"/>
      <c r="BU3118" s="39"/>
      <c r="BV3118" s="39"/>
      <c r="BW3118" s="39"/>
      <c r="BX3118" s="39"/>
      <c r="BY3118" s="39"/>
      <c r="BZ3118" s="39"/>
      <c r="CA3118" s="39"/>
      <c r="CB3118" s="39"/>
      <c r="CC3118" s="39"/>
      <c r="CD3118" s="39"/>
      <c r="CE3118" s="39"/>
      <c r="CF3118" s="39"/>
      <c r="CG3118" s="39"/>
      <c r="CH3118" s="39"/>
      <c r="CI3118" s="39"/>
      <c r="CJ3118" s="39"/>
      <c r="CK3118" s="39"/>
      <c r="CL3118" s="39"/>
      <c r="CM3118" s="39"/>
      <c r="CN3118" s="39"/>
      <c r="CO3118" s="39"/>
      <c r="CP3118" s="39"/>
      <c r="CQ3118" s="39"/>
      <c r="CR3118" s="39"/>
      <c r="CS3118" s="39"/>
      <c r="CT3118" s="39"/>
      <c r="CU3118" s="39"/>
      <c r="CV3118" s="39"/>
      <c r="CW3118" s="39"/>
      <c r="CX3118" s="39"/>
      <c r="CY3118" s="39"/>
      <c r="CZ3118" s="39"/>
      <c r="DA3118" s="39"/>
      <c r="DB3118" s="39"/>
      <c r="DC3118" s="39"/>
      <c r="DD3118" s="39"/>
      <c r="DE3118" s="39"/>
      <c r="DF3118" s="39"/>
      <c r="DG3118" s="39"/>
      <c r="DH3118" s="39"/>
      <c r="DI3118" s="39"/>
      <c r="DJ3118" s="39"/>
      <c r="DK3118" s="39"/>
      <c r="DL3118" s="39"/>
      <c r="DM3118" s="39"/>
      <c r="DN3118" s="39"/>
      <c r="DO3118" s="39"/>
      <c r="DP3118" s="39"/>
      <c r="DQ3118" s="39"/>
      <c r="DR3118" s="39"/>
      <c r="DS3118" s="39"/>
      <c r="DT3118" s="39"/>
      <c r="DU3118" s="39"/>
      <c r="DV3118" s="39"/>
      <c r="DW3118" s="39"/>
      <c r="DX3118" s="39"/>
      <c r="DY3118" s="39"/>
      <c r="DZ3118" s="39"/>
      <c r="EA3118" s="39"/>
      <c r="EB3118" s="39"/>
      <c r="EC3118" s="39"/>
      <c r="ED3118" s="39"/>
      <c r="EE3118" s="39"/>
      <c r="EF3118" s="39"/>
      <c r="EG3118" s="39"/>
      <c r="EH3118" s="39"/>
      <c r="EI3118" s="39"/>
      <c r="EJ3118" s="39"/>
      <c r="EK3118" s="39"/>
      <c r="EL3118" s="39"/>
      <c r="EM3118" s="39"/>
      <c r="EN3118" s="39"/>
      <c r="EO3118" s="39"/>
      <c r="EP3118" s="39"/>
      <c r="EQ3118" s="39"/>
      <c r="ER3118" s="39"/>
      <c r="ES3118" s="39"/>
      <c r="ET3118" s="39"/>
      <c r="EU3118" s="39"/>
      <c r="EV3118" s="39"/>
      <c r="EW3118" s="39"/>
      <c r="EX3118" s="39"/>
      <c r="EY3118" s="39"/>
      <c r="EZ3118" s="39"/>
      <c r="FA3118" s="39"/>
      <c r="FB3118" s="39"/>
      <c r="FC3118" s="39"/>
      <c r="FD3118" s="39"/>
      <c r="FE3118" s="39"/>
      <c r="FF3118" s="39"/>
      <c r="FG3118" s="39"/>
      <c r="FH3118" s="39"/>
      <c r="FI3118" s="39"/>
      <c r="FJ3118" s="39"/>
    </row>
    <row r="3119" spans="1:166" x14ac:dyDescent="0.15">
      <c r="A3119" s="65"/>
      <c r="B3119" s="15"/>
      <c r="C3119" s="7"/>
      <c r="D3119" s="13"/>
      <c r="E3119" s="14"/>
      <c r="F3119" s="14"/>
      <c r="G3119" s="14"/>
      <c r="H3119" s="14"/>
      <c r="I3119" s="13"/>
      <c r="J3119" s="5"/>
      <c r="K3119" s="2"/>
      <c r="L3119" s="18"/>
      <c r="M3119" s="12"/>
      <c r="N3119" s="12"/>
      <c r="O3119" s="18"/>
      <c r="P3119" s="14"/>
      <c r="Q3119" s="27"/>
      <c r="R3119" s="14"/>
      <c r="S3119" s="4"/>
      <c r="T3119" s="5"/>
      <c r="U3119" s="10"/>
      <c r="V3119" s="10"/>
      <c r="W3119" s="10"/>
      <c r="X3119" s="50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0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  <c r="EY3119" s="1"/>
      <c r="EZ3119" s="1"/>
      <c r="FA3119" s="1"/>
      <c r="FB3119" s="1"/>
      <c r="FC3119" s="1"/>
      <c r="FD3119" s="1"/>
      <c r="FE3119" s="1"/>
      <c r="FF3119" s="1"/>
      <c r="FG3119" s="1"/>
      <c r="FH3119" s="1"/>
      <c r="FI3119" s="1"/>
      <c r="FJ3119" s="1"/>
    </row>
    <row r="3120" spans="1:166" x14ac:dyDescent="0.15">
      <c r="A3120" s="65"/>
      <c r="B3120" s="15"/>
      <c r="C3120" s="7"/>
      <c r="D3120" s="13"/>
      <c r="E3120" s="14"/>
      <c r="F3120" s="14"/>
      <c r="G3120" s="14"/>
      <c r="H3120" s="14"/>
      <c r="I3120" s="13"/>
      <c r="J3120" s="5"/>
      <c r="K3120" s="2"/>
      <c r="L3120" s="18"/>
      <c r="M3120" s="12"/>
      <c r="N3120" s="12"/>
      <c r="O3120" s="18"/>
      <c r="P3120" s="14"/>
      <c r="Q3120" s="27"/>
      <c r="R3120" s="14"/>
      <c r="S3120" s="4"/>
      <c r="T3120" s="5"/>
      <c r="U3120" s="10"/>
      <c r="V3120" s="10"/>
      <c r="W3120" s="10"/>
      <c r="X3120" s="50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0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  <c r="EY3120" s="1"/>
      <c r="EZ3120" s="1"/>
      <c r="FA3120" s="1"/>
      <c r="FB3120" s="1"/>
      <c r="FC3120" s="1"/>
      <c r="FD3120" s="1"/>
      <c r="FE3120" s="1"/>
      <c r="FF3120" s="1"/>
      <c r="FG3120" s="1"/>
      <c r="FH3120" s="1"/>
      <c r="FI3120" s="1"/>
      <c r="FJ3120" s="1"/>
    </row>
    <row r="3121" spans="1:166" x14ac:dyDescent="0.15">
      <c r="A3121" s="65"/>
      <c r="B3121" s="15"/>
      <c r="C3121" s="7"/>
      <c r="D3121" s="13"/>
      <c r="E3121" s="14"/>
      <c r="F3121" s="14"/>
      <c r="G3121" s="14"/>
      <c r="H3121" s="14"/>
      <c r="I3121" s="13"/>
      <c r="J3121" s="5"/>
      <c r="K3121" s="2"/>
      <c r="L3121" s="18"/>
      <c r="M3121" s="12"/>
      <c r="N3121" s="12"/>
      <c r="O3121" s="18"/>
      <c r="P3121" s="14"/>
      <c r="Q3121" s="27"/>
      <c r="R3121" s="14"/>
      <c r="S3121" s="4"/>
      <c r="T3121" s="5"/>
      <c r="U3121" s="10"/>
      <c r="V3121" s="10"/>
      <c r="W3121" s="10"/>
      <c r="X3121" s="50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0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  <c r="EY3121" s="1"/>
      <c r="EZ3121" s="1"/>
      <c r="FA3121" s="1"/>
      <c r="FB3121" s="1"/>
      <c r="FC3121" s="1"/>
      <c r="FD3121" s="1"/>
      <c r="FE3121" s="1"/>
      <c r="FF3121" s="1"/>
      <c r="FG3121" s="1"/>
      <c r="FH3121" s="1"/>
      <c r="FI3121" s="1"/>
      <c r="FJ3121" s="1"/>
    </row>
    <row r="3122" spans="1:166" x14ac:dyDescent="0.15">
      <c r="A3122" s="65"/>
      <c r="B3122" s="15"/>
      <c r="C3122" s="7"/>
      <c r="D3122" s="13"/>
      <c r="E3122" s="14"/>
      <c r="F3122" s="14"/>
      <c r="G3122" s="14"/>
      <c r="H3122" s="14"/>
      <c r="I3122" s="13"/>
      <c r="J3122" s="5"/>
      <c r="K3122" s="2"/>
      <c r="L3122" s="18"/>
      <c r="M3122" s="12"/>
      <c r="N3122" s="12"/>
      <c r="O3122" s="18"/>
      <c r="P3122" s="14"/>
      <c r="Q3122" s="27"/>
      <c r="R3122" s="14"/>
      <c r="S3122" s="4"/>
      <c r="T3122" s="5"/>
      <c r="U3122" s="10"/>
      <c r="V3122" s="10"/>
      <c r="W3122" s="10"/>
      <c r="X3122" s="50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0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  <c r="EY3122" s="1"/>
      <c r="EZ3122" s="1"/>
      <c r="FA3122" s="1"/>
      <c r="FB3122" s="1"/>
      <c r="FC3122" s="1"/>
      <c r="FD3122" s="1"/>
      <c r="FE3122" s="1"/>
      <c r="FF3122" s="1"/>
      <c r="FG3122" s="1"/>
      <c r="FH3122" s="1"/>
      <c r="FI3122" s="1"/>
      <c r="FJ3122" s="1"/>
    </row>
    <row r="3123" spans="1:166" x14ac:dyDescent="0.15">
      <c r="A3123" s="65"/>
      <c r="B3123" s="15"/>
      <c r="C3123" s="7"/>
      <c r="D3123" s="13"/>
      <c r="E3123" s="14"/>
      <c r="F3123" s="14"/>
      <c r="G3123" s="14"/>
      <c r="H3123" s="14"/>
      <c r="I3123" s="13"/>
      <c r="J3123" s="5"/>
      <c r="K3123" s="2"/>
      <c r="L3123" s="18"/>
      <c r="M3123" s="12"/>
      <c r="N3123" s="12"/>
      <c r="O3123" s="18"/>
      <c r="P3123" s="14"/>
      <c r="Q3123" s="27"/>
      <c r="R3123" s="14"/>
      <c r="S3123" s="4"/>
      <c r="T3123" s="5"/>
      <c r="U3123" s="10"/>
      <c r="V3123" s="10"/>
      <c r="W3123" s="10"/>
      <c r="X3123" s="50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0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  <c r="EY3123" s="1"/>
      <c r="EZ3123" s="1"/>
      <c r="FA3123" s="1"/>
      <c r="FB3123" s="1"/>
      <c r="FC3123" s="1"/>
      <c r="FD3123" s="1"/>
      <c r="FE3123" s="1"/>
      <c r="FF3123" s="1"/>
      <c r="FG3123" s="1"/>
      <c r="FH3123" s="1"/>
      <c r="FI3123" s="1"/>
      <c r="FJ3123" s="1"/>
    </row>
    <row r="3124" spans="1:166" x14ac:dyDescent="0.15">
      <c r="A3124" s="65"/>
      <c r="B3124" s="15"/>
      <c r="C3124" s="7"/>
      <c r="D3124" s="13"/>
      <c r="E3124" s="14"/>
      <c r="F3124" s="14"/>
      <c r="G3124" s="14"/>
      <c r="H3124" s="14"/>
      <c r="I3124" s="13"/>
      <c r="J3124" s="5"/>
      <c r="K3124" s="2"/>
      <c r="L3124" s="18"/>
      <c r="M3124" s="12"/>
      <c r="N3124" s="12"/>
      <c r="O3124" s="18"/>
      <c r="P3124" s="14"/>
      <c r="Q3124" s="27"/>
      <c r="R3124" s="14"/>
      <c r="S3124" s="4"/>
      <c r="T3124" s="5"/>
      <c r="U3124" s="10"/>
      <c r="V3124" s="10"/>
      <c r="W3124" s="10"/>
      <c r="X3124" s="50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0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  <c r="EY3124" s="1"/>
      <c r="EZ3124" s="1"/>
      <c r="FA3124" s="1"/>
      <c r="FB3124" s="1"/>
      <c r="FC3124" s="1"/>
      <c r="FD3124" s="1"/>
      <c r="FE3124" s="1"/>
      <c r="FF3124" s="1"/>
      <c r="FG3124" s="1"/>
      <c r="FH3124" s="1"/>
      <c r="FI3124" s="1"/>
      <c r="FJ3124" s="1"/>
    </row>
    <row r="3125" spans="1:166" x14ac:dyDescent="0.15">
      <c r="A3125" s="65"/>
      <c r="B3125" s="15"/>
      <c r="C3125" s="7"/>
      <c r="D3125" s="13"/>
      <c r="E3125" s="14"/>
      <c r="F3125" s="14"/>
      <c r="G3125" s="14"/>
      <c r="H3125" s="14"/>
      <c r="I3125" s="13"/>
      <c r="J3125" s="5"/>
      <c r="K3125" s="2"/>
      <c r="L3125" s="18"/>
      <c r="M3125" s="12"/>
      <c r="N3125" s="12"/>
      <c r="O3125" s="18"/>
      <c r="P3125" s="14"/>
      <c r="Q3125" s="27"/>
      <c r="R3125" s="14"/>
      <c r="S3125" s="4"/>
      <c r="T3125" s="5"/>
      <c r="U3125" s="10"/>
      <c r="V3125" s="10"/>
      <c r="W3125" s="10"/>
      <c r="X3125" s="50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0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  <c r="EY3125" s="1"/>
      <c r="EZ3125" s="1"/>
      <c r="FA3125" s="1"/>
      <c r="FB3125" s="1"/>
      <c r="FC3125" s="1"/>
      <c r="FD3125" s="1"/>
      <c r="FE3125" s="1"/>
      <c r="FF3125" s="1"/>
      <c r="FG3125" s="1"/>
      <c r="FH3125" s="1"/>
      <c r="FI3125" s="1"/>
      <c r="FJ3125" s="1"/>
    </row>
    <row r="3126" spans="1:166" x14ac:dyDescent="0.15">
      <c r="A3126" s="65"/>
      <c r="B3126" s="15"/>
      <c r="C3126" s="7"/>
      <c r="D3126" s="13"/>
      <c r="E3126" s="14"/>
      <c r="F3126" s="14"/>
      <c r="G3126" s="14"/>
      <c r="H3126" s="14"/>
      <c r="I3126" s="13"/>
      <c r="J3126" s="5"/>
      <c r="K3126" s="2"/>
      <c r="L3126" s="18"/>
      <c r="M3126" s="12"/>
      <c r="N3126" s="12"/>
      <c r="O3126" s="18"/>
      <c r="P3126" s="14"/>
      <c r="Q3126" s="27"/>
      <c r="R3126" s="14"/>
      <c r="S3126" s="4"/>
      <c r="T3126" s="5"/>
      <c r="U3126" s="10"/>
      <c r="V3126" s="10"/>
      <c r="W3126" s="10"/>
      <c r="X3126" s="50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0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  <c r="EY3126" s="1"/>
      <c r="EZ3126" s="1"/>
      <c r="FA3126" s="1"/>
      <c r="FB3126" s="1"/>
      <c r="FC3126" s="1"/>
      <c r="FD3126" s="1"/>
      <c r="FE3126" s="1"/>
      <c r="FF3126" s="1"/>
      <c r="FG3126" s="1"/>
      <c r="FH3126" s="1"/>
      <c r="FI3126" s="1"/>
      <c r="FJ3126" s="1"/>
    </row>
    <row r="3127" spans="1:166" x14ac:dyDescent="0.15">
      <c r="A3127" s="65"/>
      <c r="B3127" s="15"/>
      <c r="C3127" s="7"/>
      <c r="D3127" s="13"/>
      <c r="E3127" s="14"/>
      <c r="F3127" s="14"/>
      <c r="G3127" s="14"/>
      <c r="H3127" s="14"/>
      <c r="I3127" s="13"/>
      <c r="J3127" s="5"/>
      <c r="K3127" s="2"/>
      <c r="L3127" s="18"/>
      <c r="M3127" s="12"/>
      <c r="N3127" s="12"/>
      <c r="O3127" s="18"/>
      <c r="P3127" s="14"/>
      <c r="Q3127" s="27"/>
      <c r="R3127" s="14"/>
      <c r="S3127" s="4"/>
      <c r="T3127" s="5"/>
      <c r="U3127" s="10"/>
      <c r="V3127" s="10"/>
      <c r="W3127" s="10"/>
      <c r="X3127" s="50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0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  <c r="EY3127" s="1"/>
      <c r="EZ3127" s="1"/>
      <c r="FA3127" s="1"/>
      <c r="FB3127" s="1"/>
      <c r="FC3127" s="1"/>
      <c r="FD3127" s="1"/>
      <c r="FE3127" s="1"/>
      <c r="FF3127" s="1"/>
      <c r="FG3127" s="1"/>
      <c r="FH3127" s="1"/>
      <c r="FI3127" s="1"/>
      <c r="FJ3127" s="1"/>
    </row>
    <row r="3128" spans="1:166" x14ac:dyDescent="0.15">
      <c r="A3128" s="65"/>
      <c r="B3128" s="15"/>
      <c r="C3128" s="7"/>
      <c r="D3128" s="13"/>
      <c r="E3128" s="14"/>
      <c r="F3128" s="14"/>
      <c r="G3128" s="14"/>
      <c r="H3128" s="14"/>
      <c r="I3128" s="13"/>
      <c r="J3128" s="5"/>
      <c r="K3128" s="2"/>
      <c r="L3128" s="18"/>
      <c r="M3128" s="12"/>
      <c r="N3128" s="12"/>
      <c r="O3128" s="18"/>
      <c r="P3128" s="14"/>
      <c r="Q3128" s="27"/>
      <c r="R3128" s="14"/>
      <c r="S3128" s="4"/>
      <c r="T3128" s="5"/>
      <c r="U3128" s="10"/>
      <c r="V3128" s="10"/>
      <c r="W3128" s="10"/>
      <c r="X3128" s="50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0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  <c r="EY3128" s="1"/>
      <c r="EZ3128" s="1"/>
      <c r="FA3128" s="1"/>
      <c r="FB3128" s="1"/>
      <c r="FC3128" s="1"/>
      <c r="FD3128" s="1"/>
      <c r="FE3128" s="1"/>
      <c r="FF3128" s="1"/>
      <c r="FG3128" s="1"/>
      <c r="FH3128" s="1"/>
      <c r="FI3128" s="1"/>
      <c r="FJ3128" s="1"/>
    </row>
    <row r="3129" spans="1:166" x14ac:dyDescent="0.15">
      <c r="A3129" s="65"/>
      <c r="B3129" s="15"/>
      <c r="C3129" s="7"/>
      <c r="D3129" s="13"/>
      <c r="E3129" s="14"/>
      <c r="F3129" s="14"/>
      <c r="G3129" s="14"/>
      <c r="H3129" s="14"/>
      <c r="I3129" s="13"/>
      <c r="J3129" s="5"/>
      <c r="K3129" s="2"/>
      <c r="L3129" s="18"/>
      <c r="M3129" s="12"/>
      <c r="N3129" s="12"/>
      <c r="O3129" s="18"/>
      <c r="P3129" s="14"/>
      <c r="Q3129" s="27"/>
      <c r="R3129" s="14"/>
      <c r="S3129" s="4"/>
      <c r="T3129" s="5"/>
      <c r="U3129" s="10"/>
      <c r="V3129" s="10"/>
      <c r="W3129" s="10"/>
      <c r="X3129" s="50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0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  <c r="EY3129" s="1"/>
      <c r="EZ3129" s="1"/>
      <c r="FA3129" s="1"/>
      <c r="FB3129" s="1"/>
      <c r="FC3129" s="1"/>
      <c r="FD3129" s="1"/>
      <c r="FE3129" s="1"/>
      <c r="FF3129" s="1"/>
      <c r="FG3129" s="1"/>
      <c r="FH3129" s="1"/>
      <c r="FI3129" s="1"/>
      <c r="FJ3129" s="1"/>
    </row>
    <row r="3130" spans="1:166" x14ac:dyDescent="0.15">
      <c r="A3130" s="65"/>
      <c r="B3130" s="15"/>
      <c r="C3130" s="7"/>
      <c r="D3130" s="13"/>
      <c r="E3130" s="14"/>
      <c r="F3130" s="14"/>
      <c r="G3130" s="14"/>
      <c r="H3130" s="14"/>
      <c r="I3130" s="13"/>
      <c r="J3130" s="5"/>
      <c r="K3130" s="2"/>
      <c r="L3130" s="18"/>
      <c r="M3130" s="12"/>
      <c r="N3130" s="12"/>
      <c r="O3130" s="18"/>
      <c r="P3130" s="14"/>
      <c r="Q3130" s="27"/>
      <c r="R3130" s="14"/>
      <c r="S3130" s="4"/>
      <c r="T3130" s="5"/>
      <c r="U3130" s="10"/>
      <c r="V3130" s="10"/>
      <c r="W3130" s="10"/>
      <c r="X3130" s="50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0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  <c r="EY3130" s="1"/>
      <c r="EZ3130" s="1"/>
      <c r="FA3130" s="1"/>
      <c r="FB3130" s="1"/>
      <c r="FC3130" s="1"/>
      <c r="FD3130" s="1"/>
      <c r="FE3130" s="1"/>
      <c r="FF3130" s="1"/>
      <c r="FG3130" s="1"/>
      <c r="FH3130" s="1"/>
      <c r="FI3130" s="1"/>
      <c r="FJ3130" s="1"/>
    </row>
    <row r="3131" spans="1:166" x14ac:dyDescent="0.15">
      <c r="A3131" s="65"/>
      <c r="B3131" s="15"/>
      <c r="C3131" s="7"/>
      <c r="D3131" s="13"/>
      <c r="E3131" s="14"/>
      <c r="F3131" s="14"/>
      <c r="G3131" s="14"/>
      <c r="H3131" s="14"/>
      <c r="I3131" s="13"/>
      <c r="J3131" s="5"/>
      <c r="K3131" s="2"/>
      <c r="L3131" s="18"/>
      <c r="M3131" s="12"/>
      <c r="N3131" s="12"/>
      <c r="O3131" s="18"/>
      <c r="P3131" s="14"/>
      <c r="Q3131" s="27"/>
      <c r="R3131" s="14"/>
      <c r="S3131" s="4"/>
      <c r="T3131" s="5"/>
      <c r="U3131" s="10"/>
      <c r="V3131" s="10"/>
      <c r="W3131" s="10"/>
      <c r="X3131" s="50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0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  <c r="EY3131" s="1"/>
      <c r="EZ3131" s="1"/>
      <c r="FA3131" s="1"/>
      <c r="FB3131" s="1"/>
      <c r="FC3131" s="1"/>
      <c r="FD3131" s="1"/>
      <c r="FE3131" s="1"/>
      <c r="FF3131" s="1"/>
      <c r="FG3131" s="1"/>
      <c r="FH3131" s="1"/>
      <c r="FI3131" s="1"/>
      <c r="FJ3131" s="1"/>
    </row>
    <row r="3132" spans="1:166" x14ac:dyDescent="0.15">
      <c r="A3132" s="65"/>
      <c r="B3132" s="15"/>
      <c r="C3132" s="7"/>
      <c r="D3132" s="13"/>
      <c r="E3132" s="14"/>
      <c r="F3132" s="14"/>
      <c r="G3132" s="14"/>
      <c r="H3132" s="14"/>
      <c r="I3132" s="13"/>
      <c r="J3132" s="5"/>
      <c r="K3132" s="2"/>
      <c r="L3132" s="18"/>
      <c r="M3132" s="12"/>
      <c r="N3132" s="12"/>
      <c r="O3132" s="18"/>
      <c r="P3132" s="14"/>
      <c r="Q3132" s="27"/>
      <c r="R3132" s="14"/>
      <c r="S3132" s="4"/>
      <c r="T3132" s="5"/>
      <c r="U3132" s="10"/>
      <c r="V3132" s="10"/>
      <c r="W3132" s="10"/>
      <c r="X3132" s="50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0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  <c r="EY3132" s="1"/>
      <c r="EZ3132" s="1"/>
      <c r="FA3132" s="1"/>
      <c r="FB3132" s="1"/>
      <c r="FC3132" s="1"/>
      <c r="FD3132" s="1"/>
      <c r="FE3132" s="1"/>
      <c r="FF3132" s="1"/>
      <c r="FG3132" s="1"/>
      <c r="FH3132" s="1"/>
      <c r="FI3132" s="1"/>
      <c r="FJ3132" s="1"/>
    </row>
    <row r="3133" spans="1:166" x14ac:dyDescent="0.15">
      <c r="A3133" s="65"/>
      <c r="B3133" s="15"/>
      <c r="C3133" s="7"/>
      <c r="D3133" s="13"/>
      <c r="E3133" s="14"/>
      <c r="F3133" s="14"/>
      <c r="G3133" s="14"/>
      <c r="H3133" s="14"/>
      <c r="I3133" s="13"/>
      <c r="J3133" s="5"/>
      <c r="K3133" s="2"/>
      <c r="L3133" s="18"/>
      <c r="M3133" s="12"/>
      <c r="N3133" s="12"/>
      <c r="O3133" s="18"/>
      <c r="P3133" s="14"/>
      <c r="Q3133" s="27"/>
      <c r="R3133" s="14"/>
      <c r="S3133" s="4"/>
      <c r="T3133" s="5"/>
      <c r="U3133" s="10"/>
      <c r="V3133" s="10"/>
      <c r="W3133" s="10"/>
      <c r="X3133" s="50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0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  <c r="EY3133" s="1"/>
      <c r="EZ3133" s="1"/>
      <c r="FA3133" s="1"/>
      <c r="FB3133" s="1"/>
      <c r="FC3133" s="1"/>
      <c r="FD3133" s="1"/>
      <c r="FE3133" s="1"/>
      <c r="FF3133" s="1"/>
      <c r="FG3133" s="1"/>
      <c r="FH3133" s="1"/>
      <c r="FI3133" s="1"/>
      <c r="FJ3133" s="1"/>
    </row>
    <row r="3134" spans="1:166" x14ac:dyDescent="0.15">
      <c r="A3134" s="65"/>
      <c r="B3134" s="15"/>
      <c r="C3134" s="7"/>
      <c r="D3134" s="13"/>
      <c r="E3134" s="14"/>
      <c r="F3134" s="14"/>
      <c r="G3134" s="14"/>
      <c r="H3134" s="14"/>
      <c r="I3134" s="13"/>
      <c r="J3134" s="5"/>
      <c r="K3134" s="2"/>
      <c r="L3134" s="18"/>
      <c r="M3134" s="12"/>
      <c r="N3134" s="12"/>
      <c r="O3134" s="18"/>
      <c r="P3134" s="14"/>
      <c r="Q3134" s="27"/>
      <c r="R3134" s="14"/>
      <c r="S3134" s="4"/>
      <c r="T3134" s="5"/>
      <c r="U3134" s="10"/>
      <c r="V3134" s="10"/>
      <c r="W3134" s="10"/>
      <c r="X3134" s="50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0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  <c r="EY3134" s="1"/>
      <c r="EZ3134" s="1"/>
      <c r="FA3134" s="1"/>
      <c r="FB3134" s="1"/>
      <c r="FC3134" s="1"/>
      <c r="FD3134" s="1"/>
      <c r="FE3134" s="1"/>
      <c r="FF3134" s="1"/>
      <c r="FG3134" s="1"/>
      <c r="FH3134" s="1"/>
      <c r="FI3134" s="1"/>
      <c r="FJ3134" s="1"/>
    </row>
    <row r="3135" spans="1:166" x14ac:dyDescent="0.15">
      <c r="A3135" s="65"/>
      <c r="B3135" s="15"/>
      <c r="C3135" s="7"/>
      <c r="D3135" s="13"/>
      <c r="E3135" s="14"/>
      <c r="F3135" s="14"/>
      <c r="G3135" s="14"/>
      <c r="H3135" s="14"/>
      <c r="I3135" s="13"/>
      <c r="J3135" s="5"/>
      <c r="K3135" s="2"/>
      <c r="L3135" s="18"/>
      <c r="M3135" s="12"/>
      <c r="N3135" s="12"/>
      <c r="O3135" s="18"/>
      <c r="P3135" s="14"/>
      <c r="Q3135" s="27"/>
      <c r="R3135" s="14"/>
      <c r="S3135" s="4"/>
      <c r="T3135" s="5"/>
      <c r="U3135" s="10"/>
      <c r="V3135" s="10"/>
      <c r="W3135" s="10"/>
      <c r="X3135" s="50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0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  <c r="EY3135" s="1"/>
      <c r="EZ3135" s="1"/>
      <c r="FA3135" s="1"/>
      <c r="FB3135" s="1"/>
      <c r="FC3135" s="1"/>
      <c r="FD3135" s="1"/>
      <c r="FE3135" s="1"/>
      <c r="FF3135" s="1"/>
      <c r="FG3135" s="1"/>
      <c r="FH3135" s="1"/>
      <c r="FI3135" s="1"/>
      <c r="FJ3135" s="1"/>
    </row>
    <row r="3136" spans="1:166" x14ac:dyDescent="0.15">
      <c r="A3136" s="65"/>
      <c r="B3136" s="15"/>
      <c r="C3136" s="7"/>
      <c r="D3136" s="13"/>
      <c r="E3136" s="14"/>
      <c r="F3136" s="14"/>
      <c r="G3136" s="14"/>
      <c r="H3136" s="14"/>
      <c r="I3136" s="13"/>
      <c r="J3136" s="5"/>
      <c r="K3136" s="2"/>
      <c r="L3136" s="18"/>
      <c r="M3136" s="12"/>
      <c r="N3136" s="12"/>
      <c r="O3136" s="18"/>
      <c r="P3136" s="14"/>
      <c r="Q3136" s="27"/>
      <c r="R3136" s="14"/>
      <c r="S3136" s="4"/>
      <c r="T3136" s="5"/>
      <c r="U3136" s="10"/>
      <c r="V3136" s="10"/>
      <c r="W3136" s="10"/>
      <c r="X3136" s="50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0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  <c r="EY3136" s="1"/>
      <c r="EZ3136" s="1"/>
      <c r="FA3136" s="1"/>
      <c r="FB3136" s="1"/>
      <c r="FC3136" s="1"/>
      <c r="FD3136" s="1"/>
      <c r="FE3136" s="1"/>
      <c r="FF3136" s="1"/>
      <c r="FG3136" s="1"/>
      <c r="FH3136" s="1"/>
      <c r="FI3136" s="1"/>
      <c r="FJ3136" s="1"/>
    </row>
    <row r="3137" spans="1:166" x14ac:dyDescent="0.15">
      <c r="A3137" s="65"/>
      <c r="B3137" s="15"/>
      <c r="C3137" s="7"/>
      <c r="D3137" s="13"/>
      <c r="E3137" s="14"/>
      <c r="F3137" s="14"/>
      <c r="G3137" s="14"/>
      <c r="H3137" s="14"/>
      <c r="I3137" s="13"/>
      <c r="J3137" s="5"/>
      <c r="K3137" s="2"/>
      <c r="L3137" s="18"/>
      <c r="M3137" s="12"/>
      <c r="N3137" s="12"/>
      <c r="O3137" s="18"/>
      <c r="P3137" s="14"/>
      <c r="Q3137" s="27"/>
      <c r="R3137" s="14"/>
      <c r="S3137" s="4"/>
      <c r="T3137" s="5"/>
      <c r="U3137" s="10"/>
      <c r="V3137" s="10"/>
      <c r="W3137" s="10"/>
      <c r="X3137" s="50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0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  <c r="EY3137" s="1"/>
      <c r="EZ3137" s="1"/>
      <c r="FA3137" s="1"/>
      <c r="FB3137" s="1"/>
      <c r="FC3137" s="1"/>
      <c r="FD3137" s="1"/>
      <c r="FE3137" s="1"/>
      <c r="FF3137" s="1"/>
      <c r="FG3137" s="1"/>
      <c r="FH3137" s="1"/>
      <c r="FI3137" s="1"/>
      <c r="FJ3137" s="1"/>
    </row>
    <row r="3138" spans="1:166" x14ac:dyDescent="0.15">
      <c r="A3138" s="65"/>
      <c r="B3138" s="15"/>
      <c r="C3138" s="7"/>
      <c r="D3138" s="13"/>
      <c r="E3138" s="14"/>
      <c r="F3138" s="14"/>
      <c r="G3138" s="14"/>
      <c r="H3138" s="14"/>
      <c r="I3138" s="13"/>
      <c r="J3138" s="5"/>
      <c r="K3138" s="2"/>
      <c r="L3138" s="18"/>
      <c r="M3138" s="12"/>
      <c r="N3138" s="12"/>
      <c r="O3138" s="18"/>
      <c r="P3138" s="14"/>
      <c r="Q3138" s="27"/>
      <c r="R3138" s="14"/>
      <c r="S3138" s="4"/>
      <c r="T3138" s="5"/>
      <c r="U3138" s="10"/>
      <c r="V3138" s="10"/>
      <c r="W3138" s="10"/>
      <c r="X3138" s="50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0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  <c r="EY3138" s="1"/>
      <c r="EZ3138" s="1"/>
      <c r="FA3138" s="1"/>
      <c r="FB3138" s="1"/>
      <c r="FC3138" s="1"/>
      <c r="FD3138" s="1"/>
      <c r="FE3138" s="1"/>
      <c r="FF3138" s="1"/>
      <c r="FG3138" s="1"/>
      <c r="FH3138" s="1"/>
      <c r="FI3138" s="1"/>
      <c r="FJ3138" s="1"/>
    </row>
    <row r="3139" spans="1:166" x14ac:dyDescent="0.15">
      <c r="A3139" s="65"/>
      <c r="B3139" s="15"/>
      <c r="C3139" s="7"/>
      <c r="D3139" s="13"/>
      <c r="E3139" s="14"/>
      <c r="F3139" s="14"/>
      <c r="G3139" s="14"/>
      <c r="H3139" s="14"/>
      <c r="I3139" s="13"/>
      <c r="J3139" s="5"/>
      <c r="K3139" s="2"/>
      <c r="L3139" s="18"/>
      <c r="M3139" s="12"/>
      <c r="N3139" s="12"/>
      <c r="O3139" s="18"/>
      <c r="P3139" s="14"/>
      <c r="Q3139" s="27"/>
      <c r="R3139" s="14"/>
      <c r="S3139" s="4"/>
      <c r="T3139" s="5"/>
      <c r="U3139" s="10"/>
      <c r="V3139" s="10"/>
      <c r="W3139" s="10"/>
      <c r="X3139" s="50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0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  <c r="EY3139" s="1"/>
      <c r="EZ3139" s="1"/>
      <c r="FA3139" s="1"/>
      <c r="FB3139" s="1"/>
      <c r="FC3139" s="1"/>
      <c r="FD3139" s="1"/>
      <c r="FE3139" s="1"/>
      <c r="FF3139" s="1"/>
      <c r="FG3139" s="1"/>
      <c r="FH3139" s="1"/>
      <c r="FI3139" s="1"/>
      <c r="FJ3139" s="1"/>
    </row>
    <row r="3140" spans="1:166" x14ac:dyDescent="0.15">
      <c r="A3140" s="65"/>
      <c r="B3140" s="15"/>
      <c r="C3140" s="7"/>
      <c r="D3140" s="13"/>
      <c r="E3140" s="14"/>
      <c r="F3140" s="14"/>
      <c r="G3140" s="14"/>
      <c r="H3140" s="14"/>
      <c r="I3140" s="13"/>
      <c r="J3140" s="5"/>
      <c r="K3140" s="2"/>
      <c r="L3140" s="18"/>
      <c r="M3140" s="12"/>
      <c r="N3140" s="12"/>
      <c r="O3140" s="18"/>
      <c r="P3140" s="14"/>
      <c r="Q3140" s="27"/>
      <c r="R3140" s="14"/>
      <c r="S3140" s="4"/>
      <c r="T3140" s="5"/>
      <c r="U3140" s="10"/>
      <c r="V3140" s="10"/>
      <c r="W3140" s="10"/>
      <c r="X3140" s="50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0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  <c r="EY3140" s="1"/>
      <c r="EZ3140" s="1"/>
      <c r="FA3140" s="1"/>
      <c r="FB3140" s="1"/>
      <c r="FC3140" s="1"/>
      <c r="FD3140" s="1"/>
      <c r="FE3140" s="1"/>
      <c r="FF3140" s="1"/>
      <c r="FG3140" s="1"/>
      <c r="FH3140" s="1"/>
      <c r="FI3140" s="1"/>
      <c r="FJ3140" s="1"/>
    </row>
    <row r="3141" spans="1:166" x14ac:dyDescent="0.15">
      <c r="A3141" s="65"/>
      <c r="B3141" s="15"/>
      <c r="C3141" s="7"/>
      <c r="D3141" s="13"/>
      <c r="E3141" s="14"/>
      <c r="F3141" s="14"/>
      <c r="G3141" s="14"/>
      <c r="H3141" s="14"/>
      <c r="I3141" s="13"/>
      <c r="J3141" s="5"/>
      <c r="K3141" s="2"/>
      <c r="L3141" s="18"/>
      <c r="M3141" s="12"/>
      <c r="N3141" s="12"/>
      <c r="O3141" s="18"/>
      <c r="P3141" s="14"/>
      <c r="Q3141" s="27"/>
      <c r="R3141" s="14"/>
      <c r="S3141" s="4"/>
      <c r="T3141" s="5"/>
      <c r="U3141" s="10"/>
      <c r="V3141" s="10"/>
      <c r="W3141" s="10"/>
      <c r="X3141" s="50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0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  <c r="EY3141" s="1"/>
      <c r="EZ3141" s="1"/>
      <c r="FA3141" s="1"/>
      <c r="FB3141" s="1"/>
      <c r="FC3141" s="1"/>
      <c r="FD3141" s="1"/>
      <c r="FE3141" s="1"/>
      <c r="FF3141" s="1"/>
      <c r="FG3141" s="1"/>
      <c r="FH3141" s="1"/>
      <c r="FI3141" s="1"/>
      <c r="FJ3141" s="1"/>
    </row>
    <row r="3142" spans="1:166" x14ac:dyDescent="0.15">
      <c r="A3142" s="65"/>
      <c r="B3142" s="15"/>
      <c r="C3142" s="7"/>
      <c r="D3142" s="13"/>
      <c r="E3142" s="14"/>
      <c r="F3142" s="14"/>
      <c r="G3142" s="14"/>
      <c r="H3142" s="14"/>
      <c r="I3142" s="13"/>
      <c r="J3142" s="5"/>
      <c r="K3142" s="2"/>
      <c r="L3142" s="18"/>
      <c r="M3142" s="12"/>
      <c r="N3142" s="12"/>
      <c r="O3142" s="18"/>
      <c r="P3142" s="14"/>
      <c r="Q3142" s="27"/>
      <c r="R3142" s="14"/>
      <c r="S3142" s="4"/>
      <c r="T3142" s="5"/>
      <c r="U3142" s="10"/>
      <c r="V3142" s="10"/>
      <c r="W3142" s="10"/>
      <c r="X3142" s="50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0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  <c r="EY3142" s="1"/>
      <c r="EZ3142" s="1"/>
      <c r="FA3142" s="1"/>
      <c r="FB3142" s="1"/>
      <c r="FC3142" s="1"/>
      <c r="FD3142" s="1"/>
      <c r="FE3142" s="1"/>
      <c r="FF3142" s="1"/>
      <c r="FG3142" s="1"/>
      <c r="FH3142" s="1"/>
      <c r="FI3142" s="1"/>
      <c r="FJ3142" s="1"/>
    </row>
    <row r="3143" spans="1:166" x14ac:dyDescent="0.15">
      <c r="A3143" s="65"/>
      <c r="B3143" s="15"/>
      <c r="C3143" s="7"/>
      <c r="D3143" s="13"/>
      <c r="E3143" s="14"/>
      <c r="F3143" s="14"/>
      <c r="G3143" s="14"/>
      <c r="H3143" s="14"/>
      <c r="I3143" s="13"/>
      <c r="J3143" s="5"/>
      <c r="K3143" s="2"/>
      <c r="L3143" s="18"/>
      <c r="M3143" s="12"/>
      <c r="N3143" s="12"/>
      <c r="O3143" s="18"/>
      <c r="P3143" s="14"/>
      <c r="Q3143" s="27"/>
      <c r="R3143" s="14"/>
      <c r="S3143" s="4"/>
      <c r="T3143" s="5"/>
      <c r="U3143" s="10"/>
      <c r="V3143" s="10"/>
      <c r="W3143" s="10"/>
      <c r="X3143" s="50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0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  <c r="EY3143" s="1"/>
      <c r="EZ3143" s="1"/>
      <c r="FA3143" s="1"/>
      <c r="FB3143" s="1"/>
      <c r="FC3143" s="1"/>
      <c r="FD3143" s="1"/>
      <c r="FE3143" s="1"/>
      <c r="FF3143" s="1"/>
      <c r="FG3143" s="1"/>
      <c r="FH3143" s="1"/>
      <c r="FI3143" s="1"/>
      <c r="FJ3143" s="1"/>
    </row>
    <row r="3144" spans="1:166" x14ac:dyDescent="0.15">
      <c r="A3144" s="65"/>
      <c r="B3144" s="15"/>
      <c r="C3144" s="7"/>
      <c r="D3144" s="13"/>
      <c r="E3144" s="14"/>
      <c r="F3144" s="14"/>
      <c r="G3144" s="14"/>
      <c r="H3144" s="14"/>
      <c r="I3144" s="13"/>
      <c r="J3144" s="5"/>
      <c r="K3144" s="2"/>
      <c r="L3144" s="18"/>
      <c r="M3144" s="12"/>
      <c r="N3144" s="12"/>
      <c r="O3144" s="18"/>
      <c r="P3144" s="14"/>
      <c r="Q3144" s="27"/>
      <c r="R3144" s="14"/>
      <c r="S3144" s="4"/>
      <c r="T3144" s="5"/>
      <c r="U3144" s="10"/>
      <c r="V3144" s="10"/>
      <c r="W3144" s="10"/>
      <c r="X3144" s="50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0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  <c r="EY3144" s="1"/>
      <c r="EZ3144" s="1"/>
      <c r="FA3144" s="1"/>
      <c r="FB3144" s="1"/>
      <c r="FC3144" s="1"/>
      <c r="FD3144" s="1"/>
      <c r="FE3144" s="1"/>
      <c r="FF3144" s="1"/>
      <c r="FG3144" s="1"/>
      <c r="FH3144" s="1"/>
      <c r="FI3144" s="1"/>
      <c r="FJ3144" s="1"/>
    </row>
    <row r="3145" spans="1:166" x14ac:dyDescent="0.15">
      <c r="A3145" s="65"/>
      <c r="B3145" s="15"/>
      <c r="C3145" s="7"/>
      <c r="D3145" s="13"/>
      <c r="E3145" s="14"/>
      <c r="F3145" s="14"/>
      <c r="G3145" s="14"/>
      <c r="H3145" s="14"/>
      <c r="I3145" s="13"/>
      <c r="J3145" s="5"/>
      <c r="K3145" s="2"/>
      <c r="L3145" s="18"/>
      <c r="M3145" s="12"/>
      <c r="N3145" s="12"/>
      <c r="O3145" s="18"/>
      <c r="P3145" s="14"/>
      <c r="Q3145" s="27"/>
      <c r="R3145" s="14"/>
      <c r="S3145" s="4"/>
      <c r="T3145" s="5"/>
      <c r="U3145" s="10"/>
      <c r="V3145" s="10"/>
      <c r="W3145" s="10"/>
      <c r="X3145" s="50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0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  <c r="EY3145" s="1"/>
      <c r="EZ3145" s="1"/>
      <c r="FA3145" s="1"/>
      <c r="FB3145" s="1"/>
      <c r="FC3145" s="1"/>
      <c r="FD3145" s="1"/>
      <c r="FE3145" s="1"/>
      <c r="FF3145" s="1"/>
      <c r="FG3145" s="1"/>
      <c r="FH3145" s="1"/>
      <c r="FI3145" s="1"/>
      <c r="FJ3145" s="1"/>
    </row>
    <row r="3146" spans="1:166" x14ac:dyDescent="0.15">
      <c r="A3146" s="65"/>
      <c r="B3146" s="15"/>
      <c r="C3146" s="7"/>
      <c r="D3146" s="13"/>
      <c r="E3146" s="14"/>
      <c r="F3146" s="14"/>
      <c r="G3146" s="14"/>
      <c r="H3146" s="14"/>
      <c r="I3146" s="13"/>
      <c r="J3146" s="5"/>
      <c r="K3146" s="2"/>
      <c r="L3146" s="18"/>
      <c r="M3146" s="12"/>
      <c r="N3146" s="12"/>
      <c r="O3146" s="18"/>
      <c r="P3146" s="14"/>
      <c r="Q3146" s="27"/>
      <c r="R3146" s="14"/>
      <c r="S3146" s="4"/>
      <c r="T3146" s="5"/>
      <c r="U3146" s="10"/>
      <c r="V3146" s="10"/>
      <c r="W3146" s="10"/>
      <c r="X3146" s="50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0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  <c r="EY3146" s="1"/>
      <c r="EZ3146" s="1"/>
      <c r="FA3146" s="1"/>
      <c r="FB3146" s="1"/>
      <c r="FC3146" s="1"/>
      <c r="FD3146" s="1"/>
      <c r="FE3146" s="1"/>
      <c r="FF3146" s="1"/>
      <c r="FG3146" s="1"/>
      <c r="FH3146" s="1"/>
      <c r="FI3146" s="1"/>
      <c r="FJ3146" s="1"/>
    </row>
    <row r="3147" spans="1:166" x14ac:dyDescent="0.15">
      <c r="A3147" s="65"/>
      <c r="B3147" s="15"/>
      <c r="C3147" s="7"/>
      <c r="D3147" s="13"/>
      <c r="E3147" s="14"/>
      <c r="F3147" s="14"/>
      <c r="G3147" s="14"/>
      <c r="H3147" s="14"/>
      <c r="I3147" s="13"/>
      <c r="J3147" s="5"/>
      <c r="K3147" s="2"/>
      <c r="L3147" s="18"/>
      <c r="M3147" s="12"/>
      <c r="N3147" s="12"/>
      <c r="O3147" s="18"/>
      <c r="P3147" s="14"/>
      <c r="Q3147" s="27"/>
      <c r="R3147" s="14"/>
      <c r="S3147" s="4"/>
      <c r="T3147" s="5"/>
      <c r="U3147" s="10"/>
      <c r="V3147" s="10"/>
      <c r="W3147" s="10"/>
      <c r="X3147" s="50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0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  <c r="EY3147" s="1"/>
      <c r="EZ3147" s="1"/>
      <c r="FA3147" s="1"/>
      <c r="FB3147" s="1"/>
      <c r="FC3147" s="1"/>
      <c r="FD3147" s="1"/>
      <c r="FE3147" s="1"/>
      <c r="FF3147" s="1"/>
      <c r="FG3147" s="1"/>
      <c r="FH3147" s="1"/>
      <c r="FI3147" s="1"/>
      <c r="FJ3147" s="1"/>
    </row>
    <row r="3148" spans="1:166" x14ac:dyDescent="0.15">
      <c r="A3148" s="65"/>
      <c r="B3148" s="15"/>
      <c r="C3148" s="7"/>
      <c r="D3148" s="13"/>
      <c r="E3148" s="14"/>
      <c r="F3148" s="14"/>
      <c r="G3148" s="14"/>
      <c r="H3148" s="14"/>
      <c r="I3148" s="13"/>
      <c r="J3148" s="5"/>
      <c r="K3148" s="2"/>
      <c r="L3148" s="18"/>
      <c r="M3148" s="12"/>
      <c r="N3148" s="12"/>
      <c r="O3148" s="18"/>
      <c r="P3148" s="14"/>
      <c r="Q3148" s="27"/>
      <c r="R3148" s="14"/>
      <c r="S3148" s="4"/>
      <c r="T3148" s="5"/>
      <c r="U3148" s="10"/>
      <c r="V3148" s="10"/>
      <c r="W3148" s="10"/>
      <c r="X3148" s="50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0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  <c r="EY3148" s="1"/>
      <c r="EZ3148" s="1"/>
      <c r="FA3148" s="1"/>
      <c r="FB3148" s="1"/>
      <c r="FC3148" s="1"/>
      <c r="FD3148" s="1"/>
      <c r="FE3148" s="1"/>
      <c r="FF3148" s="1"/>
      <c r="FG3148" s="1"/>
      <c r="FH3148" s="1"/>
      <c r="FI3148" s="1"/>
      <c r="FJ3148" s="1"/>
    </row>
    <row r="3149" spans="1:166" x14ac:dyDescent="0.15">
      <c r="A3149" s="65"/>
      <c r="B3149" s="15"/>
      <c r="C3149" s="7"/>
      <c r="D3149" s="13"/>
      <c r="E3149" s="14"/>
      <c r="F3149" s="14"/>
      <c r="G3149" s="14"/>
      <c r="H3149" s="14"/>
      <c r="I3149" s="13"/>
      <c r="J3149" s="5"/>
      <c r="K3149" s="2"/>
      <c r="L3149" s="18"/>
      <c r="M3149" s="12"/>
      <c r="N3149" s="12"/>
      <c r="O3149" s="18"/>
      <c r="P3149" s="14"/>
      <c r="Q3149" s="27"/>
      <c r="R3149" s="14"/>
      <c r="S3149" s="4"/>
      <c r="T3149" s="5"/>
      <c r="U3149" s="10"/>
      <c r="V3149" s="10"/>
      <c r="W3149" s="10"/>
      <c r="X3149" s="50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0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  <c r="EY3149" s="1"/>
      <c r="EZ3149" s="1"/>
      <c r="FA3149" s="1"/>
      <c r="FB3149" s="1"/>
      <c r="FC3149" s="1"/>
      <c r="FD3149" s="1"/>
      <c r="FE3149" s="1"/>
      <c r="FF3149" s="1"/>
      <c r="FG3149" s="1"/>
      <c r="FH3149" s="1"/>
      <c r="FI3149" s="1"/>
      <c r="FJ3149" s="1"/>
    </row>
    <row r="3150" spans="1:166" x14ac:dyDescent="0.15">
      <c r="A3150" s="65"/>
      <c r="B3150" s="15"/>
      <c r="C3150" s="7"/>
      <c r="D3150" s="13"/>
      <c r="E3150" s="14"/>
      <c r="F3150" s="14"/>
      <c r="G3150" s="14"/>
      <c r="H3150" s="14"/>
      <c r="I3150" s="13"/>
      <c r="J3150" s="5"/>
      <c r="K3150" s="2"/>
      <c r="L3150" s="18"/>
      <c r="M3150" s="12"/>
      <c r="N3150" s="12"/>
      <c r="O3150" s="18"/>
      <c r="P3150" s="14"/>
      <c r="Q3150" s="27"/>
      <c r="R3150" s="14"/>
      <c r="S3150" s="4"/>
      <c r="T3150" s="5"/>
      <c r="U3150" s="10"/>
      <c r="V3150" s="10"/>
      <c r="W3150" s="10"/>
      <c r="X3150" s="50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0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  <c r="EY3150" s="1"/>
      <c r="EZ3150" s="1"/>
      <c r="FA3150" s="1"/>
      <c r="FB3150" s="1"/>
      <c r="FC3150" s="1"/>
      <c r="FD3150" s="1"/>
      <c r="FE3150" s="1"/>
      <c r="FF3150" s="1"/>
      <c r="FG3150" s="1"/>
      <c r="FH3150" s="1"/>
      <c r="FI3150" s="1"/>
      <c r="FJ3150" s="1"/>
    </row>
    <row r="3151" spans="1:166" x14ac:dyDescent="0.15">
      <c r="A3151" s="65"/>
      <c r="B3151" s="15"/>
      <c r="C3151" s="7"/>
      <c r="D3151" s="13"/>
      <c r="E3151" s="14"/>
      <c r="F3151" s="14"/>
      <c r="G3151" s="14"/>
      <c r="H3151" s="14"/>
      <c r="I3151" s="13"/>
      <c r="J3151" s="5"/>
      <c r="K3151" s="2"/>
      <c r="L3151" s="18"/>
      <c r="M3151" s="12"/>
      <c r="N3151" s="12"/>
      <c r="O3151" s="18"/>
      <c r="P3151" s="14"/>
      <c r="Q3151" s="27"/>
      <c r="R3151" s="14"/>
      <c r="S3151" s="4"/>
      <c r="T3151" s="5"/>
      <c r="U3151" s="10"/>
      <c r="V3151" s="10"/>
      <c r="W3151" s="10"/>
      <c r="X3151" s="50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0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  <c r="EY3151" s="1"/>
      <c r="EZ3151" s="1"/>
      <c r="FA3151" s="1"/>
      <c r="FB3151" s="1"/>
      <c r="FC3151" s="1"/>
      <c r="FD3151" s="1"/>
      <c r="FE3151" s="1"/>
      <c r="FF3151" s="1"/>
      <c r="FG3151" s="1"/>
      <c r="FH3151" s="1"/>
      <c r="FI3151" s="1"/>
      <c r="FJ3151" s="1"/>
    </row>
    <row r="3152" spans="1:166" x14ac:dyDescent="0.15">
      <c r="A3152" s="65"/>
      <c r="B3152" s="15"/>
      <c r="C3152" s="7"/>
      <c r="D3152" s="13"/>
      <c r="E3152" s="14"/>
      <c r="F3152" s="14"/>
      <c r="G3152" s="14"/>
      <c r="H3152" s="14"/>
      <c r="I3152" s="13"/>
      <c r="J3152" s="5"/>
      <c r="K3152" s="2"/>
      <c r="L3152" s="18"/>
      <c r="M3152" s="12"/>
      <c r="N3152" s="12"/>
      <c r="O3152" s="18"/>
      <c r="P3152" s="14"/>
      <c r="Q3152" s="27"/>
      <c r="R3152" s="14"/>
      <c r="S3152" s="4"/>
      <c r="T3152" s="5"/>
      <c r="U3152" s="10"/>
      <c r="V3152" s="10"/>
      <c r="W3152" s="10"/>
      <c r="X3152" s="50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0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  <c r="EY3152" s="1"/>
      <c r="EZ3152" s="1"/>
      <c r="FA3152" s="1"/>
      <c r="FB3152" s="1"/>
      <c r="FC3152" s="1"/>
      <c r="FD3152" s="1"/>
      <c r="FE3152" s="1"/>
      <c r="FF3152" s="1"/>
      <c r="FG3152" s="1"/>
      <c r="FH3152" s="1"/>
      <c r="FI3152" s="1"/>
      <c r="FJ3152" s="1"/>
    </row>
    <row r="3153" spans="1:166" x14ac:dyDescent="0.15">
      <c r="A3153" s="65"/>
      <c r="B3153" s="15"/>
      <c r="C3153" s="7"/>
      <c r="D3153" s="13"/>
      <c r="E3153" s="14"/>
      <c r="F3153" s="14"/>
      <c r="G3153" s="14"/>
      <c r="H3153" s="14"/>
      <c r="I3153" s="13"/>
      <c r="J3153" s="5"/>
      <c r="K3153" s="2"/>
      <c r="L3153" s="18"/>
      <c r="M3153" s="12"/>
      <c r="N3153" s="12"/>
      <c r="O3153" s="18"/>
      <c r="P3153" s="14"/>
      <c r="Q3153" s="27"/>
      <c r="R3153" s="14"/>
      <c r="S3153" s="4"/>
      <c r="T3153" s="5"/>
      <c r="U3153" s="10"/>
      <c r="V3153" s="10"/>
      <c r="W3153" s="10"/>
      <c r="X3153" s="50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0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  <c r="EY3153" s="1"/>
      <c r="EZ3153" s="1"/>
      <c r="FA3153" s="1"/>
      <c r="FB3153" s="1"/>
      <c r="FC3153" s="1"/>
      <c r="FD3153" s="1"/>
      <c r="FE3153" s="1"/>
      <c r="FF3153" s="1"/>
      <c r="FG3153" s="1"/>
      <c r="FH3153" s="1"/>
      <c r="FI3153" s="1"/>
      <c r="FJ3153" s="1"/>
    </row>
    <row r="3154" spans="1:166" x14ac:dyDescent="0.15">
      <c r="A3154" s="65"/>
      <c r="B3154" s="15"/>
      <c r="C3154" s="7"/>
      <c r="D3154" s="13"/>
      <c r="E3154" s="14"/>
      <c r="F3154" s="14"/>
      <c r="G3154" s="14"/>
      <c r="H3154" s="14"/>
      <c r="I3154" s="13"/>
      <c r="J3154" s="5"/>
      <c r="K3154" s="2"/>
      <c r="L3154" s="18"/>
      <c r="M3154" s="12"/>
      <c r="N3154" s="12"/>
      <c r="O3154" s="18"/>
      <c r="P3154" s="14"/>
      <c r="Q3154" s="27"/>
      <c r="R3154" s="14"/>
      <c r="S3154" s="4"/>
      <c r="T3154" s="5"/>
      <c r="U3154" s="10"/>
      <c r="V3154" s="10"/>
      <c r="W3154" s="10"/>
      <c r="X3154" s="50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0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  <c r="EY3154" s="1"/>
      <c r="EZ3154" s="1"/>
      <c r="FA3154" s="1"/>
      <c r="FB3154" s="1"/>
      <c r="FC3154" s="1"/>
      <c r="FD3154" s="1"/>
      <c r="FE3154" s="1"/>
      <c r="FF3154" s="1"/>
      <c r="FG3154" s="1"/>
      <c r="FH3154" s="1"/>
      <c r="FI3154" s="1"/>
      <c r="FJ3154" s="1"/>
    </row>
    <row r="3155" spans="1:166" x14ac:dyDescent="0.15">
      <c r="A3155" s="65"/>
      <c r="B3155" s="15"/>
      <c r="C3155" s="7"/>
      <c r="D3155" s="13"/>
      <c r="E3155" s="14"/>
      <c r="F3155" s="14"/>
      <c r="G3155" s="14"/>
      <c r="H3155" s="14"/>
      <c r="I3155" s="13"/>
      <c r="J3155" s="5"/>
      <c r="K3155" s="2"/>
      <c r="L3155" s="18"/>
      <c r="M3155" s="12"/>
      <c r="N3155" s="12"/>
      <c r="O3155" s="18"/>
      <c r="P3155" s="14"/>
      <c r="Q3155" s="27"/>
      <c r="R3155" s="14"/>
      <c r="S3155" s="4"/>
      <c r="T3155" s="5"/>
      <c r="U3155" s="10"/>
      <c r="V3155" s="10"/>
      <c r="W3155" s="10"/>
      <c r="X3155" s="50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0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  <c r="EY3155" s="1"/>
      <c r="EZ3155" s="1"/>
      <c r="FA3155" s="1"/>
      <c r="FB3155" s="1"/>
      <c r="FC3155" s="1"/>
      <c r="FD3155" s="1"/>
      <c r="FE3155" s="1"/>
      <c r="FF3155" s="1"/>
      <c r="FG3155" s="1"/>
      <c r="FH3155" s="1"/>
      <c r="FI3155" s="1"/>
      <c r="FJ3155" s="1"/>
    </row>
    <row r="3156" spans="1:166" x14ac:dyDescent="0.15">
      <c r="A3156" s="65"/>
      <c r="B3156" s="15"/>
      <c r="C3156" s="7"/>
      <c r="D3156" s="13"/>
      <c r="E3156" s="14"/>
      <c r="F3156" s="14"/>
      <c r="G3156" s="14"/>
      <c r="H3156" s="14"/>
      <c r="I3156" s="13"/>
      <c r="J3156" s="5"/>
      <c r="K3156" s="2"/>
      <c r="L3156" s="18"/>
      <c r="M3156" s="12"/>
      <c r="N3156" s="12"/>
      <c r="O3156" s="18"/>
      <c r="P3156" s="14"/>
      <c r="Q3156" s="27"/>
      <c r="R3156" s="14"/>
      <c r="S3156" s="4"/>
      <c r="T3156" s="5"/>
      <c r="U3156" s="10"/>
      <c r="V3156" s="10"/>
      <c r="W3156" s="10"/>
      <c r="X3156" s="50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0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  <c r="EY3156" s="1"/>
      <c r="EZ3156" s="1"/>
      <c r="FA3156" s="1"/>
      <c r="FB3156" s="1"/>
      <c r="FC3156" s="1"/>
      <c r="FD3156" s="1"/>
      <c r="FE3156" s="1"/>
      <c r="FF3156" s="1"/>
      <c r="FG3156" s="1"/>
      <c r="FH3156" s="1"/>
      <c r="FI3156" s="1"/>
      <c r="FJ3156" s="1"/>
    </row>
    <row r="3157" spans="1:166" x14ac:dyDescent="0.15">
      <c r="A3157" s="65"/>
      <c r="B3157" s="15"/>
      <c r="C3157" s="7"/>
      <c r="D3157" s="13"/>
      <c r="E3157" s="14"/>
      <c r="F3157" s="14"/>
      <c r="G3157" s="14"/>
      <c r="H3157" s="14"/>
      <c r="I3157" s="13"/>
      <c r="J3157" s="5"/>
      <c r="K3157" s="2"/>
      <c r="L3157" s="18"/>
      <c r="M3157" s="12"/>
      <c r="N3157" s="12"/>
      <c r="O3157" s="18"/>
      <c r="P3157" s="14"/>
      <c r="Q3157" s="27"/>
      <c r="R3157" s="14"/>
      <c r="S3157" s="4"/>
      <c r="T3157" s="5"/>
      <c r="U3157" s="10"/>
      <c r="V3157" s="10"/>
      <c r="W3157" s="10"/>
      <c r="X3157" s="50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0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  <c r="EY3157" s="1"/>
      <c r="EZ3157" s="1"/>
      <c r="FA3157" s="1"/>
      <c r="FB3157" s="1"/>
      <c r="FC3157" s="1"/>
      <c r="FD3157" s="1"/>
      <c r="FE3157" s="1"/>
      <c r="FF3157" s="1"/>
      <c r="FG3157" s="1"/>
      <c r="FH3157" s="1"/>
      <c r="FI3157" s="1"/>
      <c r="FJ3157" s="1"/>
    </row>
    <row r="3158" spans="1:166" x14ac:dyDescent="0.15">
      <c r="A3158" s="65"/>
      <c r="B3158" s="15"/>
      <c r="C3158" s="7"/>
      <c r="D3158" s="13"/>
      <c r="E3158" s="14"/>
      <c r="F3158" s="14"/>
      <c r="G3158" s="14"/>
      <c r="H3158" s="14"/>
      <c r="I3158" s="13"/>
      <c r="J3158" s="5"/>
      <c r="K3158" s="2"/>
      <c r="L3158" s="18"/>
      <c r="M3158" s="12"/>
      <c r="N3158" s="12"/>
      <c r="O3158" s="18"/>
      <c r="P3158" s="14"/>
      <c r="Q3158" s="27"/>
      <c r="R3158" s="14"/>
      <c r="S3158" s="4"/>
      <c r="T3158" s="5"/>
      <c r="U3158" s="10"/>
      <c r="V3158" s="10"/>
      <c r="W3158" s="10"/>
      <c r="X3158" s="50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0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  <c r="EY3158" s="1"/>
      <c r="EZ3158" s="1"/>
      <c r="FA3158" s="1"/>
      <c r="FB3158" s="1"/>
      <c r="FC3158" s="1"/>
      <c r="FD3158" s="1"/>
      <c r="FE3158" s="1"/>
      <c r="FF3158" s="1"/>
      <c r="FG3158" s="1"/>
      <c r="FH3158" s="1"/>
      <c r="FI3158" s="1"/>
      <c r="FJ3158" s="1"/>
    </row>
    <row r="3159" spans="1:166" x14ac:dyDescent="0.15">
      <c r="A3159" s="65"/>
      <c r="B3159" s="15"/>
      <c r="C3159" s="7"/>
      <c r="D3159" s="13"/>
      <c r="E3159" s="14"/>
      <c r="F3159" s="14"/>
      <c r="G3159" s="14"/>
      <c r="H3159" s="14"/>
      <c r="I3159" s="13"/>
      <c r="J3159" s="5"/>
      <c r="K3159" s="2"/>
      <c r="L3159" s="18"/>
      <c r="M3159" s="12"/>
      <c r="N3159" s="12"/>
      <c r="O3159" s="18"/>
      <c r="P3159" s="14"/>
      <c r="Q3159" s="27"/>
      <c r="R3159" s="14"/>
      <c r="S3159" s="4"/>
      <c r="T3159" s="5"/>
      <c r="U3159" s="10"/>
      <c r="V3159" s="10"/>
      <c r="W3159" s="10"/>
      <c r="X3159" s="50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0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  <c r="EY3159" s="1"/>
      <c r="EZ3159" s="1"/>
      <c r="FA3159" s="1"/>
      <c r="FB3159" s="1"/>
      <c r="FC3159" s="1"/>
      <c r="FD3159" s="1"/>
      <c r="FE3159" s="1"/>
      <c r="FF3159" s="1"/>
      <c r="FG3159" s="1"/>
      <c r="FH3159" s="1"/>
      <c r="FI3159" s="1"/>
      <c r="FJ3159" s="1"/>
    </row>
    <row r="3160" spans="1:166" x14ac:dyDescent="0.15">
      <c r="A3160" s="65"/>
      <c r="B3160" s="15"/>
      <c r="C3160" s="7"/>
      <c r="D3160" s="13"/>
      <c r="E3160" s="14"/>
      <c r="F3160" s="14"/>
      <c r="G3160" s="14"/>
      <c r="H3160" s="14"/>
      <c r="I3160" s="13"/>
      <c r="J3160" s="5"/>
      <c r="K3160" s="2"/>
      <c r="L3160" s="18"/>
      <c r="M3160" s="12"/>
      <c r="N3160" s="12"/>
      <c r="O3160" s="18"/>
      <c r="P3160" s="14"/>
      <c r="Q3160" s="27"/>
      <c r="R3160" s="14"/>
      <c r="S3160" s="4"/>
      <c r="T3160" s="5"/>
      <c r="U3160" s="10"/>
      <c r="V3160" s="10"/>
      <c r="W3160" s="10"/>
      <c r="X3160" s="50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0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  <c r="EY3160" s="1"/>
      <c r="EZ3160" s="1"/>
      <c r="FA3160" s="1"/>
      <c r="FB3160" s="1"/>
      <c r="FC3160" s="1"/>
      <c r="FD3160" s="1"/>
      <c r="FE3160" s="1"/>
      <c r="FF3160" s="1"/>
      <c r="FG3160" s="1"/>
      <c r="FH3160" s="1"/>
      <c r="FI3160" s="1"/>
      <c r="FJ3160" s="1"/>
    </row>
    <row r="3161" spans="1:166" x14ac:dyDescent="0.15">
      <c r="A3161" s="65"/>
      <c r="B3161" s="15"/>
      <c r="C3161" s="7"/>
      <c r="D3161" s="13"/>
      <c r="E3161" s="14"/>
      <c r="F3161" s="14"/>
      <c r="G3161" s="14"/>
      <c r="H3161" s="14"/>
      <c r="I3161" s="13"/>
      <c r="J3161" s="5"/>
      <c r="K3161" s="2"/>
      <c r="L3161" s="18"/>
      <c r="M3161" s="12"/>
      <c r="N3161" s="12"/>
      <c r="O3161" s="18"/>
      <c r="P3161" s="14"/>
      <c r="Q3161" s="27"/>
      <c r="R3161" s="14"/>
      <c r="S3161" s="4"/>
      <c r="T3161" s="5"/>
      <c r="U3161" s="10"/>
      <c r="V3161" s="10"/>
      <c r="W3161" s="10"/>
      <c r="X3161" s="50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0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  <c r="EY3161" s="1"/>
      <c r="EZ3161" s="1"/>
      <c r="FA3161" s="1"/>
      <c r="FB3161" s="1"/>
      <c r="FC3161" s="1"/>
      <c r="FD3161" s="1"/>
      <c r="FE3161" s="1"/>
      <c r="FF3161" s="1"/>
      <c r="FG3161" s="1"/>
      <c r="FH3161" s="1"/>
      <c r="FI3161" s="1"/>
      <c r="FJ3161" s="1"/>
    </row>
    <row r="3162" spans="1:166" x14ac:dyDescent="0.15">
      <c r="A3162" s="65"/>
      <c r="B3162" s="15"/>
      <c r="C3162" s="7"/>
      <c r="D3162" s="13"/>
      <c r="E3162" s="14"/>
      <c r="F3162" s="14"/>
      <c r="G3162" s="14"/>
      <c r="H3162" s="14"/>
      <c r="I3162" s="13"/>
      <c r="J3162" s="5"/>
      <c r="K3162" s="2"/>
      <c r="L3162" s="18"/>
      <c r="M3162" s="12"/>
      <c r="N3162" s="12"/>
      <c r="O3162" s="18"/>
      <c r="P3162" s="14"/>
      <c r="Q3162" s="27"/>
      <c r="R3162" s="14"/>
      <c r="S3162" s="4"/>
      <c r="T3162" s="5"/>
      <c r="U3162" s="10"/>
      <c r="V3162" s="10"/>
      <c r="W3162" s="10"/>
      <c r="X3162" s="50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0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  <c r="EY3162" s="1"/>
      <c r="EZ3162" s="1"/>
      <c r="FA3162" s="1"/>
      <c r="FB3162" s="1"/>
      <c r="FC3162" s="1"/>
      <c r="FD3162" s="1"/>
      <c r="FE3162" s="1"/>
      <c r="FF3162" s="1"/>
      <c r="FG3162" s="1"/>
      <c r="FH3162" s="1"/>
      <c r="FI3162" s="1"/>
      <c r="FJ3162" s="1"/>
    </row>
    <row r="3163" spans="1:166" x14ac:dyDescent="0.15">
      <c r="A3163" s="65"/>
      <c r="B3163" s="15"/>
      <c r="C3163" s="7"/>
      <c r="D3163" s="13"/>
      <c r="E3163" s="14"/>
      <c r="F3163" s="14"/>
      <c r="G3163" s="14"/>
      <c r="H3163" s="14"/>
      <c r="I3163" s="13"/>
      <c r="J3163" s="5"/>
      <c r="K3163" s="2"/>
      <c r="L3163" s="18"/>
      <c r="M3163" s="12"/>
      <c r="N3163" s="12"/>
      <c r="O3163" s="18"/>
      <c r="P3163" s="14"/>
      <c r="Q3163" s="27"/>
      <c r="R3163" s="14"/>
      <c r="S3163" s="4"/>
      <c r="T3163" s="5"/>
      <c r="U3163" s="10"/>
      <c r="V3163" s="10"/>
      <c r="W3163" s="10"/>
      <c r="X3163" s="50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0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  <c r="EY3163" s="1"/>
      <c r="EZ3163" s="1"/>
      <c r="FA3163" s="1"/>
      <c r="FB3163" s="1"/>
      <c r="FC3163" s="1"/>
      <c r="FD3163" s="1"/>
      <c r="FE3163" s="1"/>
      <c r="FF3163" s="1"/>
      <c r="FG3163" s="1"/>
      <c r="FH3163" s="1"/>
      <c r="FI3163" s="1"/>
      <c r="FJ3163" s="1"/>
    </row>
    <row r="3164" spans="1:166" x14ac:dyDescent="0.15">
      <c r="A3164" s="65"/>
      <c r="B3164" s="15"/>
      <c r="C3164" s="7"/>
      <c r="D3164" s="13"/>
      <c r="E3164" s="14"/>
      <c r="F3164" s="14"/>
      <c r="G3164" s="14"/>
      <c r="H3164" s="14"/>
      <c r="I3164" s="13"/>
      <c r="J3164" s="5"/>
      <c r="K3164" s="2"/>
      <c r="L3164" s="18"/>
      <c r="M3164" s="12"/>
      <c r="N3164" s="12"/>
      <c r="O3164" s="18"/>
      <c r="P3164" s="14"/>
      <c r="Q3164" s="27"/>
      <c r="R3164" s="14"/>
      <c r="S3164" s="4"/>
      <c r="T3164" s="5"/>
      <c r="U3164" s="10"/>
      <c r="V3164" s="10"/>
      <c r="W3164" s="10"/>
      <c r="X3164" s="50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0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  <c r="EY3164" s="1"/>
      <c r="EZ3164" s="1"/>
      <c r="FA3164" s="1"/>
      <c r="FB3164" s="1"/>
      <c r="FC3164" s="1"/>
      <c r="FD3164" s="1"/>
      <c r="FE3164" s="1"/>
      <c r="FF3164" s="1"/>
      <c r="FG3164" s="1"/>
      <c r="FH3164" s="1"/>
      <c r="FI3164" s="1"/>
      <c r="FJ3164" s="1"/>
    </row>
    <row r="3165" spans="1:166" x14ac:dyDescent="0.15">
      <c r="A3165" s="65"/>
      <c r="B3165" s="15"/>
      <c r="C3165" s="7"/>
      <c r="D3165" s="13"/>
      <c r="E3165" s="14"/>
      <c r="F3165" s="14"/>
      <c r="G3165" s="14"/>
      <c r="H3165" s="14"/>
      <c r="I3165" s="13"/>
      <c r="J3165" s="5"/>
      <c r="K3165" s="2"/>
      <c r="L3165" s="18"/>
      <c r="M3165" s="12"/>
      <c r="N3165" s="12"/>
      <c r="O3165" s="18"/>
      <c r="P3165" s="14"/>
      <c r="Q3165" s="27"/>
      <c r="R3165" s="14"/>
      <c r="S3165" s="4"/>
      <c r="T3165" s="5"/>
      <c r="U3165" s="10"/>
      <c r="V3165" s="10"/>
      <c r="W3165" s="10"/>
      <c r="X3165" s="50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0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  <c r="EY3165" s="1"/>
      <c r="EZ3165" s="1"/>
      <c r="FA3165" s="1"/>
      <c r="FB3165" s="1"/>
      <c r="FC3165" s="1"/>
      <c r="FD3165" s="1"/>
      <c r="FE3165" s="1"/>
      <c r="FF3165" s="1"/>
      <c r="FG3165" s="1"/>
      <c r="FH3165" s="1"/>
      <c r="FI3165" s="1"/>
      <c r="FJ3165" s="1"/>
    </row>
    <row r="3166" spans="1:166" x14ac:dyDescent="0.15">
      <c r="A3166" s="65"/>
      <c r="B3166" s="15"/>
      <c r="C3166" s="7"/>
      <c r="D3166" s="13"/>
      <c r="E3166" s="14"/>
      <c r="F3166" s="14"/>
      <c r="G3166" s="14"/>
      <c r="H3166" s="14"/>
      <c r="I3166" s="13"/>
      <c r="J3166" s="5"/>
      <c r="K3166" s="2"/>
      <c r="L3166" s="18"/>
      <c r="M3166" s="12"/>
      <c r="N3166" s="12"/>
      <c r="O3166" s="18"/>
      <c r="P3166" s="14"/>
      <c r="Q3166" s="27"/>
      <c r="R3166" s="14"/>
      <c r="S3166" s="4"/>
      <c r="T3166" s="5"/>
      <c r="U3166" s="10"/>
      <c r="V3166" s="10"/>
      <c r="W3166" s="10"/>
      <c r="X3166" s="50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0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  <c r="EY3166" s="1"/>
      <c r="EZ3166" s="1"/>
      <c r="FA3166" s="1"/>
      <c r="FB3166" s="1"/>
      <c r="FC3166" s="1"/>
      <c r="FD3166" s="1"/>
      <c r="FE3166" s="1"/>
      <c r="FF3166" s="1"/>
      <c r="FG3166" s="1"/>
      <c r="FH3166" s="1"/>
      <c r="FI3166" s="1"/>
      <c r="FJ3166" s="1"/>
    </row>
    <row r="3167" spans="1:166" x14ac:dyDescent="0.15">
      <c r="A3167" s="65"/>
      <c r="B3167" s="15"/>
      <c r="C3167" s="7"/>
      <c r="D3167" s="13"/>
      <c r="E3167" s="14"/>
      <c r="F3167" s="14"/>
      <c r="G3167" s="14"/>
      <c r="H3167" s="14"/>
      <c r="I3167" s="13"/>
      <c r="J3167" s="5"/>
      <c r="K3167" s="2"/>
      <c r="L3167" s="18"/>
      <c r="M3167" s="12"/>
      <c r="N3167" s="12"/>
      <c r="O3167" s="18"/>
      <c r="P3167" s="14"/>
      <c r="Q3167" s="27"/>
      <c r="R3167" s="14"/>
      <c r="S3167" s="4"/>
      <c r="T3167" s="5"/>
      <c r="U3167" s="10"/>
      <c r="V3167" s="10"/>
      <c r="W3167" s="10"/>
      <c r="X3167" s="50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0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  <c r="EY3167" s="1"/>
      <c r="EZ3167" s="1"/>
      <c r="FA3167" s="1"/>
      <c r="FB3167" s="1"/>
      <c r="FC3167" s="1"/>
      <c r="FD3167" s="1"/>
      <c r="FE3167" s="1"/>
      <c r="FF3167" s="1"/>
      <c r="FG3167" s="1"/>
      <c r="FH3167" s="1"/>
      <c r="FI3167" s="1"/>
      <c r="FJ3167" s="1"/>
    </row>
    <row r="3168" spans="1:166" x14ac:dyDescent="0.15">
      <c r="A3168" s="65"/>
      <c r="B3168" s="15"/>
      <c r="C3168" s="7"/>
      <c r="D3168" s="13"/>
      <c r="E3168" s="14"/>
      <c r="F3168" s="14"/>
      <c r="G3168" s="14"/>
      <c r="H3168" s="14"/>
      <c r="I3168" s="13"/>
      <c r="J3168" s="5"/>
      <c r="K3168" s="2"/>
      <c r="L3168" s="18"/>
      <c r="M3168" s="12"/>
      <c r="N3168" s="12"/>
      <c r="O3168" s="18"/>
      <c r="P3168" s="14"/>
      <c r="Q3168" s="27"/>
      <c r="R3168" s="14"/>
      <c r="S3168" s="4"/>
      <c r="T3168" s="5"/>
      <c r="U3168" s="10"/>
      <c r="V3168" s="10"/>
      <c r="W3168" s="10"/>
      <c r="X3168" s="50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0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  <c r="EY3168" s="1"/>
      <c r="EZ3168" s="1"/>
      <c r="FA3168" s="1"/>
      <c r="FB3168" s="1"/>
      <c r="FC3168" s="1"/>
      <c r="FD3168" s="1"/>
      <c r="FE3168" s="1"/>
      <c r="FF3168" s="1"/>
      <c r="FG3168" s="1"/>
      <c r="FH3168" s="1"/>
      <c r="FI3168" s="1"/>
      <c r="FJ3168" s="1"/>
    </row>
    <row r="3169" spans="1:166" x14ac:dyDescent="0.15">
      <c r="A3169" s="65"/>
      <c r="B3169" s="15"/>
      <c r="C3169" s="7"/>
      <c r="D3169" s="13"/>
      <c r="E3169" s="14"/>
      <c r="F3169" s="14"/>
      <c r="G3169" s="14"/>
      <c r="H3169" s="14"/>
      <c r="I3169" s="13"/>
      <c r="J3169" s="5"/>
      <c r="K3169" s="2"/>
      <c r="L3169" s="18"/>
      <c r="M3169" s="12"/>
      <c r="N3169" s="12"/>
      <c r="O3169" s="18"/>
      <c r="P3169" s="14"/>
      <c r="Q3169" s="27"/>
      <c r="R3169" s="14"/>
      <c r="S3169" s="4"/>
      <c r="T3169" s="5"/>
      <c r="U3169" s="10"/>
      <c r="V3169" s="10"/>
      <c r="W3169" s="10"/>
      <c r="X3169" s="50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0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  <c r="EY3169" s="1"/>
      <c r="EZ3169" s="1"/>
      <c r="FA3169" s="1"/>
      <c r="FB3169" s="1"/>
      <c r="FC3169" s="1"/>
      <c r="FD3169" s="1"/>
      <c r="FE3169" s="1"/>
      <c r="FF3169" s="1"/>
      <c r="FG3169" s="1"/>
      <c r="FH3169" s="1"/>
      <c r="FI3169" s="1"/>
      <c r="FJ3169" s="1"/>
    </row>
    <row r="3170" spans="1:166" x14ac:dyDescent="0.15">
      <c r="A3170" s="65"/>
      <c r="B3170" s="15"/>
      <c r="C3170" s="7"/>
      <c r="D3170" s="13"/>
      <c r="E3170" s="14"/>
      <c r="F3170" s="14"/>
      <c r="G3170" s="14"/>
      <c r="H3170" s="14"/>
      <c r="I3170" s="13"/>
      <c r="J3170" s="5"/>
      <c r="K3170" s="2"/>
      <c r="L3170" s="18"/>
      <c r="M3170" s="12"/>
      <c r="N3170" s="12"/>
      <c r="O3170" s="18"/>
      <c r="P3170" s="14"/>
      <c r="Q3170" s="27"/>
      <c r="R3170" s="14"/>
      <c r="S3170" s="4"/>
      <c r="T3170" s="5"/>
      <c r="U3170" s="10"/>
      <c r="V3170" s="10"/>
      <c r="W3170" s="10"/>
      <c r="X3170" s="50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0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  <c r="EY3170" s="1"/>
      <c r="EZ3170" s="1"/>
      <c r="FA3170" s="1"/>
      <c r="FB3170" s="1"/>
      <c r="FC3170" s="1"/>
      <c r="FD3170" s="1"/>
      <c r="FE3170" s="1"/>
      <c r="FF3170" s="1"/>
      <c r="FG3170" s="1"/>
      <c r="FH3170" s="1"/>
      <c r="FI3170" s="1"/>
      <c r="FJ3170" s="1"/>
    </row>
    <row r="3171" spans="1:166" x14ac:dyDescent="0.15">
      <c r="A3171" s="65"/>
      <c r="B3171" s="15"/>
      <c r="C3171" s="7"/>
      <c r="D3171" s="13"/>
      <c r="E3171" s="14"/>
      <c r="F3171" s="14"/>
      <c r="G3171" s="14"/>
      <c r="H3171" s="14"/>
      <c r="I3171" s="13"/>
      <c r="J3171" s="5"/>
      <c r="K3171" s="2"/>
      <c r="L3171" s="18"/>
      <c r="M3171" s="12"/>
      <c r="N3171" s="12"/>
      <c r="O3171" s="18"/>
      <c r="P3171" s="14"/>
      <c r="Q3171" s="27"/>
      <c r="R3171" s="14"/>
      <c r="S3171" s="4"/>
      <c r="T3171" s="5"/>
      <c r="U3171" s="10"/>
      <c r="V3171" s="10"/>
      <c r="W3171" s="10"/>
      <c r="X3171" s="50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0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  <c r="EY3171" s="1"/>
      <c r="EZ3171" s="1"/>
      <c r="FA3171" s="1"/>
      <c r="FB3171" s="1"/>
      <c r="FC3171" s="1"/>
      <c r="FD3171" s="1"/>
      <c r="FE3171" s="1"/>
      <c r="FF3171" s="1"/>
      <c r="FG3171" s="1"/>
      <c r="FH3171" s="1"/>
      <c r="FI3171" s="1"/>
      <c r="FJ3171" s="1"/>
    </row>
    <row r="3172" spans="1:166" x14ac:dyDescent="0.15">
      <c r="A3172" s="65"/>
      <c r="B3172" s="15"/>
      <c r="C3172" s="7"/>
      <c r="D3172" s="13"/>
      <c r="E3172" s="14"/>
      <c r="F3172" s="14"/>
      <c r="G3172" s="14"/>
      <c r="H3172" s="14"/>
      <c r="I3172" s="13"/>
      <c r="J3172" s="5"/>
      <c r="K3172" s="2"/>
      <c r="L3172" s="18"/>
      <c r="M3172" s="12"/>
      <c r="N3172" s="12"/>
      <c r="O3172" s="18"/>
      <c r="P3172" s="14"/>
      <c r="Q3172" s="27"/>
      <c r="R3172" s="14"/>
      <c r="S3172" s="4"/>
      <c r="T3172" s="5"/>
      <c r="U3172" s="10"/>
      <c r="V3172" s="10"/>
      <c r="W3172" s="10"/>
      <c r="X3172" s="50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0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  <c r="EY3172" s="1"/>
      <c r="EZ3172" s="1"/>
      <c r="FA3172" s="1"/>
      <c r="FB3172" s="1"/>
      <c r="FC3172" s="1"/>
      <c r="FD3172" s="1"/>
      <c r="FE3172" s="1"/>
      <c r="FF3172" s="1"/>
      <c r="FG3172" s="1"/>
      <c r="FH3172" s="1"/>
      <c r="FI3172" s="1"/>
      <c r="FJ3172" s="1"/>
    </row>
    <row r="3173" spans="1:166" x14ac:dyDescent="0.15">
      <c r="A3173" s="65"/>
      <c r="B3173" s="15"/>
      <c r="C3173" s="7"/>
      <c r="D3173" s="13"/>
      <c r="E3173" s="14"/>
      <c r="F3173" s="14"/>
      <c r="G3173" s="14"/>
      <c r="H3173" s="14"/>
      <c r="I3173" s="13"/>
      <c r="J3173" s="5"/>
      <c r="K3173" s="2"/>
      <c r="L3173" s="18"/>
      <c r="M3173" s="12"/>
      <c r="N3173" s="12"/>
      <c r="O3173" s="18"/>
      <c r="P3173" s="14"/>
      <c r="Q3173" s="27"/>
      <c r="R3173" s="14"/>
      <c r="S3173" s="4"/>
      <c r="T3173" s="5"/>
      <c r="U3173" s="10"/>
      <c r="V3173" s="10"/>
      <c r="W3173" s="10"/>
      <c r="X3173" s="50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0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  <c r="EY3173" s="1"/>
      <c r="EZ3173" s="1"/>
      <c r="FA3173" s="1"/>
      <c r="FB3173" s="1"/>
      <c r="FC3173" s="1"/>
      <c r="FD3173" s="1"/>
      <c r="FE3173" s="1"/>
      <c r="FF3173" s="1"/>
      <c r="FG3173" s="1"/>
      <c r="FH3173" s="1"/>
      <c r="FI3173" s="1"/>
      <c r="FJ3173" s="1"/>
    </row>
    <row r="3174" spans="1:166" x14ac:dyDescent="0.15">
      <c r="A3174" s="65"/>
      <c r="B3174" s="15"/>
      <c r="C3174" s="7"/>
      <c r="D3174" s="13"/>
      <c r="E3174" s="14"/>
      <c r="F3174" s="14"/>
      <c r="G3174" s="14"/>
      <c r="H3174" s="14"/>
      <c r="I3174" s="13"/>
      <c r="J3174" s="5"/>
      <c r="K3174" s="2"/>
      <c r="L3174" s="18"/>
      <c r="M3174" s="12"/>
      <c r="N3174" s="12"/>
      <c r="O3174" s="18"/>
      <c r="P3174" s="14"/>
      <c r="Q3174" s="27"/>
      <c r="R3174" s="14"/>
      <c r="S3174" s="4"/>
      <c r="T3174" s="5"/>
      <c r="U3174" s="10"/>
      <c r="V3174" s="10"/>
      <c r="W3174" s="10"/>
      <c r="X3174" s="50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0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  <c r="EY3174" s="1"/>
      <c r="EZ3174" s="1"/>
      <c r="FA3174" s="1"/>
      <c r="FB3174" s="1"/>
      <c r="FC3174" s="1"/>
      <c r="FD3174" s="1"/>
      <c r="FE3174" s="1"/>
      <c r="FF3174" s="1"/>
      <c r="FG3174" s="1"/>
      <c r="FH3174" s="1"/>
      <c r="FI3174" s="1"/>
      <c r="FJ3174" s="1"/>
    </row>
    <row r="3175" spans="1:166" x14ac:dyDescent="0.15">
      <c r="A3175" s="65"/>
      <c r="B3175" s="15"/>
      <c r="C3175" s="7"/>
      <c r="D3175" s="13"/>
      <c r="E3175" s="14"/>
      <c r="F3175" s="14"/>
      <c r="G3175" s="14"/>
      <c r="H3175" s="14"/>
      <c r="I3175" s="13"/>
      <c r="J3175" s="5"/>
      <c r="K3175" s="2"/>
      <c r="L3175" s="18"/>
      <c r="M3175" s="12"/>
      <c r="N3175" s="12"/>
      <c r="O3175" s="18"/>
      <c r="P3175" s="14"/>
      <c r="Q3175" s="27"/>
      <c r="R3175" s="14"/>
      <c r="S3175" s="4"/>
      <c r="T3175" s="5"/>
      <c r="U3175" s="10"/>
      <c r="V3175" s="10"/>
      <c r="W3175" s="10"/>
      <c r="X3175" s="50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0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  <c r="EY3175" s="1"/>
      <c r="EZ3175" s="1"/>
      <c r="FA3175" s="1"/>
      <c r="FB3175" s="1"/>
      <c r="FC3175" s="1"/>
      <c r="FD3175" s="1"/>
      <c r="FE3175" s="1"/>
      <c r="FF3175" s="1"/>
      <c r="FG3175" s="1"/>
      <c r="FH3175" s="1"/>
      <c r="FI3175" s="1"/>
      <c r="FJ3175" s="1"/>
    </row>
    <row r="3176" spans="1:166" x14ac:dyDescent="0.15">
      <c r="A3176" s="65"/>
      <c r="B3176" s="15"/>
      <c r="C3176" s="7"/>
      <c r="D3176" s="13"/>
      <c r="E3176" s="14"/>
      <c r="F3176" s="14"/>
      <c r="G3176" s="14"/>
      <c r="H3176" s="14"/>
      <c r="I3176" s="13"/>
      <c r="J3176" s="5"/>
      <c r="K3176" s="2"/>
      <c r="L3176" s="18"/>
      <c r="M3176" s="12"/>
      <c r="N3176" s="12"/>
      <c r="O3176" s="18"/>
      <c r="P3176" s="14"/>
      <c r="Q3176" s="27"/>
      <c r="R3176" s="14"/>
      <c r="S3176" s="4"/>
      <c r="T3176" s="5"/>
      <c r="U3176" s="10"/>
      <c r="V3176" s="10"/>
      <c r="W3176" s="10"/>
      <c r="X3176" s="50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0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  <c r="EY3176" s="1"/>
      <c r="EZ3176" s="1"/>
      <c r="FA3176" s="1"/>
      <c r="FB3176" s="1"/>
      <c r="FC3176" s="1"/>
      <c r="FD3176" s="1"/>
      <c r="FE3176" s="1"/>
      <c r="FF3176" s="1"/>
      <c r="FG3176" s="1"/>
      <c r="FH3176" s="1"/>
      <c r="FI3176" s="1"/>
      <c r="FJ3176" s="1"/>
    </row>
    <row r="3177" spans="1:166" x14ac:dyDescent="0.15">
      <c r="A3177" s="65"/>
      <c r="B3177" s="15"/>
      <c r="C3177" s="7"/>
      <c r="D3177" s="13"/>
      <c r="E3177" s="14"/>
      <c r="F3177" s="14"/>
      <c r="G3177" s="14"/>
      <c r="H3177" s="14"/>
      <c r="I3177" s="13"/>
      <c r="J3177" s="5"/>
      <c r="K3177" s="2"/>
      <c r="L3177" s="18"/>
      <c r="M3177" s="12"/>
      <c r="N3177" s="12"/>
      <c r="O3177" s="18"/>
      <c r="P3177" s="14"/>
      <c r="Q3177" s="27"/>
      <c r="R3177" s="14"/>
      <c r="S3177" s="4"/>
      <c r="T3177" s="5"/>
      <c r="U3177" s="10"/>
      <c r="V3177" s="10"/>
      <c r="W3177" s="10"/>
      <c r="X3177" s="50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0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  <c r="EY3177" s="1"/>
      <c r="EZ3177" s="1"/>
      <c r="FA3177" s="1"/>
      <c r="FB3177" s="1"/>
      <c r="FC3177" s="1"/>
      <c r="FD3177" s="1"/>
      <c r="FE3177" s="1"/>
      <c r="FF3177" s="1"/>
      <c r="FG3177" s="1"/>
      <c r="FH3177" s="1"/>
      <c r="FI3177" s="1"/>
      <c r="FJ3177" s="1"/>
    </row>
    <row r="3178" spans="1:166" x14ac:dyDescent="0.15">
      <c r="A3178" s="65"/>
      <c r="B3178" s="15"/>
      <c r="C3178" s="7"/>
      <c r="D3178" s="13"/>
      <c r="E3178" s="14"/>
      <c r="F3178" s="14"/>
      <c r="G3178" s="14"/>
      <c r="H3178" s="14"/>
      <c r="I3178" s="13"/>
      <c r="J3178" s="5"/>
      <c r="K3178" s="2"/>
      <c r="L3178" s="18"/>
      <c r="M3178" s="12"/>
      <c r="N3178" s="12"/>
      <c r="O3178" s="18"/>
      <c r="P3178" s="14"/>
      <c r="Q3178" s="27"/>
      <c r="R3178" s="14"/>
      <c r="S3178" s="4"/>
      <c r="T3178" s="5"/>
      <c r="U3178" s="10"/>
      <c r="V3178" s="10"/>
      <c r="W3178" s="10"/>
      <c r="X3178" s="50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0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  <c r="EY3178" s="1"/>
      <c r="EZ3178" s="1"/>
      <c r="FA3178" s="1"/>
      <c r="FB3178" s="1"/>
      <c r="FC3178" s="1"/>
      <c r="FD3178" s="1"/>
      <c r="FE3178" s="1"/>
      <c r="FF3178" s="1"/>
      <c r="FG3178" s="1"/>
      <c r="FH3178" s="1"/>
      <c r="FI3178" s="1"/>
      <c r="FJ3178" s="1"/>
    </row>
    <row r="3179" spans="1:166" x14ac:dyDescent="0.15">
      <c r="A3179" s="65"/>
      <c r="B3179" s="15"/>
      <c r="C3179" s="7"/>
      <c r="D3179" s="13"/>
      <c r="E3179" s="14"/>
      <c r="F3179" s="14"/>
      <c r="G3179" s="14"/>
      <c r="H3179" s="14"/>
      <c r="I3179" s="13"/>
      <c r="J3179" s="5"/>
      <c r="K3179" s="2"/>
      <c r="L3179" s="18"/>
      <c r="M3179" s="12"/>
      <c r="N3179" s="12"/>
      <c r="O3179" s="18"/>
      <c r="P3179" s="14"/>
      <c r="Q3179" s="27"/>
      <c r="R3179" s="14"/>
      <c r="S3179" s="4"/>
      <c r="T3179" s="5"/>
      <c r="U3179" s="10"/>
      <c r="V3179" s="10"/>
      <c r="W3179" s="10"/>
      <c r="X3179" s="50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0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  <c r="EY3179" s="1"/>
      <c r="EZ3179" s="1"/>
      <c r="FA3179" s="1"/>
      <c r="FB3179" s="1"/>
      <c r="FC3179" s="1"/>
      <c r="FD3179" s="1"/>
      <c r="FE3179" s="1"/>
      <c r="FF3179" s="1"/>
      <c r="FG3179" s="1"/>
      <c r="FH3179" s="1"/>
      <c r="FI3179" s="1"/>
      <c r="FJ3179" s="1"/>
    </row>
    <row r="3180" spans="1:166" x14ac:dyDescent="0.15">
      <c r="A3180" s="65"/>
      <c r="B3180" s="15"/>
      <c r="C3180" s="7"/>
      <c r="D3180" s="13"/>
      <c r="E3180" s="14"/>
      <c r="F3180" s="14"/>
      <c r="G3180" s="14"/>
      <c r="H3180" s="14"/>
      <c r="I3180" s="13"/>
      <c r="J3180" s="5"/>
      <c r="K3180" s="2"/>
      <c r="L3180" s="18"/>
      <c r="M3180" s="12"/>
      <c r="N3180" s="12"/>
      <c r="O3180" s="18"/>
      <c r="P3180" s="14"/>
      <c r="Q3180" s="27"/>
      <c r="R3180" s="14"/>
      <c r="S3180" s="4"/>
      <c r="T3180" s="5"/>
      <c r="U3180" s="10"/>
      <c r="V3180" s="10"/>
      <c r="W3180" s="10"/>
      <c r="X3180" s="50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0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  <c r="EY3180" s="1"/>
      <c r="EZ3180" s="1"/>
      <c r="FA3180" s="1"/>
      <c r="FB3180" s="1"/>
      <c r="FC3180" s="1"/>
      <c r="FD3180" s="1"/>
      <c r="FE3180" s="1"/>
      <c r="FF3180" s="1"/>
      <c r="FG3180" s="1"/>
      <c r="FH3180" s="1"/>
      <c r="FI3180" s="1"/>
      <c r="FJ3180" s="1"/>
    </row>
    <row r="3181" spans="1:166" x14ac:dyDescent="0.15">
      <c r="A3181" s="65"/>
      <c r="B3181" s="15"/>
      <c r="C3181" s="7"/>
      <c r="D3181" s="13"/>
      <c r="E3181" s="14"/>
      <c r="F3181" s="14"/>
      <c r="G3181" s="14"/>
      <c r="H3181" s="14"/>
      <c r="I3181" s="13"/>
      <c r="J3181" s="5"/>
      <c r="K3181" s="2"/>
      <c r="L3181" s="18"/>
      <c r="M3181" s="12"/>
      <c r="N3181" s="12"/>
      <c r="O3181" s="18"/>
      <c r="P3181" s="14"/>
      <c r="Q3181" s="27"/>
      <c r="R3181" s="14"/>
      <c r="S3181" s="4"/>
      <c r="T3181" s="5"/>
      <c r="U3181" s="10"/>
      <c r="V3181" s="10"/>
      <c r="W3181" s="10"/>
      <c r="X3181" s="50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0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  <c r="EY3181" s="1"/>
      <c r="EZ3181" s="1"/>
      <c r="FA3181" s="1"/>
      <c r="FB3181" s="1"/>
      <c r="FC3181" s="1"/>
      <c r="FD3181" s="1"/>
      <c r="FE3181" s="1"/>
      <c r="FF3181" s="1"/>
      <c r="FG3181" s="1"/>
      <c r="FH3181" s="1"/>
      <c r="FI3181" s="1"/>
      <c r="FJ3181" s="1"/>
    </row>
    <row r="3182" spans="1:166" x14ac:dyDescent="0.15">
      <c r="A3182" s="65"/>
      <c r="B3182" s="15"/>
      <c r="C3182" s="7"/>
      <c r="D3182" s="13"/>
      <c r="E3182" s="14"/>
      <c r="F3182" s="14"/>
      <c r="G3182" s="14"/>
      <c r="H3182" s="14"/>
      <c r="I3182" s="13"/>
      <c r="J3182" s="5"/>
      <c r="K3182" s="2"/>
      <c r="L3182" s="18"/>
      <c r="M3182" s="12"/>
      <c r="N3182" s="12"/>
      <c r="O3182" s="18"/>
      <c r="P3182" s="14"/>
      <c r="Q3182" s="27"/>
      <c r="R3182" s="14"/>
      <c r="S3182" s="4"/>
      <c r="T3182" s="5"/>
      <c r="U3182" s="10"/>
      <c r="V3182" s="10"/>
      <c r="W3182" s="10"/>
      <c r="X3182" s="50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0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  <c r="EY3182" s="1"/>
      <c r="EZ3182" s="1"/>
      <c r="FA3182" s="1"/>
      <c r="FB3182" s="1"/>
      <c r="FC3182" s="1"/>
      <c r="FD3182" s="1"/>
      <c r="FE3182" s="1"/>
      <c r="FF3182" s="1"/>
      <c r="FG3182" s="1"/>
      <c r="FH3182" s="1"/>
      <c r="FI3182" s="1"/>
      <c r="FJ3182" s="1"/>
    </row>
    <row r="3183" spans="1:166" x14ac:dyDescent="0.15">
      <c r="A3183" s="65"/>
      <c r="B3183" s="15"/>
      <c r="C3183" s="7"/>
      <c r="D3183" s="13"/>
      <c r="E3183" s="14"/>
      <c r="F3183" s="14"/>
      <c r="G3183" s="14"/>
      <c r="H3183" s="14"/>
      <c r="I3183" s="13"/>
      <c r="J3183" s="5"/>
      <c r="K3183" s="2"/>
      <c r="L3183" s="18"/>
      <c r="M3183" s="12"/>
      <c r="N3183" s="12"/>
      <c r="O3183" s="18"/>
      <c r="P3183" s="14"/>
      <c r="Q3183" s="27"/>
      <c r="R3183" s="14"/>
      <c r="S3183" s="4"/>
      <c r="T3183" s="5"/>
      <c r="U3183" s="10"/>
      <c r="V3183" s="10"/>
      <c r="W3183" s="10"/>
      <c r="X3183" s="50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0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  <c r="EY3183" s="1"/>
      <c r="EZ3183" s="1"/>
      <c r="FA3183" s="1"/>
      <c r="FB3183" s="1"/>
      <c r="FC3183" s="1"/>
      <c r="FD3183" s="1"/>
      <c r="FE3183" s="1"/>
      <c r="FF3183" s="1"/>
      <c r="FG3183" s="1"/>
      <c r="FH3183" s="1"/>
      <c r="FI3183" s="1"/>
      <c r="FJ3183" s="1"/>
    </row>
    <row r="3184" spans="1:166" x14ac:dyDescent="0.15">
      <c r="A3184" s="65"/>
      <c r="B3184" s="15"/>
      <c r="C3184" s="7"/>
      <c r="D3184" s="13"/>
      <c r="E3184" s="14"/>
      <c r="F3184" s="14"/>
      <c r="G3184" s="14"/>
      <c r="H3184" s="14"/>
      <c r="I3184" s="13"/>
      <c r="J3184" s="5"/>
      <c r="K3184" s="2"/>
      <c r="L3184" s="18"/>
      <c r="M3184" s="12"/>
      <c r="N3184" s="12"/>
      <c r="O3184" s="18"/>
      <c r="P3184" s="14"/>
      <c r="Q3184" s="27"/>
      <c r="R3184" s="14"/>
      <c r="S3184" s="4"/>
      <c r="T3184" s="5"/>
      <c r="U3184" s="10"/>
      <c r="V3184" s="10"/>
      <c r="W3184" s="10"/>
      <c r="X3184" s="50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0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  <c r="EY3184" s="1"/>
      <c r="EZ3184" s="1"/>
      <c r="FA3184" s="1"/>
      <c r="FB3184" s="1"/>
      <c r="FC3184" s="1"/>
      <c r="FD3184" s="1"/>
      <c r="FE3184" s="1"/>
      <c r="FF3184" s="1"/>
      <c r="FG3184" s="1"/>
      <c r="FH3184" s="1"/>
      <c r="FI3184" s="1"/>
      <c r="FJ3184" s="1"/>
    </row>
    <row r="3185" spans="1:166" x14ac:dyDescent="0.15">
      <c r="A3185" s="65"/>
      <c r="B3185" s="15"/>
      <c r="C3185" s="7"/>
      <c r="D3185" s="13"/>
      <c r="E3185" s="14"/>
      <c r="F3185" s="14"/>
      <c r="G3185" s="14"/>
      <c r="H3185" s="14"/>
      <c r="I3185" s="13"/>
      <c r="J3185" s="5"/>
      <c r="K3185" s="2"/>
      <c r="L3185" s="18"/>
      <c r="M3185" s="12"/>
      <c r="N3185" s="12"/>
      <c r="O3185" s="18"/>
      <c r="P3185" s="14"/>
      <c r="Q3185" s="27"/>
      <c r="R3185" s="14"/>
      <c r="S3185" s="4"/>
      <c r="T3185" s="5"/>
      <c r="U3185" s="10"/>
      <c r="V3185" s="10"/>
      <c r="W3185" s="10"/>
      <c r="X3185" s="50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0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  <c r="EY3185" s="1"/>
      <c r="EZ3185" s="1"/>
      <c r="FA3185" s="1"/>
      <c r="FB3185" s="1"/>
      <c r="FC3185" s="1"/>
      <c r="FD3185" s="1"/>
      <c r="FE3185" s="1"/>
      <c r="FF3185" s="1"/>
      <c r="FG3185" s="1"/>
      <c r="FH3185" s="1"/>
      <c r="FI3185" s="1"/>
      <c r="FJ3185" s="1"/>
    </row>
    <row r="3186" spans="1:166" x14ac:dyDescent="0.15">
      <c r="A3186" s="65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8"/>
      <c r="M3186" s="12"/>
      <c r="N3186" s="12"/>
      <c r="O3186" s="18"/>
      <c r="P3186" s="14"/>
      <c r="Q3186" s="27"/>
      <c r="R3186" s="14"/>
      <c r="S3186" s="4"/>
      <c r="T3186" s="5"/>
      <c r="U3186" s="10"/>
      <c r="V3186" s="10"/>
      <c r="W3186" s="10"/>
      <c r="X3186" s="50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0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  <c r="EY3186" s="1"/>
      <c r="EZ3186" s="1"/>
      <c r="FA3186" s="1"/>
      <c r="FB3186" s="1"/>
      <c r="FC3186" s="1"/>
      <c r="FD3186" s="1"/>
      <c r="FE3186" s="1"/>
      <c r="FF3186" s="1"/>
      <c r="FG3186" s="1"/>
      <c r="FH3186" s="1"/>
      <c r="FI3186" s="1"/>
      <c r="FJ3186" s="1"/>
    </row>
    <row r="3187" spans="1:166" x14ac:dyDescent="0.15">
      <c r="A3187" s="65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8"/>
      <c r="M3187" s="12"/>
      <c r="N3187" s="12"/>
      <c r="O3187" s="18"/>
      <c r="P3187" s="14"/>
      <c r="Q3187" s="27"/>
      <c r="R3187" s="14"/>
      <c r="S3187" s="4"/>
      <c r="T3187" s="5"/>
      <c r="U3187" s="10"/>
      <c r="V3187" s="10"/>
      <c r="W3187" s="10"/>
      <c r="X3187" s="50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0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  <c r="EY3187" s="1"/>
      <c r="EZ3187" s="1"/>
      <c r="FA3187" s="1"/>
      <c r="FB3187" s="1"/>
      <c r="FC3187" s="1"/>
      <c r="FD3187" s="1"/>
      <c r="FE3187" s="1"/>
      <c r="FF3187" s="1"/>
      <c r="FG3187" s="1"/>
      <c r="FH3187" s="1"/>
      <c r="FI3187" s="1"/>
      <c r="FJ3187" s="1"/>
    </row>
    <row r="3188" spans="1:166" x14ac:dyDescent="0.15">
      <c r="A3188" s="65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8"/>
      <c r="M3188" s="12"/>
      <c r="N3188" s="12"/>
      <c r="O3188" s="18"/>
      <c r="P3188" s="14"/>
      <c r="Q3188" s="27"/>
      <c r="R3188" s="14"/>
      <c r="S3188" s="4"/>
      <c r="T3188" s="5"/>
      <c r="U3188" s="10"/>
      <c r="V3188" s="10"/>
      <c r="W3188" s="10"/>
      <c r="X3188" s="50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0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  <c r="EY3188" s="1"/>
      <c r="EZ3188" s="1"/>
      <c r="FA3188" s="1"/>
      <c r="FB3188" s="1"/>
      <c r="FC3188" s="1"/>
      <c r="FD3188" s="1"/>
      <c r="FE3188" s="1"/>
      <c r="FF3188" s="1"/>
      <c r="FG3188" s="1"/>
      <c r="FH3188" s="1"/>
      <c r="FI3188" s="1"/>
      <c r="FJ3188" s="1"/>
    </row>
    <row r="3189" spans="1:166" x14ac:dyDescent="0.15">
      <c r="A3189" s="65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8"/>
      <c r="M3189" s="12"/>
      <c r="N3189" s="12"/>
      <c r="O3189" s="18"/>
      <c r="P3189" s="14"/>
      <c r="Q3189" s="27"/>
      <c r="R3189" s="14"/>
      <c r="S3189" s="4"/>
      <c r="T3189" s="5"/>
      <c r="U3189" s="10"/>
      <c r="V3189" s="10"/>
      <c r="W3189" s="10"/>
      <c r="X3189" s="50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0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  <c r="EY3189" s="1"/>
      <c r="EZ3189" s="1"/>
      <c r="FA3189" s="1"/>
      <c r="FB3189" s="1"/>
      <c r="FC3189" s="1"/>
      <c r="FD3189" s="1"/>
      <c r="FE3189" s="1"/>
      <c r="FF3189" s="1"/>
      <c r="FG3189" s="1"/>
      <c r="FH3189" s="1"/>
      <c r="FI3189" s="1"/>
      <c r="FJ3189" s="1"/>
    </row>
    <row r="3190" spans="1:166" x14ac:dyDescent="0.15">
      <c r="A3190" s="65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8"/>
      <c r="M3190" s="12"/>
      <c r="N3190" s="12"/>
      <c r="O3190" s="18"/>
      <c r="P3190" s="14"/>
      <c r="Q3190" s="27"/>
      <c r="R3190" s="14"/>
      <c r="S3190" s="4"/>
      <c r="T3190" s="5"/>
      <c r="U3190" s="10"/>
      <c r="V3190" s="10"/>
      <c r="W3190" s="10"/>
      <c r="X3190" s="50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0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  <c r="EY3190" s="1"/>
      <c r="EZ3190" s="1"/>
      <c r="FA3190" s="1"/>
      <c r="FB3190" s="1"/>
      <c r="FC3190" s="1"/>
      <c r="FD3190" s="1"/>
      <c r="FE3190" s="1"/>
      <c r="FF3190" s="1"/>
      <c r="FG3190" s="1"/>
      <c r="FH3190" s="1"/>
      <c r="FI3190" s="1"/>
      <c r="FJ3190" s="1"/>
    </row>
    <row r="3191" spans="1:166" x14ac:dyDescent="0.15">
      <c r="A3191" s="65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8"/>
      <c r="M3191" s="12"/>
      <c r="N3191" s="12"/>
      <c r="O3191" s="18"/>
      <c r="P3191" s="14"/>
      <c r="Q3191" s="27"/>
      <c r="R3191" s="14"/>
      <c r="S3191" s="4"/>
      <c r="T3191" s="5"/>
      <c r="U3191" s="10"/>
      <c r="V3191" s="10"/>
      <c r="W3191" s="10"/>
      <c r="X3191" s="50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0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  <c r="EY3191" s="1"/>
      <c r="EZ3191" s="1"/>
      <c r="FA3191" s="1"/>
      <c r="FB3191" s="1"/>
      <c r="FC3191" s="1"/>
      <c r="FD3191" s="1"/>
      <c r="FE3191" s="1"/>
      <c r="FF3191" s="1"/>
      <c r="FG3191" s="1"/>
      <c r="FH3191" s="1"/>
      <c r="FI3191" s="1"/>
      <c r="FJ3191" s="1"/>
    </row>
    <row r="3192" spans="1:166" x14ac:dyDescent="0.15">
      <c r="A3192" s="65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8"/>
      <c r="M3192" s="12"/>
      <c r="N3192" s="12"/>
      <c r="O3192" s="18"/>
      <c r="P3192" s="14"/>
      <c r="Q3192" s="27"/>
      <c r="R3192" s="14"/>
      <c r="S3192" s="4"/>
      <c r="T3192" s="5"/>
      <c r="U3192" s="10"/>
      <c r="V3192" s="10"/>
      <c r="W3192" s="10"/>
      <c r="X3192" s="50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0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  <c r="EY3192" s="1"/>
      <c r="EZ3192" s="1"/>
      <c r="FA3192" s="1"/>
      <c r="FB3192" s="1"/>
      <c r="FC3192" s="1"/>
      <c r="FD3192" s="1"/>
      <c r="FE3192" s="1"/>
      <c r="FF3192" s="1"/>
      <c r="FG3192" s="1"/>
      <c r="FH3192" s="1"/>
      <c r="FI3192" s="1"/>
      <c r="FJ3192" s="1"/>
    </row>
    <row r="3193" spans="1:166" x14ac:dyDescent="0.15">
      <c r="A3193" s="65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8"/>
      <c r="M3193" s="12"/>
      <c r="N3193" s="12"/>
      <c r="O3193" s="18"/>
      <c r="P3193" s="14"/>
      <c r="Q3193" s="27"/>
      <c r="R3193" s="14"/>
      <c r="S3193" s="4"/>
      <c r="T3193" s="5"/>
      <c r="U3193" s="10"/>
      <c r="V3193" s="10"/>
      <c r="W3193" s="10"/>
      <c r="X3193" s="50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0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  <c r="EY3193" s="1"/>
      <c r="EZ3193" s="1"/>
      <c r="FA3193" s="1"/>
      <c r="FB3193" s="1"/>
      <c r="FC3193" s="1"/>
      <c r="FD3193" s="1"/>
      <c r="FE3193" s="1"/>
      <c r="FF3193" s="1"/>
      <c r="FG3193" s="1"/>
      <c r="FH3193" s="1"/>
      <c r="FI3193" s="1"/>
      <c r="FJ3193" s="1"/>
    </row>
    <row r="3194" spans="1:166" x14ac:dyDescent="0.15">
      <c r="A3194" s="65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8"/>
      <c r="M3194" s="12"/>
      <c r="N3194" s="12"/>
      <c r="O3194" s="18"/>
      <c r="P3194" s="14"/>
      <c r="Q3194" s="27"/>
      <c r="R3194" s="14"/>
      <c r="S3194" s="4"/>
      <c r="T3194" s="5"/>
      <c r="U3194" s="10"/>
      <c r="V3194" s="10"/>
      <c r="W3194" s="10"/>
      <c r="X3194" s="50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0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  <c r="EY3194" s="1"/>
      <c r="EZ3194" s="1"/>
      <c r="FA3194" s="1"/>
      <c r="FB3194" s="1"/>
      <c r="FC3194" s="1"/>
      <c r="FD3194" s="1"/>
      <c r="FE3194" s="1"/>
      <c r="FF3194" s="1"/>
      <c r="FG3194" s="1"/>
      <c r="FH3194" s="1"/>
      <c r="FI3194" s="1"/>
      <c r="FJ3194" s="1"/>
    </row>
    <row r="3195" spans="1:166" x14ac:dyDescent="0.15">
      <c r="A3195" s="65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8"/>
      <c r="M3195" s="12"/>
      <c r="N3195" s="12"/>
      <c r="O3195" s="18"/>
      <c r="P3195" s="14"/>
      <c r="Q3195" s="27"/>
      <c r="R3195" s="14"/>
      <c r="S3195" s="4"/>
      <c r="T3195" s="5"/>
      <c r="U3195" s="10"/>
      <c r="V3195" s="10"/>
      <c r="W3195" s="10"/>
      <c r="X3195" s="50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0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  <c r="EY3195" s="1"/>
      <c r="EZ3195" s="1"/>
      <c r="FA3195" s="1"/>
      <c r="FB3195" s="1"/>
      <c r="FC3195" s="1"/>
      <c r="FD3195" s="1"/>
      <c r="FE3195" s="1"/>
      <c r="FF3195" s="1"/>
      <c r="FG3195" s="1"/>
      <c r="FH3195" s="1"/>
      <c r="FI3195" s="1"/>
      <c r="FJ3195" s="1"/>
    </row>
    <row r="3196" spans="1:166" x14ac:dyDescent="0.15">
      <c r="A3196" s="65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8"/>
      <c r="M3196" s="12"/>
      <c r="N3196" s="12"/>
      <c r="O3196" s="18"/>
      <c r="P3196" s="14"/>
      <c r="Q3196" s="27"/>
      <c r="R3196" s="14"/>
      <c r="S3196" s="4"/>
      <c r="T3196" s="5"/>
      <c r="U3196" s="10"/>
      <c r="V3196" s="10"/>
      <c r="W3196" s="10"/>
      <c r="X3196" s="50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0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  <c r="EY3196" s="1"/>
      <c r="EZ3196" s="1"/>
      <c r="FA3196" s="1"/>
      <c r="FB3196" s="1"/>
      <c r="FC3196" s="1"/>
      <c r="FD3196" s="1"/>
      <c r="FE3196" s="1"/>
      <c r="FF3196" s="1"/>
      <c r="FG3196" s="1"/>
      <c r="FH3196" s="1"/>
      <c r="FI3196" s="1"/>
      <c r="FJ3196" s="1"/>
    </row>
    <row r="3197" spans="1:166" x14ac:dyDescent="0.15">
      <c r="A3197" s="65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8"/>
      <c r="M3197" s="12"/>
      <c r="N3197" s="12"/>
      <c r="O3197" s="18"/>
      <c r="P3197" s="14"/>
      <c r="Q3197" s="27"/>
      <c r="R3197" s="14"/>
      <c r="S3197" s="4"/>
      <c r="T3197" s="5"/>
      <c r="U3197" s="10"/>
      <c r="V3197" s="10"/>
      <c r="W3197" s="10"/>
      <c r="X3197" s="50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0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  <c r="EY3197" s="1"/>
      <c r="EZ3197" s="1"/>
      <c r="FA3197" s="1"/>
      <c r="FB3197" s="1"/>
      <c r="FC3197" s="1"/>
      <c r="FD3197" s="1"/>
      <c r="FE3197" s="1"/>
      <c r="FF3197" s="1"/>
      <c r="FG3197" s="1"/>
      <c r="FH3197" s="1"/>
      <c r="FI3197" s="1"/>
      <c r="FJ3197" s="1"/>
    </row>
    <row r="3198" spans="1:166" x14ac:dyDescent="0.15">
      <c r="A3198" s="65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8"/>
      <c r="M3198" s="12"/>
      <c r="N3198" s="12"/>
      <c r="O3198" s="18"/>
      <c r="P3198" s="14"/>
      <c r="Q3198" s="27"/>
      <c r="R3198" s="14"/>
      <c r="S3198" s="4"/>
      <c r="T3198" s="5"/>
      <c r="U3198" s="10"/>
      <c r="V3198" s="10"/>
      <c r="W3198" s="10"/>
      <c r="X3198" s="50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0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  <c r="EY3198" s="1"/>
      <c r="EZ3198" s="1"/>
      <c r="FA3198" s="1"/>
      <c r="FB3198" s="1"/>
      <c r="FC3198" s="1"/>
      <c r="FD3198" s="1"/>
      <c r="FE3198" s="1"/>
      <c r="FF3198" s="1"/>
      <c r="FG3198" s="1"/>
      <c r="FH3198" s="1"/>
      <c r="FI3198" s="1"/>
      <c r="FJ3198" s="1"/>
    </row>
    <row r="3199" spans="1:166" x14ac:dyDescent="0.15">
      <c r="A3199" s="65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8"/>
      <c r="M3199" s="12"/>
      <c r="N3199" s="12"/>
      <c r="O3199" s="18"/>
      <c r="P3199" s="14"/>
      <c r="Q3199" s="27"/>
      <c r="R3199" s="14"/>
      <c r="S3199" s="4"/>
      <c r="T3199" s="5"/>
      <c r="U3199" s="10"/>
      <c r="V3199" s="10"/>
      <c r="W3199" s="10"/>
      <c r="X3199" s="50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0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  <c r="EY3199" s="1"/>
      <c r="EZ3199" s="1"/>
      <c r="FA3199" s="1"/>
      <c r="FB3199" s="1"/>
      <c r="FC3199" s="1"/>
      <c r="FD3199" s="1"/>
      <c r="FE3199" s="1"/>
      <c r="FF3199" s="1"/>
      <c r="FG3199" s="1"/>
      <c r="FH3199" s="1"/>
      <c r="FI3199" s="1"/>
      <c r="FJ3199" s="1"/>
    </row>
    <row r="3200" spans="1:166" x14ac:dyDescent="0.15">
      <c r="A3200" s="65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8"/>
      <c r="M3200" s="12"/>
      <c r="N3200" s="12"/>
      <c r="O3200" s="18"/>
      <c r="P3200" s="14"/>
      <c r="Q3200" s="27"/>
      <c r="R3200" s="14"/>
      <c r="S3200" s="4"/>
      <c r="T3200" s="5"/>
      <c r="U3200" s="10"/>
      <c r="V3200" s="10"/>
      <c r="W3200" s="10"/>
      <c r="X3200" s="50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0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  <c r="EY3200" s="1"/>
      <c r="EZ3200" s="1"/>
      <c r="FA3200" s="1"/>
      <c r="FB3200" s="1"/>
      <c r="FC3200" s="1"/>
      <c r="FD3200" s="1"/>
      <c r="FE3200" s="1"/>
      <c r="FF3200" s="1"/>
      <c r="FG3200" s="1"/>
      <c r="FH3200" s="1"/>
      <c r="FI3200" s="1"/>
      <c r="FJ3200" s="1"/>
    </row>
    <row r="3201" spans="1:166" x14ac:dyDescent="0.15">
      <c r="A3201" s="65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8"/>
      <c r="M3201" s="12"/>
      <c r="N3201" s="12"/>
      <c r="O3201" s="18"/>
      <c r="P3201" s="14"/>
      <c r="Q3201" s="27"/>
      <c r="R3201" s="14"/>
      <c r="S3201" s="4"/>
      <c r="T3201" s="5"/>
      <c r="U3201" s="10"/>
      <c r="V3201" s="10"/>
      <c r="W3201" s="10"/>
      <c r="X3201" s="50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0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  <c r="EY3201" s="1"/>
      <c r="EZ3201" s="1"/>
      <c r="FA3201" s="1"/>
      <c r="FB3201" s="1"/>
      <c r="FC3201" s="1"/>
      <c r="FD3201" s="1"/>
      <c r="FE3201" s="1"/>
      <c r="FF3201" s="1"/>
      <c r="FG3201" s="1"/>
      <c r="FH3201" s="1"/>
      <c r="FI3201" s="1"/>
      <c r="FJ3201" s="1"/>
    </row>
    <row r="3202" spans="1:166" x14ac:dyDescent="0.15">
      <c r="A3202" s="65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8"/>
      <c r="M3202" s="12"/>
      <c r="N3202" s="12"/>
      <c r="O3202" s="18"/>
      <c r="P3202" s="14"/>
      <c r="Q3202" s="27"/>
      <c r="R3202" s="14"/>
      <c r="S3202" s="4"/>
      <c r="T3202" s="5"/>
      <c r="U3202" s="10"/>
      <c r="V3202" s="10"/>
      <c r="W3202" s="10"/>
      <c r="X3202" s="50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0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  <c r="EY3202" s="1"/>
      <c r="EZ3202" s="1"/>
      <c r="FA3202" s="1"/>
      <c r="FB3202" s="1"/>
      <c r="FC3202" s="1"/>
      <c r="FD3202" s="1"/>
      <c r="FE3202" s="1"/>
      <c r="FF3202" s="1"/>
      <c r="FG3202" s="1"/>
      <c r="FH3202" s="1"/>
      <c r="FI3202" s="1"/>
      <c r="FJ3202" s="1"/>
    </row>
    <row r="3203" spans="1:166" x14ac:dyDescent="0.15">
      <c r="A3203" s="65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8"/>
      <c r="M3203" s="12"/>
      <c r="N3203" s="12"/>
      <c r="O3203" s="18"/>
      <c r="P3203" s="14"/>
      <c r="Q3203" s="27"/>
      <c r="R3203" s="14"/>
      <c r="S3203" s="4"/>
      <c r="T3203" s="5"/>
      <c r="U3203" s="10"/>
      <c r="V3203" s="10"/>
      <c r="W3203" s="10"/>
      <c r="X3203" s="50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0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  <c r="EY3203" s="1"/>
      <c r="EZ3203" s="1"/>
      <c r="FA3203" s="1"/>
      <c r="FB3203" s="1"/>
      <c r="FC3203" s="1"/>
      <c r="FD3203" s="1"/>
      <c r="FE3203" s="1"/>
      <c r="FF3203" s="1"/>
      <c r="FG3203" s="1"/>
      <c r="FH3203" s="1"/>
      <c r="FI3203" s="1"/>
      <c r="FJ3203" s="1"/>
    </row>
    <row r="3204" spans="1:166" x14ac:dyDescent="0.15">
      <c r="A3204" s="65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8"/>
      <c r="M3204" s="12"/>
      <c r="N3204" s="12"/>
      <c r="O3204" s="18"/>
      <c r="P3204" s="14"/>
      <c r="Q3204" s="27"/>
      <c r="R3204" s="14"/>
      <c r="S3204" s="4"/>
      <c r="T3204" s="5"/>
      <c r="U3204" s="10"/>
      <c r="V3204" s="10"/>
      <c r="W3204" s="10"/>
      <c r="X3204" s="50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0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  <c r="EY3204" s="1"/>
      <c r="EZ3204" s="1"/>
      <c r="FA3204" s="1"/>
      <c r="FB3204" s="1"/>
      <c r="FC3204" s="1"/>
      <c r="FD3204" s="1"/>
      <c r="FE3204" s="1"/>
      <c r="FF3204" s="1"/>
      <c r="FG3204" s="1"/>
      <c r="FH3204" s="1"/>
      <c r="FI3204" s="1"/>
      <c r="FJ3204" s="1"/>
    </row>
    <row r="3205" spans="1:166" x14ac:dyDescent="0.15">
      <c r="A3205" s="65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8"/>
      <c r="M3205" s="12"/>
      <c r="N3205" s="12"/>
      <c r="O3205" s="18"/>
      <c r="P3205" s="14"/>
      <c r="Q3205" s="27"/>
      <c r="R3205" s="14"/>
      <c r="S3205" s="4"/>
      <c r="T3205" s="5"/>
      <c r="U3205" s="10"/>
      <c r="V3205" s="10"/>
      <c r="W3205" s="10"/>
      <c r="X3205" s="50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0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  <c r="EY3205" s="1"/>
      <c r="EZ3205" s="1"/>
      <c r="FA3205" s="1"/>
      <c r="FB3205" s="1"/>
      <c r="FC3205" s="1"/>
      <c r="FD3205" s="1"/>
      <c r="FE3205" s="1"/>
      <c r="FF3205" s="1"/>
      <c r="FG3205" s="1"/>
      <c r="FH3205" s="1"/>
      <c r="FI3205" s="1"/>
      <c r="FJ3205" s="1"/>
    </row>
    <row r="3206" spans="1:166" x14ac:dyDescent="0.15">
      <c r="A3206" s="65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8"/>
      <c r="M3206" s="12"/>
      <c r="N3206" s="12"/>
      <c r="O3206" s="18"/>
      <c r="P3206" s="14"/>
      <c r="Q3206" s="27"/>
      <c r="R3206" s="14"/>
      <c r="S3206" s="4"/>
      <c r="T3206" s="5"/>
      <c r="U3206" s="10"/>
      <c r="V3206" s="10"/>
      <c r="W3206" s="10"/>
      <c r="X3206" s="50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0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  <c r="EY3206" s="1"/>
      <c r="EZ3206" s="1"/>
      <c r="FA3206" s="1"/>
      <c r="FB3206" s="1"/>
      <c r="FC3206" s="1"/>
      <c r="FD3206" s="1"/>
      <c r="FE3206" s="1"/>
      <c r="FF3206" s="1"/>
      <c r="FG3206" s="1"/>
      <c r="FH3206" s="1"/>
      <c r="FI3206" s="1"/>
      <c r="FJ3206" s="1"/>
    </row>
    <row r="3207" spans="1:166" x14ac:dyDescent="0.15">
      <c r="A3207" s="65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8"/>
      <c r="M3207" s="12"/>
      <c r="N3207" s="12"/>
      <c r="O3207" s="18"/>
      <c r="P3207" s="14"/>
      <c r="Q3207" s="27"/>
      <c r="R3207" s="14"/>
      <c r="S3207" s="4"/>
      <c r="T3207" s="5"/>
      <c r="U3207" s="10"/>
      <c r="V3207" s="10"/>
      <c r="W3207" s="10"/>
      <c r="X3207" s="50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0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  <c r="EY3207" s="1"/>
      <c r="EZ3207" s="1"/>
      <c r="FA3207" s="1"/>
      <c r="FB3207" s="1"/>
      <c r="FC3207" s="1"/>
      <c r="FD3207" s="1"/>
      <c r="FE3207" s="1"/>
      <c r="FF3207" s="1"/>
      <c r="FG3207" s="1"/>
      <c r="FH3207" s="1"/>
      <c r="FI3207" s="1"/>
      <c r="FJ3207" s="1"/>
    </row>
    <row r="3208" spans="1:166" x14ac:dyDescent="0.15">
      <c r="A3208" s="65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8"/>
      <c r="M3208" s="12"/>
      <c r="N3208" s="12"/>
      <c r="O3208" s="18"/>
      <c r="P3208" s="14"/>
      <c r="Q3208" s="27"/>
      <c r="R3208" s="14"/>
      <c r="S3208" s="4"/>
      <c r="T3208" s="5"/>
      <c r="U3208" s="10"/>
      <c r="V3208" s="10"/>
      <c r="W3208" s="10"/>
      <c r="X3208" s="50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0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  <c r="EY3208" s="1"/>
      <c r="EZ3208" s="1"/>
      <c r="FA3208" s="1"/>
      <c r="FB3208" s="1"/>
      <c r="FC3208" s="1"/>
      <c r="FD3208" s="1"/>
      <c r="FE3208" s="1"/>
      <c r="FF3208" s="1"/>
      <c r="FG3208" s="1"/>
      <c r="FH3208" s="1"/>
      <c r="FI3208" s="1"/>
      <c r="FJ3208" s="1"/>
    </row>
    <row r="3209" spans="1:166" x14ac:dyDescent="0.15">
      <c r="A3209" s="65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8"/>
      <c r="M3209" s="12"/>
      <c r="N3209" s="12"/>
      <c r="O3209" s="18"/>
      <c r="P3209" s="14"/>
      <c r="Q3209" s="27"/>
      <c r="R3209" s="14"/>
      <c r="S3209" s="4"/>
      <c r="T3209" s="5"/>
      <c r="U3209" s="10"/>
      <c r="V3209" s="10"/>
      <c r="W3209" s="10"/>
      <c r="X3209" s="50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0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  <c r="EY3209" s="1"/>
      <c r="EZ3209" s="1"/>
      <c r="FA3209" s="1"/>
      <c r="FB3209" s="1"/>
      <c r="FC3209" s="1"/>
      <c r="FD3209" s="1"/>
      <c r="FE3209" s="1"/>
      <c r="FF3209" s="1"/>
      <c r="FG3209" s="1"/>
      <c r="FH3209" s="1"/>
      <c r="FI3209" s="1"/>
      <c r="FJ3209" s="1"/>
    </row>
    <row r="3210" spans="1:166" x14ac:dyDescent="0.15">
      <c r="A3210" s="65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8"/>
      <c r="M3210" s="12"/>
      <c r="N3210" s="12"/>
      <c r="O3210" s="18"/>
      <c r="P3210" s="14"/>
      <c r="Q3210" s="27"/>
      <c r="R3210" s="14"/>
      <c r="S3210" s="4"/>
      <c r="T3210" s="5"/>
      <c r="U3210" s="10"/>
      <c r="V3210" s="10"/>
      <c r="W3210" s="10"/>
      <c r="X3210" s="50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0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  <c r="EY3210" s="1"/>
      <c r="EZ3210" s="1"/>
      <c r="FA3210" s="1"/>
      <c r="FB3210" s="1"/>
      <c r="FC3210" s="1"/>
      <c r="FD3210" s="1"/>
      <c r="FE3210" s="1"/>
      <c r="FF3210" s="1"/>
      <c r="FG3210" s="1"/>
      <c r="FH3210" s="1"/>
      <c r="FI3210" s="1"/>
      <c r="FJ3210" s="1"/>
    </row>
    <row r="3211" spans="1:166" x14ac:dyDescent="0.15">
      <c r="A3211" s="65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8"/>
      <c r="M3211" s="12"/>
      <c r="N3211" s="12"/>
      <c r="O3211" s="18"/>
      <c r="P3211" s="14"/>
      <c r="Q3211" s="27"/>
      <c r="R3211" s="14"/>
      <c r="S3211" s="4"/>
      <c r="T3211" s="5"/>
      <c r="U3211" s="10"/>
      <c r="V3211" s="10"/>
      <c r="W3211" s="10"/>
      <c r="X3211" s="50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0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  <c r="EY3211" s="1"/>
      <c r="EZ3211" s="1"/>
      <c r="FA3211" s="1"/>
      <c r="FB3211" s="1"/>
      <c r="FC3211" s="1"/>
      <c r="FD3211" s="1"/>
      <c r="FE3211" s="1"/>
      <c r="FF3211" s="1"/>
      <c r="FG3211" s="1"/>
      <c r="FH3211" s="1"/>
      <c r="FI3211" s="1"/>
      <c r="FJ3211" s="1"/>
    </row>
    <row r="3212" spans="1:166" x14ac:dyDescent="0.15">
      <c r="A3212" s="65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8"/>
      <c r="M3212" s="12"/>
      <c r="N3212" s="12"/>
      <c r="O3212" s="18"/>
      <c r="P3212" s="14"/>
      <c r="Q3212" s="27"/>
      <c r="R3212" s="14"/>
      <c r="S3212" s="4"/>
      <c r="T3212" s="5"/>
      <c r="U3212" s="10"/>
      <c r="V3212" s="10"/>
      <c r="W3212" s="10"/>
      <c r="X3212" s="50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0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  <c r="EY3212" s="1"/>
      <c r="EZ3212" s="1"/>
      <c r="FA3212" s="1"/>
      <c r="FB3212" s="1"/>
      <c r="FC3212" s="1"/>
      <c r="FD3212" s="1"/>
      <c r="FE3212" s="1"/>
      <c r="FF3212" s="1"/>
      <c r="FG3212" s="1"/>
      <c r="FH3212" s="1"/>
      <c r="FI3212" s="1"/>
      <c r="FJ3212" s="1"/>
    </row>
    <row r="3213" spans="1:166" x14ac:dyDescent="0.15">
      <c r="A3213" s="65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8"/>
      <c r="M3213" s="12"/>
      <c r="N3213" s="12"/>
      <c r="O3213" s="18"/>
      <c r="P3213" s="14"/>
      <c r="Q3213" s="27"/>
      <c r="R3213" s="14"/>
      <c r="S3213" s="4"/>
      <c r="T3213" s="5"/>
      <c r="U3213" s="10"/>
      <c r="V3213" s="10"/>
      <c r="W3213" s="10"/>
      <c r="X3213" s="50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0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  <c r="EY3213" s="1"/>
      <c r="EZ3213" s="1"/>
      <c r="FA3213" s="1"/>
      <c r="FB3213" s="1"/>
      <c r="FC3213" s="1"/>
      <c r="FD3213" s="1"/>
      <c r="FE3213" s="1"/>
      <c r="FF3213" s="1"/>
      <c r="FG3213" s="1"/>
      <c r="FH3213" s="1"/>
      <c r="FI3213" s="1"/>
      <c r="FJ3213" s="1"/>
    </row>
    <row r="3214" spans="1:166" x14ac:dyDescent="0.15">
      <c r="A3214" s="65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8"/>
      <c r="M3214" s="12"/>
      <c r="N3214" s="12"/>
      <c r="O3214" s="18"/>
      <c r="P3214" s="14"/>
      <c r="Q3214" s="27"/>
      <c r="R3214" s="14"/>
      <c r="S3214" s="4"/>
      <c r="T3214" s="5"/>
      <c r="U3214" s="10"/>
      <c r="V3214" s="10"/>
      <c r="W3214" s="10"/>
      <c r="X3214" s="50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0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  <c r="EY3214" s="1"/>
      <c r="EZ3214" s="1"/>
      <c r="FA3214" s="1"/>
      <c r="FB3214" s="1"/>
      <c r="FC3214" s="1"/>
      <c r="FD3214" s="1"/>
      <c r="FE3214" s="1"/>
      <c r="FF3214" s="1"/>
      <c r="FG3214" s="1"/>
      <c r="FH3214" s="1"/>
      <c r="FI3214" s="1"/>
      <c r="FJ3214" s="1"/>
    </row>
    <row r="3215" spans="1:166" x14ac:dyDescent="0.15">
      <c r="A3215" s="65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8"/>
      <c r="M3215" s="12"/>
      <c r="N3215" s="12"/>
      <c r="O3215" s="18"/>
      <c r="P3215" s="14"/>
      <c r="Q3215" s="27"/>
      <c r="R3215" s="14"/>
      <c r="S3215" s="4"/>
      <c r="T3215" s="5"/>
      <c r="U3215" s="10"/>
      <c r="V3215" s="10"/>
      <c r="W3215" s="10"/>
      <c r="X3215" s="50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0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  <c r="EY3215" s="1"/>
      <c r="EZ3215" s="1"/>
      <c r="FA3215" s="1"/>
      <c r="FB3215" s="1"/>
      <c r="FC3215" s="1"/>
      <c r="FD3215" s="1"/>
      <c r="FE3215" s="1"/>
      <c r="FF3215" s="1"/>
      <c r="FG3215" s="1"/>
      <c r="FH3215" s="1"/>
      <c r="FI3215" s="1"/>
      <c r="FJ3215" s="1"/>
    </row>
    <row r="3216" spans="1:166" x14ac:dyDescent="0.15">
      <c r="A3216" s="65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8"/>
      <c r="M3216" s="12"/>
      <c r="N3216" s="12"/>
      <c r="O3216" s="18"/>
      <c r="P3216" s="14"/>
      <c r="Q3216" s="27"/>
      <c r="R3216" s="14"/>
      <c r="S3216" s="4"/>
      <c r="T3216" s="5"/>
      <c r="U3216" s="10"/>
      <c r="V3216" s="10"/>
      <c r="W3216" s="10"/>
      <c r="X3216" s="50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0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  <c r="EY3216" s="1"/>
      <c r="EZ3216" s="1"/>
      <c r="FA3216" s="1"/>
      <c r="FB3216" s="1"/>
      <c r="FC3216" s="1"/>
      <c r="FD3216" s="1"/>
      <c r="FE3216" s="1"/>
      <c r="FF3216" s="1"/>
      <c r="FG3216" s="1"/>
      <c r="FH3216" s="1"/>
      <c r="FI3216" s="1"/>
      <c r="FJ3216" s="1"/>
    </row>
    <row r="3217" spans="1:166" x14ac:dyDescent="0.15">
      <c r="A3217" s="65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8"/>
      <c r="M3217" s="12"/>
      <c r="N3217" s="12"/>
      <c r="O3217" s="18"/>
      <c r="P3217" s="14"/>
      <c r="Q3217" s="27"/>
      <c r="R3217" s="14"/>
      <c r="S3217" s="4"/>
      <c r="T3217" s="5"/>
      <c r="U3217" s="10"/>
      <c r="V3217" s="10"/>
      <c r="W3217" s="10"/>
      <c r="X3217" s="50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0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  <c r="EY3217" s="1"/>
      <c r="EZ3217" s="1"/>
      <c r="FA3217" s="1"/>
      <c r="FB3217" s="1"/>
      <c r="FC3217" s="1"/>
      <c r="FD3217" s="1"/>
      <c r="FE3217" s="1"/>
      <c r="FF3217" s="1"/>
      <c r="FG3217" s="1"/>
      <c r="FH3217" s="1"/>
      <c r="FI3217" s="1"/>
      <c r="FJ3217" s="1"/>
    </row>
    <row r="3218" spans="1:166" x14ac:dyDescent="0.15">
      <c r="A3218" s="65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8"/>
      <c r="M3218" s="12"/>
      <c r="N3218" s="12"/>
      <c r="O3218" s="18"/>
      <c r="P3218" s="14"/>
      <c r="Q3218" s="27"/>
      <c r="R3218" s="14"/>
      <c r="S3218" s="4"/>
      <c r="T3218" s="5"/>
      <c r="U3218" s="10"/>
      <c r="V3218" s="10"/>
      <c r="W3218" s="10"/>
      <c r="X3218" s="50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0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  <c r="EY3218" s="1"/>
      <c r="EZ3218" s="1"/>
      <c r="FA3218" s="1"/>
      <c r="FB3218" s="1"/>
      <c r="FC3218" s="1"/>
      <c r="FD3218" s="1"/>
      <c r="FE3218" s="1"/>
      <c r="FF3218" s="1"/>
      <c r="FG3218" s="1"/>
      <c r="FH3218" s="1"/>
      <c r="FI3218" s="1"/>
      <c r="FJ3218" s="1"/>
    </row>
    <row r="3219" spans="1:166" x14ac:dyDescent="0.15">
      <c r="A3219" s="65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8"/>
      <c r="M3219" s="12"/>
      <c r="N3219" s="12"/>
      <c r="O3219" s="18"/>
      <c r="P3219" s="14"/>
      <c r="Q3219" s="27"/>
      <c r="R3219" s="14"/>
      <c r="S3219" s="4"/>
      <c r="T3219" s="5"/>
      <c r="U3219" s="10"/>
      <c r="V3219" s="10"/>
      <c r="W3219" s="10"/>
      <c r="X3219" s="50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0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  <c r="EY3219" s="1"/>
      <c r="EZ3219" s="1"/>
      <c r="FA3219" s="1"/>
      <c r="FB3219" s="1"/>
      <c r="FC3219" s="1"/>
      <c r="FD3219" s="1"/>
      <c r="FE3219" s="1"/>
      <c r="FF3219" s="1"/>
      <c r="FG3219" s="1"/>
      <c r="FH3219" s="1"/>
      <c r="FI3219" s="1"/>
      <c r="FJ3219" s="1"/>
    </row>
    <row r="3220" spans="1:166" x14ac:dyDescent="0.15">
      <c r="A3220" s="65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8"/>
      <c r="M3220" s="12"/>
      <c r="N3220" s="12"/>
      <c r="O3220" s="18"/>
      <c r="P3220" s="14"/>
      <c r="Q3220" s="27"/>
      <c r="R3220" s="14"/>
      <c r="S3220" s="4"/>
      <c r="T3220" s="5"/>
      <c r="U3220" s="10"/>
      <c r="V3220" s="10"/>
      <c r="W3220" s="10"/>
      <c r="X3220" s="50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0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  <c r="EY3220" s="1"/>
      <c r="EZ3220" s="1"/>
      <c r="FA3220" s="1"/>
      <c r="FB3220" s="1"/>
      <c r="FC3220" s="1"/>
      <c r="FD3220" s="1"/>
      <c r="FE3220" s="1"/>
      <c r="FF3220" s="1"/>
      <c r="FG3220" s="1"/>
      <c r="FH3220" s="1"/>
      <c r="FI3220" s="1"/>
      <c r="FJ3220" s="1"/>
    </row>
    <row r="3221" spans="1:166" x14ac:dyDescent="0.15">
      <c r="A3221" s="65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8"/>
      <c r="M3221" s="12"/>
      <c r="N3221" s="12"/>
      <c r="O3221" s="18"/>
      <c r="P3221" s="14"/>
      <c r="Q3221" s="27"/>
      <c r="R3221" s="14"/>
      <c r="S3221" s="4"/>
      <c r="T3221" s="5"/>
      <c r="U3221" s="10"/>
      <c r="V3221" s="10"/>
      <c r="W3221" s="10"/>
      <c r="X3221" s="50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0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  <c r="EY3221" s="1"/>
      <c r="EZ3221" s="1"/>
      <c r="FA3221" s="1"/>
      <c r="FB3221" s="1"/>
      <c r="FC3221" s="1"/>
      <c r="FD3221" s="1"/>
      <c r="FE3221" s="1"/>
      <c r="FF3221" s="1"/>
      <c r="FG3221" s="1"/>
      <c r="FH3221" s="1"/>
      <c r="FI3221" s="1"/>
      <c r="FJ3221" s="1"/>
    </row>
    <row r="3222" spans="1:166" x14ac:dyDescent="0.15">
      <c r="A3222" s="65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8"/>
      <c r="M3222" s="12"/>
      <c r="N3222" s="12"/>
      <c r="O3222" s="18"/>
      <c r="P3222" s="14"/>
      <c r="Q3222" s="27"/>
      <c r="R3222" s="14"/>
      <c r="S3222" s="4"/>
      <c r="T3222" s="5"/>
      <c r="U3222" s="10"/>
      <c r="V3222" s="10"/>
      <c r="W3222" s="10"/>
      <c r="X3222" s="50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0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  <c r="EY3222" s="1"/>
      <c r="EZ3222" s="1"/>
      <c r="FA3222" s="1"/>
      <c r="FB3222" s="1"/>
      <c r="FC3222" s="1"/>
      <c r="FD3222" s="1"/>
      <c r="FE3222" s="1"/>
      <c r="FF3222" s="1"/>
      <c r="FG3222" s="1"/>
      <c r="FH3222" s="1"/>
      <c r="FI3222" s="1"/>
      <c r="FJ3222" s="1"/>
    </row>
    <row r="3223" spans="1:166" x14ac:dyDescent="0.15">
      <c r="A3223" s="65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8"/>
      <c r="M3223" s="12"/>
      <c r="N3223" s="12"/>
      <c r="O3223" s="18"/>
      <c r="P3223" s="14"/>
      <c r="Q3223" s="27"/>
      <c r="R3223" s="14"/>
      <c r="S3223" s="4"/>
      <c r="T3223" s="5"/>
      <c r="U3223" s="10"/>
      <c r="V3223" s="10"/>
      <c r="W3223" s="10"/>
      <c r="X3223" s="50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0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  <c r="EY3223" s="1"/>
      <c r="EZ3223" s="1"/>
      <c r="FA3223" s="1"/>
      <c r="FB3223" s="1"/>
      <c r="FC3223" s="1"/>
      <c r="FD3223" s="1"/>
      <c r="FE3223" s="1"/>
      <c r="FF3223" s="1"/>
      <c r="FG3223" s="1"/>
      <c r="FH3223" s="1"/>
      <c r="FI3223" s="1"/>
      <c r="FJ3223" s="1"/>
    </row>
    <row r="3224" spans="1:166" x14ac:dyDescent="0.15">
      <c r="A3224" s="65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8"/>
      <c r="M3224" s="12"/>
      <c r="N3224" s="12"/>
      <c r="O3224" s="18"/>
      <c r="P3224" s="14"/>
      <c r="Q3224" s="27"/>
      <c r="R3224" s="14"/>
      <c r="S3224" s="4"/>
      <c r="T3224" s="5"/>
      <c r="U3224" s="10"/>
      <c r="V3224" s="10"/>
      <c r="W3224" s="10"/>
      <c r="X3224" s="50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0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  <c r="EY3224" s="1"/>
      <c r="EZ3224" s="1"/>
      <c r="FA3224" s="1"/>
      <c r="FB3224" s="1"/>
      <c r="FC3224" s="1"/>
      <c r="FD3224" s="1"/>
      <c r="FE3224" s="1"/>
      <c r="FF3224" s="1"/>
      <c r="FG3224" s="1"/>
      <c r="FH3224" s="1"/>
      <c r="FI3224" s="1"/>
      <c r="FJ3224" s="1"/>
    </row>
    <row r="3225" spans="1:166" x14ac:dyDescent="0.15">
      <c r="A3225" s="65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8"/>
      <c r="M3225" s="12"/>
      <c r="N3225" s="12"/>
      <c r="O3225" s="18"/>
      <c r="P3225" s="14"/>
      <c r="Q3225" s="27"/>
      <c r="R3225" s="14"/>
      <c r="S3225" s="4"/>
      <c r="T3225" s="5"/>
      <c r="U3225" s="10"/>
      <c r="V3225" s="10"/>
      <c r="W3225" s="10"/>
      <c r="X3225" s="50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0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  <c r="EY3225" s="1"/>
      <c r="EZ3225" s="1"/>
      <c r="FA3225" s="1"/>
      <c r="FB3225" s="1"/>
      <c r="FC3225" s="1"/>
      <c r="FD3225" s="1"/>
      <c r="FE3225" s="1"/>
      <c r="FF3225" s="1"/>
      <c r="FG3225" s="1"/>
      <c r="FH3225" s="1"/>
      <c r="FI3225" s="1"/>
      <c r="FJ3225" s="1"/>
    </row>
    <row r="3226" spans="1:166" x14ac:dyDescent="0.15">
      <c r="A3226" s="65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8"/>
      <c r="M3226" s="12"/>
      <c r="N3226" s="12"/>
      <c r="O3226" s="18"/>
      <c r="P3226" s="14"/>
      <c r="Q3226" s="27"/>
      <c r="R3226" s="14"/>
      <c r="S3226" s="4"/>
      <c r="T3226" s="5"/>
      <c r="U3226" s="10"/>
      <c r="V3226" s="10"/>
      <c r="W3226" s="10"/>
      <c r="X3226" s="50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0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  <c r="EY3226" s="1"/>
      <c r="EZ3226" s="1"/>
      <c r="FA3226" s="1"/>
      <c r="FB3226" s="1"/>
      <c r="FC3226" s="1"/>
      <c r="FD3226" s="1"/>
      <c r="FE3226" s="1"/>
      <c r="FF3226" s="1"/>
      <c r="FG3226" s="1"/>
      <c r="FH3226" s="1"/>
      <c r="FI3226" s="1"/>
      <c r="FJ3226" s="1"/>
    </row>
    <row r="3227" spans="1:166" x14ac:dyDescent="0.15">
      <c r="A3227" s="65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8"/>
      <c r="M3227" s="12"/>
      <c r="N3227" s="12"/>
      <c r="O3227" s="18"/>
      <c r="P3227" s="14"/>
      <c r="Q3227" s="27"/>
      <c r="R3227" s="14"/>
      <c r="S3227" s="4"/>
      <c r="T3227" s="5"/>
      <c r="U3227" s="10"/>
      <c r="V3227" s="10"/>
      <c r="W3227" s="10"/>
      <c r="X3227" s="50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0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  <c r="EY3227" s="1"/>
      <c r="EZ3227" s="1"/>
      <c r="FA3227" s="1"/>
      <c r="FB3227" s="1"/>
      <c r="FC3227" s="1"/>
      <c r="FD3227" s="1"/>
      <c r="FE3227" s="1"/>
      <c r="FF3227" s="1"/>
      <c r="FG3227" s="1"/>
      <c r="FH3227" s="1"/>
      <c r="FI3227" s="1"/>
      <c r="FJ3227" s="1"/>
    </row>
    <row r="3228" spans="1:166" x14ac:dyDescent="0.15">
      <c r="A3228" s="65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8"/>
      <c r="M3228" s="12"/>
      <c r="N3228" s="12"/>
      <c r="O3228" s="18"/>
      <c r="P3228" s="14"/>
      <c r="Q3228" s="27"/>
      <c r="R3228" s="14"/>
      <c r="S3228" s="4"/>
      <c r="T3228" s="5"/>
      <c r="U3228" s="10"/>
      <c r="V3228" s="10"/>
      <c r="W3228" s="10"/>
      <c r="X3228" s="50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0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  <c r="EY3228" s="1"/>
      <c r="EZ3228" s="1"/>
      <c r="FA3228" s="1"/>
      <c r="FB3228" s="1"/>
      <c r="FC3228" s="1"/>
      <c r="FD3228" s="1"/>
      <c r="FE3228" s="1"/>
      <c r="FF3228" s="1"/>
      <c r="FG3228" s="1"/>
      <c r="FH3228" s="1"/>
      <c r="FI3228" s="1"/>
      <c r="FJ3228" s="1"/>
    </row>
    <row r="3229" spans="1:166" x14ac:dyDescent="0.15">
      <c r="A3229" s="65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8"/>
      <c r="M3229" s="12"/>
      <c r="N3229" s="12"/>
      <c r="O3229" s="18"/>
      <c r="P3229" s="14"/>
      <c r="Q3229" s="27"/>
      <c r="R3229" s="14"/>
      <c r="S3229" s="4"/>
      <c r="T3229" s="5"/>
      <c r="U3229" s="10"/>
      <c r="V3229" s="10"/>
      <c r="W3229" s="10"/>
      <c r="X3229" s="50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0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  <c r="EY3229" s="1"/>
      <c r="EZ3229" s="1"/>
      <c r="FA3229" s="1"/>
      <c r="FB3229" s="1"/>
      <c r="FC3229" s="1"/>
      <c r="FD3229" s="1"/>
      <c r="FE3229" s="1"/>
      <c r="FF3229" s="1"/>
      <c r="FG3229" s="1"/>
      <c r="FH3229" s="1"/>
      <c r="FI3229" s="1"/>
      <c r="FJ3229" s="1"/>
    </row>
    <row r="3230" spans="1:166" x14ac:dyDescent="0.15">
      <c r="A3230" s="65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8"/>
      <c r="M3230" s="12"/>
      <c r="N3230" s="12"/>
      <c r="O3230" s="18"/>
      <c r="P3230" s="14"/>
      <c r="Q3230" s="27"/>
      <c r="R3230" s="14"/>
      <c r="S3230" s="4"/>
      <c r="T3230" s="5"/>
      <c r="U3230" s="10"/>
      <c r="V3230" s="10"/>
      <c r="W3230" s="10"/>
      <c r="X3230" s="50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0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  <c r="EY3230" s="1"/>
      <c r="EZ3230" s="1"/>
      <c r="FA3230" s="1"/>
      <c r="FB3230" s="1"/>
      <c r="FC3230" s="1"/>
      <c r="FD3230" s="1"/>
      <c r="FE3230" s="1"/>
      <c r="FF3230" s="1"/>
      <c r="FG3230" s="1"/>
      <c r="FH3230" s="1"/>
      <c r="FI3230" s="1"/>
      <c r="FJ3230" s="1"/>
    </row>
    <row r="3231" spans="1:166" x14ac:dyDescent="0.15">
      <c r="A3231" s="65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8"/>
      <c r="M3231" s="12"/>
      <c r="N3231" s="12"/>
      <c r="O3231" s="18"/>
      <c r="P3231" s="14"/>
      <c r="Q3231" s="27"/>
      <c r="R3231" s="14"/>
      <c r="S3231" s="4"/>
      <c r="T3231" s="5"/>
      <c r="U3231" s="10"/>
      <c r="V3231" s="10"/>
      <c r="W3231" s="10"/>
      <c r="X3231" s="50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0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  <c r="EY3231" s="1"/>
      <c r="EZ3231" s="1"/>
      <c r="FA3231" s="1"/>
      <c r="FB3231" s="1"/>
      <c r="FC3231" s="1"/>
      <c r="FD3231" s="1"/>
      <c r="FE3231" s="1"/>
      <c r="FF3231" s="1"/>
      <c r="FG3231" s="1"/>
      <c r="FH3231" s="1"/>
      <c r="FI3231" s="1"/>
      <c r="FJ3231" s="1"/>
    </row>
    <row r="3232" spans="1:166" x14ac:dyDescent="0.15">
      <c r="A3232" s="65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8"/>
      <c r="M3232" s="12"/>
      <c r="N3232" s="12"/>
      <c r="O3232" s="18"/>
      <c r="P3232" s="14"/>
      <c r="Q3232" s="27"/>
      <c r="R3232" s="14"/>
      <c r="S3232" s="4"/>
      <c r="T3232" s="5"/>
      <c r="U3232" s="10"/>
      <c r="V3232" s="10"/>
      <c r="W3232" s="10"/>
      <c r="X3232" s="50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0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  <c r="EY3232" s="1"/>
      <c r="EZ3232" s="1"/>
      <c r="FA3232" s="1"/>
      <c r="FB3232" s="1"/>
      <c r="FC3232" s="1"/>
      <c r="FD3232" s="1"/>
      <c r="FE3232" s="1"/>
      <c r="FF3232" s="1"/>
      <c r="FG3232" s="1"/>
      <c r="FH3232" s="1"/>
      <c r="FI3232" s="1"/>
      <c r="FJ3232" s="1"/>
    </row>
    <row r="3233" spans="1:166" x14ac:dyDescent="0.15">
      <c r="A3233" s="65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8"/>
      <c r="M3233" s="12"/>
      <c r="N3233" s="12"/>
      <c r="O3233" s="18"/>
      <c r="P3233" s="14"/>
      <c r="Q3233" s="27"/>
      <c r="R3233" s="14"/>
      <c r="S3233" s="4"/>
      <c r="T3233" s="5"/>
      <c r="U3233" s="10"/>
      <c r="V3233" s="10"/>
      <c r="W3233" s="10"/>
      <c r="X3233" s="50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0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  <c r="EY3233" s="1"/>
      <c r="EZ3233" s="1"/>
      <c r="FA3233" s="1"/>
      <c r="FB3233" s="1"/>
      <c r="FC3233" s="1"/>
      <c r="FD3233" s="1"/>
      <c r="FE3233" s="1"/>
      <c r="FF3233" s="1"/>
      <c r="FG3233" s="1"/>
      <c r="FH3233" s="1"/>
      <c r="FI3233" s="1"/>
      <c r="FJ3233" s="1"/>
    </row>
    <row r="3234" spans="1:166" x14ac:dyDescent="0.15">
      <c r="A3234" s="65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8"/>
      <c r="M3234" s="12"/>
      <c r="N3234" s="12"/>
      <c r="O3234" s="18"/>
      <c r="P3234" s="14"/>
      <c r="Q3234" s="27"/>
      <c r="R3234" s="14"/>
      <c r="S3234" s="4"/>
      <c r="T3234" s="5"/>
      <c r="U3234" s="10"/>
      <c r="V3234" s="10"/>
      <c r="W3234" s="10"/>
      <c r="X3234" s="50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0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  <c r="EY3234" s="1"/>
      <c r="EZ3234" s="1"/>
      <c r="FA3234" s="1"/>
      <c r="FB3234" s="1"/>
      <c r="FC3234" s="1"/>
      <c r="FD3234" s="1"/>
      <c r="FE3234" s="1"/>
      <c r="FF3234" s="1"/>
      <c r="FG3234" s="1"/>
      <c r="FH3234" s="1"/>
      <c r="FI3234" s="1"/>
      <c r="FJ3234" s="1"/>
    </row>
    <row r="3235" spans="1:166" x14ac:dyDescent="0.15">
      <c r="A3235" s="65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8"/>
      <c r="M3235" s="12"/>
      <c r="N3235" s="12"/>
      <c r="O3235" s="18"/>
      <c r="P3235" s="14"/>
      <c r="Q3235" s="27"/>
      <c r="R3235" s="14"/>
      <c r="S3235" s="4"/>
      <c r="T3235" s="5"/>
      <c r="U3235" s="10"/>
      <c r="V3235" s="10"/>
      <c r="W3235" s="10"/>
      <c r="X3235" s="50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0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  <c r="EY3235" s="1"/>
      <c r="EZ3235" s="1"/>
      <c r="FA3235" s="1"/>
      <c r="FB3235" s="1"/>
      <c r="FC3235" s="1"/>
      <c r="FD3235" s="1"/>
      <c r="FE3235" s="1"/>
      <c r="FF3235" s="1"/>
      <c r="FG3235" s="1"/>
      <c r="FH3235" s="1"/>
      <c r="FI3235" s="1"/>
      <c r="FJ3235" s="1"/>
    </row>
    <row r="3236" spans="1:166" x14ac:dyDescent="0.15">
      <c r="A3236" s="65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8"/>
      <c r="M3236" s="12"/>
      <c r="N3236" s="12"/>
      <c r="O3236" s="18"/>
      <c r="P3236" s="14"/>
      <c r="Q3236" s="27"/>
      <c r="R3236" s="14"/>
      <c r="S3236" s="4"/>
      <c r="T3236" s="5"/>
      <c r="U3236" s="10"/>
      <c r="V3236" s="10"/>
      <c r="W3236" s="10"/>
      <c r="X3236" s="50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0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  <c r="EY3236" s="1"/>
      <c r="EZ3236" s="1"/>
      <c r="FA3236" s="1"/>
      <c r="FB3236" s="1"/>
      <c r="FC3236" s="1"/>
      <c r="FD3236" s="1"/>
      <c r="FE3236" s="1"/>
      <c r="FF3236" s="1"/>
      <c r="FG3236" s="1"/>
      <c r="FH3236" s="1"/>
      <c r="FI3236" s="1"/>
      <c r="FJ3236" s="1"/>
    </row>
    <row r="3237" spans="1:166" x14ac:dyDescent="0.15">
      <c r="A3237" s="65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8"/>
      <c r="M3237" s="12"/>
      <c r="N3237" s="12"/>
      <c r="O3237" s="18"/>
      <c r="P3237" s="14"/>
      <c r="Q3237" s="27"/>
      <c r="R3237" s="14"/>
      <c r="S3237" s="4"/>
      <c r="T3237" s="5"/>
      <c r="U3237" s="10"/>
      <c r="V3237" s="10"/>
      <c r="W3237" s="10"/>
      <c r="X3237" s="50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0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  <c r="EY3237" s="1"/>
      <c r="EZ3237" s="1"/>
      <c r="FA3237" s="1"/>
      <c r="FB3237" s="1"/>
      <c r="FC3237" s="1"/>
      <c r="FD3237" s="1"/>
      <c r="FE3237" s="1"/>
      <c r="FF3237" s="1"/>
      <c r="FG3237" s="1"/>
      <c r="FH3237" s="1"/>
      <c r="FI3237" s="1"/>
      <c r="FJ3237" s="1"/>
    </row>
    <row r="3238" spans="1:166" x14ac:dyDescent="0.15">
      <c r="A3238" s="65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8"/>
      <c r="M3238" s="12"/>
      <c r="N3238" s="12"/>
      <c r="O3238" s="18"/>
      <c r="P3238" s="14"/>
      <c r="Q3238" s="27"/>
      <c r="R3238" s="14"/>
      <c r="S3238" s="4"/>
      <c r="T3238" s="5"/>
      <c r="U3238" s="10"/>
      <c r="V3238" s="10"/>
      <c r="W3238" s="10"/>
      <c r="X3238" s="50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0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  <c r="EY3238" s="1"/>
      <c r="EZ3238" s="1"/>
      <c r="FA3238" s="1"/>
      <c r="FB3238" s="1"/>
      <c r="FC3238" s="1"/>
      <c r="FD3238" s="1"/>
      <c r="FE3238" s="1"/>
      <c r="FF3238" s="1"/>
      <c r="FG3238" s="1"/>
      <c r="FH3238" s="1"/>
      <c r="FI3238" s="1"/>
      <c r="FJ3238" s="1"/>
    </row>
    <row r="3239" spans="1:166" x14ac:dyDescent="0.15">
      <c r="A3239" s="65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8"/>
      <c r="M3239" s="12"/>
      <c r="N3239" s="12"/>
      <c r="O3239" s="18"/>
      <c r="P3239" s="14"/>
      <c r="Q3239" s="27"/>
      <c r="R3239" s="14"/>
      <c r="S3239" s="4"/>
      <c r="T3239" s="5"/>
      <c r="U3239" s="10"/>
      <c r="V3239" s="10"/>
      <c r="W3239" s="10"/>
      <c r="X3239" s="50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0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  <c r="EY3239" s="1"/>
      <c r="EZ3239" s="1"/>
      <c r="FA3239" s="1"/>
      <c r="FB3239" s="1"/>
      <c r="FC3239" s="1"/>
      <c r="FD3239" s="1"/>
      <c r="FE3239" s="1"/>
      <c r="FF3239" s="1"/>
      <c r="FG3239" s="1"/>
      <c r="FH3239" s="1"/>
      <c r="FI3239" s="1"/>
      <c r="FJ3239" s="1"/>
    </row>
    <row r="3240" spans="1:166" x14ac:dyDescent="0.15">
      <c r="A3240" s="65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8"/>
      <c r="M3240" s="12"/>
      <c r="N3240" s="12"/>
      <c r="O3240" s="18"/>
      <c r="P3240" s="14"/>
      <c r="Q3240" s="27"/>
      <c r="R3240" s="14"/>
      <c r="S3240" s="4"/>
      <c r="T3240" s="5"/>
      <c r="U3240" s="10"/>
      <c r="V3240" s="10"/>
      <c r="W3240" s="10"/>
      <c r="X3240" s="50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0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  <c r="EY3240" s="1"/>
      <c r="EZ3240" s="1"/>
      <c r="FA3240" s="1"/>
      <c r="FB3240" s="1"/>
      <c r="FC3240" s="1"/>
      <c r="FD3240" s="1"/>
      <c r="FE3240" s="1"/>
      <c r="FF3240" s="1"/>
      <c r="FG3240" s="1"/>
      <c r="FH3240" s="1"/>
      <c r="FI3240" s="1"/>
      <c r="FJ3240" s="1"/>
    </row>
    <row r="3241" spans="1:166" x14ac:dyDescent="0.15">
      <c r="A3241" s="65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8"/>
      <c r="M3241" s="12"/>
      <c r="N3241" s="12"/>
      <c r="O3241" s="18"/>
      <c r="P3241" s="14"/>
      <c r="Q3241" s="27"/>
      <c r="R3241" s="14"/>
      <c r="S3241" s="4"/>
      <c r="T3241" s="5"/>
      <c r="U3241" s="10"/>
      <c r="V3241" s="10"/>
      <c r="W3241" s="10"/>
      <c r="X3241" s="50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0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  <c r="EY3241" s="1"/>
      <c r="EZ3241" s="1"/>
      <c r="FA3241" s="1"/>
      <c r="FB3241" s="1"/>
      <c r="FC3241" s="1"/>
      <c r="FD3241" s="1"/>
      <c r="FE3241" s="1"/>
      <c r="FF3241" s="1"/>
      <c r="FG3241" s="1"/>
      <c r="FH3241" s="1"/>
      <c r="FI3241" s="1"/>
      <c r="FJ3241" s="1"/>
    </row>
    <row r="3242" spans="1:166" x14ac:dyDescent="0.15">
      <c r="A3242" s="65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8"/>
      <c r="M3242" s="12"/>
      <c r="N3242" s="12"/>
      <c r="O3242" s="18"/>
      <c r="P3242" s="14"/>
      <c r="Q3242" s="27"/>
      <c r="R3242" s="14"/>
      <c r="S3242" s="4"/>
      <c r="T3242" s="5"/>
      <c r="U3242" s="10"/>
      <c r="V3242" s="10"/>
      <c r="W3242" s="10"/>
      <c r="X3242" s="50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0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  <c r="EY3242" s="1"/>
      <c r="EZ3242" s="1"/>
      <c r="FA3242" s="1"/>
      <c r="FB3242" s="1"/>
      <c r="FC3242" s="1"/>
      <c r="FD3242" s="1"/>
      <c r="FE3242" s="1"/>
      <c r="FF3242" s="1"/>
      <c r="FG3242" s="1"/>
      <c r="FH3242" s="1"/>
      <c r="FI3242" s="1"/>
      <c r="FJ3242" s="1"/>
    </row>
    <row r="3243" spans="1:166" x14ac:dyDescent="0.15">
      <c r="A3243" s="65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8"/>
      <c r="M3243" s="12"/>
      <c r="N3243" s="12"/>
      <c r="O3243" s="18"/>
      <c r="P3243" s="14"/>
      <c r="Q3243" s="27"/>
      <c r="R3243" s="14"/>
      <c r="S3243" s="4"/>
      <c r="T3243" s="5"/>
      <c r="U3243" s="10"/>
      <c r="V3243" s="10"/>
      <c r="W3243" s="10"/>
      <c r="X3243" s="50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0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  <c r="EY3243" s="1"/>
      <c r="EZ3243" s="1"/>
      <c r="FA3243" s="1"/>
      <c r="FB3243" s="1"/>
      <c r="FC3243" s="1"/>
      <c r="FD3243" s="1"/>
      <c r="FE3243" s="1"/>
      <c r="FF3243" s="1"/>
      <c r="FG3243" s="1"/>
      <c r="FH3243" s="1"/>
      <c r="FI3243" s="1"/>
      <c r="FJ3243" s="1"/>
    </row>
    <row r="3244" spans="1:166" x14ac:dyDescent="0.15">
      <c r="A3244" s="65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8"/>
      <c r="M3244" s="12"/>
      <c r="N3244" s="12"/>
      <c r="O3244" s="18"/>
      <c r="P3244" s="14"/>
      <c r="Q3244" s="27"/>
      <c r="R3244" s="14"/>
      <c r="S3244" s="4"/>
      <c r="T3244" s="5"/>
      <c r="U3244" s="10"/>
      <c r="V3244" s="10"/>
      <c r="W3244" s="10"/>
      <c r="X3244" s="50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0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  <c r="EY3244" s="1"/>
      <c r="EZ3244" s="1"/>
      <c r="FA3244" s="1"/>
      <c r="FB3244" s="1"/>
      <c r="FC3244" s="1"/>
      <c r="FD3244" s="1"/>
      <c r="FE3244" s="1"/>
      <c r="FF3244" s="1"/>
      <c r="FG3244" s="1"/>
      <c r="FH3244" s="1"/>
      <c r="FI3244" s="1"/>
      <c r="FJ3244" s="1"/>
    </row>
    <row r="3245" spans="1:166" x14ac:dyDescent="0.15">
      <c r="A3245" s="65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8"/>
      <c r="M3245" s="12"/>
      <c r="N3245" s="12"/>
      <c r="O3245" s="18"/>
      <c r="P3245" s="14"/>
      <c r="Q3245" s="27"/>
      <c r="R3245" s="14"/>
      <c r="S3245" s="4"/>
      <c r="T3245" s="5"/>
      <c r="U3245" s="10"/>
      <c r="V3245" s="10"/>
      <c r="W3245" s="10"/>
      <c r="X3245" s="50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0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  <c r="EY3245" s="1"/>
      <c r="EZ3245" s="1"/>
      <c r="FA3245" s="1"/>
      <c r="FB3245" s="1"/>
      <c r="FC3245" s="1"/>
      <c r="FD3245" s="1"/>
      <c r="FE3245" s="1"/>
      <c r="FF3245" s="1"/>
      <c r="FG3245" s="1"/>
      <c r="FH3245" s="1"/>
      <c r="FI3245" s="1"/>
      <c r="FJ3245" s="1"/>
    </row>
    <row r="3246" spans="1:166" x14ac:dyDescent="0.15">
      <c r="A3246" s="65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8"/>
      <c r="M3246" s="12"/>
      <c r="N3246" s="12"/>
      <c r="O3246" s="18"/>
      <c r="P3246" s="14"/>
      <c r="Q3246" s="27"/>
      <c r="R3246" s="14"/>
      <c r="S3246" s="4"/>
      <c r="T3246" s="5"/>
      <c r="U3246" s="10"/>
      <c r="V3246" s="10"/>
      <c r="W3246" s="10"/>
      <c r="X3246" s="50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0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  <c r="EY3246" s="1"/>
      <c r="EZ3246" s="1"/>
      <c r="FA3246" s="1"/>
      <c r="FB3246" s="1"/>
      <c r="FC3246" s="1"/>
      <c r="FD3246" s="1"/>
      <c r="FE3246" s="1"/>
      <c r="FF3246" s="1"/>
      <c r="FG3246" s="1"/>
      <c r="FH3246" s="1"/>
      <c r="FI3246" s="1"/>
      <c r="FJ3246" s="1"/>
    </row>
    <row r="3247" spans="1:166" x14ac:dyDescent="0.15">
      <c r="A3247" s="65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8"/>
      <c r="M3247" s="12"/>
      <c r="N3247" s="12"/>
      <c r="O3247" s="18"/>
      <c r="P3247" s="14"/>
      <c r="Q3247" s="27"/>
      <c r="R3247" s="14"/>
      <c r="S3247" s="4"/>
      <c r="T3247" s="5"/>
      <c r="U3247" s="10"/>
      <c r="V3247" s="10"/>
      <c r="W3247" s="10"/>
      <c r="X3247" s="50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0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  <c r="EY3247" s="1"/>
      <c r="EZ3247" s="1"/>
      <c r="FA3247" s="1"/>
      <c r="FB3247" s="1"/>
      <c r="FC3247" s="1"/>
      <c r="FD3247" s="1"/>
      <c r="FE3247" s="1"/>
      <c r="FF3247" s="1"/>
      <c r="FG3247" s="1"/>
      <c r="FH3247" s="1"/>
      <c r="FI3247" s="1"/>
      <c r="FJ3247" s="1"/>
    </row>
    <row r="3248" spans="1:166" x14ac:dyDescent="0.15">
      <c r="A3248" s="65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8"/>
      <c r="M3248" s="12"/>
      <c r="N3248" s="12"/>
      <c r="O3248" s="18"/>
      <c r="P3248" s="14"/>
      <c r="Q3248" s="27"/>
      <c r="R3248" s="14"/>
      <c r="S3248" s="4"/>
      <c r="T3248" s="5"/>
      <c r="U3248" s="10"/>
      <c r="V3248" s="10"/>
      <c r="W3248" s="10"/>
      <c r="X3248" s="50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0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  <c r="EY3248" s="1"/>
      <c r="EZ3248" s="1"/>
      <c r="FA3248" s="1"/>
      <c r="FB3248" s="1"/>
      <c r="FC3248" s="1"/>
      <c r="FD3248" s="1"/>
      <c r="FE3248" s="1"/>
      <c r="FF3248" s="1"/>
      <c r="FG3248" s="1"/>
      <c r="FH3248" s="1"/>
      <c r="FI3248" s="1"/>
      <c r="FJ3248" s="1"/>
    </row>
    <row r="3249" spans="1:166" x14ac:dyDescent="0.15">
      <c r="A3249" s="65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8"/>
      <c r="M3249" s="12"/>
      <c r="N3249" s="12"/>
      <c r="O3249" s="18"/>
      <c r="P3249" s="14"/>
      <c r="Q3249" s="27"/>
      <c r="R3249" s="14"/>
      <c r="S3249" s="4"/>
      <c r="T3249" s="5"/>
      <c r="U3249" s="10"/>
      <c r="V3249" s="10"/>
      <c r="W3249" s="10"/>
      <c r="X3249" s="50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0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  <c r="EY3249" s="1"/>
      <c r="EZ3249" s="1"/>
      <c r="FA3249" s="1"/>
      <c r="FB3249" s="1"/>
      <c r="FC3249" s="1"/>
      <c r="FD3249" s="1"/>
      <c r="FE3249" s="1"/>
      <c r="FF3249" s="1"/>
      <c r="FG3249" s="1"/>
      <c r="FH3249" s="1"/>
      <c r="FI3249" s="1"/>
      <c r="FJ3249" s="1"/>
    </row>
    <row r="3250" spans="1:166" x14ac:dyDescent="0.15">
      <c r="A3250" s="65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8"/>
      <c r="M3250" s="12"/>
      <c r="N3250" s="12"/>
      <c r="O3250" s="18"/>
      <c r="P3250" s="14"/>
      <c r="Q3250" s="27"/>
      <c r="R3250" s="14"/>
      <c r="S3250" s="4"/>
      <c r="T3250" s="5"/>
      <c r="U3250" s="10"/>
      <c r="V3250" s="10"/>
      <c r="W3250" s="10"/>
      <c r="X3250" s="50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0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  <c r="EY3250" s="1"/>
      <c r="EZ3250" s="1"/>
      <c r="FA3250" s="1"/>
      <c r="FB3250" s="1"/>
      <c r="FC3250" s="1"/>
      <c r="FD3250" s="1"/>
      <c r="FE3250" s="1"/>
      <c r="FF3250" s="1"/>
      <c r="FG3250" s="1"/>
      <c r="FH3250" s="1"/>
      <c r="FI3250" s="1"/>
      <c r="FJ3250" s="1"/>
    </row>
    <row r="3251" spans="1:166" x14ac:dyDescent="0.15">
      <c r="A3251" s="65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8"/>
      <c r="M3251" s="12"/>
      <c r="N3251" s="12"/>
      <c r="O3251" s="18"/>
      <c r="P3251" s="14"/>
      <c r="Q3251" s="27"/>
      <c r="R3251" s="14"/>
      <c r="S3251" s="4"/>
      <c r="T3251" s="5"/>
      <c r="U3251" s="10"/>
      <c r="V3251" s="10"/>
      <c r="W3251" s="10"/>
      <c r="X3251" s="50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0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  <c r="EY3251" s="1"/>
      <c r="EZ3251" s="1"/>
      <c r="FA3251" s="1"/>
      <c r="FB3251" s="1"/>
      <c r="FC3251" s="1"/>
      <c r="FD3251" s="1"/>
      <c r="FE3251" s="1"/>
      <c r="FF3251" s="1"/>
      <c r="FG3251" s="1"/>
      <c r="FH3251" s="1"/>
      <c r="FI3251" s="1"/>
      <c r="FJ3251" s="1"/>
    </row>
    <row r="3252" spans="1:166" x14ac:dyDescent="0.15">
      <c r="A3252" s="65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8"/>
      <c r="M3252" s="12"/>
      <c r="N3252" s="12"/>
      <c r="O3252" s="18"/>
      <c r="P3252" s="14"/>
      <c r="Q3252" s="27"/>
      <c r="R3252" s="14"/>
      <c r="S3252" s="4"/>
      <c r="T3252" s="5"/>
      <c r="U3252" s="10"/>
      <c r="V3252" s="10"/>
      <c r="W3252" s="10"/>
      <c r="X3252" s="50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0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  <c r="EY3252" s="1"/>
      <c r="EZ3252" s="1"/>
      <c r="FA3252" s="1"/>
      <c r="FB3252" s="1"/>
      <c r="FC3252" s="1"/>
      <c r="FD3252" s="1"/>
      <c r="FE3252" s="1"/>
      <c r="FF3252" s="1"/>
      <c r="FG3252" s="1"/>
      <c r="FH3252" s="1"/>
      <c r="FI3252" s="1"/>
      <c r="FJ3252" s="1"/>
    </row>
    <row r="3253" spans="1:166" x14ac:dyDescent="0.15">
      <c r="A3253" s="65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8"/>
      <c r="M3253" s="12"/>
      <c r="N3253" s="12"/>
      <c r="O3253" s="18"/>
      <c r="P3253" s="14"/>
      <c r="Q3253" s="27"/>
      <c r="R3253" s="14"/>
      <c r="S3253" s="4"/>
      <c r="T3253" s="5"/>
      <c r="U3253" s="10"/>
      <c r="V3253" s="10"/>
      <c r="W3253" s="10"/>
      <c r="X3253" s="50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0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  <c r="EY3253" s="1"/>
      <c r="EZ3253" s="1"/>
      <c r="FA3253" s="1"/>
      <c r="FB3253" s="1"/>
      <c r="FC3253" s="1"/>
      <c r="FD3253" s="1"/>
      <c r="FE3253" s="1"/>
      <c r="FF3253" s="1"/>
      <c r="FG3253" s="1"/>
      <c r="FH3253" s="1"/>
      <c r="FI3253" s="1"/>
      <c r="FJ3253" s="1"/>
    </row>
    <row r="3254" spans="1:166" x14ac:dyDescent="0.15">
      <c r="A3254" s="65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8"/>
      <c r="M3254" s="12"/>
      <c r="N3254" s="12"/>
      <c r="O3254" s="18"/>
      <c r="P3254" s="14"/>
      <c r="Q3254" s="27"/>
      <c r="R3254" s="14"/>
      <c r="S3254" s="4"/>
      <c r="T3254" s="5"/>
      <c r="U3254" s="10"/>
      <c r="V3254" s="10"/>
      <c r="W3254" s="10"/>
      <c r="X3254" s="50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0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  <c r="EY3254" s="1"/>
      <c r="EZ3254" s="1"/>
      <c r="FA3254" s="1"/>
      <c r="FB3254" s="1"/>
      <c r="FC3254" s="1"/>
      <c r="FD3254" s="1"/>
      <c r="FE3254" s="1"/>
      <c r="FF3254" s="1"/>
      <c r="FG3254" s="1"/>
      <c r="FH3254" s="1"/>
      <c r="FI3254" s="1"/>
      <c r="FJ3254" s="1"/>
    </row>
    <row r="3255" spans="1:166" x14ac:dyDescent="0.15">
      <c r="A3255" s="65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8"/>
      <c r="M3255" s="12"/>
      <c r="N3255" s="12"/>
      <c r="O3255" s="18"/>
      <c r="P3255" s="14"/>
      <c r="Q3255" s="27"/>
      <c r="R3255" s="14"/>
      <c r="S3255" s="4"/>
      <c r="T3255" s="5"/>
      <c r="U3255" s="10"/>
      <c r="V3255" s="10"/>
      <c r="W3255" s="10"/>
      <c r="X3255" s="50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0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  <c r="EY3255" s="1"/>
      <c r="EZ3255" s="1"/>
      <c r="FA3255" s="1"/>
      <c r="FB3255" s="1"/>
      <c r="FC3255" s="1"/>
      <c r="FD3255" s="1"/>
      <c r="FE3255" s="1"/>
      <c r="FF3255" s="1"/>
      <c r="FG3255" s="1"/>
      <c r="FH3255" s="1"/>
      <c r="FI3255" s="1"/>
      <c r="FJ3255" s="1"/>
    </row>
    <row r="3256" spans="1:166" x14ac:dyDescent="0.15">
      <c r="A3256" s="65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8"/>
      <c r="M3256" s="12"/>
      <c r="N3256" s="12"/>
      <c r="O3256" s="18"/>
      <c r="P3256" s="14"/>
      <c r="Q3256" s="27"/>
      <c r="R3256" s="14"/>
      <c r="S3256" s="4"/>
      <c r="T3256" s="5"/>
      <c r="U3256" s="10"/>
      <c r="V3256" s="10"/>
      <c r="W3256" s="10"/>
      <c r="X3256" s="50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0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  <c r="EY3256" s="1"/>
      <c r="EZ3256" s="1"/>
      <c r="FA3256" s="1"/>
      <c r="FB3256" s="1"/>
      <c r="FC3256" s="1"/>
      <c r="FD3256" s="1"/>
      <c r="FE3256" s="1"/>
      <c r="FF3256" s="1"/>
      <c r="FG3256" s="1"/>
      <c r="FH3256" s="1"/>
      <c r="FI3256" s="1"/>
      <c r="FJ3256" s="1"/>
    </row>
    <row r="3257" spans="1:166" x14ac:dyDescent="0.15">
      <c r="A3257" s="65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8"/>
      <c r="M3257" s="12"/>
      <c r="N3257" s="12"/>
      <c r="O3257" s="18"/>
      <c r="P3257" s="14"/>
      <c r="Q3257" s="27"/>
      <c r="R3257" s="14"/>
      <c r="S3257" s="4"/>
      <c r="T3257" s="5"/>
      <c r="U3257" s="10"/>
      <c r="V3257" s="10"/>
      <c r="W3257" s="10"/>
      <c r="X3257" s="50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0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  <c r="EY3257" s="1"/>
      <c r="EZ3257" s="1"/>
      <c r="FA3257" s="1"/>
      <c r="FB3257" s="1"/>
      <c r="FC3257" s="1"/>
      <c r="FD3257" s="1"/>
      <c r="FE3257" s="1"/>
      <c r="FF3257" s="1"/>
      <c r="FG3257" s="1"/>
      <c r="FH3257" s="1"/>
      <c r="FI3257" s="1"/>
      <c r="FJ3257" s="1"/>
    </row>
    <row r="3258" spans="1:166" x14ac:dyDescent="0.15">
      <c r="A3258" s="65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8"/>
      <c r="M3258" s="12"/>
      <c r="N3258" s="12"/>
      <c r="O3258" s="18"/>
      <c r="P3258" s="14"/>
      <c r="Q3258" s="27"/>
      <c r="R3258" s="14"/>
      <c r="S3258" s="4"/>
      <c r="T3258" s="5"/>
      <c r="U3258" s="10"/>
      <c r="V3258" s="10"/>
      <c r="W3258" s="10"/>
      <c r="X3258" s="50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0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  <c r="EY3258" s="1"/>
      <c r="EZ3258" s="1"/>
      <c r="FA3258" s="1"/>
      <c r="FB3258" s="1"/>
      <c r="FC3258" s="1"/>
      <c r="FD3258" s="1"/>
      <c r="FE3258" s="1"/>
      <c r="FF3258" s="1"/>
      <c r="FG3258" s="1"/>
      <c r="FH3258" s="1"/>
      <c r="FI3258" s="1"/>
      <c r="FJ3258" s="1"/>
    </row>
    <row r="3259" spans="1:166" x14ac:dyDescent="0.15">
      <c r="A3259" s="65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8"/>
      <c r="M3259" s="12"/>
      <c r="N3259" s="12"/>
      <c r="O3259" s="18"/>
      <c r="P3259" s="14"/>
      <c r="Q3259" s="27"/>
      <c r="R3259" s="14"/>
      <c r="S3259" s="4"/>
      <c r="T3259" s="5"/>
      <c r="U3259" s="10"/>
      <c r="V3259" s="10"/>
      <c r="W3259" s="10"/>
      <c r="X3259" s="50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0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  <c r="EY3259" s="1"/>
      <c r="EZ3259" s="1"/>
      <c r="FA3259" s="1"/>
      <c r="FB3259" s="1"/>
      <c r="FC3259" s="1"/>
      <c r="FD3259" s="1"/>
      <c r="FE3259" s="1"/>
      <c r="FF3259" s="1"/>
      <c r="FG3259" s="1"/>
      <c r="FH3259" s="1"/>
      <c r="FI3259" s="1"/>
      <c r="FJ3259" s="1"/>
    </row>
    <row r="3260" spans="1:166" x14ac:dyDescent="0.15">
      <c r="A3260" s="65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8"/>
      <c r="M3260" s="12"/>
      <c r="N3260" s="12"/>
      <c r="O3260" s="18"/>
      <c r="P3260" s="14"/>
      <c r="Q3260" s="27"/>
      <c r="R3260" s="14"/>
      <c r="S3260" s="4"/>
      <c r="T3260" s="5"/>
      <c r="U3260" s="10"/>
      <c r="V3260" s="10"/>
      <c r="W3260" s="10"/>
      <c r="X3260" s="50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0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  <c r="EY3260" s="1"/>
      <c r="EZ3260" s="1"/>
      <c r="FA3260" s="1"/>
      <c r="FB3260" s="1"/>
      <c r="FC3260" s="1"/>
      <c r="FD3260" s="1"/>
      <c r="FE3260" s="1"/>
      <c r="FF3260" s="1"/>
      <c r="FG3260" s="1"/>
      <c r="FH3260" s="1"/>
      <c r="FI3260" s="1"/>
      <c r="FJ3260" s="1"/>
    </row>
    <row r="3261" spans="1:166" x14ac:dyDescent="0.15">
      <c r="A3261" s="65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8"/>
      <c r="M3261" s="12"/>
      <c r="N3261" s="12"/>
      <c r="O3261" s="18"/>
      <c r="P3261" s="14"/>
      <c r="Q3261" s="27"/>
      <c r="R3261" s="14"/>
      <c r="S3261" s="4"/>
      <c r="T3261" s="5"/>
      <c r="U3261" s="10"/>
      <c r="V3261" s="10"/>
      <c r="W3261" s="10"/>
      <c r="X3261" s="50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0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  <c r="EY3261" s="1"/>
      <c r="EZ3261" s="1"/>
      <c r="FA3261" s="1"/>
      <c r="FB3261" s="1"/>
      <c r="FC3261" s="1"/>
      <c r="FD3261" s="1"/>
      <c r="FE3261" s="1"/>
      <c r="FF3261" s="1"/>
      <c r="FG3261" s="1"/>
      <c r="FH3261" s="1"/>
      <c r="FI3261" s="1"/>
      <c r="FJ3261" s="1"/>
    </row>
    <row r="3262" spans="1:166" x14ac:dyDescent="0.15">
      <c r="A3262" s="65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8"/>
      <c r="M3262" s="12"/>
      <c r="N3262" s="12"/>
      <c r="O3262" s="18"/>
      <c r="P3262" s="14"/>
      <c r="Q3262" s="27"/>
      <c r="R3262" s="14"/>
      <c r="S3262" s="4"/>
      <c r="T3262" s="5"/>
      <c r="U3262" s="10"/>
      <c r="V3262" s="10"/>
      <c r="W3262" s="10"/>
      <c r="X3262" s="50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0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  <c r="EY3262" s="1"/>
      <c r="EZ3262" s="1"/>
      <c r="FA3262" s="1"/>
      <c r="FB3262" s="1"/>
      <c r="FC3262" s="1"/>
      <c r="FD3262" s="1"/>
      <c r="FE3262" s="1"/>
      <c r="FF3262" s="1"/>
      <c r="FG3262" s="1"/>
      <c r="FH3262" s="1"/>
      <c r="FI3262" s="1"/>
      <c r="FJ3262" s="1"/>
    </row>
    <row r="3263" spans="1:166" x14ac:dyDescent="0.15">
      <c r="A3263" s="65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8"/>
      <c r="M3263" s="12"/>
      <c r="N3263" s="12"/>
      <c r="O3263" s="18"/>
      <c r="P3263" s="14"/>
      <c r="Q3263" s="27"/>
      <c r="R3263" s="14"/>
      <c r="S3263" s="4"/>
      <c r="T3263" s="5"/>
      <c r="U3263" s="10"/>
      <c r="V3263" s="10"/>
      <c r="W3263" s="10"/>
      <c r="X3263" s="50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0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  <c r="EY3263" s="1"/>
      <c r="EZ3263" s="1"/>
      <c r="FA3263" s="1"/>
      <c r="FB3263" s="1"/>
      <c r="FC3263" s="1"/>
      <c r="FD3263" s="1"/>
      <c r="FE3263" s="1"/>
      <c r="FF3263" s="1"/>
      <c r="FG3263" s="1"/>
      <c r="FH3263" s="1"/>
      <c r="FI3263" s="1"/>
      <c r="FJ3263" s="1"/>
    </row>
    <row r="3264" spans="1:166" x14ac:dyDescent="0.15">
      <c r="A3264" s="65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8"/>
      <c r="M3264" s="12"/>
      <c r="N3264" s="12"/>
      <c r="O3264" s="18"/>
      <c r="P3264" s="14"/>
      <c r="Q3264" s="27"/>
      <c r="R3264" s="14"/>
      <c r="S3264" s="4"/>
      <c r="T3264" s="5"/>
      <c r="U3264" s="10"/>
      <c r="V3264" s="10"/>
      <c r="W3264" s="10"/>
      <c r="X3264" s="50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0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  <c r="EY3264" s="1"/>
      <c r="EZ3264" s="1"/>
      <c r="FA3264" s="1"/>
      <c r="FB3264" s="1"/>
      <c r="FC3264" s="1"/>
      <c r="FD3264" s="1"/>
      <c r="FE3264" s="1"/>
      <c r="FF3264" s="1"/>
      <c r="FG3264" s="1"/>
      <c r="FH3264" s="1"/>
      <c r="FI3264" s="1"/>
      <c r="FJ3264" s="1"/>
    </row>
    <row r="3265" spans="1:166" x14ac:dyDescent="0.15">
      <c r="A3265" s="65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8"/>
      <c r="M3265" s="12"/>
      <c r="N3265" s="12"/>
      <c r="O3265" s="18"/>
      <c r="P3265" s="14"/>
      <c r="Q3265" s="27"/>
      <c r="R3265" s="14"/>
      <c r="S3265" s="4"/>
      <c r="T3265" s="5"/>
      <c r="U3265" s="10"/>
      <c r="V3265" s="10"/>
      <c r="W3265" s="10"/>
      <c r="X3265" s="50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0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  <c r="EY3265" s="1"/>
      <c r="EZ3265" s="1"/>
      <c r="FA3265" s="1"/>
      <c r="FB3265" s="1"/>
      <c r="FC3265" s="1"/>
      <c r="FD3265" s="1"/>
      <c r="FE3265" s="1"/>
      <c r="FF3265" s="1"/>
      <c r="FG3265" s="1"/>
      <c r="FH3265" s="1"/>
      <c r="FI3265" s="1"/>
      <c r="FJ3265" s="1"/>
    </row>
    <row r="3266" spans="1:166" x14ac:dyDescent="0.15">
      <c r="A3266" s="65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8"/>
      <c r="M3266" s="12"/>
      <c r="N3266" s="12"/>
      <c r="O3266" s="18"/>
      <c r="P3266" s="14"/>
      <c r="Q3266" s="27"/>
      <c r="R3266" s="14"/>
      <c r="S3266" s="4"/>
      <c r="T3266" s="5"/>
      <c r="U3266" s="10"/>
      <c r="V3266" s="10"/>
      <c r="W3266" s="10"/>
      <c r="X3266" s="50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0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  <c r="EY3266" s="1"/>
      <c r="EZ3266" s="1"/>
      <c r="FA3266" s="1"/>
      <c r="FB3266" s="1"/>
      <c r="FC3266" s="1"/>
      <c r="FD3266" s="1"/>
      <c r="FE3266" s="1"/>
      <c r="FF3266" s="1"/>
      <c r="FG3266" s="1"/>
      <c r="FH3266" s="1"/>
      <c r="FI3266" s="1"/>
      <c r="FJ3266" s="1"/>
    </row>
    <row r="3267" spans="1:166" x14ac:dyDescent="0.15">
      <c r="A3267" s="65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8"/>
      <c r="M3267" s="12"/>
      <c r="N3267" s="12"/>
      <c r="O3267" s="18"/>
      <c r="P3267" s="14"/>
      <c r="Q3267" s="27"/>
      <c r="R3267" s="14"/>
      <c r="S3267" s="4"/>
      <c r="T3267" s="5"/>
      <c r="U3267" s="10"/>
      <c r="V3267" s="10"/>
      <c r="W3267" s="10"/>
      <c r="X3267" s="50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0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  <c r="EY3267" s="1"/>
      <c r="EZ3267" s="1"/>
      <c r="FA3267" s="1"/>
      <c r="FB3267" s="1"/>
      <c r="FC3267" s="1"/>
      <c r="FD3267" s="1"/>
      <c r="FE3267" s="1"/>
      <c r="FF3267" s="1"/>
      <c r="FG3267" s="1"/>
      <c r="FH3267" s="1"/>
      <c r="FI3267" s="1"/>
      <c r="FJ3267" s="1"/>
    </row>
    <row r="3268" spans="1:166" x14ac:dyDescent="0.15">
      <c r="A3268" s="65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8"/>
      <c r="M3268" s="12"/>
      <c r="N3268" s="12"/>
      <c r="O3268" s="18"/>
      <c r="P3268" s="14"/>
      <c r="Q3268" s="27"/>
      <c r="R3268" s="14"/>
      <c r="S3268" s="4"/>
      <c r="T3268" s="5"/>
      <c r="U3268" s="10"/>
      <c r="V3268" s="10"/>
      <c r="W3268" s="10"/>
      <c r="X3268" s="50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0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  <c r="EY3268" s="1"/>
      <c r="EZ3268" s="1"/>
      <c r="FA3268" s="1"/>
      <c r="FB3268" s="1"/>
      <c r="FC3268" s="1"/>
      <c r="FD3268" s="1"/>
      <c r="FE3268" s="1"/>
      <c r="FF3268" s="1"/>
      <c r="FG3268" s="1"/>
      <c r="FH3268" s="1"/>
      <c r="FI3268" s="1"/>
      <c r="FJ3268" s="1"/>
    </row>
    <row r="3269" spans="1:166" x14ac:dyDescent="0.15">
      <c r="A3269" s="65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8"/>
      <c r="M3269" s="12"/>
      <c r="N3269" s="12"/>
      <c r="O3269" s="18"/>
      <c r="P3269" s="14"/>
      <c r="Q3269" s="27"/>
      <c r="R3269" s="14"/>
      <c r="S3269" s="4"/>
      <c r="T3269" s="5"/>
      <c r="U3269" s="10"/>
      <c r="V3269" s="10"/>
      <c r="W3269" s="10"/>
      <c r="X3269" s="50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0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  <c r="EY3269" s="1"/>
      <c r="EZ3269" s="1"/>
      <c r="FA3269" s="1"/>
      <c r="FB3269" s="1"/>
      <c r="FC3269" s="1"/>
      <c r="FD3269" s="1"/>
      <c r="FE3269" s="1"/>
      <c r="FF3269" s="1"/>
      <c r="FG3269" s="1"/>
      <c r="FH3269" s="1"/>
      <c r="FI3269" s="1"/>
      <c r="FJ3269" s="1"/>
    </row>
    <row r="3270" spans="1:166" x14ac:dyDescent="0.15">
      <c r="A3270" s="65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8"/>
      <c r="M3270" s="12"/>
      <c r="N3270" s="12"/>
      <c r="O3270" s="18"/>
      <c r="P3270" s="14"/>
      <c r="Q3270" s="27"/>
      <c r="R3270" s="14"/>
      <c r="S3270" s="4"/>
      <c r="T3270" s="5"/>
      <c r="U3270" s="10"/>
      <c r="V3270" s="10"/>
      <c r="W3270" s="10"/>
      <c r="X3270" s="50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0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  <c r="EY3270" s="1"/>
      <c r="EZ3270" s="1"/>
      <c r="FA3270" s="1"/>
      <c r="FB3270" s="1"/>
      <c r="FC3270" s="1"/>
      <c r="FD3270" s="1"/>
      <c r="FE3270" s="1"/>
      <c r="FF3270" s="1"/>
      <c r="FG3270" s="1"/>
      <c r="FH3270" s="1"/>
      <c r="FI3270" s="1"/>
      <c r="FJ3270" s="1"/>
    </row>
    <row r="3271" spans="1:166" x14ac:dyDescent="0.15">
      <c r="A3271" s="65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8"/>
      <c r="M3271" s="12"/>
      <c r="N3271" s="12"/>
      <c r="O3271" s="18"/>
      <c r="P3271" s="14"/>
      <c r="Q3271" s="27"/>
      <c r="R3271" s="14"/>
      <c r="S3271" s="4"/>
      <c r="T3271" s="5"/>
      <c r="U3271" s="10"/>
      <c r="V3271" s="10"/>
      <c r="W3271" s="10"/>
      <c r="X3271" s="50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0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  <c r="EY3271" s="1"/>
      <c r="EZ3271" s="1"/>
      <c r="FA3271" s="1"/>
      <c r="FB3271" s="1"/>
      <c r="FC3271" s="1"/>
      <c r="FD3271" s="1"/>
      <c r="FE3271" s="1"/>
      <c r="FF3271" s="1"/>
      <c r="FG3271" s="1"/>
      <c r="FH3271" s="1"/>
      <c r="FI3271" s="1"/>
      <c r="FJ3271" s="1"/>
    </row>
    <row r="3272" spans="1:166" x14ac:dyDescent="0.15">
      <c r="A3272" s="65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8"/>
      <c r="M3272" s="12"/>
      <c r="N3272" s="12"/>
      <c r="O3272" s="18"/>
      <c r="P3272" s="14"/>
      <c r="Q3272" s="27"/>
      <c r="R3272" s="14"/>
      <c r="S3272" s="4"/>
      <c r="T3272" s="5"/>
      <c r="U3272" s="10"/>
      <c r="V3272" s="10"/>
      <c r="W3272" s="10"/>
      <c r="X3272" s="50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0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  <c r="EY3272" s="1"/>
      <c r="EZ3272" s="1"/>
      <c r="FA3272" s="1"/>
      <c r="FB3272" s="1"/>
      <c r="FC3272" s="1"/>
      <c r="FD3272" s="1"/>
      <c r="FE3272" s="1"/>
      <c r="FF3272" s="1"/>
      <c r="FG3272" s="1"/>
      <c r="FH3272" s="1"/>
      <c r="FI3272" s="1"/>
      <c r="FJ3272" s="1"/>
    </row>
    <row r="3273" spans="1:166" x14ac:dyDescent="0.15">
      <c r="A3273" s="65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8"/>
      <c r="M3273" s="12"/>
      <c r="N3273" s="12"/>
      <c r="O3273" s="18"/>
      <c r="P3273" s="14"/>
      <c r="Q3273" s="27"/>
      <c r="R3273" s="14"/>
      <c r="S3273" s="4"/>
      <c r="T3273" s="5"/>
      <c r="U3273" s="10"/>
      <c r="V3273" s="10"/>
      <c r="W3273" s="10"/>
      <c r="X3273" s="50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0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  <c r="EY3273" s="1"/>
      <c r="EZ3273" s="1"/>
      <c r="FA3273" s="1"/>
      <c r="FB3273" s="1"/>
      <c r="FC3273" s="1"/>
      <c r="FD3273" s="1"/>
      <c r="FE3273" s="1"/>
      <c r="FF3273" s="1"/>
      <c r="FG3273" s="1"/>
      <c r="FH3273" s="1"/>
      <c r="FI3273" s="1"/>
      <c r="FJ3273" s="1"/>
    </row>
    <row r="3274" spans="1:166" x14ac:dyDescent="0.15">
      <c r="A3274" s="65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8"/>
      <c r="M3274" s="12"/>
      <c r="N3274" s="12"/>
      <c r="O3274" s="18"/>
      <c r="P3274" s="14"/>
      <c r="Q3274" s="27"/>
      <c r="R3274" s="14"/>
      <c r="S3274" s="4"/>
      <c r="T3274" s="5"/>
      <c r="U3274" s="10"/>
      <c r="V3274" s="10"/>
      <c r="W3274" s="10"/>
      <c r="X3274" s="50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0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  <c r="EY3274" s="1"/>
      <c r="EZ3274" s="1"/>
      <c r="FA3274" s="1"/>
      <c r="FB3274" s="1"/>
      <c r="FC3274" s="1"/>
      <c r="FD3274" s="1"/>
      <c r="FE3274" s="1"/>
      <c r="FF3274" s="1"/>
      <c r="FG3274" s="1"/>
      <c r="FH3274" s="1"/>
      <c r="FI3274" s="1"/>
      <c r="FJ3274" s="1"/>
    </row>
    <row r="3275" spans="1:166" x14ac:dyDescent="0.15">
      <c r="A3275" s="65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8"/>
      <c r="M3275" s="12"/>
      <c r="N3275" s="12"/>
      <c r="O3275" s="18"/>
      <c r="P3275" s="14"/>
      <c r="Q3275" s="27"/>
      <c r="R3275" s="14"/>
      <c r="S3275" s="4"/>
      <c r="T3275" s="5"/>
      <c r="U3275" s="10"/>
      <c r="V3275" s="10"/>
      <c r="W3275" s="10"/>
      <c r="X3275" s="50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0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  <c r="EY3275" s="1"/>
      <c r="EZ3275" s="1"/>
      <c r="FA3275" s="1"/>
      <c r="FB3275" s="1"/>
      <c r="FC3275" s="1"/>
      <c r="FD3275" s="1"/>
      <c r="FE3275" s="1"/>
      <c r="FF3275" s="1"/>
      <c r="FG3275" s="1"/>
      <c r="FH3275" s="1"/>
      <c r="FI3275" s="1"/>
      <c r="FJ3275" s="1"/>
    </row>
    <row r="3276" spans="1:166" x14ac:dyDescent="0.15">
      <c r="A3276" s="65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8"/>
      <c r="M3276" s="12"/>
      <c r="N3276" s="12"/>
      <c r="O3276" s="18"/>
      <c r="P3276" s="14"/>
      <c r="Q3276" s="27"/>
      <c r="R3276" s="14"/>
      <c r="S3276" s="4"/>
      <c r="T3276" s="5"/>
      <c r="U3276" s="10"/>
      <c r="V3276" s="10"/>
      <c r="W3276" s="10"/>
      <c r="X3276" s="50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0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  <c r="EY3276" s="1"/>
      <c r="EZ3276" s="1"/>
      <c r="FA3276" s="1"/>
      <c r="FB3276" s="1"/>
      <c r="FC3276" s="1"/>
      <c r="FD3276" s="1"/>
      <c r="FE3276" s="1"/>
      <c r="FF3276" s="1"/>
      <c r="FG3276" s="1"/>
      <c r="FH3276" s="1"/>
      <c r="FI3276" s="1"/>
      <c r="FJ3276" s="1"/>
    </row>
    <row r="3277" spans="1:166" x14ac:dyDescent="0.15">
      <c r="A3277" s="65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8"/>
      <c r="M3277" s="12"/>
      <c r="N3277" s="12"/>
      <c r="O3277" s="18"/>
      <c r="P3277" s="14"/>
      <c r="Q3277" s="27"/>
      <c r="R3277" s="14"/>
      <c r="S3277" s="4"/>
      <c r="T3277" s="5"/>
      <c r="U3277" s="10"/>
      <c r="V3277" s="10"/>
      <c r="W3277" s="10"/>
      <c r="X3277" s="50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0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  <c r="EY3277" s="1"/>
      <c r="EZ3277" s="1"/>
      <c r="FA3277" s="1"/>
      <c r="FB3277" s="1"/>
      <c r="FC3277" s="1"/>
      <c r="FD3277" s="1"/>
      <c r="FE3277" s="1"/>
      <c r="FF3277" s="1"/>
      <c r="FG3277" s="1"/>
      <c r="FH3277" s="1"/>
      <c r="FI3277" s="1"/>
      <c r="FJ3277" s="1"/>
    </row>
    <row r="3278" spans="1:166" x14ac:dyDescent="0.15">
      <c r="A3278" s="65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8"/>
      <c r="M3278" s="12"/>
      <c r="N3278" s="12"/>
      <c r="O3278" s="18"/>
      <c r="P3278" s="14"/>
      <c r="Q3278" s="27"/>
      <c r="R3278" s="14"/>
      <c r="S3278" s="4"/>
      <c r="T3278" s="5"/>
      <c r="U3278" s="10"/>
      <c r="V3278" s="10"/>
      <c r="W3278" s="10"/>
      <c r="X3278" s="50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0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  <c r="EY3278" s="1"/>
      <c r="EZ3278" s="1"/>
      <c r="FA3278" s="1"/>
      <c r="FB3278" s="1"/>
      <c r="FC3278" s="1"/>
      <c r="FD3278" s="1"/>
      <c r="FE3278" s="1"/>
      <c r="FF3278" s="1"/>
      <c r="FG3278" s="1"/>
      <c r="FH3278" s="1"/>
      <c r="FI3278" s="1"/>
      <c r="FJ3278" s="1"/>
    </row>
    <row r="3279" spans="1:166" x14ac:dyDescent="0.15">
      <c r="A3279" s="65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8"/>
      <c r="M3279" s="12"/>
      <c r="N3279" s="12"/>
      <c r="O3279" s="18"/>
      <c r="P3279" s="14"/>
      <c r="Q3279" s="27"/>
      <c r="R3279" s="14"/>
      <c r="S3279" s="4"/>
      <c r="T3279" s="5"/>
      <c r="U3279" s="10"/>
      <c r="V3279" s="10"/>
      <c r="W3279" s="10"/>
      <c r="X3279" s="50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0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  <c r="EY3279" s="1"/>
      <c r="EZ3279" s="1"/>
      <c r="FA3279" s="1"/>
      <c r="FB3279" s="1"/>
      <c r="FC3279" s="1"/>
      <c r="FD3279" s="1"/>
      <c r="FE3279" s="1"/>
      <c r="FF3279" s="1"/>
      <c r="FG3279" s="1"/>
      <c r="FH3279" s="1"/>
      <c r="FI3279" s="1"/>
      <c r="FJ3279" s="1"/>
    </row>
    <row r="3280" spans="1:166" x14ac:dyDescent="0.15">
      <c r="A3280" s="65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8"/>
      <c r="M3280" s="12"/>
      <c r="N3280" s="12"/>
      <c r="O3280" s="18"/>
      <c r="P3280" s="14"/>
      <c r="Q3280" s="27"/>
      <c r="R3280" s="14"/>
      <c r="S3280" s="4"/>
      <c r="T3280" s="5"/>
      <c r="U3280" s="10"/>
      <c r="V3280" s="10"/>
      <c r="W3280" s="10"/>
      <c r="X3280" s="50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0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  <c r="EY3280" s="1"/>
      <c r="EZ3280" s="1"/>
      <c r="FA3280" s="1"/>
      <c r="FB3280" s="1"/>
      <c r="FC3280" s="1"/>
      <c r="FD3280" s="1"/>
      <c r="FE3280" s="1"/>
      <c r="FF3280" s="1"/>
      <c r="FG3280" s="1"/>
      <c r="FH3280" s="1"/>
      <c r="FI3280" s="1"/>
      <c r="FJ3280" s="1"/>
    </row>
    <row r="3281" spans="1:166" x14ac:dyDescent="0.15">
      <c r="A3281" s="65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8"/>
      <c r="M3281" s="12"/>
      <c r="N3281" s="12"/>
      <c r="O3281" s="18"/>
      <c r="P3281" s="14"/>
      <c r="Q3281" s="27"/>
      <c r="R3281" s="14"/>
      <c r="S3281" s="4"/>
      <c r="T3281" s="5"/>
      <c r="U3281" s="10"/>
      <c r="V3281" s="10"/>
      <c r="W3281" s="10"/>
      <c r="X3281" s="50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0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  <c r="EY3281" s="1"/>
      <c r="EZ3281" s="1"/>
      <c r="FA3281" s="1"/>
      <c r="FB3281" s="1"/>
      <c r="FC3281" s="1"/>
      <c r="FD3281" s="1"/>
      <c r="FE3281" s="1"/>
      <c r="FF3281" s="1"/>
      <c r="FG3281" s="1"/>
      <c r="FH3281" s="1"/>
      <c r="FI3281" s="1"/>
      <c r="FJ3281" s="1"/>
    </row>
    <row r="3282" spans="1:166" x14ac:dyDescent="0.15">
      <c r="A3282" s="65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8"/>
      <c r="M3282" s="12"/>
      <c r="N3282" s="12"/>
      <c r="O3282" s="18"/>
      <c r="P3282" s="14"/>
      <c r="Q3282" s="27"/>
      <c r="R3282" s="14"/>
      <c r="S3282" s="4"/>
      <c r="T3282" s="5"/>
      <c r="U3282" s="10"/>
      <c r="V3282" s="10"/>
      <c r="W3282" s="10"/>
      <c r="X3282" s="50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0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  <c r="EY3282" s="1"/>
      <c r="EZ3282" s="1"/>
      <c r="FA3282" s="1"/>
      <c r="FB3282" s="1"/>
      <c r="FC3282" s="1"/>
      <c r="FD3282" s="1"/>
      <c r="FE3282" s="1"/>
      <c r="FF3282" s="1"/>
      <c r="FG3282" s="1"/>
      <c r="FH3282" s="1"/>
      <c r="FI3282" s="1"/>
      <c r="FJ3282" s="1"/>
    </row>
    <row r="3283" spans="1:166" x14ac:dyDescent="0.15">
      <c r="A3283" s="65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8"/>
      <c r="M3283" s="12"/>
      <c r="N3283" s="12"/>
      <c r="O3283" s="18"/>
      <c r="P3283" s="14"/>
      <c r="Q3283" s="27"/>
      <c r="R3283" s="14"/>
      <c r="S3283" s="4"/>
      <c r="T3283" s="5"/>
      <c r="U3283" s="10"/>
      <c r="V3283" s="10"/>
      <c r="W3283" s="10"/>
      <c r="X3283" s="50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0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  <c r="EY3283" s="1"/>
      <c r="EZ3283" s="1"/>
      <c r="FA3283" s="1"/>
      <c r="FB3283" s="1"/>
      <c r="FC3283" s="1"/>
      <c r="FD3283" s="1"/>
      <c r="FE3283" s="1"/>
      <c r="FF3283" s="1"/>
      <c r="FG3283" s="1"/>
      <c r="FH3283" s="1"/>
      <c r="FI3283" s="1"/>
      <c r="FJ3283" s="1"/>
    </row>
    <row r="3284" spans="1:166" x14ac:dyDescent="0.15">
      <c r="A3284" s="65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8"/>
      <c r="M3284" s="12"/>
      <c r="N3284" s="12"/>
      <c r="O3284" s="18"/>
      <c r="P3284" s="14"/>
      <c r="Q3284" s="27"/>
      <c r="R3284" s="14"/>
      <c r="S3284" s="4"/>
      <c r="T3284" s="5"/>
      <c r="U3284" s="10"/>
      <c r="V3284" s="10"/>
      <c r="W3284" s="10"/>
      <c r="X3284" s="50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0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  <c r="EY3284" s="1"/>
      <c r="EZ3284" s="1"/>
      <c r="FA3284" s="1"/>
      <c r="FB3284" s="1"/>
      <c r="FC3284" s="1"/>
      <c r="FD3284" s="1"/>
      <c r="FE3284" s="1"/>
      <c r="FF3284" s="1"/>
      <c r="FG3284" s="1"/>
      <c r="FH3284" s="1"/>
      <c r="FI3284" s="1"/>
      <c r="FJ3284" s="1"/>
    </row>
    <row r="3285" spans="1:166" x14ac:dyDescent="0.15">
      <c r="A3285" s="65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8"/>
      <c r="M3285" s="12"/>
      <c r="N3285" s="12"/>
      <c r="O3285" s="18"/>
      <c r="P3285" s="14"/>
      <c r="Q3285" s="27"/>
      <c r="R3285" s="14"/>
      <c r="S3285" s="4"/>
      <c r="T3285" s="5"/>
      <c r="U3285" s="10"/>
      <c r="V3285" s="10"/>
      <c r="W3285" s="10"/>
      <c r="X3285" s="50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0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  <c r="EY3285" s="1"/>
      <c r="EZ3285" s="1"/>
      <c r="FA3285" s="1"/>
      <c r="FB3285" s="1"/>
      <c r="FC3285" s="1"/>
      <c r="FD3285" s="1"/>
      <c r="FE3285" s="1"/>
      <c r="FF3285" s="1"/>
      <c r="FG3285" s="1"/>
      <c r="FH3285" s="1"/>
      <c r="FI3285" s="1"/>
      <c r="FJ3285" s="1"/>
    </row>
    <row r="3286" spans="1:166" x14ac:dyDescent="0.15">
      <c r="A3286" s="65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8"/>
      <c r="M3286" s="12"/>
      <c r="N3286" s="12"/>
      <c r="O3286" s="18"/>
      <c r="P3286" s="14"/>
      <c r="Q3286" s="27"/>
      <c r="R3286" s="14"/>
      <c r="S3286" s="4"/>
      <c r="T3286" s="5"/>
      <c r="U3286" s="10"/>
      <c r="V3286" s="10"/>
      <c r="W3286" s="10"/>
      <c r="X3286" s="50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0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  <c r="EY3286" s="1"/>
      <c r="EZ3286" s="1"/>
      <c r="FA3286" s="1"/>
      <c r="FB3286" s="1"/>
      <c r="FC3286" s="1"/>
      <c r="FD3286" s="1"/>
      <c r="FE3286" s="1"/>
      <c r="FF3286" s="1"/>
      <c r="FG3286" s="1"/>
      <c r="FH3286" s="1"/>
      <c r="FI3286" s="1"/>
      <c r="FJ3286" s="1"/>
    </row>
    <row r="3287" spans="1:166" x14ac:dyDescent="0.15">
      <c r="A3287" s="65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8"/>
      <c r="M3287" s="12"/>
      <c r="N3287" s="12"/>
      <c r="O3287" s="18"/>
      <c r="P3287" s="14"/>
      <c r="Q3287" s="27"/>
      <c r="R3287" s="14"/>
      <c r="S3287" s="4"/>
      <c r="T3287" s="5"/>
      <c r="U3287" s="10"/>
      <c r="V3287" s="10"/>
      <c r="W3287" s="10"/>
      <c r="X3287" s="50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0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  <c r="EY3287" s="1"/>
      <c r="EZ3287" s="1"/>
      <c r="FA3287" s="1"/>
      <c r="FB3287" s="1"/>
      <c r="FC3287" s="1"/>
      <c r="FD3287" s="1"/>
      <c r="FE3287" s="1"/>
      <c r="FF3287" s="1"/>
      <c r="FG3287" s="1"/>
      <c r="FH3287" s="1"/>
      <c r="FI3287" s="1"/>
      <c r="FJ3287" s="1"/>
    </row>
    <row r="3288" spans="1:166" x14ac:dyDescent="0.15">
      <c r="A3288" s="65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8"/>
      <c r="M3288" s="12"/>
      <c r="N3288" s="12"/>
      <c r="O3288" s="18"/>
      <c r="P3288" s="14"/>
      <c r="Q3288" s="27"/>
      <c r="R3288" s="14"/>
      <c r="S3288" s="4"/>
      <c r="T3288" s="5"/>
      <c r="U3288" s="10"/>
      <c r="V3288" s="10"/>
      <c r="W3288" s="10"/>
      <c r="X3288" s="50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0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  <c r="EY3288" s="1"/>
      <c r="EZ3288" s="1"/>
      <c r="FA3288" s="1"/>
      <c r="FB3288" s="1"/>
      <c r="FC3288" s="1"/>
      <c r="FD3288" s="1"/>
      <c r="FE3288" s="1"/>
      <c r="FF3288" s="1"/>
      <c r="FG3288" s="1"/>
      <c r="FH3288" s="1"/>
      <c r="FI3288" s="1"/>
      <c r="FJ3288" s="1"/>
    </row>
    <row r="3289" spans="1:166" x14ac:dyDescent="0.15">
      <c r="A3289" s="65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8"/>
      <c r="M3289" s="12"/>
      <c r="N3289" s="12"/>
      <c r="O3289" s="18"/>
      <c r="P3289" s="14"/>
      <c r="Q3289" s="27"/>
      <c r="R3289" s="14"/>
      <c r="S3289" s="4"/>
      <c r="T3289" s="5"/>
      <c r="U3289" s="10"/>
      <c r="V3289" s="10"/>
      <c r="W3289" s="10"/>
      <c r="X3289" s="50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0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  <c r="EY3289" s="1"/>
      <c r="EZ3289" s="1"/>
      <c r="FA3289" s="1"/>
      <c r="FB3289" s="1"/>
      <c r="FC3289" s="1"/>
      <c r="FD3289" s="1"/>
      <c r="FE3289" s="1"/>
      <c r="FF3289" s="1"/>
      <c r="FG3289" s="1"/>
      <c r="FH3289" s="1"/>
      <c r="FI3289" s="1"/>
      <c r="FJ3289" s="1"/>
    </row>
    <row r="3290" spans="1:166" x14ac:dyDescent="0.15">
      <c r="A3290" s="65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8"/>
      <c r="M3290" s="12"/>
      <c r="N3290" s="12"/>
      <c r="O3290" s="18"/>
      <c r="P3290" s="14"/>
      <c r="Q3290" s="27"/>
      <c r="R3290" s="14"/>
      <c r="S3290" s="4"/>
      <c r="T3290" s="5"/>
      <c r="U3290" s="10"/>
      <c r="V3290" s="10"/>
      <c r="W3290" s="10"/>
      <c r="X3290" s="50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0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  <c r="EY3290" s="1"/>
      <c r="EZ3290" s="1"/>
      <c r="FA3290" s="1"/>
      <c r="FB3290" s="1"/>
      <c r="FC3290" s="1"/>
      <c r="FD3290" s="1"/>
      <c r="FE3290" s="1"/>
      <c r="FF3290" s="1"/>
      <c r="FG3290" s="1"/>
      <c r="FH3290" s="1"/>
      <c r="FI3290" s="1"/>
      <c r="FJ3290" s="1"/>
    </row>
    <row r="3291" spans="1:166" x14ac:dyDescent="0.15">
      <c r="A3291" s="65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8"/>
      <c r="M3291" s="12"/>
      <c r="N3291" s="12"/>
      <c r="O3291" s="18"/>
      <c r="P3291" s="14"/>
      <c r="Q3291" s="27"/>
      <c r="R3291" s="14"/>
      <c r="S3291" s="4"/>
      <c r="T3291" s="5"/>
      <c r="U3291" s="10"/>
      <c r="V3291" s="10"/>
      <c r="W3291" s="10"/>
      <c r="X3291" s="50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0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  <c r="EY3291" s="1"/>
      <c r="EZ3291" s="1"/>
      <c r="FA3291" s="1"/>
      <c r="FB3291" s="1"/>
      <c r="FC3291" s="1"/>
      <c r="FD3291" s="1"/>
      <c r="FE3291" s="1"/>
      <c r="FF3291" s="1"/>
      <c r="FG3291" s="1"/>
      <c r="FH3291" s="1"/>
      <c r="FI3291" s="1"/>
      <c r="FJ3291" s="1"/>
    </row>
    <row r="3292" spans="1:166" x14ac:dyDescent="0.15">
      <c r="A3292" s="65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8"/>
      <c r="M3292" s="12"/>
      <c r="N3292" s="12"/>
      <c r="O3292" s="18"/>
      <c r="P3292" s="14"/>
      <c r="Q3292" s="27"/>
      <c r="R3292" s="14"/>
      <c r="S3292" s="4"/>
      <c r="T3292" s="5"/>
      <c r="U3292" s="10"/>
      <c r="V3292" s="10"/>
      <c r="W3292" s="10"/>
      <c r="X3292" s="50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0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  <c r="EY3292" s="1"/>
      <c r="EZ3292" s="1"/>
      <c r="FA3292" s="1"/>
      <c r="FB3292" s="1"/>
      <c r="FC3292" s="1"/>
      <c r="FD3292" s="1"/>
      <c r="FE3292" s="1"/>
      <c r="FF3292" s="1"/>
      <c r="FG3292" s="1"/>
      <c r="FH3292" s="1"/>
      <c r="FI3292" s="1"/>
      <c r="FJ3292" s="1"/>
    </row>
    <row r="3293" spans="1:166" x14ac:dyDescent="0.15">
      <c r="A3293" s="65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8"/>
      <c r="M3293" s="12"/>
      <c r="N3293" s="12"/>
      <c r="O3293" s="18"/>
      <c r="P3293" s="14"/>
      <c r="Q3293" s="27"/>
      <c r="R3293" s="14"/>
      <c r="S3293" s="4"/>
      <c r="T3293" s="5"/>
      <c r="U3293" s="10"/>
      <c r="V3293" s="10"/>
      <c r="W3293" s="10"/>
      <c r="X3293" s="50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0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  <c r="EY3293" s="1"/>
      <c r="EZ3293" s="1"/>
      <c r="FA3293" s="1"/>
      <c r="FB3293" s="1"/>
      <c r="FC3293" s="1"/>
      <c r="FD3293" s="1"/>
      <c r="FE3293" s="1"/>
      <c r="FF3293" s="1"/>
      <c r="FG3293" s="1"/>
      <c r="FH3293" s="1"/>
      <c r="FI3293" s="1"/>
      <c r="FJ3293" s="1"/>
    </row>
    <row r="3294" spans="1:166" x14ac:dyDescent="0.15">
      <c r="A3294" s="65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8"/>
      <c r="M3294" s="12"/>
      <c r="N3294" s="12"/>
      <c r="O3294" s="18"/>
      <c r="P3294" s="14"/>
      <c r="Q3294" s="27"/>
      <c r="R3294" s="14"/>
      <c r="S3294" s="4"/>
      <c r="T3294" s="5"/>
      <c r="U3294" s="10"/>
      <c r="V3294" s="10"/>
      <c r="W3294" s="10"/>
      <c r="X3294" s="50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0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  <c r="EY3294" s="1"/>
      <c r="EZ3294" s="1"/>
      <c r="FA3294" s="1"/>
      <c r="FB3294" s="1"/>
      <c r="FC3294" s="1"/>
      <c r="FD3294" s="1"/>
      <c r="FE3294" s="1"/>
      <c r="FF3294" s="1"/>
      <c r="FG3294" s="1"/>
      <c r="FH3294" s="1"/>
      <c r="FI3294" s="1"/>
      <c r="FJ3294" s="1"/>
    </row>
    <row r="3295" spans="1:166" x14ac:dyDescent="0.15">
      <c r="A3295" s="65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8"/>
      <c r="M3295" s="12"/>
      <c r="N3295" s="12"/>
      <c r="O3295" s="18"/>
      <c r="P3295" s="14"/>
      <c r="Q3295" s="27"/>
      <c r="R3295" s="14"/>
      <c r="S3295" s="4"/>
      <c r="T3295" s="5"/>
      <c r="U3295" s="10"/>
      <c r="V3295" s="10"/>
      <c r="W3295" s="10"/>
      <c r="X3295" s="50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0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  <c r="EY3295" s="1"/>
      <c r="EZ3295" s="1"/>
      <c r="FA3295" s="1"/>
      <c r="FB3295" s="1"/>
      <c r="FC3295" s="1"/>
      <c r="FD3295" s="1"/>
      <c r="FE3295" s="1"/>
      <c r="FF3295" s="1"/>
      <c r="FG3295" s="1"/>
      <c r="FH3295" s="1"/>
      <c r="FI3295" s="1"/>
      <c r="FJ3295" s="1"/>
    </row>
    <row r="3296" spans="1:166" x14ac:dyDescent="0.15">
      <c r="A3296" s="65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8"/>
      <c r="M3296" s="12"/>
      <c r="N3296" s="12"/>
      <c r="O3296" s="18"/>
      <c r="P3296" s="14"/>
      <c r="Q3296" s="27"/>
      <c r="R3296" s="14"/>
      <c r="S3296" s="4"/>
      <c r="T3296" s="5"/>
      <c r="U3296" s="10"/>
      <c r="V3296" s="10"/>
      <c r="W3296" s="10"/>
      <c r="X3296" s="50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0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  <c r="EY3296" s="1"/>
      <c r="EZ3296" s="1"/>
      <c r="FA3296" s="1"/>
      <c r="FB3296" s="1"/>
      <c r="FC3296" s="1"/>
      <c r="FD3296" s="1"/>
      <c r="FE3296" s="1"/>
      <c r="FF3296" s="1"/>
      <c r="FG3296" s="1"/>
      <c r="FH3296" s="1"/>
      <c r="FI3296" s="1"/>
      <c r="FJ3296" s="1"/>
    </row>
    <row r="3297" spans="1:166" x14ac:dyDescent="0.15">
      <c r="A3297" s="65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8"/>
      <c r="M3297" s="12"/>
      <c r="N3297" s="12"/>
      <c r="O3297" s="18"/>
      <c r="P3297" s="14"/>
      <c r="Q3297" s="27"/>
      <c r="R3297" s="14"/>
      <c r="S3297" s="4"/>
      <c r="T3297" s="5"/>
      <c r="U3297" s="10"/>
      <c r="V3297" s="10"/>
      <c r="W3297" s="10"/>
      <c r="X3297" s="50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0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  <c r="EY3297" s="1"/>
      <c r="EZ3297" s="1"/>
      <c r="FA3297" s="1"/>
      <c r="FB3297" s="1"/>
      <c r="FC3297" s="1"/>
      <c r="FD3297" s="1"/>
      <c r="FE3297" s="1"/>
      <c r="FF3297" s="1"/>
      <c r="FG3297" s="1"/>
      <c r="FH3297" s="1"/>
      <c r="FI3297" s="1"/>
      <c r="FJ3297" s="1"/>
    </row>
    <row r="3298" spans="1:166" x14ac:dyDescent="0.15">
      <c r="A3298" s="65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8"/>
      <c r="M3298" s="12"/>
      <c r="N3298" s="12"/>
      <c r="O3298" s="18"/>
      <c r="P3298" s="14"/>
      <c r="Q3298" s="27"/>
      <c r="R3298" s="14"/>
      <c r="S3298" s="4"/>
      <c r="T3298" s="5"/>
      <c r="U3298" s="10"/>
      <c r="V3298" s="10"/>
      <c r="W3298" s="10"/>
      <c r="X3298" s="50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0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  <c r="EY3298" s="1"/>
      <c r="EZ3298" s="1"/>
      <c r="FA3298" s="1"/>
      <c r="FB3298" s="1"/>
      <c r="FC3298" s="1"/>
      <c r="FD3298" s="1"/>
      <c r="FE3298" s="1"/>
      <c r="FF3298" s="1"/>
      <c r="FG3298" s="1"/>
      <c r="FH3298" s="1"/>
      <c r="FI3298" s="1"/>
      <c r="FJ3298" s="1"/>
    </row>
    <row r="3299" spans="1:166" x14ac:dyDescent="0.15">
      <c r="A3299" s="65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8"/>
      <c r="M3299" s="12"/>
      <c r="N3299" s="12"/>
      <c r="O3299" s="18"/>
      <c r="P3299" s="14"/>
      <c r="Q3299" s="27"/>
      <c r="R3299" s="14"/>
      <c r="S3299" s="4"/>
      <c r="T3299" s="5"/>
      <c r="U3299" s="10"/>
      <c r="V3299" s="10"/>
      <c r="W3299" s="10"/>
      <c r="X3299" s="50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0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  <c r="EY3299" s="1"/>
      <c r="EZ3299" s="1"/>
      <c r="FA3299" s="1"/>
      <c r="FB3299" s="1"/>
      <c r="FC3299" s="1"/>
      <c r="FD3299" s="1"/>
      <c r="FE3299" s="1"/>
      <c r="FF3299" s="1"/>
      <c r="FG3299" s="1"/>
      <c r="FH3299" s="1"/>
      <c r="FI3299" s="1"/>
      <c r="FJ3299" s="1"/>
    </row>
    <row r="3300" spans="1:166" x14ac:dyDescent="0.15">
      <c r="A3300" s="65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8"/>
      <c r="M3300" s="12"/>
      <c r="N3300" s="12"/>
      <c r="O3300" s="18"/>
      <c r="P3300" s="14"/>
      <c r="Q3300" s="27"/>
      <c r="R3300" s="14"/>
      <c r="S3300" s="4"/>
      <c r="T3300" s="5"/>
      <c r="U3300" s="45"/>
      <c r="V3300" s="45"/>
      <c r="W3300" s="45"/>
      <c r="X3300" s="58"/>
      <c r="Y3300" s="34"/>
      <c r="Z3300" s="39"/>
      <c r="AA3300" s="45"/>
      <c r="AB3300" s="34"/>
      <c r="AC3300" s="34"/>
      <c r="AD3300" s="34"/>
      <c r="AE3300" s="45"/>
      <c r="AF3300" s="35"/>
      <c r="AG3300" s="45"/>
      <c r="AH3300" s="45"/>
      <c r="AI3300" s="39"/>
      <c r="AJ3300" s="39"/>
      <c r="AK3300" s="39"/>
      <c r="AL3300" s="39"/>
      <c r="AM3300" s="39"/>
      <c r="AN3300" s="39"/>
      <c r="AO3300" s="39"/>
      <c r="AP3300" s="39"/>
      <c r="AQ3300" s="39"/>
      <c r="AR3300" s="39"/>
      <c r="AS3300" s="39"/>
      <c r="AT3300" s="39"/>
      <c r="AU3300" s="39"/>
      <c r="AV3300" s="39"/>
      <c r="AW3300" s="39"/>
      <c r="AX3300" s="39"/>
      <c r="AY3300" s="39"/>
      <c r="AZ3300" s="39"/>
      <c r="BA3300" s="39"/>
      <c r="BB3300" s="39"/>
      <c r="BC3300" s="39"/>
      <c r="BD3300" s="39"/>
      <c r="BE3300" s="39"/>
      <c r="BF3300" s="39"/>
      <c r="BG3300" s="39"/>
      <c r="BH3300" s="39"/>
      <c r="BI3300" s="39"/>
      <c r="BJ3300" s="39"/>
      <c r="BK3300" s="39"/>
      <c r="BL3300" s="39"/>
      <c r="BM3300" s="39"/>
      <c r="BN3300" s="39"/>
      <c r="BO3300" s="39"/>
      <c r="BP3300" s="39"/>
      <c r="BQ3300" s="39"/>
      <c r="BR3300" s="39"/>
      <c r="BS3300" s="39"/>
      <c r="BT3300" s="39"/>
      <c r="BU3300" s="39"/>
      <c r="BV3300" s="39"/>
      <c r="BW3300" s="39"/>
      <c r="BX3300" s="39"/>
      <c r="BY3300" s="39"/>
      <c r="BZ3300" s="39"/>
      <c r="CA3300" s="39"/>
      <c r="CB3300" s="39"/>
      <c r="CC3300" s="39"/>
      <c r="CD3300" s="39"/>
      <c r="CE3300" s="39"/>
      <c r="CF3300" s="39"/>
      <c r="CG3300" s="39"/>
      <c r="CH3300" s="39"/>
      <c r="CI3300" s="39"/>
      <c r="CJ3300" s="39"/>
      <c r="CK3300" s="39"/>
      <c r="CL3300" s="39"/>
      <c r="CM3300" s="39"/>
      <c r="CN3300" s="39"/>
      <c r="CO3300" s="39"/>
      <c r="CP3300" s="39"/>
      <c r="CQ3300" s="39"/>
      <c r="CR3300" s="39"/>
      <c r="CS3300" s="39"/>
      <c r="CT3300" s="39"/>
      <c r="CU3300" s="39"/>
      <c r="CV3300" s="39"/>
      <c r="CW3300" s="39"/>
      <c r="CX3300" s="39"/>
      <c r="CY3300" s="39"/>
      <c r="CZ3300" s="39"/>
      <c r="DA3300" s="39"/>
      <c r="DB3300" s="39"/>
      <c r="DC3300" s="39"/>
      <c r="DD3300" s="39"/>
      <c r="DE3300" s="39"/>
      <c r="DF3300" s="39"/>
      <c r="DG3300" s="39"/>
      <c r="DH3300" s="39"/>
      <c r="DI3300" s="39"/>
      <c r="DJ3300" s="39"/>
      <c r="DK3300" s="39"/>
      <c r="DL3300" s="39"/>
      <c r="DM3300" s="39"/>
      <c r="DN3300" s="39"/>
      <c r="DO3300" s="39"/>
      <c r="DP3300" s="39"/>
      <c r="DQ3300" s="39"/>
      <c r="DR3300" s="39"/>
      <c r="DS3300" s="39"/>
      <c r="DT3300" s="39"/>
      <c r="DU3300" s="39"/>
      <c r="DV3300" s="39"/>
      <c r="DW3300" s="39"/>
      <c r="DX3300" s="39"/>
      <c r="DY3300" s="39"/>
      <c r="DZ3300" s="39"/>
      <c r="EA3300" s="39"/>
      <c r="EB3300" s="39"/>
      <c r="EC3300" s="39"/>
      <c r="ED3300" s="39"/>
      <c r="EE3300" s="39"/>
      <c r="EF3300" s="39"/>
      <c r="EG3300" s="39"/>
      <c r="EH3300" s="39"/>
      <c r="EI3300" s="39"/>
      <c r="EJ3300" s="39"/>
      <c r="EK3300" s="39"/>
      <c r="EL3300" s="39"/>
      <c r="EM3300" s="39"/>
      <c r="EN3300" s="39"/>
      <c r="EO3300" s="39"/>
      <c r="EP3300" s="39"/>
      <c r="EQ3300" s="39"/>
      <c r="ER3300" s="39"/>
      <c r="ES3300" s="39"/>
      <c r="ET3300" s="39"/>
      <c r="EU3300" s="39"/>
      <c r="EV3300" s="39"/>
      <c r="EW3300" s="39"/>
      <c r="EX3300" s="39"/>
      <c r="EY3300" s="39"/>
      <c r="EZ3300" s="39"/>
      <c r="FA3300" s="39"/>
      <c r="FB3300" s="39"/>
      <c r="FC3300" s="39"/>
      <c r="FD3300" s="39"/>
      <c r="FE3300" s="39"/>
      <c r="FF3300" s="39"/>
      <c r="FG3300" s="39"/>
      <c r="FH3300" s="39"/>
      <c r="FI3300" s="39"/>
      <c r="FJ3300" s="39"/>
    </row>
    <row r="3301" spans="1:166" x14ac:dyDescent="0.15">
      <c r="A3301" s="65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8"/>
      <c r="M3301" s="12"/>
      <c r="N3301" s="12"/>
      <c r="O3301" s="18"/>
      <c r="P3301" s="14"/>
      <c r="Q3301" s="27"/>
      <c r="R3301" s="14"/>
      <c r="S3301" s="4"/>
      <c r="T3301" s="5"/>
      <c r="U3301" s="10"/>
      <c r="V3301" s="10"/>
      <c r="W3301" s="10"/>
      <c r="X3301" s="50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0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  <c r="EY3301" s="1"/>
      <c r="EZ3301" s="1"/>
      <c r="FA3301" s="1"/>
      <c r="FB3301" s="1"/>
      <c r="FC3301" s="1"/>
      <c r="FD3301" s="1"/>
      <c r="FE3301" s="1"/>
      <c r="FF3301" s="1"/>
      <c r="FG3301" s="1"/>
      <c r="FH3301" s="1"/>
      <c r="FI3301" s="1"/>
      <c r="FJ3301" s="1"/>
    </row>
    <row r="3302" spans="1:166" x14ac:dyDescent="0.15">
      <c r="A3302" s="65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8"/>
      <c r="M3302" s="12"/>
      <c r="N3302" s="12"/>
      <c r="O3302" s="18"/>
      <c r="P3302" s="14"/>
      <c r="Q3302" s="27"/>
      <c r="R3302" s="14"/>
      <c r="S3302" s="4"/>
      <c r="T3302" s="5"/>
      <c r="U3302" s="45"/>
      <c r="V3302" s="45"/>
      <c r="W3302" s="45"/>
      <c r="X3302" s="58"/>
      <c r="Y3302" s="34"/>
      <c r="Z3302" s="39"/>
      <c r="AA3302" s="45"/>
      <c r="AB3302" s="34"/>
      <c r="AC3302" s="34"/>
      <c r="AD3302" s="34"/>
      <c r="AE3302" s="45"/>
      <c r="AF3302" s="35"/>
      <c r="AG3302" s="45"/>
      <c r="AH3302" s="45"/>
      <c r="AI3302" s="39"/>
      <c r="AJ3302" s="39"/>
      <c r="AK3302" s="39"/>
      <c r="AL3302" s="39"/>
      <c r="AM3302" s="39"/>
      <c r="AN3302" s="39"/>
      <c r="AO3302" s="39"/>
      <c r="AP3302" s="39"/>
      <c r="AQ3302" s="39"/>
      <c r="AR3302" s="39"/>
      <c r="AS3302" s="39"/>
      <c r="AT3302" s="39"/>
      <c r="AU3302" s="39"/>
      <c r="AV3302" s="39"/>
      <c r="AW3302" s="39"/>
      <c r="AX3302" s="39"/>
      <c r="AY3302" s="39"/>
      <c r="AZ3302" s="39"/>
      <c r="BA3302" s="39"/>
      <c r="BB3302" s="39"/>
      <c r="BC3302" s="39"/>
      <c r="BD3302" s="39"/>
      <c r="BE3302" s="39"/>
      <c r="BF3302" s="39"/>
      <c r="BG3302" s="39"/>
      <c r="BH3302" s="39"/>
      <c r="BI3302" s="39"/>
      <c r="BJ3302" s="39"/>
      <c r="BK3302" s="39"/>
      <c r="BL3302" s="39"/>
      <c r="BM3302" s="39"/>
      <c r="BN3302" s="39"/>
      <c r="BO3302" s="39"/>
      <c r="BP3302" s="39"/>
      <c r="BQ3302" s="39"/>
      <c r="BR3302" s="39"/>
      <c r="BS3302" s="39"/>
      <c r="BT3302" s="39"/>
      <c r="BU3302" s="39"/>
      <c r="BV3302" s="39"/>
      <c r="BW3302" s="39"/>
      <c r="BX3302" s="39"/>
      <c r="BY3302" s="39"/>
      <c r="BZ3302" s="39"/>
      <c r="CA3302" s="39"/>
      <c r="CB3302" s="39"/>
      <c r="CC3302" s="39"/>
      <c r="CD3302" s="39"/>
      <c r="CE3302" s="39"/>
      <c r="CF3302" s="39"/>
      <c r="CG3302" s="39"/>
      <c r="CH3302" s="39"/>
      <c r="CI3302" s="39"/>
      <c r="CJ3302" s="39"/>
      <c r="CK3302" s="39"/>
      <c r="CL3302" s="39"/>
      <c r="CM3302" s="39"/>
      <c r="CN3302" s="39"/>
      <c r="CO3302" s="39"/>
      <c r="CP3302" s="39"/>
      <c r="CQ3302" s="39"/>
      <c r="CR3302" s="39"/>
      <c r="CS3302" s="39"/>
      <c r="CT3302" s="39"/>
      <c r="CU3302" s="39"/>
      <c r="CV3302" s="39"/>
      <c r="CW3302" s="39"/>
      <c r="CX3302" s="39"/>
      <c r="CY3302" s="39"/>
      <c r="CZ3302" s="39"/>
      <c r="DA3302" s="39"/>
      <c r="DB3302" s="39"/>
      <c r="DC3302" s="39"/>
      <c r="DD3302" s="39"/>
      <c r="DE3302" s="39"/>
      <c r="DF3302" s="39"/>
      <c r="DG3302" s="39"/>
      <c r="DH3302" s="39"/>
      <c r="DI3302" s="39"/>
      <c r="DJ3302" s="39"/>
      <c r="DK3302" s="39"/>
      <c r="DL3302" s="39"/>
      <c r="DM3302" s="39"/>
      <c r="DN3302" s="39"/>
      <c r="DO3302" s="39"/>
      <c r="DP3302" s="39"/>
      <c r="DQ3302" s="39"/>
      <c r="DR3302" s="39"/>
      <c r="DS3302" s="39"/>
      <c r="DT3302" s="39"/>
      <c r="DU3302" s="39"/>
      <c r="DV3302" s="39"/>
      <c r="DW3302" s="39"/>
      <c r="DX3302" s="39"/>
      <c r="DY3302" s="39"/>
      <c r="DZ3302" s="39"/>
      <c r="EA3302" s="39"/>
      <c r="EB3302" s="39"/>
      <c r="EC3302" s="39"/>
      <c r="ED3302" s="39"/>
      <c r="EE3302" s="39"/>
      <c r="EF3302" s="39"/>
      <c r="EG3302" s="39"/>
      <c r="EH3302" s="39"/>
      <c r="EI3302" s="39"/>
      <c r="EJ3302" s="39"/>
      <c r="EK3302" s="39"/>
      <c r="EL3302" s="39"/>
      <c r="EM3302" s="39"/>
      <c r="EN3302" s="39"/>
      <c r="EO3302" s="39"/>
      <c r="EP3302" s="39"/>
      <c r="EQ3302" s="39"/>
      <c r="ER3302" s="39"/>
      <c r="ES3302" s="39"/>
      <c r="ET3302" s="39"/>
      <c r="EU3302" s="39"/>
      <c r="EV3302" s="39"/>
      <c r="EW3302" s="39"/>
      <c r="EX3302" s="39"/>
      <c r="EY3302" s="39"/>
      <c r="EZ3302" s="39"/>
      <c r="FA3302" s="39"/>
      <c r="FB3302" s="39"/>
      <c r="FC3302" s="39"/>
      <c r="FD3302" s="39"/>
      <c r="FE3302" s="39"/>
      <c r="FF3302" s="39"/>
      <c r="FG3302" s="39"/>
      <c r="FH3302" s="39"/>
      <c r="FI3302" s="39"/>
      <c r="FJ3302" s="39"/>
    </row>
    <row r="3303" spans="1:166" x14ac:dyDescent="0.15">
      <c r="A3303" s="65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8"/>
      <c r="M3303" s="12"/>
      <c r="N3303" s="12"/>
      <c r="O3303" s="18"/>
      <c r="P3303" s="14"/>
      <c r="Q3303" s="27"/>
      <c r="R3303" s="14"/>
      <c r="S3303" s="4"/>
      <c r="T3303" s="5"/>
      <c r="U3303" s="10"/>
      <c r="V3303" s="10"/>
      <c r="W3303" s="10"/>
      <c r="X3303" s="50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0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  <c r="EY3303" s="1"/>
      <c r="EZ3303" s="1"/>
      <c r="FA3303" s="1"/>
      <c r="FB3303" s="1"/>
      <c r="FC3303" s="1"/>
      <c r="FD3303" s="1"/>
      <c r="FE3303" s="1"/>
      <c r="FF3303" s="1"/>
      <c r="FG3303" s="1"/>
      <c r="FH3303" s="1"/>
      <c r="FI3303" s="1"/>
      <c r="FJ3303" s="1"/>
    </row>
    <row r="3304" spans="1:166" x14ac:dyDescent="0.15">
      <c r="A3304" s="65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8"/>
      <c r="M3304" s="12"/>
      <c r="N3304" s="12"/>
      <c r="O3304" s="18"/>
      <c r="P3304" s="14"/>
      <c r="Q3304" s="27"/>
      <c r="R3304" s="14"/>
      <c r="S3304" s="4"/>
      <c r="T3304" s="5"/>
      <c r="U3304" s="10"/>
      <c r="V3304" s="10"/>
      <c r="W3304" s="10"/>
      <c r="X3304" s="50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0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  <c r="EY3304" s="1"/>
      <c r="EZ3304" s="1"/>
      <c r="FA3304" s="1"/>
      <c r="FB3304" s="1"/>
      <c r="FC3304" s="1"/>
      <c r="FD3304" s="1"/>
      <c r="FE3304" s="1"/>
      <c r="FF3304" s="1"/>
      <c r="FG3304" s="1"/>
      <c r="FH3304" s="1"/>
      <c r="FI3304" s="1"/>
      <c r="FJ3304" s="1"/>
    </row>
    <row r="3305" spans="1:166" x14ac:dyDescent="0.15">
      <c r="A3305" s="65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8"/>
      <c r="M3305" s="12"/>
      <c r="N3305" s="12"/>
      <c r="O3305" s="18"/>
      <c r="P3305" s="14"/>
      <c r="Q3305" s="27"/>
      <c r="R3305" s="14"/>
      <c r="S3305" s="4"/>
      <c r="T3305" s="5"/>
      <c r="U3305" s="10"/>
      <c r="V3305" s="10"/>
      <c r="W3305" s="10"/>
      <c r="X3305" s="50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0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  <c r="EY3305" s="1"/>
      <c r="EZ3305" s="1"/>
      <c r="FA3305" s="1"/>
      <c r="FB3305" s="1"/>
      <c r="FC3305" s="1"/>
      <c r="FD3305" s="1"/>
      <c r="FE3305" s="1"/>
      <c r="FF3305" s="1"/>
      <c r="FG3305" s="1"/>
      <c r="FH3305" s="1"/>
      <c r="FI3305" s="1"/>
      <c r="FJ3305" s="1"/>
    </row>
    <row r="3306" spans="1:166" x14ac:dyDescent="0.15">
      <c r="A3306" s="65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8"/>
      <c r="M3306" s="12"/>
      <c r="N3306" s="12"/>
      <c r="O3306" s="18"/>
      <c r="P3306" s="14"/>
      <c r="Q3306" s="27"/>
      <c r="R3306" s="14"/>
      <c r="S3306" s="4"/>
      <c r="T3306" s="5"/>
      <c r="U3306" s="10"/>
      <c r="V3306" s="10"/>
      <c r="W3306" s="10"/>
      <c r="X3306" s="50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0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  <c r="EY3306" s="1"/>
      <c r="EZ3306" s="1"/>
      <c r="FA3306" s="1"/>
      <c r="FB3306" s="1"/>
      <c r="FC3306" s="1"/>
      <c r="FD3306" s="1"/>
      <c r="FE3306" s="1"/>
      <c r="FF3306" s="1"/>
      <c r="FG3306" s="1"/>
      <c r="FH3306" s="1"/>
      <c r="FI3306" s="1"/>
      <c r="FJ3306" s="1"/>
    </row>
    <row r="3307" spans="1:166" x14ac:dyDescent="0.15">
      <c r="A3307" s="65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8"/>
      <c r="M3307" s="12"/>
      <c r="N3307" s="12"/>
      <c r="O3307" s="18"/>
      <c r="P3307" s="14"/>
      <c r="Q3307" s="27"/>
      <c r="R3307" s="14"/>
      <c r="S3307" s="4"/>
      <c r="T3307" s="5"/>
      <c r="U3307" s="10"/>
      <c r="V3307" s="10"/>
      <c r="W3307" s="10"/>
      <c r="X3307" s="50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0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  <c r="EY3307" s="1"/>
      <c r="EZ3307" s="1"/>
      <c r="FA3307" s="1"/>
      <c r="FB3307" s="1"/>
      <c r="FC3307" s="1"/>
      <c r="FD3307" s="1"/>
      <c r="FE3307" s="1"/>
      <c r="FF3307" s="1"/>
      <c r="FG3307" s="1"/>
      <c r="FH3307" s="1"/>
      <c r="FI3307" s="1"/>
      <c r="FJ3307" s="1"/>
    </row>
    <row r="3308" spans="1:166" x14ac:dyDescent="0.15">
      <c r="A3308" s="65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8"/>
      <c r="M3308" s="12"/>
      <c r="N3308" s="12"/>
      <c r="O3308" s="18"/>
      <c r="P3308" s="14"/>
      <c r="Q3308" s="27"/>
      <c r="R3308" s="14"/>
      <c r="S3308" s="4"/>
      <c r="T3308" s="5"/>
      <c r="U3308" s="10"/>
      <c r="V3308" s="10"/>
      <c r="W3308" s="10"/>
      <c r="X3308" s="50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0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  <c r="EY3308" s="1"/>
      <c r="EZ3308" s="1"/>
      <c r="FA3308" s="1"/>
      <c r="FB3308" s="1"/>
      <c r="FC3308" s="1"/>
      <c r="FD3308" s="1"/>
      <c r="FE3308" s="1"/>
      <c r="FF3308" s="1"/>
      <c r="FG3308" s="1"/>
      <c r="FH3308" s="1"/>
      <c r="FI3308" s="1"/>
      <c r="FJ3308" s="1"/>
    </row>
    <row r="3309" spans="1:166" x14ac:dyDescent="0.15">
      <c r="A3309" s="65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8"/>
      <c r="M3309" s="12"/>
      <c r="N3309" s="12"/>
      <c r="O3309" s="18"/>
      <c r="P3309" s="14"/>
      <c r="Q3309" s="27"/>
      <c r="R3309" s="14"/>
      <c r="S3309" s="4"/>
      <c r="T3309" s="5"/>
      <c r="U3309" s="10"/>
      <c r="V3309" s="10"/>
      <c r="W3309" s="10"/>
      <c r="X3309" s="50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0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  <c r="EY3309" s="1"/>
      <c r="EZ3309" s="1"/>
      <c r="FA3309" s="1"/>
      <c r="FB3309" s="1"/>
      <c r="FC3309" s="1"/>
      <c r="FD3309" s="1"/>
      <c r="FE3309" s="1"/>
      <c r="FF3309" s="1"/>
      <c r="FG3309" s="1"/>
      <c r="FH3309" s="1"/>
      <c r="FI3309" s="1"/>
      <c r="FJ3309" s="1"/>
    </row>
    <row r="3310" spans="1:166" x14ac:dyDescent="0.15">
      <c r="A3310" s="65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8"/>
      <c r="M3310" s="12"/>
      <c r="N3310" s="12"/>
      <c r="O3310" s="18"/>
      <c r="P3310" s="14"/>
      <c r="Q3310" s="27"/>
      <c r="R3310" s="14"/>
      <c r="S3310" s="4"/>
      <c r="T3310" s="5"/>
      <c r="U3310" s="10"/>
      <c r="V3310" s="10"/>
      <c r="W3310" s="10"/>
      <c r="X3310" s="50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0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  <c r="EY3310" s="1"/>
      <c r="EZ3310" s="1"/>
      <c r="FA3310" s="1"/>
      <c r="FB3310" s="1"/>
      <c r="FC3310" s="1"/>
      <c r="FD3310" s="1"/>
      <c r="FE3310" s="1"/>
      <c r="FF3310" s="1"/>
      <c r="FG3310" s="1"/>
      <c r="FH3310" s="1"/>
      <c r="FI3310" s="1"/>
      <c r="FJ3310" s="1"/>
    </row>
    <row r="3311" spans="1:166" x14ac:dyDescent="0.15">
      <c r="A3311" s="65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8"/>
      <c r="M3311" s="12"/>
      <c r="N3311" s="12"/>
      <c r="O3311" s="18"/>
      <c r="P3311" s="14"/>
      <c r="Q3311" s="27"/>
      <c r="R3311" s="14"/>
      <c r="S3311" s="4"/>
      <c r="T3311" s="5"/>
      <c r="U3311" s="10"/>
      <c r="V3311" s="10"/>
      <c r="W3311" s="10"/>
      <c r="X3311" s="50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0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  <c r="EY3311" s="1"/>
      <c r="EZ3311" s="1"/>
      <c r="FA3311" s="1"/>
      <c r="FB3311" s="1"/>
      <c r="FC3311" s="1"/>
      <c r="FD3311" s="1"/>
      <c r="FE3311" s="1"/>
      <c r="FF3311" s="1"/>
      <c r="FG3311" s="1"/>
      <c r="FH3311" s="1"/>
      <c r="FI3311" s="1"/>
      <c r="FJ3311" s="1"/>
    </row>
    <row r="3312" spans="1:166" x14ac:dyDescent="0.15">
      <c r="A3312" s="65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8"/>
      <c r="M3312" s="12"/>
      <c r="N3312" s="12"/>
      <c r="O3312" s="18"/>
      <c r="P3312" s="14"/>
      <c r="Q3312" s="27"/>
      <c r="R3312" s="14"/>
      <c r="S3312" s="4"/>
      <c r="T3312" s="5"/>
      <c r="U3312" s="10"/>
      <c r="V3312" s="10"/>
      <c r="W3312" s="10"/>
      <c r="X3312" s="50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0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  <c r="EY3312" s="1"/>
      <c r="EZ3312" s="1"/>
      <c r="FA3312" s="1"/>
      <c r="FB3312" s="1"/>
      <c r="FC3312" s="1"/>
      <c r="FD3312" s="1"/>
      <c r="FE3312" s="1"/>
      <c r="FF3312" s="1"/>
      <c r="FG3312" s="1"/>
      <c r="FH3312" s="1"/>
      <c r="FI3312" s="1"/>
      <c r="FJ3312" s="1"/>
    </row>
    <row r="3313" spans="1:166" x14ac:dyDescent="0.15">
      <c r="A3313" s="65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8"/>
      <c r="M3313" s="12"/>
      <c r="N3313" s="12"/>
      <c r="O3313" s="18"/>
      <c r="P3313" s="14"/>
      <c r="Q3313" s="27"/>
      <c r="R3313" s="14"/>
      <c r="S3313" s="4"/>
      <c r="T3313" s="5"/>
      <c r="U3313" s="10"/>
      <c r="V3313" s="10"/>
      <c r="W3313" s="10"/>
      <c r="X3313" s="50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0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  <c r="EY3313" s="1"/>
      <c r="EZ3313" s="1"/>
      <c r="FA3313" s="1"/>
      <c r="FB3313" s="1"/>
      <c r="FC3313" s="1"/>
      <c r="FD3313" s="1"/>
      <c r="FE3313" s="1"/>
      <c r="FF3313" s="1"/>
      <c r="FG3313" s="1"/>
      <c r="FH3313" s="1"/>
      <c r="FI3313" s="1"/>
      <c r="FJ3313" s="1"/>
    </row>
    <row r="3314" spans="1:166" x14ac:dyDescent="0.15">
      <c r="A3314" s="65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8"/>
      <c r="M3314" s="12"/>
      <c r="N3314" s="12"/>
      <c r="O3314" s="18"/>
      <c r="P3314" s="14"/>
      <c r="Q3314" s="27"/>
      <c r="R3314" s="14"/>
      <c r="S3314" s="4"/>
      <c r="T3314" s="5"/>
      <c r="U3314" s="10"/>
      <c r="V3314" s="10"/>
      <c r="W3314" s="10"/>
      <c r="X3314" s="50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0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  <c r="EY3314" s="1"/>
      <c r="EZ3314" s="1"/>
      <c r="FA3314" s="1"/>
      <c r="FB3314" s="1"/>
      <c r="FC3314" s="1"/>
      <c r="FD3314" s="1"/>
      <c r="FE3314" s="1"/>
      <c r="FF3314" s="1"/>
      <c r="FG3314" s="1"/>
      <c r="FH3314" s="1"/>
      <c r="FI3314" s="1"/>
      <c r="FJ3314" s="1"/>
    </row>
    <row r="3315" spans="1:166" x14ac:dyDescent="0.15">
      <c r="A3315" s="65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8"/>
      <c r="M3315" s="12"/>
      <c r="N3315" s="12"/>
      <c r="O3315" s="18"/>
      <c r="P3315" s="14"/>
      <c r="Q3315" s="27"/>
      <c r="R3315" s="14"/>
      <c r="S3315" s="4"/>
      <c r="T3315" s="5"/>
      <c r="U3315" s="10"/>
      <c r="V3315" s="10"/>
      <c r="W3315" s="10"/>
      <c r="X3315" s="50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0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  <c r="EY3315" s="1"/>
      <c r="EZ3315" s="1"/>
      <c r="FA3315" s="1"/>
      <c r="FB3315" s="1"/>
      <c r="FC3315" s="1"/>
      <c r="FD3315" s="1"/>
      <c r="FE3315" s="1"/>
      <c r="FF3315" s="1"/>
      <c r="FG3315" s="1"/>
      <c r="FH3315" s="1"/>
      <c r="FI3315" s="1"/>
      <c r="FJ3315" s="1"/>
    </row>
    <row r="3316" spans="1:166" x14ac:dyDescent="0.15">
      <c r="A3316" s="65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8"/>
      <c r="M3316" s="12"/>
      <c r="N3316" s="12"/>
      <c r="O3316" s="18"/>
      <c r="P3316" s="14"/>
      <c r="Q3316" s="27"/>
      <c r="R3316" s="14"/>
      <c r="S3316" s="4"/>
      <c r="T3316" s="5"/>
      <c r="U3316" s="10"/>
      <c r="V3316" s="10"/>
      <c r="W3316" s="10"/>
      <c r="X3316" s="50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0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  <c r="EY3316" s="1"/>
      <c r="EZ3316" s="1"/>
      <c r="FA3316" s="1"/>
      <c r="FB3316" s="1"/>
      <c r="FC3316" s="1"/>
      <c r="FD3316" s="1"/>
      <c r="FE3316" s="1"/>
      <c r="FF3316" s="1"/>
      <c r="FG3316" s="1"/>
      <c r="FH3316" s="1"/>
      <c r="FI3316" s="1"/>
      <c r="FJ3316" s="1"/>
    </row>
    <row r="3317" spans="1:166" x14ac:dyDescent="0.15">
      <c r="A3317" s="65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8"/>
      <c r="M3317" s="12"/>
      <c r="N3317" s="12"/>
      <c r="O3317" s="18"/>
      <c r="P3317" s="14"/>
      <c r="Q3317" s="27"/>
      <c r="R3317" s="14"/>
      <c r="S3317" s="4"/>
      <c r="T3317" s="5"/>
      <c r="U3317" s="10"/>
      <c r="V3317" s="10"/>
      <c r="W3317" s="10"/>
      <c r="X3317" s="50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0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  <c r="EY3317" s="1"/>
      <c r="EZ3317" s="1"/>
      <c r="FA3317" s="1"/>
      <c r="FB3317" s="1"/>
      <c r="FC3317" s="1"/>
      <c r="FD3317" s="1"/>
      <c r="FE3317" s="1"/>
      <c r="FF3317" s="1"/>
      <c r="FG3317" s="1"/>
      <c r="FH3317" s="1"/>
      <c r="FI3317" s="1"/>
      <c r="FJ3317" s="1"/>
    </row>
    <row r="3318" spans="1:166" x14ac:dyDescent="0.15">
      <c r="A3318" s="65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8"/>
      <c r="M3318" s="12"/>
      <c r="N3318" s="12"/>
      <c r="O3318" s="18"/>
      <c r="P3318" s="14"/>
      <c r="Q3318" s="27"/>
      <c r="R3318" s="14"/>
      <c r="S3318" s="4"/>
      <c r="T3318" s="5"/>
      <c r="U3318" s="10"/>
      <c r="V3318" s="10"/>
      <c r="W3318" s="10"/>
      <c r="X3318" s="50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0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  <c r="EY3318" s="1"/>
      <c r="EZ3318" s="1"/>
      <c r="FA3318" s="1"/>
      <c r="FB3318" s="1"/>
      <c r="FC3318" s="1"/>
      <c r="FD3318" s="1"/>
      <c r="FE3318" s="1"/>
      <c r="FF3318" s="1"/>
      <c r="FG3318" s="1"/>
      <c r="FH3318" s="1"/>
      <c r="FI3318" s="1"/>
      <c r="FJ3318" s="1"/>
    </row>
    <row r="3319" spans="1:166" x14ac:dyDescent="0.15">
      <c r="A3319" s="65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8"/>
      <c r="M3319" s="12"/>
      <c r="N3319" s="12"/>
      <c r="O3319" s="18"/>
      <c r="P3319" s="14"/>
      <c r="Q3319" s="27"/>
      <c r="R3319" s="14"/>
      <c r="S3319" s="4"/>
      <c r="T3319" s="5"/>
      <c r="U3319" s="10"/>
      <c r="V3319" s="10"/>
      <c r="W3319" s="10"/>
      <c r="X3319" s="50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0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  <c r="EY3319" s="1"/>
      <c r="EZ3319" s="1"/>
      <c r="FA3319" s="1"/>
      <c r="FB3319" s="1"/>
      <c r="FC3319" s="1"/>
      <c r="FD3319" s="1"/>
      <c r="FE3319" s="1"/>
      <c r="FF3319" s="1"/>
      <c r="FG3319" s="1"/>
      <c r="FH3319" s="1"/>
      <c r="FI3319" s="1"/>
      <c r="FJ3319" s="1"/>
    </row>
    <row r="3320" spans="1:166" x14ac:dyDescent="0.15">
      <c r="A3320" s="65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8"/>
      <c r="M3320" s="12"/>
      <c r="N3320" s="12"/>
      <c r="O3320" s="18"/>
      <c r="P3320" s="14"/>
      <c r="Q3320" s="27"/>
      <c r="R3320" s="14"/>
      <c r="S3320" s="4"/>
      <c r="T3320" s="5"/>
      <c r="U3320" s="10"/>
      <c r="V3320" s="10"/>
      <c r="W3320" s="10"/>
      <c r="X3320" s="50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0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  <c r="EY3320" s="1"/>
      <c r="EZ3320" s="1"/>
      <c r="FA3320" s="1"/>
      <c r="FB3320" s="1"/>
      <c r="FC3320" s="1"/>
      <c r="FD3320" s="1"/>
      <c r="FE3320" s="1"/>
      <c r="FF3320" s="1"/>
      <c r="FG3320" s="1"/>
      <c r="FH3320" s="1"/>
      <c r="FI3320" s="1"/>
      <c r="FJ3320" s="1"/>
    </row>
    <row r="3321" spans="1:166" x14ac:dyDescent="0.15">
      <c r="A3321" s="65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8"/>
      <c r="M3321" s="12"/>
      <c r="N3321" s="12"/>
      <c r="O3321" s="18"/>
      <c r="P3321" s="14"/>
      <c r="Q3321" s="27"/>
      <c r="R3321" s="14"/>
      <c r="S3321" s="4"/>
      <c r="T3321" s="5"/>
      <c r="U3321" s="10"/>
      <c r="V3321" s="10"/>
      <c r="W3321" s="10"/>
      <c r="X3321" s="50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0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  <c r="EY3321" s="1"/>
      <c r="EZ3321" s="1"/>
      <c r="FA3321" s="1"/>
      <c r="FB3321" s="1"/>
      <c r="FC3321" s="1"/>
      <c r="FD3321" s="1"/>
      <c r="FE3321" s="1"/>
      <c r="FF3321" s="1"/>
      <c r="FG3321" s="1"/>
      <c r="FH3321" s="1"/>
      <c r="FI3321" s="1"/>
      <c r="FJ3321" s="1"/>
    </row>
    <row r="3322" spans="1:166" x14ac:dyDescent="0.15">
      <c r="A3322" s="65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8"/>
      <c r="M3322" s="12"/>
      <c r="N3322" s="12"/>
      <c r="O3322" s="18"/>
      <c r="P3322" s="14"/>
      <c r="Q3322" s="27"/>
      <c r="R3322" s="14"/>
      <c r="S3322" s="4"/>
      <c r="T3322" s="5"/>
      <c r="U3322" s="10"/>
      <c r="V3322" s="10"/>
      <c r="W3322" s="10"/>
      <c r="X3322" s="50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0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  <c r="EY3322" s="1"/>
      <c r="EZ3322" s="1"/>
      <c r="FA3322" s="1"/>
      <c r="FB3322" s="1"/>
      <c r="FC3322" s="1"/>
      <c r="FD3322" s="1"/>
      <c r="FE3322" s="1"/>
      <c r="FF3322" s="1"/>
      <c r="FG3322" s="1"/>
      <c r="FH3322" s="1"/>
      <c r="FI3322" s="1"/>
      <c r="FJ3322" s="1"/>
    </row>
    <row r="3323" spans="1:166" x14ac:dyDescent="0.15">
      <c r="A3323" s="65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8"/>
      <c r="M3323" s="12"/>
      <c r="N3323" s="12"/>
      <c r="O3323" s="18"/>
      <c r="P3323" s="14"/>
      <c r="Q3323" s="27"/>
      <c r="R3323" s="14"/>
      <c r="S3323" s="4"/>
      <c r="T3323" s="5"/>
      <c r="U3323" s="10"/>
      <c r="V3323" s="10"/>
      <c r="W3323" s="10"/>
      <c r="X3323" s="50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0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  <c r="EY3323" s="1"/>
      <c r="EZ3323" s="1"/>
      <c r="FA3323" s="1"/>
      <c r="FB3323" s="1"/>
      <c r="FC3323" s="1"/>
      <c r="FD3323" s="1"/>
      <c r="FE3323" s="1"/>
      <c r="FF3323" s="1"/>
      <c r="FG3323" s="1"/>
      <c r="FH3323" s="1"/>
      <c r="FI3323" s="1"/>
      <c r="FJ3323" s="1"/>
    </row>
    <row r="3324" spans="1:166" x14ac:dyDescent="0.15">
      <c r="A3324" s="65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8"/>
      <c r="M3324" s="12"/>
      <c r="N3324" s="12"/>
      <c r="O3324" s="18"/>
      <c r="P3324" s="14"/>
      <c r="Q3324" s="27"/>
      <c r="R3324" s="14"/>
      <c r="S3324" s="4"/>
      <c r="T3324" s="5"/>
      <c r="U3324" s="10"/>
      <c r="V3324" s="10"/>
      <c r="W3324" s="10"/>
      <c r="X3324" s="50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0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  <c r="EY3324" s="1"/>
      <c r="EZ3324" s="1"/>
      <c r="FA3324" s="1"/>
      <c r="FB3324" s="1"/>
      <c r="FC3324" s="1"/>
      <c r="FD3324" s="1"/>
      <c r="FE3324" s="1"/>
      <c r="FF3324" s="1"/>
      <c r="FG3324" s="1"/>
      <c r="FH3324" s="1"/>
      <c r="FI3324" s="1"/>
      <c r="FJ3324" s="1"/>
    </row>
    <row r="3325" spans="1:166" x14ac:dyDescent="0.15">
      <c r="A3325" s="65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8"/>
      <c r="M3325" s="12"/>
      <c r="N3325" s="12"/>
      <c r="O3325" s="18"/>
      <c r="P3325" s="14"/>
      <c r="Q3325" s="27"/>
      <c r="R3325" s="14"/>
      <c r="S3325" s="4"/>
      <c r="T3325" s="5"/>
      <c r="U3325" s="10"/>
      <c r="V3325" s="10"/>
      <c r="W3325" s="10"/>
      <c r="X3325" s="50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0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  <c r="EY3325" s="1"/>
      <c r="EZ3325" s="1"/>
      <c r="FA3325" s="1"/>
      <c r="FB3325" s="1"/>
      <c r="FC3325" s="1"/>
      <c r="FD3325" s="1"/>
      <c r="FE3325" s="1"/>
      <c r="FF3325" s="1"/>
      <c r="FG3325" s="1"/>
      <c r="FH3325" s="1"/>
      <c r="FI3325" s="1"/>
      <c r="FJ3325" s="1"/>
    </row>
    <row r="3326" spans="1:166" x14ac:dyDescent="0.15">
      <c r="A3326" s="65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8"/>
      <c r="M3326" s="12"/>
      <c r="N3326" s="12"/>
      <c r="O3326" s="18"/>
      <c r="P3326" s="14"/>
      <c r="Q3326" s="27"/>
      <c r="R3326" s="14"/>
      <c r="S3326" s="4"/>
      <c r="T3326" s="5"/>
      <c r="U3326" s="10"/>
      <c r="V3326" s="10"/>
      <c r="W3326" s="10"/>
      <c r="X3326" s="50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0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  <c r="EY3326" s="1"/>
      <c r="EZ3326" s="1"/>
      <c r="FA3326" s="1"/>
      <c r="FB3326" s="1"/>
      <c r="FC3326" s="1"/>
      <c r="FD3326" s="1"/>
      <c r="FE3326" s="1"/>
      <c r="FF3326" s="1"/>
      <c r="FG3326" s="1"/>
      <c r="FH3326" s="1"/>
      <c r="FI3326" s="1"/>
      <c r="FJ3326" s="1"/>
    </row>
    <row r="3327" spans="1:166" x14ac:dyDescent="0.15">
      <c r="A3327" s="65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8"/>
      <c r="M3327" s="12"/>
      <c r="N3327" s="12"/>
      <c r="O3327" s="18"/>
      <c r="P3327" s="14"/>
      <c r="Q3327" s="27"/>
      <c r="R3327" s="14"/>
      <c r="S3327" s="4"/>
      <c r="T3327" s="5"/>
      <c r="U3327" s="10"/>
      <c r="V3327" s="10"/>
      <c r="W3327" s="10"/>
      <c r="X3327" s="50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0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  <c r="EY3327" s="1"/>
      <c r="EZ3327" s="1"/>
      <c r="FA3327" s="1"/>
      <c r="FB3327" s="1"/>
      <c r="FC3327" s="1"/>
      <c r="FD3327" s="1"/>
      <c r="FE3327" s="1"/>
      <c r="FF3327" s="1"/>
      <c r="FG3327" s="1"/>
      <c r="FH3327" s="1"/>
      <c r="FI3327" s="1"/>
      <c r="FJ3327" s="1"/>
    </row>
    <row r="3328" spans="1:166" x14ac:dyDescent="0.15">
      <c r="A3328" s="65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8"/>
      <c r="M3328" s="12"/>
      <c r="N3328" s="12"/>
      <c r="O3328" s="18"/>
      <c r="P3328" s="14"/>
      <c r="Q3328" s="27"/>
      <c r="R3328" s="14"/>
      <c r="S3328" s="4"/>
      <c r="T3328" s="5"/>
      <c r="U3328" s="10"/>
      <c r="V3328" s="10"/>
      <c r="W3328" s="10"/>
      <c r="X3328" s="50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0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  <c r="EY3328" s="1"/>
      <c r="EZ3328" s="1"/>
      <c r="FA3328" s="1"/>
      <c r="FB3328" s="1"/>
      <c r="FC3328" s="1"/>
      <c r="FD3328" s="1"/>
      <c r="FE3328" s="1"/>
      <c r="FF3328" s="1"/>
      <c r="FG3328" s="1"/>
      <c r="FH3328" s="1"/>
      <c r="FI3328" s="1"/>
      <c r="FJ3328" s="1"/>
    </row>
    <row r="3329" spans="1:166" x14ac:dyDescent="0.15">
      <c r="A3329" s="65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8"/>
      <c r="M3329" s="12"/>
      <c r="N3329" s="12"/>
      <c r="O3329" s="18"/>
      <c r="P3329" s="14"/>
      <c r="Q3329" s="27"/>
      <c r="R3329" s="14"/>
      <c r="S3329" s="4"/>
      <c r="T3329" s="5"/>
      <c r="U3329" s="10"/>
      <c r="V3329" s="10"/>
      <c r="W3329" s="10"/>
      <c r="X3329" s="50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0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  <c r="EY3329" s="1"/>
      <c r="EZ3329" s="1"/>
      <c r="FA3329" s="1"/>
      <c r="FB3329" s="1"/>
      <c r="FC3329" s="1"/>
      <c r="FD3329" s="1"/>
      <c r="FE3329" s="1"/>
      <c r="FF3329" s="1"/>
      <c r="FG3329" s="1"/>
      <c r="FH3329" s="1"/>
      <c r="FI3329" s="1"/>
      <c r="FJ3329" s="1"/>
    </row>
    <row r="3330" spans="1:166" x14ac:dyDescent="0.15">
      <c r="A3330" s="65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8"/>
      <c r="M3330" s="12"/>
      <c r="N3330" s="12"/>
      <c r="O3330" s="18"/>
      <c r="P3330" s="14"/>
      <c r="Q3330" s="27"/>
      <c r="R3330" s="14"/>
      <c r="S3330" s="4"/>
      <c r="T3330" s="5"/>
      <c r="U3330" s="10"/>
      <c r="V3330" s="10"/>
      <c r="W3330" s="10"/>
      <c r="X3330" s="50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0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  <c r="EY3330" s="1"/>
      <c r="EZ3330" s="1"/>
      <c r="FA3330" s="1"/>
      <c r="FB3330" s="1"/>
      <c r="FC3330" s="1"/>
      <c r="FD3330" s="1"/>
      <c r="FE3330" s="1"/>
      <c r="FF3330" s="1"/>
      <c r="FG3330" s="1"/>
      <c r="FH3330" s="1"/>
      <c r="FI3330" s="1"/>
      <c r="FJ3330" s="1"/>
    </row>
    <row r="3331" spans="1:166" x14ac:dyDescent="0.15">
      <c r="A3331" s="65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8"/>
      <c r="M3331" s="12"/>
      <c r="N3331" s="12"/>
      <c r="O3331" s="18"/>
      <c r="P3331" s="14"/>
      <c r="Q3331" s="27"/>
      <c r="R3331" s="14"/>
      <c r="S3331" s="4"/>
      <c r="T3331" s="5"/>
      <c r="U3331" s="10"/>
      <c r="V3331" s="10"/>
      <c r="W3331" s="10"/>
      <c r="X3331" s="50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0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  <c r="EY3331" s="1"/>
      <c r="EZ3331" s="1"/>
      <c r="FA3331" s="1"/>
      <c r="FB3331" s="1"/>
      <c r="FC3331" s="1"/>
      <c r="FD3331" s="1"/>
      <c r="FE3331" s="1"/>
      <c r="FF3331" s="1"/>
      <c r="FG3331" s="1"/>
      <c r="FH3331" s="1"/>
      <c r="FI3331" s="1"/>
      <c r="FJ3331" s="1"/>
    </row>
    <row r="3332" spans="1:166" x14ac:dyDescent="0.15">
      <c r="A3332" s="65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8"/>
      <c r="M3332" s="12"/>
      <c r="N3332" s="12"/>
      <c r="O3332" s="18"/>
      <c r="P3332" s="14"/>
      <c r="Q3332" s="27"/>
      <c r="R3332" s="14"/>
      <c r="S3332" s="4"/>
      <c r="T3332" s="5"/>
      <c r="U3332" s="10"/>
      <c r="V3332" s="10"/>
      <c r="W3332" s="10"/>
      <c r="X3332" s="50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0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  <c r="EY3332" s="1"/>
      <c r="EZ3332" s="1"/>
      <c r="FA3332" s="1"/>
      <c r="FB3332" s="1"/>
      <c r="FC3332" s="1"/>
      <c r="FD3332" s="1"/>
      <c r="FE3332" s="1"/>
      <c r="FF3332" s="1"/>
      <c r="FG3332" s="1"/>
      <c r="FH3332" s="1"/>
      <c r="FI3332" s="1"/>
      <c r="FJ3332" s="1"/>
    </row>
    <row r="3333" spans="1:166" x14ac:dyDescent="0.15">
      <c r="A3333" s="65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8"/>
      <c r="M3333" s="12"/>
      <c r="N3333" s="12"/>
      <c r="O3333" s="18"/>
      <c r="P3333" s="14"/>
      <c r="Q3333" s="27"/>
      <c r="R3333" s="14"/>
      <c r="S3333" s="4"/>
      <c r="T3333" s="5"/>
      <c r="U3333" s="10"/>
      <c r="V3333" s="10"/>
      <c r="W3333" s="10"/>
      <c r="X3333" s="50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0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  <c r="EY3333" s="1"/>
      <c r="EZ3333" s="1"/>
      <c r="FA3333" s="1"/>
      <c r="FB3333" s="1"/>
      <c r="FC3333" s="1"/>
      <c r="FD3333" s="1"/>
      <c r="FE3333" s="1"/>
      <c r="FF3333" s="1"/>
      <c r="FG3333" s="1"/>
      <c r="FH3333" s="1"/>
      <c r="FI3333" s="1"/>
      <c r="FJ3333" s="1"/>
    </row>
    <row r="3334" spans="1:166" x14ac:dyDescent="0.15">
      <c r="A3334" s="65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8"/>
      <c r="M3334" s="12"/>
      <c r="N3334" s="12"/>
      <c r="O3334" s="18"/>
      <c r="P3334" s="14"/>
      <c r="Q3334" s="27"/>
      <c r="R3334" s="14"/>
      <c r="S3334" s="4"/>
      <c r="T3334" s="5"/>
      <c r="U3334" s="10"/>
      <c r="V3334" s="10"/>
      <c r="W3334" s="10"/>
      <c r="X3334" s="50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0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  <c r="EY3334" s="1"/>
      <c r="EZ3334" s="1"/>
      <c r="FA3334" s="1"/>
      <c r="FB3334" s="1"/>
      <c r="FC3334" s="1"/>
      <c r="FD3334" s="1"/>
      <c r="FE3334" s="1"/>
      <c r="FF3334" s="1"/>
      <c r="FG3334" s="1"/>
      <c r="FH3334" s="1"/>
      <c r="FI3334" s="1"/>
      <c r="FJ3334" s="1"/>
    </row>
    <row r="3335" spans="1:166" x14ac:dyDescent="0.15">
      <c r="A3335" s="65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8"/>
      <c r="M3335" s="12"/>
      <c r="N3335" s="12"/>
      <c r="O3335" s="18"/>
      <c r="P3335" s="14"/>
      <c r="Q3335" s="27"/>
      <c r="R3335" s="14"/>
      <c r="S3335" s="4"/>
      <c r="T3335" s="5"/>
      <c r="U3335" s="10"/>
      <c r="V3335" s="10"/>
      <c r="W3335" s="10"/>
      <c r="X3335" s="50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0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  <c r="EY3335" s="1"/>
      <c r="EZ3335" s="1"/>
      <c r="FA3335" s="1"/>
      <c r="FB3335" s="1"/>
      <c r="FC3335" s="1"/>
      <c r="FD3335" s="1"/>
      <c r="FE3335" s="1"/>
      <c r="FF3335" s="1"/>
      <c r="FG3335" s="1"/>
      <c r="FH3335" s="1"/>
      <c r="FI3335" s="1"/>
      <c r="FJ3335" s="1"/>
    </row>
    <row r="3336" spans="1:166" x14ac:dyDescent="0.15">
      <c r="A3336" s="65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8"/>
      <c r="M3336" s="12"/>
      <c r="N3336" s="12"/>
      <c r="O3336" s="18"/>
      <c r="P3336" s="14"/>
      <c r="Q3336" s="27"/>
      <c r="R3336" s="14"/>
      <c r="S3336" s="4"/>
      <c r="T3336" s="5"/>
      <c r="U3336" s="10"/>
      <c r="V3336" s="10"/>
      <c r="W3336" s="10"/>
      <c r="X3336" s="50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0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  <c r="EY3336" s="1"/>
      <c r="EZ3336" s="1"/>
      <c r="FA3336" s="1"/>
      <c r="FB3336" s="1"/>
      <c r="FC3336" s="1"/>
      <c r="FD3336" s="1"/>
      <c r="FE3336" s="1"/>
      <c r="FF3336" s="1"/>
      <c r="FG3336" s="1"/>
      <c r="FH3336" s="1"/>
      <c r="FI3336" s="1"/>
      <c r="FJ3336" s="1"/>
    </row>
    <row r="3337" spans="1:166" x14ac:dyDescent="0.15">
      <c r="A3337" s="65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8"/>
      <c r="M3337" s="12"/>
      <c r="N3337" s="12"/>
      <c r="O3337" s="18"/>
      <c r="P3337" s="14"/>
      <c r="Q3337" s="27"/>
      <c r="R3337" s="14"/>
      <c r="S3337" s="4"/>
      <c r="T3337" s="5"/>
      <c r="U3337" s="10"/>
      <c r="V3337" s="10"/>
      <c r="W3337" s="10"/>
      <c r="X3337" s="50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0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  <c r="EY3337" s="1"/>
      <c r="EZ3337" s="1"/>
      <c r="FA3337" s="1"/>
      <c r="FB3337" s="1"/>
      <c r="FC3337" s="1"/>
      <c r="FD3337" s="1"/>
      <c r="FE3337" s="1"/>
      <c r="FF3337" s="1"/>
      <c r="FG3337" s="1"/>
      <c r="FH3337" s="1"/>
      <c r="FI3337" s="1"/>
      <c r="FJ3337" s="1"/>
    </row>
    <row r="3338" spans="1:166" x14ac:dyDescent="0.15">
      <c r="A3338" s="65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8"/>
      <c r="M3338" s="12"/>
      <c r="N3338" s="12"/>
      <c r="O3338" s="18"/>
      <c r="P3338" s="14"/>
      <c r="Q3338" s="27"/>
      <c r="R3338" s="14"/>
      <c r="S3338" s="4"/>
      <c r="T3338" s="5"/>
      <c r="U3338" s="10"/>
      <c r="V3338" s="10"/>
      <c r="W3338" s="10"/>
      <c r="X3338" s="50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0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  <c r="EY3338" s="1"/>
      <c r="EZ3338" s="1"/>
      <c r="FA3338" s="1"/>
      <c r="FB3338" s="1"/>
      <c r="FC3338" s="1"/>
      <c r="FD3338" s="1"/>
      <c r="FE3338" s="1"/>
      <c r="FF3338" s="1"/>
      <c r="FG3338" s="1"/>
      <c r="FH3338" s="1"/>
      <c r="FI3338" s="1"/>
      <c r="FJ3338" s="1"/>
    </row>
    <row r="3339" spans="1:166" x14ac:dyDescent="0.15">
      <c r="A3339" s="65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8"/>
      <c r="M3339" s="12"/>
      <c r="N3339" s="12"/>
      <c r="O3339" s="18"/>
      <c r="P3339" s="14"/>
      <c r="Q3339" s="27"/>
      <c r="R3339" s="14"/>
      <c r="S3339" s="4"/>
      <c r="T3339" s="5"/>
      <c r="U3339" s="10"/>
      <c r="V3339" s="10"/>
      <c r="W3339" s="10"/>
      <c r="X3339" s="50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0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  <c r="EY3339" s="1"/>
      <c r="EZ3339" s="1"/>
      <c r="FA3339" s="1"/>
      <c r="FB3339" s="1"/>
      <c r="FC3339" s="1"/>
      <c r="FD3339" s="1"/>
      <c r="FE3339" s="1"/>
      <c r="FF3339" s="1"/>
      <c r="FG3339" s="1"/>
      <c r="FH3339" s="1"/>
      <c r="FI3339" s="1"/>
      <c r="FJ3339" s="1"/>
    </row>
    <row r="3340" spans="1:166" x14ac:dyDescent="0.15">
      <c r="A3340" s="65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8"/>
      <c r="M3340" s="12"/>
      <c r="N3340" s="12"/>
      <c r="O3340" s="18"/>
      <c r="P3340" s="14"/>
      <c r="Q3340" s="27"/>
      <c r="R3340" s="14"/>
      <c r="S3340" s="4"/>
      <c r="T3340" s="5"/>
      <c r="U3340" s="10"/>
      <c r="V3340" s="10"/>
      <c r="W3340" s="10"/>
      <c r="X3340" s="50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0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  <c r="EY3340" s="1"/>
      <c r="EZ3340" s="1"/>
      <c r="FA3340" s="1"/>
      <c r="FB3340" s="1"/>
      <c r="FC3340" s="1"/>
      <c r="FD3340" s="1"/>
      <c r="FE3340" s="1"/>
      <c r="FF3340" s="1"/>
      <c r="FG3340" s="1"/>
      <c r="FH3340" s="1"/>
      <c r="FI3340" s="1"/>
      <c r="FJ3340" s="1"/>
    </row>
    <row r="3341" spans="1:166" x14ac:dyDescent="0.15">
      <c r="A3341" s="65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8"/>
      <c r="M3341" s="12"/>
      <c r="N3341" s="12"/>
      <c r="O3341" s="18"/>
      <c r="P3341" s="14"/>
      <c r="Q3341" s="27"/>
      <c r="R3341" s="14"/>
      <c r="S3341" s="4"/>
      <c r="T3341" s="5"/>
      <c r="U3341" s="10"/>
      <c r="V3341" s="10"/>
      <c r="W3341" s="10"/>
      <c r="X3341" s="50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0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  <c r="EY3341" s="1"/>
      <c r="EZ3341" s="1"/>
      <c r="FA3341" s="1"/>
      <c r="FB3341" s="1"/>
      <c r="FC3341" s="1"/>
      <c r="FD3341" s="1"/>
      <c r="FE3341" s="1"/>
      <c r="FF3341" s="1"/>
      <c r="FG3341" s="1"/>
      <c r="FH3341" s="1"/>
      <c r="FI3341" s="1"/>
      <c r="FJ3341" s="1"/>
    </row>
    <row r="3342" spans="1:166" x14ac:dyDescent="0.15">
      <c r="A3342" s="65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8"/>
      <c r="M3342" s="12"/>
      <c r="N3342" s="12"/>
      <c r="O3342" s="18"/>
      <c r="P3342" s="14"/>
      <c r="Q3342" s="27"/>
      <c r="R3342" s="14"/>
      <c r="S3342" s="4"/>
      <c r="T3342" s="5"/>
      <c r="U3342" s="10"/>
      <c r="V3342" s="10"/>
      <c r="W3342" s="10"/>
      <c r="X3342" s="50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0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  <c r="EY3342" s="1"/>
      <c r="EZ3342" s="1"/>
      <c r="FA3342" s="1"/>
      <c r="FB3342" s="1"/>
      <c r="FC3342" s="1"/>
      <c r="FD3342" s="1"/>
      <c r="FE3342" s="1"/>
      <c r="FF3342" s="1"/>
      <c r="FG3342" s="1"/>
      <c r="FH3342" s="1"/>
      <c r="FI3342" s="1"/>
      <c r="FJ3342" s="1"/>
    </row>
    <row r="3343" spans="1:166" x14ac:dyDescent="0.15">
      <c r="A3343" s="65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8"/>
      <c r="M3343" s="12"/>
      <c r="N3343" s="12"/>
      <c r="O3343" s="18"/>
      <c r="P3343" s="14"/>
      <c r="Q3343" s="27"/>
      <c r="R3343" s="14"/>
      <c r="S3343" s="4"/>
      <c r="T3343" s="5"/>
      <c r="U3343" s="10"/>
      <c r="V3343" s="10"/>
      <c r="W3343" s="10"/>
      <c r="X3343" s="50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0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  <c r="EY3343" s="1"/>
      <c r="EZ3343" s="1"/>
      <c r="FA3343" s="1"/>
      <c r="FB3343" s="1"/>
      <c r="FC3343" s="1"/>
      <c r="FD3343" s="1"/>
      <c r="FE3343" s="1"/>
      <c r="FF3343" s="1"/>
      <c r="FG3343" s="1"/>
      <c r="FH3343" s="1"/>
      <c r="FI3343" s="1"/>
      <c r="FJ3343" s="1"/>
    </row>
    <row r="3344" spans="1:166" x14ac:dyDescent="0.15">
      <c r="A3344" s="65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8"/>
      <c r="M3344" s="12"/>
      <c r="N3344" s="12"/>
      <c r="O3344" s="18"/>
      <c r="P3344" s="14"/>
      <c r="Q3344" s="27"/>
      <c r="R3344" s="14"/>
      <c r="S3344" s="4"/>
      <c r="T3344" s="5"/>
      <c r="U3344" s="10"/>
      <c r="V3344" s="10"/>
      <c r="W3344" s="10"/>
      <c r="X3344" s="50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0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  <c r="EY3344" s="1"/>
      <c r="EZ3344" s="1"/>
      <c r="FA3344" s="1"/>
      <c r="FB3344" s="1"/>
      <c r="FC3344" s="1"/>
      <c r="FD3344" s="1"/>
      <c r="FE3344" s="1"/>
      <c r="FF3344" s="1"/>
      <c r="FG3344" s="1"/>
      <c r="FH3344" s="1"/>
      <c r="FI3344" s="1"/>
      <c r="FJ3344" s="1"/>
    </row>
    <row r="3345" spans="1:166" x14ac:dyDescent="0.15">
      <c r="A3345" s="65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8"/>
      <c r="M3345" s="12"/>
      <c r="N3345" s="12"/>
      <c r="O3345" s="18"/>
      <c r="P3345" s="14"/>
      <c r="Q3345" s="27"/>
      <c r="R3345" s="14"/>
      <c r="S3345" s="4"/>
      <c r="T3345" s="5"/>
      <c r="U3345" s="10"/>
      <c r="V3345" s="10"/>
      <c r="W3345" s="10"/>
      <c r="X3345" s="50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0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  <c r="EY3345" s="1"/>
      <c r="EZ3345" s="1"/>
      <c r="FA3345" s="1"/>
      <c r="FB3345" s="1"/>
      <c r="FC3345" s="1"/>
      <c r="FD3345" s="1"/>
      <c r="FE3345" s="1"/>
      <c r="FF3345" s="1"/>
      <c r="FG3345" s="1"/>
      <c r="FH3345" s="1"/>
      <c r="FI3345" s="1"/>
      <c r="FJ3345" s="1"/>
    </row>
    <row r="3346" spans="1:166" x14ac:dyDescent="0.15">
      <c r="A3346" s="65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8"/>
      <c r="M3346" s="12"/>
      <c r="N3346" s="12"/>
      <c r="O3346" s="18"/>
      <c r="P3346" s="14"/>
      <c r="Q3346" s="27"/>
      <c r="R3346" s="14"/>
      <c r="S3346" s="4"/>
      <c r="T3346" s="5"/>
      <c r="U3346" s="10"/>
      <c r="V3346" s="10"/>
      <c r="W3346" s="10"/>
      <c r="X3346" s="50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0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  <c r="EY3346" s="1"/>
      <c r="EZ3346" s="1"/>
      <c r="FA3346" s="1"/>
      <c r="FB3346" s="1"/>
      <c r="FC3346" s="1"/>
      <c r="FD3346" s="1"/>
      <c r="FE3346" s="1"/>
      <c r="FF3346" s="1"/>
      <c r="FG3346" s="1"/>
      <c r="FH3346" s="1"/>
      <c r="FI3346" s="1"/>
      <c r="FJ3346" s="1"/>
    </row>
    <row r="3347" spans="1:166" x14ac:dyDescent="0.15">
      <c r="A3347" s="65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8"/>
      <c r="M3347" s="12"/>
      <c r="N3347" s="12"/>
      <c r="O3347" s="18"/>
      <c r="P3347" s="14"/>
      <c r="Q3347" s="27"/>
      <c r="R3347" s="14"/>
      <c r="S3347" s="4"/>
      <c r="T3347" s="5"/>
      <c r="U3347" s="10"/>
      <c r="V3347" s="10"/>
      <c r="W3347" s="10"/>
      <c r="X3347" s="50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0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  <c r="EY3347" s="1"/>
      <c r="EZ3347" s="1"/>
      <c r="FA3347" s="1"/>
      <c r="FB3347" s="1"/>
      <c r="FC3347" s="1"/>
      <c r="FD3347" s="1"/>
      <c r="FE3347" s="1"/>
      <c r="FF3347" s="1"/>
      <c r="FG3347" s="1"/>
      <c r="FH3347" s="1"/>
      <c r="FI3347" s="1"/>
      <c r="FJ3347" s="1"/>
    </row>
    <row r="3348" spans="1:166" x14ac:dyDescent="0.15">
      <c r="A3348" s="65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8"/>
      <c r="M3348" s="12"/>
      <c r="N3348" s="12"/>
      <c r="O3348" s="18"/>
      <c r="P3348" s="14"/>
      <c r="Q3348" s="27"/>
      <c r="R3348" s="14"/>
      <c r="S3348" s="4"/>
      <c r="T3348" s="5"/>
      <c r="U3348" s="10"/>
      <c r="V3348" s="10"/>
      <c r="W3348" s="10"/>
      <c r="X3348" s="50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0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  <c r="EY3348" s="1"/>
      <c r="EZ3348" s="1"/>
      <c r="FA3348" s="1"/>
      <c r="FB3348" s="1"/>
      <c r="FC3348" s="1"/>
      <c r="FD3348" s="1"/>
      <c r="FE3348" s="1"/>
      <c r="FF3348" s="1"/>
      <c r="FG3348" s="1"/>
      <c r="FH3348" s="1"/>
      <c r="FI3348" s="1"/>
      <c r="FJ3348" s="1"/>
    </row>
    <row r="3349" spans="1:166" x14ac:dyDescent="0.15">
      <c r="A3349" s="65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8"/>
      <c r="M3349" s="12"/>
      <c r="N3349" s="12"/>
      <c r="O3349" s="18"/>
      <c r="P3349" s="14"/>
      <c r="Q3349" s="27"/>
      <c r="R3349" s="14"/>
      <c r="S3349" s="4"/>
      <c r="T3349" s="5"/>
      <c r="U3349" s="10"/>
      <c r="V3349" s="10"/>
      <c r="W3349" s="10"/>
      <c r="X3349" s="50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0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  <c r="EY3349" s="1"/>
      <c r="EZ3349" s="1"/>
      <c r="FA3349" s="1"/>
      <c r="FB3349" s="1"/>
      <c r="FC3349" s="1"/>
      <c r="FD3349" s="1"/>
      <c r="FE3349" s="1"/>
      <c r="FF3349" s="1"/>
      <c r="FG3349" s="1"/>
      <c r="FH3349" s="1"/>
      <c r="FI3349" s="1"/>
      <c r="FJ3349" s="1"/>
    </row>
    <row r="3350" spans="1:166" x14ac:dyDescent="0.15">
      <c r="A3350" s="65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8"/>
      <c r="M3350" s="12"/>
      <c r="N3350" s="12"/>
      <c r="O3350" s="18"/>
      <c r="P3350" s="14"/>
      <c r="Q3350" s="27"/>
      <c r="R3350" s="14"/>
      <c r="S3350" s="4"/>
      <c r="T3350" s="5"/>
      <c r="U3350" s="10"/>
      <c r="V3350" s="10"/>
      <c r="W3350" s="10"/>
      <c r="X3350" s="50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0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  <c r="EY3350" s="1"/>
      <c r="EZ3350" s="1"/>
      <c r="FA3350" s="1"/>
      <c r="FB3350" s="1"/>
      <c r="FC3350" s="1"/>
      <c r="FD3350" s="1"/>
      <c r="FE3350" s="1"/>
      <c r="FF3350" s="1"/>
      <c r="FG3350" s="1"/>
      <c r="FH3350" s="1"/>
      <c r="FI3350" s="1"/>
      <c r="FJ3350" s="1"/>
    </row>
    <row r="3351" spans="1:166" x14ac:dyDescent="0.15">
      <c r="A3351" s="65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8"/>
      <c r="M3351" s="12"/>
      <c r="N3351" s="12"/>
      <c r="O3351" s="18"/>
      <c r="P3351" s="14"/>
      <c r="Q3351" s="27"/>
      <c r="R3351" s="14"/>
      <c r="S3351" s="4"/>
      <c r="T3351" s="5"/>
      <c r="U3351" s="10"/>
      <c r="V3351" s="10"/>
      <c r="W3351" s="10"/>
      <c r="X3351" s="50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0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  <c r="EY3351" s="1"/>
      <c r="EZ3351" s="1"/>
      <c r="FA3351" s="1"/>
      <c r="FB3351" s="1"/>
      <c r="FC3351" s="1"/>
      <c r="FD3351" s="1"/>
      <c r="FE3351" s="1"/>
      <c r="FF3351" s="1"/>
      <c r="FG3351" s="1"/>
      <c r="FH3351" s="1"/>
      <c r="FI3351" s="1"/>
      <c r="FJ3351" s="1"/>
    </row>
    <row r="3352" spans="1:166" x14ac:dyDescent="0.15">
      <c r="A3352" s="65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8"/>
      <c r="M3352" s="12"/>
      <c r="N3352" s="12"/>
      <c r="O3352" s="18"/>
      <c r="P3352" s="14"/>
      <c r="Q3352" s="27"/>
      <c r="R3352" s="14"/>
      <c r="S3352" s="4"/>
      <c r="T3352" s="5"/>
      <c r="U3352" s="10"/>
      <c r="V3352" s="10"/>
      <c r="W3352" s="10"/>
      <c r="X3352" s="50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0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  <c r="EY3352" s="1"/>
      <c r="EZ3352" s="1"/>
      <c r="FA3352" s="1"/>
      <c r="FB3352" s="1"/>
      <c r="FC3352" s="1"/>
      <c r="FD3352" s="1"/>
      <c r="FE3352" s="1"/>
      <c r="FF3352" s="1"/>
      <c r="FG3352" s="1"/>
      <c r="FH3352" s="1"/>
      <c r="FI3352" s="1"/>
      <c r="FJ3352" s="1"/>
    </row>
    <row r="3353" spans="1:166" x14ac:dyDescent="0.15">
      <c r="A3353" s="65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8"/>
      <c r="M3353" s="12"/>
      <c r="N3353" s="12"/>
      <c r="O3353" s="18"/>
      <c r="P3353" s="14"/>
      <c r="Q3353" s="27"/>
      <c r="R3353" s="14"/>
      <c r="S3353" s="4"/>
      <c r="T3353" s="5"/>
      <c r="U3353" s="10"/>
      <c r="V3353" s="10"/>
      <c r="W3353" s="10"/>
      <c r="X3353" s="50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0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  <c r="EY3353" s="1"/>
      <c r="EZ3353" s="1"/>
      <c r="FA3353" s="1"/>
      <c r="FB3353" s="1"/>
      <c r="FC3353" s="1"/>
      <c r="FD3353" s="1"/>
      <c r="FE3353" s="1"/>
      <c r="FF3353" s="1"/>
      <c r="FG3353" s="1"/>
      <c r="FH3353" s="1"/>
      <c r="FI3353" s="1"/>
      <c r="FJ3353" s="1"/>
    </row>
    <row r="3354" spans="1:166" x14ac:dyDescent="0.15">
      <c r="A3354" s="65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8"/>
      <c r="M3354" s="12"/>
      <c r="N3354" s="12"/>
      <c r="O3354" s="18"/>
      <c r="P3354" s="14"/>
      <c r="Q3354" s="27"/>
      <c r="R3354" s="14"/>
      <c r="S3354" s="4"/>
      <c r="T3354" s="5"/>
      <c r="U3354" s="10"/>
      <c r="V3354" s="10"/>
      <c r="W3354" s="10"/>
      <c r="X3354" s="50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0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  <c r="EY3354" s="1"/>
      <c r="EZ3354" s="1"/>
      <c r="FA3354" s="1"/>
      <c r="FB3354" s="1"/>
      <c r="FC3354" s="1"/>
      <c r="FD3354" s="1"/>
      <c r="FE3354" s="1"/>
      <c r="FF3354" s="1"/>
      <c r="FG3354" s="1"/>
      <c r="FH3354" s="1"/>
      <c r="FI3354" s="1"/>
      <c r="FJ3354" s="1"/>
    </row>
    <row r="3355" spans="1:166" x14ac:dyDescent="0.15">
      <c r="A3355" s="65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8"/>
      <c r="M3355" s="12"/>
      <c r="N3355" s="12"/>
      <c r="O3355" s="18"/>
      <c r="P3355" s="14"/>
      <c r="Q3355" s="27"/>
      <c r="R3355" s="14"/>
      <c r="S3355" s="4"/>
      <c r="T3355" s="5"/>
      <c r="U3355" s="10"/>
      <c r="V3355" s="10"/>
      <c r="W3355" s="10"/>
      <c r="X3355" s="50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0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  <c r="EY3355" s="1"/>
      <c r="EZ3355" s="1"/>
      <c r="FA3355" s="1"/>
      <c r="FB3355" s="1"/>
      <c r="FC3355" s="1"/>
      <c r="FD3355" s="1"/>
      <c r="FE3355" s="1"/>
      <c r="FF3355" s="1"/>
      <c r="FG3355" s="1"/>
      <c r="FH3355" s="1"/>
      <c r="FI3355" s="1"/>
      <c r="FJ3355" s="1"/>
    </row>
    <row r="3356" spans="1:166" x14ac:dyDescent="0.15">
      <c r="A3356" s="65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8"/>
      <c r="M3356" s="12"/>
      <c r="N3356" s="12"/>
      <c r="O3356" s="18"/>
      <c r="P3356" s="14"/>
      <c r="Q3356" s="27"/>
      <c r="R3356" s="14"/>
      <c r="S3356" s="4"/>
      <c r="T3356" s="5"/>
      <c r="U3356" s="10"/>
      <c r="V3356" s="10"/>
      <c r="W3356" s="10"/>
      <c r="X3356" s="50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0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  <c r="EY3356" s="1"/>
      <c r="EZ3356" s="1"/>
      <c r="FA3356" s="1"/>
      <c r="FB3356" s="1"/>
      <c r="FC3356" s="1"/>
      <c r="FD3356" s="1"/>
      <c r="FE3356" s="1"/>
      <c r="FF3356" s="1"/>
      <c r="FG3356" s="1"/>
      <c r="FH3356" s="1"/>
      <c r="FI3356" s="1"/>
      <c r="FJ3356" s="1"/>
    </row>
    <row r="3357" spans="1:166" x14ac:dyDescent="0.15">
      <c r="A3357" s="65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8"/>
      <c r="M3357" s="12"/>
      <c r="N3357" s="12"/>
      <c r="O3357" s="18"/>
      <c r="P3357" s="14"/>
      <c r="Q3357" s="27"/>
      <c r="R3357" s="14"/>
      <c r="S3357" s="4"/>
      <c r="T3357" s="5"/>
      <c r="U3357" s="10"/>
      <c r="V3357" s="10"/>
      <c r="W3357" s="10"/>
      <c r="X3357" s="50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0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  <c r="EY3357" s="1"/>
      <c r="EZ3357" s="1"/>
      <c r="FA3357" s="1"/>
      <c r="FB3357" s="1"/>
      <c r="FC3357" s="1"/>
      <c r="FD3357" s="1"/>
      <c r="FE3357" s="1"/>
      <c r="FF3357" s="1"/>
      <c r="FG3357" s="1"/>
      <c r="FH3357" s="1"/>
      <c r="FI3357" s="1"/>
      <c r="FJ3357" s="1"/>
    </row>
    <row r="3358" spans="1:166" x14ac:dyDescent="0.15">
      <c r="A3358" s="65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8"/>
      <c r="M3358" s="12"/>
      <c r="N3358" s="12"/>
      <c r="O3358" s="18"/>
      <c r="P3358" s="14"/>
      <c r="Q3358" s="27"/>
      <c r="R3358" s="14"/>
      <c r="S3358" s="4"/>
      <c r="T3358" s="5"/>
      <c r="U3358" s="10"/>
      <c r="V3358" s="10"/>
      <c r="W3358" s="10"/>
      <c r="X3358" s="50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0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  <c r="EY3358" s="1"/>
      <c r="EZ3358" s="1"/>
      <c r="FA3358" s="1"/>
      <c r="FB3358" s="1"/>
      <c r="FC3358" s="1"/>
      <c r="FD3358" s="1"/>
      <c r="FE3358" s="1"/>
      <c r="FF3358" s="1"/>
      <c r="FG3358" s="1"/>
      <c r="FH3358" s="1"/>
      <c r="FI3358" s="1"/>
      <c r="FJ3358" s="1"/>
    </row>
    <row r="3359" spans="1:166" x14ac:dyDescent="0.15">
      <c r="A3359" s="65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8"/>
      <c r="M3359" s="12"/>
      <c r="N3359" s="12"/>
      <c r="O3359" s="18"/>
      <c r="P3359" s="14"/>
      <c r="Q3359" s="27"/>
      <c r="R3359" s="14"/>
      <c r="S3359" s="4"/>
      <c r="T3359" s="5"/>
      <c r="U3359" s="10"/>
      <c r="V3359" s="10"/>
      <c r="W3359" s="10"/>
      <c r="X3359" s="50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0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  <c r="EY3359" s="1"/>
      <c r="EZ3359" s="1"/>
      <c r="FA3359" s="1"/>
      <c r="FB3359" s="1"/>
      <c r="FC3359" s="1"/>
      <c r="FD3359" s="1"/>
      <c r="FE3359" s="1"/>
      <c r="FF3359" s="1"/>
      <c r="FG3359" s="1"/>
      <c r="FH3359" s="1"/>
      <c r="FI3359" s="1"/>
      <c r="FJ3359" s="1"/>
    </row>
    <row r="3360" spans="1:166" x14ac:dyDescent="0.15">
      <c r="A3360" s="65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8"/>
      <c r="M3360" s="12"/>
      <c r="N3360" s="12"/>
      <c r="O3360" s="18"/>
      <c r="P3360" s="14"/>
      <c r="Q3360" s="27"/>
      <c r="R3360" s="14"/>
      <c r="S3360" s="4"/>
      <c r="T3360" s="5"/>
      <c r="U3360" s="10"/>
      <c r="V3360" s="10"/>
      <c r="W3360" s="10"/>
      <c r="X3360" s="50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0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  <c r="EY3360" s="1"/>
      <c r="EZ3360" s="1"/>
      <c r="FA3360" s="1"/>
      <c r="FB3360" s="1"/>
      <c r="FC3360" s="1"/>
      <c r="FD3360" s="1"/>
      <c r="FE3360" s="1"/>
      <c r="FF3360" s="1"/>
      <c r="FG3360" s="1"/>
      <c r="FH3360" s="1"/>
      <c r="FI3360" s="1"/>
      <c r="FJ3360" s="1"/>
    </row>
    <row r="3361" spans="1:166" x14ac:dyDescent="0.15">
      <c r="A3361" s="65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8"/>
      <c r="M3361" s="12"/>
      <c r="N3361" s="12"/>
      <c r="O3361" s="18"/>
      <c r="P3361" s="14"/>
      <c r="Q3361" s="27"/>
      <c r="R3361" s="14"/>
      <c r="S3361" s="4"/>
      <c r="T3361" s="5"/>
      <c r="U3361" s="10"/>
      <c r="V3361" s="10"/>
      <c r="W3361" s="10"/>
      <c r="X3361" s="50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0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  <c r="EY3361" s="1"/>
      <c r="EZ3361" s="1"/>
      <c r="FA3361" s="1"/>
      <c r="FB3361" s="1"/>
      <c r="FC3361" s="1"/>
      <c r="FD3361" s="1"/>
      <c r="FE3361" s="1"/>
      <c r="FF3361" s="1"/>
      <c r="FG3361" s="1"/>
      <c r="FH3361" s="1"/>
      <c r="FI3361" s="1"/>
      <c r="FJ3361" s="1"/>
    </row>
    <row r="3362" spans="1:166" x14ac:dyDescent="0.15">
      <c r="A3362" s="65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8"/>
      <c r="M3362" s="12"/>
      <c r="N3362" s="12"/>
      <c r="O3362" s="18"/>
      <c r="P3362" s="14"/>
      <c r="Q3362" s="27"/>
      <c r="R3362" s="14"/>
      <c r="S3362" s="4"/>
      <c r="T3362" s="5"/>
      <c r="U3362" s="10"/>
      <c r="V3362" s="10"/>
      <c r="W3362" s="10"/>
      <c r="X3362" s="50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0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  <c r="EY3362" s="1"/>
      <c r="EZ3362" s="1"/>
      <c r="FA3362" s="1"/>
      <c r="FB3362" s="1"/>
      <c r="FC3362" s="1"/>
      <c r="FD3362" s="1"/>
      <c r="FE3362" s="1"/>
      <c r="FF3362" s="1"/>
      <c r="FG3362" s="1"/>
      <c r="FH3362" s="1"/>
      <c r="FI3362" s="1"/>
      <c r="FJ3362" s="1"/>
    </row>
    <row r="3363" spans="1:166" x14ac:dyDescent="0.15">
      <c r="A3363" s="65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8"/>
      <c r="M3363" s="12"/>
      <c r="N3363" s="12"/>
      <c r="O3363" s="18"/>
      <c r="P3363" s="14"/>
      <c r="Q3363" s="27"/>
      <c r="R3363" s="14"/>
      <c r="S3363" s="4"/>
      <c r="T3363" s="5"/>
      <c r="U3363" s="10"/>
      <c r="V3363" s="10"/>
      <c r="W3363" s="10"/>
      <c r="X3363" s="50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0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  <c r="EY3363" s="1"/>
      <c r="EZ3363" s="1"/>
      <c r="FA3363" s="1"/>
      <c r="FB3363" s="1"/>
      <c r="FC3363" s="1"/>
      <c r="FD3363" s="1"/>
      <c r="FE3363" s="1"/>
      <c r="FF3363" s="1"/>
      <c r="FG3363" s="1"/>
      <c r="FH3363" s="1"/>
      <c r="FI3363" s="1"/>
      <c r="FJ3363" s="1"/>
    </row>
    <row r="3364" spans="1:166" x14ac:dyDescent="0.15">
      <c r="A3364" s="65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8"/>
      <c r="M3364" s="12"/>
      <c r="N3364" s="12"/>
      <c r="O3364" s="18"/>
      <c r="P3364" s="14"/>
      <c r="Q3364" s="27"/>
      <c r="R3364" s="14"/>
      <c r="S3364" s="4"/>
      <c r="T3364" s="5"/>
      <c r="U3364" s="10"/>
      <c r="V3364" s="10"/>
      <c r="W3364" s="10"/>
      <c r="X3364" s="50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0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  <c r="EY3364" s="1"/>
      <c r="EZ3364" s="1"/>
      <c r="FA3364" s="1"/>
      <c r="FB3364" s="1"/>
      <c r="FC3364" s="1"/>
      <c r="FD3364" s="1"/>
      <c r="FE3364" s="1"/>
      <c r="FF3364" s="1"/>
      <c r="FG3364" s="1"/>
      <c r="FH3364" s="1"/>
      <c r="FI3364" s="1"/>
      <c r="FJ3364" s="1"/>
    </row>
    <row r="3365" spans="1:166" x14ac:dyDescent="0.15">
      <c r="A3365" s="65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8"/>
      <c r="M3365" s="12"/>
      <c r="N3365" s="12"/>
      <c r="O3365" s="18"/>
      <c r="P3365" s="14"/>
      <c r="Q3365" s="27"/>
      <c r="R3365" s="14"/>
      <c r="S3365" s="4"/>
      <c r="T3365" s="5"/>
      <c r="U3365" s="10"/>
      <c r="V3365" s="10"/>
      <c r="W3365" s="10"/>
      <c r="X3365" s="50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0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  <c r="EY3365" s="1"/>
      <c r="EZ3365" s="1"/>
      <c r="FA3365" s="1"/>
      <c r="FB3365" s="1"/>
      <c r="FC3365" s="1"/>
      <c r="FD3365" s="1"/>
      <c r="FE3365" s="1"/>
      <c r="FF3365" s="1"/>
      <c r="FG3365" s="1"/>
      <c r="FH3365" s="1"/>
      <c r="FI3365" s="1"/>
      <c r="FJ3365" s="1"/>
    </row>
    <row r="3366" spans="1:166" x14ac:dyDescent="0.15">
      <c r="A3366" s="65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8"/>
      <c r="M3366" s="12"/>
      <c r="N3366" s="12"/>
      <c r="O3366" s="18"/>
      <c r="P3366" s="14"/>
      <c r="Q3366" s="27"/>
      <c r="R3366" s="14"/>
      <c r="S3366" s="4"/>
      <c r="T3366" s="5"/>
      <c r="U3366" s="10"/>
      <c r="V3366" s="10"/>
      <c r="W3366" s="10"/>
      <c r="X3366" s="50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0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  <c r="EY3366" s="1"/>
      <c r="EZ3366" s="1"/>
      <c r="FA3366" s="1"/>
      <c r="FB3366" s="1"/>
      <c r="FC3366" s="1"/>
      <c r="FD3366" s="1"/>
      <c r="FE3366" s="1"/>
      <c r="FF3366" s="1"/>
      <c r="FG3366" s="1"/>
      <c r="FH3366" s="1"/>
      <c r="FI3366" s="1"/>
      <c r="FJ3366" s="1"/>
    </row>
    <row r="3367" spans="1:166" x14ac:dyDescent="0.15">
      <c r="A3367" s="65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8"/>
      <c r="M3367" s="12"/>
      <c r="N3367" s="12"/>
      <c r="O3367" s="18"/>
      <c r="P3367" s="14"/>
      <c r="Q3367" s="27"/>
      <c r="R3367" s="14"/>
      <c r="S3367" s="4"/>
      <c r="T3367" s="5"/>
      <c r="U3367" s="10"/>
      <c r="V3367" s="10"/>
      <c r="W3367" s="10"/>
      <c r="X3367" s="50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0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  <c r="EY3367" s="1"/>
      <c r="EZ3367" s="1"/>
      <c r="FA3367" s="1"/>
      <c r="FB3367" s="1"/>
      <c r="FC3367" s="1"/>
      <c r="FD3367" s="1"/>
      <c r="FE3367" s="1"/>
      <c r="FF3367" s="1"/>
      <c r="FG3367" s="1"/>
      <c r="FH3367" s="1"/>
      <c r="FI3367" s="1"/>
      <c r="FJ3367" s="1"/>
    </row>
    <row r="3368" spans="1:166" x14ac:dyDescent="0.15">
      <c r="A3368" s="65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8"/>
      <c r="M3368" s="12"/>
      <c r="N3368" s="12"/>
      <c r="O3368" s="18"/>
      <c r="P3368" s="14"/>
      <c r="Q3368" s="27"/>
      <c r="R3368" s="14"/>
      <c r="S3368" s="4"/>
      <c r="T3368" s="5"/>
      <c r="U3368" s="10"/>
      <c r="V3368" s="10"/>
      <c r="W3368" s="10"/>
      <c r="X3368" s="50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0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  <c r="EY3368" s="1"/>
      <c r="EZ3368" s="1"/>
      <c r="FA3368" s="1"/>
      <c r="FB3368" s="1"/>
      <c r="FC3368" s="1"/>
      <c r="FD3368" s="1"/>
      <c r="FE3368" s="1"/>
      <c r="FF3368" s="1"/>
      <c r="FG3368" s="1"/>
      <c r="FH3368" s="1"/>
      <c r="FI3368" s="1"/>
      <c r="FJ3368" s="1"/>
    </row>
    <row r="3369" spans="1:166" x14ac:dyDescent="0.15">
      <c r="A3369" s="65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8"/>
      <c r="M3369" s="12"/>
      <c r="N3369" s="12"/>
      <c r="O3369" s="18"/>
      <c r="P3369" s="14"/>
      <c r="Q3369" s="27"/>
      <c r="R3369" s="14"/>
      <c r="S3369" s="4"/>
      <c r="T3369" s="5"/>
      <c r="U3369" s="10"/>
      <c r="V3369" s="10"/>
      <c r="W3369" s="10"/>
      <c r="X3369" s="50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0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  <c r="EY3369" s="1"/>
      <c r="EZ3369" s="1"/>
      <c r="FA3369" s="1"/>
      <c r="FB3369" s="1"/>
      <c r="FC3369" s="1"/>
      <c r="FD3369" s="1"/>
      <c r="FE3369" s="1"/>
      <c r="FF3369" s="1"/>
      <c r="FG3369" s="1"/>
      <c r="FH3369" s="1"/>
      <c r="FI3369" s="1"/>
      <c r="FJ3369" s="1"/>
    </row>
    <row r="3370" spans="1:166" x14ac:dyDescent="0.15">
      <c r="A3370" s="65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8"/>
      <c r="M3370" s="12"/>
      <c r="N3370" s="12"/>
      <c r="O3370" s="18"/>
      <c r="P3370" s="14"/>
      <c r="Q3370" s="27"/>
      <c r="R3370" s="14"/>
      <c r="S3370" s="4"/>
      <c r="T3370" s="5"/>
      <c r="U3370" s="10"/>
      <c r="V3370" s="10"/>
      <c r="W3370" s="10"/>
      <c r="X3370" s="50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0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  <c r="EY3370" s="1"/>
      <c r="EZ3370" s="1"/>
      <c r="FA3370" s="1"/>
      <c r="FB3370" s="1"/>
      <c r="FC3370" s="1"/>
      <c r="FD3370" s="1"/>
      <c r="FE3370" s="1"/>
      <c r="FF3370" s="1"/>
      <c r="FG3370" s="1"/>
      <c r="FH3370" s="1"/>
      <c r="FI3370" s="1"/>
      <c r="FJ3370" s="1"/>
    </row>
    <row r="3371" spans="1:166" x14ac:dyDescent="0.15">
      <c r="A3371" s="65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8"/>
      <c r="M3371" s="12"/>
      <c r="N3371" s="12"/>
      <c r="O3371" s="18"/>
      <c r="P3371" s="14"/>
      <c r="Q3371" s="27"/>
      <c r="R3371" s="14"/>
      <c r="S3371" s="4"/>
      <c r="T3371" s="5"/>
      <c r="U3371" s="10"/>
      <c r="V3371" s="10"/>
      <c r="W3371" s="10"/>
      <c r="X3371" s="50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0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  <c r="EY3371" s="1"/>
      <c r="EZ3371" s="1"/>
      <c r="FA3371" s="1"/>
      <c r="FB3371" s="1"/>
      <c r="FC3371" s="1"/>
      <c r="FD3371" s="1"/>
      <c r="FE3371" s="1"/>
      <c r="FF3371" s="1"/>
      <c r="FG3371" s="1"/>
      <c r="FH3371" s="1"/>
      <c r="FI3371" s="1"/>
      <c r="FJ3371" s="1"/>
    </row>
    <row r="3372" spans="1:166" x14ac:dyDescent="0.15">
      <c r="A3372" s="65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8"/>
      <c r="M3372" s="12"/>
      <c r="N3372" s="12"/>
      <c r="O3372" s="18"/>
      <c r="P3372" s="14"/>
      <c r="Q3372" s="27"/>
      <c r="R3372" s="14"/>
      <c r="S3372" s="4"/>
      <c r="T3372" s="5"/>
      <c r="U3372" s="10"/>
      <c r="V3372" s="10"/>
      <c r="W3372" s="10"/>
      <c r="X3372" s="50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0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  <c r="EY3372" s="1"/>
      <c r="EZ3372" s="1"/>
      <c r="FA3372" s="1"/>
      <c r="FB3372" s="1"/>
      <c r="FC3372" s="1"/>
      <c r="FD3372" s="1"/>
      <c r="FE3372" s="1"/>
      <c r="FF3372" s="1"/>
      <c r="FG3372" s="1"/>
      <c r="FH3372" s="1"/>
      <c r="FI3372" s="1"/>
      <c r="FJ3372" s="1"/>
    </row>
    <row r="3373" spans="1:166" x14ac:dyDescent="0.15">
      <c r="A3373" s="65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8"/>
      <c r="M3373" s="12"/>
      <c r="N3373" s="12"/>
      <c r="O3373" s="18"/>
      <c r="P3373" s="14"/>
      <c r="Q3373" s="27"/>
      <c r="R3373" s="14"/>
      <c r="S3373" s="4"/>
      <c r="T3373" s="5"/>
      <c r="U3373" s="10"/>
      <c r="V3373" s="10"/>
      <c r="W3373" s="10"/>
      <c r="X3373" s="50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0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  <c r="EY3373" s="1"/>
      <c r="EZ3373" s="1"/>
      <c r="FA3373" s="1"/>
      <c r="FB3373" s="1"/>
      <c r="FC3373" s="1"/>
      <c r="FD3373" s="1"/>
      <c r="FE3373" s="1"/>
      <c r="FF3373" s="1"/>
      <c r="FG3373" s="1"/>
      <c r="FH3373" s="1"/>
      <c r="FI3373" s="1"/>
      <c r="FJ3373" s="1"/>
    </row>
    <row r="3374" spans="1:166" x14ac:dyDescent="0.15">
      <c r="A3374" s="65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8"/>
      <c r="M3374" s="12"/>
      <c r="N3374" s="12"/>
      <c r="O3374" s="18"/>
      <c r="P3374" s="14"/>
      <c r="Q3374" s="27"/>
      <c r="R3374" s="14"/>
      <c r="S3374" s="4"/>
      <c r="T3374" s="5"/>
      <c r="U3374" s="10"/>
      <c r="V3374" s="10"/>
      <c r="W3374" s="10"/>
      <c r="X3374" s="50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0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  <c r="EY3374" s="1"/>
      <c r="EZ3374" s="1"/>
      <c r="FA3374" s="1"/>
      <c r="FB3374" s="1"/>
      <c r="FC3374" s="1"/>
      <c r="FD3374" s="1"/>
      <c r="FE3374" s="1"/>
      <c r="FF3374" s="1"/>
      <c r="FG3374" s="1"/>
      <c r="FH3374" s="1"/>
      <c r="FI3374" s="1"/>
      <c r="FJ3374" s="1"/>
    </row>
    <row r="3375" spans="1:166" x14ac:dyDescent="0.15">
      <c r="A3375" s="65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8"/>
      <c r="M3375" s="12"/>
      <c r="N3375" s="12"/>
      <c r="O3375" s="18"/>
      <c r="P3375" s="14"/>
      <c r="Q3375" s="27"/>
      <c r="R3375" s="14"/>
      <c r="S3375" s="4"/>
      <c r="T3375" s="5"/>
      <c r="U3375" s="10"/>
      <c r="V3375" s="10"/>
      <c r="W3375" s="10"/>
      <c r="X3375" s="50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0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  <c r="EY3375" s="1"/>
      <c r="EZ3375" s="1"/>
      <c r="FA3375" s="1"/>
      <c r="FB3375" s="1"/>
      <c r="FC3375" s="1"/>
      <c r="FD3375" s="1"/>
      <c r="FE3375" s="1"/>
      <c r="FF3375" s="1"/>
      <c r="FG3375" s="1"/>
      <c r="FH3375" s="1"/>
      <c r="FI3375" s="1"/>
      <c r="FJ3375" s="1"/>
    </row>
    <row r="3376" spans="1:166" x14ac:dyDescent="0.15">
      <c r="A3376" s="65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8"/>
      <c r="M3376" s="12"/>
      <c r="N3376" s="12"/>
      <c r="O3376" s="18"/>
      <c r="P3376" s="14"/>
      <c r="Q3376" s="27"/>
      <c r="R3376" s="14"/>
      <c r="S3376" s="4"/>
      <c r="T3376" s="5"/>
      <c r="U3376" s="10"/>
      <c r="V3376" s="10"/>
      <c r="W3376" s="10"/>
      <c r="X3376" s="50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0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  <c r="EY3376" s="1"/>
      <c r="EZ3376" s="1"/>
      <c r="FA3376" s="1"/>
      <c r="FB3376" s="1"/>
      <c r="FC3376" s="1"/>
      <c r="FD3376" s="1"/>
      <c r="FE3376" s="1"/>
      <c r="FF3376" s="1"/>
      <c r="FG3376" s="1"/>
      <c r="FH3376" s="1"/>
      <c r="FI3376" s="1"/>
      <c r="FJ3376" s="1"/>
    </row>
    <row r="3377" spans="1:166" x14ac:dyDescent="0.15">
      <c r="A3377" s="65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8"/>
      <c r="M3377" s="12"/>
      <c r="N3377" s="12"/>
      <c r="O3377" s="18"/>
      <c r="P3377" s="14"/>
      <c r="Q3377" s="27"/>
      <c r="R3377" s="14"/>
      <c r="S3377" s="4"/>
      <c r="T3377" s="5"/>
      <c r="U3377" s="10"/>
      <c r="V3377" s="10"/>
      <c r="W3377" s="10"/>
      <c r="X3377" s="50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0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  <c r="EY3377" s="1"/>
      <c r="EZ3377" s="1"/>
      <c r="FA3377" s="1"/>
      <c r="FB3377" s="1"/>
      <c r="FC3377" s="1"/>
      <c r="FD3377" s="1"/>
      <c r="FE3377" s="1"/>
      <c r="FF3377" s="1"/>
      <c r="FG3377" s="1"/>
      <c r="FH3377" s="1"/>
      <c r="FI3377" s="1"/>
      <c r="FJ3377" s="1"/>
    </row>
    <row r="3378" spans="1:166" x14ac:dyDescent="0.15">
      <c r="A3378" s="65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8"/>
      <c r="M3378" s="12"/>
      <c r="N3378" s="12"/>
      <c r="O3378" s="18"/>
      <c r="P3378" s="14"/>
      <c r="Q3378" s="27"/>
      <c r="R3378" s="14"/>
      <c r="S3378" s="4"/>
      <c r="T3378" s="5"/>
      <c r="U3378" s="10"/>
      <c r="V3378" s="10"/>
      <c r="W3378" s="10"/>
      <c r="X3378" s="50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0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  <c r="EY3378" s="1"/>
      <c r="EZ3378" s="1"/>
      <c r="FA3378" s="1"/>
      <c r="FB3378" s="1"/>
      <c r="FC3378" s="1"/>
      <c r="FD3378" s="1"/>
      <c r="FE3378" s="1"/>
      <c r="FF3378" s="1"/>
      <c r="FG3378" s="1"/>
      <c r="FH3378" s="1"/>
      <c r="FI3378" s="1"/>
      <c r="FJ3378" s="1"/>
    </row>
    <row r="3379" spans="1:166" x14ac:dyDescent="0.15">
      <c r="A3379" s="65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8"/>
      <c r="M3379" s="12"/>
      <c r="N3379" s="12"/>
      <c r="O3379" s="18"/>
      <c r="P3379" s="14"/>
      <c r="Q3379" s="27"/>
      <c r="R3379" s="14"/>
      <c r="S3379" s="4"/>
      <c r="T3379" s="5"/>
      <c r="U3379" s="10"/>
      <c r="V3379" s="10"/>
      <c r="W3379" s="10"/>
      <c r="X3379" s="50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0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  <c r="EY3379" s="1"/>
      <c r="EZ3379" s="1"/>
      <c r="FA3379" s="1"/>
      <c r="FB3379" s="1"/>
      <c r="FC3379" s="1"/>
      <c r="FD3379" s="1"/>
      <c r="FE3379" s="1"/>
      <c r="FF3379" s="1"/>
      <c r="FG3379" s="1"/>
      <c r="FH3379" s="1"/>
      <c r="FI3379" s="1"/>
      <c r="FJ3379" s="1"/>
    </row>
    <row r="3380" spans="1:166" x14ac:dyDescent="0.15">
      <c r="A3380" s="65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8"/>
      <c r="M3380" s="12"/>
      <c r="N3380" s="12"/>
      <c r="O3380" s="18"/>
      <c r="P3380" s="14"/>
      <c r="Q3380" s="27"/>
      <c r="R3380" s="14"/>
      <c r="S3380" s="4"/>
      <c r="T3380" s="5"/>
      <c r="U3380" s="10"/>
      <c r="V3380" s="10"/>
      <c r="W3380" s="10"/>
      <c r="X3380" s="50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0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  <c r="EY3380" s="1"/>
      <c r="EZ3380" s="1"/>
      <c r="FA3380" s="1"/>
      <c r="FB3380" s="1"/>
      <c r="FC3380" s="1"/>
      <c r="FD3380" s="1"/>
      <c r="FE3380" s="1"/>
      <c r="FF3380" s="1"/>
      <c r="FG3380" s="1"/>
      <c r="FH3380" s="1"/>
      <c r="FI3380" s="1"/>
      <c r="FJ3380" s="1"/>
    </row>
    <row r="3381" spans="1:166" x14ac:dyDescent="0.15">
      <c r="A3381" s="65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8"/>
      <c r="M3381" s="12"/>
      <c r="N3381" s="12"/>
      <c r="O3381" s="18"/>
      <c r="P3381" s="14"/>
      <c r="Q3381" s="27"/>
      <c r="R3381" s="14"/>
      <c r="S3381" s="4"/>
      <c r="T3381" s="5"/>
      <c r="U3381" s="10"/>
      <c r="V3381" s="10"/>
      <c r="W3381" s="10"/>
      <c r="X3381" s="50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0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  <c r="EY3381" s="1"/>
      <c r="EZ3381" s="1"/>
      <c r="FA3381" s="1"/>
      <c r="FB3381" s="1"/>
      <c r="FC3381" s="1"/>
      <c r="FD3381" s="1"/>
      <c r="FE3381" s="1"/>
      <c r="FF3381" s="1"/>
      <c r="FG3381" s="1"/>
      <c r="FH3381" s="1"/>
      <c r="FI3381" s="1"/>
      <c r="FJ3381" s="1"/>
    </row>
    <row r="3382" spans="1:166" x14ac:dyDescent="0.15">
      <c r="A3382" s="65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8"/>
      <c r="M3382" s="12"/>
      <c r="N3382" s="12"/>
      <c r="O3382" s="18"/>
      <c r="P3382" s="14"/>
      <c r="Q3382" s="27"/>
      <c r="R3382" s="14"/>
      <c r="S3382" s="4"/>
      <c r="T3382" s="5"/>
      <c r="U3382" s="10"/>
      <c r="V3382" s="10"/>
      <c r="W3382" s="10"/>
      <c r="X3382" s="50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0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  <c r="EY3382" s="1"/>
      <c r="EZ3382" s="1"/>
      <c r="FA3382" s="1"/>
      <c r="FB3382" s="1"/>
      <c r="FC3382" s="1"/>
      <c r="FD3382" s="1"/>
      <c r="FE3382" s="1"/>
      <c r="FF3382" s="1"/>
      <c r="FG3382" s="1"/>
      <c r="FH3382" s="1"/>
      <c r="FI3382" s="1"/>
      <c r="FJ3382" s="1"/>
    </row>
    <row r="3383" spans="1:166" x14ac:dyDescent="0.15">
      <c r="A3383" s="65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8"/>
      <c r="M3383" s="12"/>
      <c r="N3383" s="12"/>
      <c r="O3383" s="18"/>
      <c r="P3383" s="14"/>
      <c r="Q3383" s="27"/>
      <c r="R3383" s="14"/>
      <c r="S3383" s="4"/>
      <c r="T3383" s="5"/>
      <c r="U3383" s="10"/>
      <c r="V3383" s="10"/>
      <c r="W3383" s="10"/>
      <c r="X3383" s="50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0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  <c r="EY3383" s="1"/>
      <c r="EZ3383" s="1"/>
      <c r="FA3383" s="1"/>
      <c r="FB3383" s="1"/>
      <c r="FC3383" s="1"/>
      <c r="FD3383" s="1"/>
      <c r="FE3383" s="1"/>
      <c r="FF3383" s="1"/>
      <c r="FG3383" s="1"/>
      <c r="FH3383" s="1"/>
      <c r="FI3383" s="1"/>
      <c r="FJ3383" s="1"/>
    </row>
    <row r="3384" spans="1:166" x14ac:dyDescent="0.15">
      <c r="A3384" s="65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8"/>
      <c r="M3384" s="12"/>
      <c r="N3384" s="12"/>
      <c r="O3384" s="18"/>
      <c r="P3384" s="14"/>
      <c r="Q3384" s="27"/>
      <c r="R3384" s="14"/>
      <c r="S3384" s="4"/>
      <c r="T3384" s="5"/>
      <c r="U3384" s="10"/>
      <c r="V3384" s="10"/>
      <c r="W3384" s="10"/>
      <c r="X3384" s="50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0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  <c r="EY3384" s="1"/>
      <c r="EZ3384" s="1"/>
      <c r="FA3384" s="1"/>
      <c r="FB3384" s="1"/>
      <c r="FC3384" s="1"/>
      <c r="FD3384" s="1"/>
      <c r="FE3384" s="1"/>
      <c r="FF3384" s="1"/>
      <c r="FG3384" s="1"/>
      <c r="FH3384" s="1"/>
      <c r="FI3384" s="1"/>
      <c r="FJ3384" s="1"/>
    </row>
    <row r="3385" spans="1:166" x14ac:dyDescent="0.15">
      <c r="A3385" s="65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8"/>
      <c r="M3385" s="12"/>
      <c r="N3385" s="12"/>
      <c r="O3385" s="18"/>
      <c r="P3385" s="14"/>
      <c r="Q3385" s="27"/>
      <c r="R3385" s="14"/>
      <c r="S3385" s="4"/>
      <c r="T3385" s="5"/>
      <c r="U3385" s="10"/>
      <c r="V3385" s="10"/>
      <c r="W3385" s="10"/>
      <c r="X3385" s="50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0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  <c r="EY3385" s="1"/>
      <c r="EZ3385" s="1"/>
      <c r="FA3385" s="1"/>
      <c r="FB3385" s="1"/>
      <c r="FC3385" s="1"/>
      <c r="FD3385" s="1"/>
      <c r="FE3385" s="1"/>
      <c r="FF3385" s="1"/>
      <c r="FG3385" s="1"/>
      <c r="FH3385" s="1"/>
      <c r="FI3385" s="1"/>
      <c r="FJ3385" s="1"/>
    </row>
    <row r="3386" spans="1:166" x14ac:dyDescent="0.15">
      <c r="A3386" s="65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8"/>
      <c r="M3386" s="12"/>
      <c r="N3386" s="12"/>
      <c r="O3386" s="18"/>
      <c r="P3386" s="14"/>
      <c r="Q3386" s="27"/>
      <c r="R3386" s="14"/>
      <c r="S3386" s="4"/>
      <c r="T3386" s="5"/>
      <c r="U3386" s="10"/>
      <c r="V3386" s="10"/>
      <c r="W3386" s="10"/>
      <c r="X3386" s="50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0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  <c r="EY3386" s="1"/>
      <c r="EZ3386" s="1"/>
      <c r="FA3386" s="1"/>
      <c r="FB3386" s="1"/>
      <c r="FC3386" s="1"/>
      <c r="FD3386" s="1"/>
      <c r="FE3386" s="1"/>
      <c r="FF3386" s="1"/>
      <c r="FG3386" s="1"/>
      <c r="FH3386" s="1"/>
      <c r="FI3386" s="1"/>
      <c r="FJ3386" s="1"/>
    </row>
    <row r="3387" spans="1:166" x14ac:dyDescent="0.15">
      <c r="A3387" s="65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8"/>
      <c r="M3387" s="12"/>
      <c r="N3387" s="12"/>
      <c r="O3387" s="18"/>
      <c r="P3387" s="14"/>
      <c r="Q3387" s="27"/>
      <c r="R3387" s="14"/>
      <c r="S3387" s="4"/>
      <c r="T3387" s="5"/>
      <c r="U3387" s="10"/>
      <c r="V3387" s="10"/>
      <c r="W3387" s="10"/>
      <c r="X3387" s="50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0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  <c r="EY3387" s="1"/>
      <c r="EZ3387" s="1"/>
      <c r="FA3387" s="1"/>
      <c r="FB3387" s="1"/>
      <c r="FC3387" s="1"/>
      <c r="FD3387" s="1"/>
      <c r="FE3387" s="1"/>
      <c r="FF3387" s="1"/>
      <c r="FG3387" s="1"/>
      <c r="FH3387" s="1"/>
      <c r="FI3387" s="1"/>
      <c r="FJ3387" s="1"/>
    </row>
    <row r="3388" spans="1:166" x14ac:dyDescent="0.15">
      <c r="A3388" s="65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8"/>
      <c r="M3388" s="12"/>
      <c r="N3388" s="12"/>
      <c r="O3388" s="18"/>
      <c r="P3388" s="14"/>
      <c r="Q3388" s="27"/>
      <c r="R3388" s="14"/>
      <c r="S3388" s="4"/>
      <c r="T3388" s="5"/>
      <c r="U3388" s="10"/>
      <c r="V3388" s="10"/>
      <c r="W3388" s="10"/>
      <c r="X3388" s="50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0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  <c r="EY3388" s="1"/>
      <c r="EZ3388" s="1"/>
      <c r="FA3388" s="1"/>
      <c r="FB3388" s="1"/>
      <c r="FC3388" s="1"/>
      <c r="FD3388" s="1"/>
      <c r="FE3388" s="1"/>
      <c r="FF3388" s="1"/>
      <c r="FG3388" s="1"/>
      <c r="FH3388" s="1"/>
      <c r="FI3388" s="1"/>
      <c r="FJ3388" s="1"/>
    </row>
    <row r="3389" spans="1:166" x14ac:dyDescent="0.15">
      <c r="A3389" s="65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8"/>
      <c r="M3389" s="12"/>
      <c r="N3389" s="12"/>
      <c r="O3389" s="18"/>
      <c r="P3389" s="14"/>
      <c r="Q3389" s="27"/>
      <c r="R3389" s="14"/>
      <c r="S3389" s="4"/>
      <c r="T3389" s="5"/>
      <c r="U3389" s="10"/>
      <c r="V3389" s="10"/>
      <c r="W3389" s="10"/>
      <c r="X3389" s="50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0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  <c r="EY3389" s="1"/>
      <c r="EZ3389" s="1"/>
      <c r="FA3389" s="1"/>
      <c r="FB3389" s="1"/>
      <c r="FC3389" s="1"/>
      <c r="FD3389" s="1"/>
      <c r="FE3389" s="1"/>
      <c r="FF3389" s="1"/>
      <c r="FG3389" s="1"/>
      <c r="FH3389" s="1"/>
      <c r="FI3389" s="1"/>
      <c r="FJ3389" s="1"/>
    </row>
    <row r="3390" spans="1:166" x14ac:dyDescent="0.15">
      <c r="A3390" s="65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8"/>
      <c r="M3390" s="12"/>
      <c r="N3390" s="12"/>
      <c r="O3390" s="18"/>
      <c r="P3390" s="14"/>
      <c r="Q3390" s="27"/>
      <c r="R3390" s="14"/>
      <c r="S3390" s="4"/>
      <c r="T3390" s="5"/>
      <c r="U3390" s="10"/>
      <c r="V3390" s="10"/>
      <c r="W3390" s="10"/>
      <c r="X3390" s="50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0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  <c r="EY3390" s="1"/>
      <c r="EZ3390" s="1"/>
      <c r="FA3390" s="1"/>
      <c r="FB3390" s="1"/>
      <c r="FC3390" s="1"/>
      <c r="FD3390" s="1"/>
      <c r="FE3390" s="1"/>
      <c r="FF3390" s="1"/>
      <c r="FG3390" s="1"/>
      <c r="FH3390" s="1"/>
      <c r="FI3390" s="1"/>
      <c r="FJ3390" s="1"/>
    </row>
    <row r="3391" spans="1:166" x14ac:dyDescent="0.15">
      <c r="A3391" s="65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8"/>
      <c r="M3391" s="12"/>
      <c r="N3391" s="12"/>
      <c r="O3391" s="18"/>
      <c r="P3391" s="14"/>
      <c r="Q3391" s="27"/>
      <c r="R3391" s="14"/>
      <c r="S3391" s="4"/>
      <c r="T3391" s="5"/>
      <c r="U3391" s="10"/>
      <c r="V3391" s="10"/>
      <c r="W3391" s="10"/>
      <c r="X3391" s="50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0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  <c r="EY3391" s="1"/>
      <c r="EZ3391" s="1"/>
      <c r="FA3391" s="1"/>
      <c r="FB3391" s="1"/>
      <c r="FC3391" s="1"/>
      <c r="FD3391" s="1"/>
      <c r="FE3391" s="1"/>
      <c r="FF3391" s="1"/>
      <c r="FG3391" s="1"/>
      <c r="FH3391" s="1"/>
      <c r="FI3391" s="1"/>
      <c r="FJ3391" s="1"/>
    </row>
    <row r="3392" spans="1:166" x14ac:dyDescent="0.15">
      <c r="A3392" s="65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8"/>
      <c r="M3392" s="12"/>
      <c r="N3392" s="12"/>
      <c r="O3392" s="18"/>
      <c r="P3392" s="14"/>
      <c r="Q3392" s="27"/>
      <c r="R3392" s="14"/>
      <c r="S3392" s="4"/>
      <c r="T3392" s="5"/>
      <c r="U3392" s="10"/>
      <c r="V3392" s="10"/>
      <c r="W3392" s="10"/>
      <c r="X3392" s="50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0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  <c r="EY3392" s="1"/>
      <c r="EZ3392" s="1"/>
      <c r="FA3392" s="1"/>
      <c r="FB3392" s="1"/>
      <c r="FC3392" s="1"/>
      <c r="FD3392" s="1"/>
      <c r="FE3392" s="1"/>
      <c r="FF3392" s="1"/>
      <c r="FG3392" s="1"/>
      <c r="FH3392" s="1"/>
      <c r="FI3392" s="1"/>
      <c r="FJ3392" s="1"/>
    </row>
    <row r="3393" spans="1:166" x14ac:dyDescent="0.15">
      <c r="A3393" s="65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8"/>
      <c r="M3393" s="12"/>
      <c r="N3393" s="12"/>
      <c r="O3393" s="18"/>
      <c r="P3393" s="14"/>
      <c r="Q3393" s="27"/>
      <c r="R3393" s="14"/>
      <c r="S3393" s="4"/>
      <c r="T3393" s="5"/>
      <c r="U3393" s="10"/>
      <c r="V3393" s="10"/>
      <c r="W3393" s="10"/>
      <c r="X3393" s="50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0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  <c r="EY3393" s="1"/>
      <c r="EZ3393" s="1"/>
      <c r="FA3393" s="1"/>
      <c r="FB3393" s="1"/>
      <c r="FC3393" s="1"/>
      <c r="FD3393" s="1"/>
      <c r="FE3393" s="1"/>
      <c r="FF3393" s="1"/>
      <c r="FG3393" s="1"/>
      <c r="FH3393" s="1"/>
      <c r="FI3393" s="1"/>
      <c r="FJ3393" s="1"/>
    </row>
    <row r="3394" spans="1:166" x14ac:dyDescent="0.15">
      <c r="A3394" s="65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8"/>
      <c r="M3394" s="12"/>
      <c r="N3394" s="12"/>
      <c r="O3394" s="18"/>
      <c r="P3394" s="14"/>
      <c r="Q3394" s="27"/>
      <c r="R3394" s="14"/>
      <c r="S3394" s="4"/>
      <c r="T3394" s="5"/>
      <c r="U3394" s="10"/>
      <c r="V3394" s="10"/>
      <c r="W3394" s="10"/>
      <c r="X3394" s="50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0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  <c r="EY3394" s="1"/>
      <c r="EZ3394" s="1"/>
      <c r="FA3394" s="1"/>
      <c r="FB3394" s="1"/>
      <c r="FC3394" s="1"/>
      <c r="FD3394" s="1"/>
      <c r="FE3394" s="1"/>
      <c r="FF3394" s="1"/>
      <c r="FG3394" s="1"/>
      <c r="FH3394" s="1"/>
      <c r="FI3394" s="1"/>
      <c r="FJ3394" s="1"/>
    </row>
    <row r="3395" spans="1:166" x14ac:dyDescent="0.15">
      <c r="A3395" s="65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8"/>
      <c r="M3395" s="12"/>
      <c r="N3395" s="12"/>
      <c r="O3395" s="18"/>
      <c r="P3395" s="14"/>
      <c r="Q3395" s="27"/>
      <c r="R3395" s="14"/>
      <c r="S3395" s="4"/>
      <c r="T3395" s="5"/>
      <c r="U3395" s="10"/>
      <c r="V3395" s="10"/>
      <c r="W3395" s="10"/>
      <c r="X3395" s="50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0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  <c r="EY3395" s="1"/>
      <c r="EZ3395" s="1"/>
      <c r="FA3395" s="1"/>
      <c r="FB3395" s="1"/>
      <c r="FC3395" s="1"/>
      <c r="FD3395" s="1"/>
      <c r="FE3395" s="1"/>
      <c r="FF3395" s="1"/>
      <c r="FG3395" s="1"/>
      <c r="FH3395" s="1"/>
      <c r="FI3395" s="1"/>
      <c r="FJ3395" s="1"/>
    </row>
    <row r="3396" spans="1:166" x14ac:dyDescent="0.15">
      <c r="A3396" s="65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8"/>
      <c r="M3396" s="12"/>
      <c r="N3396" s="12"/>
      <c r="O3396" s="18"/>
      <c r="P3396" s="14"/>
      <c r="Q3396" s="27"/>
      <c r="R3396" s="14"/>
      <c r="S3396" s="4"/>
      <c r="T3396" s="5"/>
      <c r="U3396" s="10"/>
      <c r="V3396" s="10"/>
      <c r="W3396" s="10"/>
      <c r="X3396" s="50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0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  <c r="EY3396" s="1"/>
      <c r="EZ3396" s="1"/>
      <c r="FA3396" s="1"/>
      <c r="FB3396" s="1"/>
      <c r="FC3396" s="1"/>
      <c r="FD3396" s="1"/>
      <c r="FE3396" s="1"/>
      <c r="FF3396" s="1"/>
      <c r="FG3396" s="1"/>
      <c r="FH3396" s="1"/>
      <c r="FI3396" s="1"/>
      <c r="FJ3396" s="1"/>
    </row>
    <row r="3397" spans="1:166" x14ac:dyDescent="0.15">
      <c r="A3397" s="65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8"/>
      <c r="M3397" s="12"/>
      <c r="N3397" s="12"/>
      <c r="O3397" s="18"/>
      <c r="P3397" s="14"/>
      <c r="Q3397" s="27"/>
      <c r="R3397" s="14"/>
      <c r="S3397" s="4"/>
      <c r="T3397" s="5"/>
      <c r="U3397" s="10"/>
      <c r="V3397" s="10"/>
      <c r="W3397" s="10"/>
      <c r="X3397" s="50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0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  <c r="EY3397" s="1"/>
      <c r="EZ3397" s="1"/>
      <c r="FA3397" s="1"/>
      <c r="FB3397" s="1"/>
      <c r="FC3397" s="1"/>
      <c r="FD3397" s="1"/>
      <c r="FE3397" s="1"/>
      <c r="FF3397" s="1"/>
      <c r="FG3397" s="1"/>
      <c r="FH3397" s="1"/>
      <c r="FI3397" s="1"/>
      <c r="FJ3397" s="1"/>
    </row>
    <row r="3398" spans="1:166" x14ac:dyDescent="0.15">
      <c r="A3398" s="65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8"/>
      <c r="M3398" s="12"/>
      <c r="N3398" s="12"/>
      <c r="O3398" s="18"/>
      <c r="P3398" s="14"/>
      <c r="Q3398" s="27"/>
      <c r="R3398" s="14"/>
      <c r="S3398" s="4"/>
      <c r="T3398" s="5"/>
      <c r="U3398" s="10"/>
      <c r="V3398" s="10"/>
      <c r="W3398" s="10"/>
      <c r="X3398" s="50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0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  <c r="EY3398" s="1"/>
      <c r="EZ3398" s="1"/>
      <c r="FA3398" s="1"/>
      <c r="FB3398" s="1"/>
      <c r="FC3398" s="1"/>
      <c r="FD3398" s="1"/>
      <c r="FE3398" s="1"/>
      <c r="FF3398" s="1"/>
      <c r="FG3398" s="1"/>
      <c r="FH3398" s="1"/>
      <c r="FI3398" s="1"/>
      <c r="FJ3398" s="1"/>
    </row>
    <row r="3399" spans="1:166" x14ac:dyDescent="0.15">
      <c r="A3399" s="65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8"/>
      <c r="M3399" s="12"/>
      <c r="N3399" s="12"/>
      <c r="O3399" s="18"/>
      <c r="P3399" s="14"/>
      <c r="Q3399" s="27"/>
      <c r="R3399" s="14"/>
      <c r="S3399" s="4"/>
      <c r="T3399" s="5"/>
      <c r="U3399" s="10"/>
      <c r="V3399" s="10"/>
      <c r="W3399" s="10"/>
      <c r="X3399" s="50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0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  <c r="EY3399" s="1"/>
      <c r="EZ3399" s="1"/>
      <c r="FA3399" s="1"/>
      <c r="FB3399" s="1"/>
      <c r="FC3399" s="1"/>
      <c r="FD3399" s="1"/>
      <c r="FE3399" s="1"/>
      <c r="FF3399" s="1"/>
      <c r="FG3399" s="1"/>
      <c r="FH3399" s="1"/>
      <c r="FI3399" s="1"/>
      <c r="FJ3399" s="1"/>
    </row>
    <row r="3400" spans="1:166" x14ac:dyDescent="0.15">
      <c r="A3400" s="65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8"/>
      <c r="M3400" s="12"/>
      <c r="N3400" s="12"/>
      <c r="O3400" s="18"/>
      <c r="P3400" s="14"/>
      <c r="Q3400" s="27"/>
      <c r="R3400" s="14"/>
      <c r="S3400" s="4"/>
      <c r="T3400" s="5"/>
      <c r="U3400" s="10"/>
      <c r="V3400" s="10"/>
      <c r="W3400" s="10"/>
      <c r="X3400" s="50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0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  <c r="EY3400" s="1"/>
      <c r="EZ3400" s="1"/>
      <c r="FA3400" s="1"/>
      <c r="FB3400" s="1"/>
      <c r="FC3400" s="1"/>
      <c r="FD3400" s="1"/>
      <c r="FE3400" s="1"/>
      <c r="FF3400" s="1"/>
      <c r="FG3400" s="1"/>
      <c r="FH3400" s="1"/>
      <c r="FI3400" s="1"/>
      <c r="FJ3400" s="1"/>
    </row>
    <row r="3401" spans="1:166" x14ac:dyDescent="0.15">
      <c r="A3401" s="65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8"/>
      <c r="M3401" s="12"/>
      <c r="N3401" s="12"/>
      <c r="O3401" s="18"/>
      <c r="P3401" s="14"/>
      <c r="Q3401" s="27"/>
      <c r="R3401" s="14"/>
      <c r="S3401" s="4"/>
      <c r="T3401" s="5"/>
      <c r="U3401" s="10"/>
      <c r="V3401" s="10"/>
      <c r="W3401" s="10"/>
      <c r="X3401" s="50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0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  <c r="EY3401" s="1"/>
      <c r="EZ3401" s="1"/>
      <c r="FA3401" s="1"/>
      <c r="FB3401" s="1"/>
      <c r="FC3401" s="1"/>
      <c r="FD3401" s="1"/>
      <c r="FE3401" s="1"/>
      <c r="FF3401" s="1"/>
      <c r="FG3401" s="1"/>
      <c r="FH3401" s="1"/>
      <c r="FI3401" s="1"/>
      <c r="FJ3401" s="1"/>
    </row>
    <row r="3402" spans="1:166" x14ac:dyDescent="0.15">
      <c r="A3402" s="65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8"/>
      <c r="M3402" s="12"/>
      <c r="N3402" s="12"/>
      <c r="O3402" s="18"/>
      <c r="P3402" s="14"/>
      <c r="Q3402" s="27"/>
      <c r="R3402" s="14"/>
      <c r="S3402" s="4"/>
      <c r="T3402" s="5"/>
      <c r="U3402" s="10"/>
      <c r="V3402" s="10"/>
      <c r="W3402" s="10"/>
      <c r="X3402" s="50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0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  <c r="EY3402" s="1"/>
      <c r="EZ3402" s="1"/>
      <c r="FA3402" s="1"/>
      <c r="FB3402" s="1"/>
      <c r="FC3402" s="1"/>
      <c r="FD3402" s="1"/>
      <c r="FE3402" s="1"/>
      <c r="FF3402" s="1"/>
      <c r="FG3402" s="1"/>
      <c r="FH3402" s="1"/>
      <c r="FI3402" s="1"/>
      <c r="FJ3402" s="1"/>
    </row>
    <row r="3403" spans="1:166" x14ac:dyDescent="0.15">
      <c r="A3403" s="65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8"/>
      <c r="M3403" s="12"/>
      <c r="N3403" s="12"/>
      <c r="O3403" s="18"/>
      <c r="P3403" s="14"/>
      <c r="Q3403" s="27"/>
      <c r="R3403" s="14"/>
      <c r="S3403" s="4"/>
      <c r="T3403" s="5"/>
      <c r="U3403" s="10"/>
      <c r="V3403" s="10"/>
      <c r="W3403" s="10"/>
      <c r="X3403" s="50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0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  <c r="EY3403" s="1"/>
      <c r="EZ3403" s="1"/>
      <c r="FA3403" s="1"/>
      <c r="FB3403" s="1"/>
      <c r="FC3403" s="1"/>
      <c r="FD3403" s="1"/>
      <c r="FE3403" s="1"/>
      <c r="FF3403" s="1"/>
      <c r="FG3403" s="1"/>
      <c r="FH3403" s="1"/>
      <c r="FI3403" s="1"/>
      <c r="FJ3403" s="1"/>
    </row>
    <row r="3404" spans="1:166" x14ac:dyDescent="0.15">
      <c r="A3404" s="65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8"/>
      <c r="M3404" s="12"/>
      <c r="N3404" s="12"/>
      <c r="O3404" s="18"/>
      <c r="P3404" s="14"/>
      <c r="Q3404" s="27"/>
      <c r="R3404" s="14"/>
      <c r="S3404" s="4"/>
      <c r="T3404" s="5"/>
      <c r="U3404" s="10"/>
      <c r="V3404" s="10"/>
      <c r="W3404" s="10"/>
      <c r="X3404" s="50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0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  <c r="EY3404" s="1"/>
      <c r="EZ3404" s="1"/>
      <c r="FA3404" s="1"/>
      <c r="FB3404" s="1"/>
      <c r="FC3404" s="1"/>
      <c r="FD3404" s="1"/>
      <c r="FE3404" s="1"/>
      <c r="FF3404" s="1"/>
      <c r="FG3404" s="1"/>
      <c r="FH3404" s="1"/>
      <c r="FI3404" s="1"/>
      <c r="FJ3404" s="1"/>
    </row>
    <row r="3405" spans="1:166" x14ac:dyDescent="0.15">
      <c r="A3405" s="65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8"/>
      <c r="M3405" s="12"/>
      <c r="N3405" s="12"/>
      <c r="O3405" s="18"/>
      <c r="P3405" s="14"/>
      <c r="Q3405" s="27"/>
      <c r="R3405" s="14"/>
      <c r="S3405" s="4"/>
      <c r="T3405" s="5"/>
      <c r="U3405" s="10"/>
      <c r="V3405" s="10"/>
      <c r="W3405" s="10"/>
      <c r="X3405" s="50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0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  <c r="EY3405" s="1"/>
      <c r="EZ3405" s="1"/>
      <c r="FA3405" s="1"/>
      <c r="FB3405" s="1"/>
      <c r="FC3405" s="1"/>
      <c r="FD3405" s="1"/>
      <c r="FE3405" s="1"/>
      <c r="FF3405" s="1"/>
      <c r="FG3405" s="1"/>
      <c r="FH3405" s="1"/>
      <c r="FI3405" s="1"/>
      <c r="FJ3405" s="1"/>
    </row>
    <row r="3406" spans="1:166" x14ac:dyDescent="0.15">
      <c r="A3406" s="65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8"/>
      <c r="M3406" s="12"/>
      <c r="N3406" s="12"/>
      <c r="O3406" s="18"/>
      <c r="P3406" s="14"/>
      <c r="Q3406" s="27"/>
      <c r="R3406" s="14"/>
      <c r="S3406" s="4"/>
      <c r="T3406" s="5"/>
      <c r="U3406" s="10"/>
      <c r="V3406" s="10"/>
      <c r="W3406" s="10"/>
      <c r="X3406" s="50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0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  <c r="EY3406" s="1"/>
      <c r="EZ3406" s="1"/>
      <c r="FA3406" s="1"/>
      <c r="FB3406" s="1"/>
      <c r="FC3406" s="1"/>
      <c r="FD3406" s="1"/>
      <c r="FE3406" s="1"/>
      <c r="FF3406" s="1"/>
      <c r="FG3406" s="1"/>
      <c r="FH3406" s="1"/>
      <c r="FI3406" s="1"/>
      <c r="FJ3406" s="1"/>
    </row>
    <row r="3407" spans="1:166" x14ac:dyDescent="0.15">
      <c r="A3407" s="65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8"/>
      <c r="M3407" s="12"/>
      <c r="N3407" s="12"/>
      <c r="O3407" s="18"/>
      <c r="P3407" s="14"/>
      <c r="Q3407" s="27"/>
      <c r="R3407" s="14"/>
      <c r="S3407" s="4"/>
      <c r="T3407" s="5"/>
      <c r="U3407" s="10"/>
      <c r="V3407" s="10"/>
      <c r="W3407" s="10"/>
      <c r="X3407" s="50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0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  <c r="EY3407" s="1"/>
      <c r="EZ3407" s="1"/>
      <c r="FA3407" s="1"/>
      <c r="FB3407" s="1"/>
      <c r="FC3407" s="1"/>
      <c r="FD3407" s="1"/>
      <c r="FE3407" s="1"/>
      <c r="FF3407" s="1"/>
      <c r="FG3407" s="1"/>
      <c r="FH3407" s="1"/>
      <c r="FI3407" s="1"/>
      <c r="FJ3407" s="1"/>
    </row>
    <row r="3408" spans="1:166" x14ac:dyDescent="0.15">
      <c r="A3408" s="65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8"/>
      <c r="M3408" s="12"/>
      <c r="N3408" s="12"/>
      <c r="O3408" s="18"/>
      <c r="P3408" s="14"/>
      <c r="Q3408" s="27"/>
      <c r="R3408" s="14"/>
      <c r="S3408" s="4"/>
      <c r="T3408" s="5"/>
      <c r="U3408" s="10"/>
      <c r="V3408" s="10"/>
      <c r="W3408" s="10"/>
      <c r="X3408" s="50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0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  <c r="EY3408" s="1"/>
      <c r="EZ3408" s="1"/>
      <c r="FA3408" s="1"/>
      <c r="FB3408" s="1"/>
      <c r="FC3408" s="1"/>
      <c r="FD3408" s="1"/>
      <c r="FE3408" s="1"/>
      <c r="FF3408" s="1"/>
      <c r="FG3408" s="1"/>
      <c r="FH3408" s="1"/>
      <c r="FI3408" s="1"/>
      <c r="FJ3408" s="1"/>
    </row>
    <row r="3409" spans="1:166" x14ac:dyDescent="0.15">
      <c r="A3409" s="65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8"/>
      <c r="M3409" s="12"/>
      <c r="N3409" s="12"/>
      <c r="O3409" s="18"/>
      <c r="P3409" s="14"/>
      <c r="Q3409" s="27"/>
      <c r="R3409" s="14"/>
      <c r="S3409" s="4"/>
      <c r="T3409" s="5"/>
      <c r="U3409" s="10"/>
      <c r="V3409" s="10"/>
      <c r="W3409" s="10"/>
      <c r="X3409" s="50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0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  <c r="EY3409" s="1"/>
      <c r="EZ3409" s="1"/>
      <c r="FA3409" s="1"/>
      <c r="FB3409" s="1"/>
      <c r="FC3409" s="1"/>
      <c r="FD3409" s="1"/>
      <c r="FE3409" s="1"/>
      <c r="FF3409" s="1"/>
      <c r="FG3409" s="1"/>
      <c r="FH3409" s="1"/>
      <c r="FI3409" s="1"/>
      <c r="FJ3409" s="1"/>
    </row>
    <row r="3410" spans="1:166" x14ac:dyDescent="0.15">
      <c r="A3410" s="65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8"/>
      <c r="M3410" s="12"/>
      <c r="N3410" s="12"/>
      <c r="O3410" s="18"/>
      <c r="P3410" s="14"/>
      <c r="Q3410" s="27"/>
      <c r="R3410" s="14"/>
      <c r="S3410" s="4"/>
      <c r="T3410" s="5"/>
      <c r="U3410" s="10"/>
      <c r="V3410" s="10"/>
      <c r="W3410" s="10"/>
      <c r="X3410" s="50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0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  <c r="EY3410" s="1"/>
      <c r="EZ3410" s="1"/>
      <c r="FA3410" s="1"/>
      <c r="FB3410" s="1"/>
      <c r="FC3410" s="1"/>
      <c r="FD3410" s="1"/>
      <c r="FE3410" s="1"/>
      <c r="FF3410" s="1"/>
      <c r="FG3410" s="1"/>
      <c r="FH3410" s="1"/>
      <c r="FI3410" s="1"/>
      <c r="FJ3410" s="1"/>
    </row>
    <row r="3411" spans="1:166" x14ac:dyDescent="0.15">
      <c r="A3411" s="65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8"/>
      <c r="M3411" s="12"/>
      <c r="N3411" s="12"/>
      <c r="O3411" s="18"/>
      <c r="P3411" s="14"/>
      <c r="Q3411" s="27"/>
      <c r="R3411" s="14"/>
      <c r="S3411" s="4"/>
      <c r="T3411" s="5"/>
      <c r="U3411" s="10"/>
      <c r="V3411" s="10"/>
      <c r="W3411" s="10"/>
      <c r="X3411" s="50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0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  <c r="EY3411" s="1"/>
      <c r="EZ3411" s="1"/>
      <c r="FA3411" s="1"/>
      <c r="FB3411" s="1"/>
      <c r="FC3411" s="1"/>
      <c r="FD3411" s="1"/>
      <c r="FE3411" s="1"/>
      <c r="FF3411" s="1"/>
      <c r="FG3411" s="1"/>
      <c r="FH3411" s="1"/>
      <c r="FI3411" s="1"/>
      <c r="FJ3411" s="1"/>
    </row>
    <row r="3412" spans="1:166" x14ac:dyDescent="0.15">
      <c r="A3412" s="65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8"/>
      <c r="M3412" s="12"/>
      <c r="N3412" s="12"/>
      <c r="O3412" s="18"/>
      <c r="P3412" s="14"/>
      <c r="Q3412" s="27"/>
      <c r="R3412" s="14"/>
      <c r="S3412" s="4"/>
      <c r="T3412" s="5"/>
      <c r="U3412" s="10"/>
      <c r="V3412" s="10"/>
      <c r="W3412" s="10"/>
      <c r="X3412" s="50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0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  <c r="EY3412" s="1"/>
      <c r="EZ3412" s="1"/>
      <c r="FA3412" s="1"/>
      <c r="FB3412" s="1"/>
      <c r="FC3412" s="1"/>
      <c r="FD3412" s="1"/>
      <c r="FE3412" s="1"/>
      <c r="FF3412" s="1"/>
      <c r="FG3412" s="1"/>
      <c r="FH3412" s="1"/>
      <c r="FI3412" s="1"/>
      <c r="FJ3412" s="1"/>
    </row>
    <row r="3413" spans="1:166" x14ac:dyDescent="0.15">
      <c r="A3413" s="65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8"/>
      <c r="M3413" s="12"/>
      <c r="N3413" s="12"/>
      <c r="O3413" s="18"/>
      <c r="P3413" s="14"/>
      <c r="Q3413" s="27"/>
      <c r="R3413" s="14"/>
      <c r="S3413" s="4"/>
      <c r="T3413" s="5"/>
      <c r="U3413" s="10"/>
      <c r="V3413" s="10"/>
      <c r="W3413" s="10"/>
      <c r="X3413" s="50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0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  <c r="EY3413" s="1"/>
      <c r="EZ3413" s="1"/>
      <c r="FA3413" s="1"/>
      <c r="FB3413" s="1"/>
      <c r="FC3413" s="1"/>
      <c r="FD3413" s="1"/>
      <c r="FE3413" s="1"/>
      <c r="FF3413" s="1"/>
      <c r="FG3413" s="1"/>
      <c r="FH3413" s="1"/>
      <c r="FI3413" s="1"/>
      <c r="FJ3413" s="1"/>
    </row>
    <row r="3414" spans="1:166" x14ac:dyDescent="0.15">
      <c r="A3414" s="65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8"/>
      <c r="M3414" s="12"/>
      <c r="N3414" s="12"/>
      <c r="O3414" s="18"/>
      <c r="P3414" s="14"/>
      <c r="Q3414" s="27"/>
      <c r="R3414" s="14"/>
      <c r="S3414" s="4"/>
      <c r="T3414" s="5"/>
      <c r="U3414" s="10"/>
      <c r="V3414" s="10"/>
      <c r="W3414" s="10"/>
      <c r="X3414" s="50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0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  <c r="EY3414" s="1"/>
      <c r="EZ3414" s="1"/>
      <c r="FA3414" s="1"/>
      <c r="FB3414" s="1"/>
      <c r="FC3414" s="1"/>
      <c r="FD3414" s="1"/>
      <c r="FE3414" s="1"/>
      <c r="FF3414" s="1"/>
      <c r="FG3414" s="1"/>
      <c r="FH3414" s="1"/>
      <c r="FI3414" s="1"/>
      <c r="FJ3414" s="1"/>
    </row>
    <row r="3415" spans="1:166" x14ac:dyDescent="0.15">
      <c r="A3415" s="65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8"/>
      <c r="M3415" s="12"/>
      <c r="N3415" s="12"/>
      <c r="O3415" s="18"/>
      <c r="P3415" s="14"/>
      <c r="Q3415" s="27"/>
      <c r="R3415" s="14"/>
      <c r="S3415" s="4"/>
      <c r="T3415" s="5"/>
      <c r="U3415" s="10"/>
      <c r="V3415" s="10"/>
      <c r="W3415" s="10"/>
      <c r="X3415" s="50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0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  <c r="EY3415" s="1"/>
      <c r="EZ3415" s="1"/>
      <c r="FA3415" s="1"/>
      <c r="FB3415" s="1"/>
      <c r="FC3415" s="1"/>
      <c r="FD3415" s="1"/>
      <c r="FE3415" s="1"/>
      <c r="FF3415" s="1"/>
      <c r="FG3415" s="1"/>
      <c r="FH3415" s="1"/>
      <c r="FI3415" s="1"/>
      <c r="FJ3415" s="1"/>
    </row>
    <row r="3416" spans="1:166" x14ac:dyDescent="0.15">
      <c r="A3416" s="65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8"/>
      <c r="M3416" s="12"/>
      <c r="N3416" s="12"/>
      <c r="O3416" s="18"/>
      <c r="P3416" s="14"/>
      <c r="Q3416" s="27"/>
      <c r="R3416" s="14"/>
      <c r="S3416" s="4"/>
      <c r="T3416" s="5"/>
      <c r="U3416" s="10"/>
      <c r="V3416" s="10"/>
      <c r="W3416" s="10"/>
      <c r="X3416" s="50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0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  <c r="EY3416" s="1"/>
      <c r="EZ3416" s="1"/>
      <c r="FA3416" s="1"/>
      <c r="FB3416" s="1"/>
      <c r="FC3416" s="1"/>
      <c r="FD3416" s="1"/>
      <c r="FE3416" s="1"/>
      <c r="FF3416" s="1"/>
      <c r="FG3416" s="1"/>
      <c r="FH3416" s="1"/>
      <c r="FI3416" s="1"/>
      <c r="FJ3416" s="1"/>
    </row>
    <row r="3417" spans="1:166" x14ac:dyDescent="0.15">
      <c r="A3417" s="65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8"/>
      <c r="M3417" s="12"/>
      <c r="N3417" s="12"/>
      <c r="O3417" s="18"/>
      <c r="P3417" s="14"/>
      <c r="Q3417" s="27"/>
      <c r="R3417" s="14"/>
      <c r="S3417" s="4"/>
      <c r="T3417" s="5"/>
      <c r="U3417" s="10"/>
      <c r="V3417" s="10"/>
      <c r="W3417" s="10"/>
      <c r="X3417" s="50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0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  <c r="EY3417" s="1"/>
      <c r="EZ3417" s="1"/>
      <c r="FA3417" s="1"/>
      <c r="FB3417" s="1"/>
      <c r="FC3417" s="1"/>
      <c r="FD3417" s="1"/>
      <c r="FE3417" s="1"/>
      <c r="FF3417" s="1"/>
      <c r="FG3417" s="1"/>
      <c r="FH3417" s="1"/>
      <c r="FI3417" s="1"/>
      <c r="FJ3417" s="1"/>
    </row>
    <row r="3418" spans="1:166" x14ac:dyDescent="0.15">
      <c r="A3418" s="65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8"/>
      <c r="M3418" s="12"/>
      <c r="N3418" s="12"/>
      <c r="O3418" s="18"/>
      <c r="P3418" s="14"/>
      <c r="Q3418" s="27"/>
      <c r="R3418" s="14"/>
      <c r="S3418" s="4"/>
      <c r="T3418" s="5"/>
      <c r="U3418" s="10"/>
      <c r="V3418" s="10"/>
      <c r="W3418" s="10"/>
      <c r="X3418" s="50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0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  <c r="EY3418" s="1"/>
      <c r="EZ3418" s="1"/>
      <c r="FA3418" s="1"/>
      <c r="FB3418" s="1"/>
      <c r="FC3418" s="1"/>
      <c r="FD3418" s="1"/>
      <c r="FE3418" s="1"/>
      <c r="FF3418" s="1"/>
      <c r="FG3418" s="1"/>
      <c r="FH3418" s="1"/>
      <c r="FI3418" s="1"/>
      <c r="FJ3418" s="1"/>
    </row>
    <row r="3419" spans="1:166" x14ac:dyDescent="0.15">
      <c r="A3419" s="65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8"/>
      <c r="M3419" s="12"/>
      <c r="N3419" s="12"/>
      <c r="O3419" s="18"/>
      <c r="P3419" s="14"/>
      <c r="Q3419" s="27"/>
      <c r="R3419" s="14"/>
      <c r="S3419" s="4"/>
      <c r="T3419" s="5"/>
      <c r="U3419" s="10"/>
      <c r="V3419" s="10"/>
      <c r="W3419" s="10"/>
      <c r="X3419" s="50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0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  <c r="EY3419" s="1"/>
      <c r="EZ3419" s="1"/>
      <c r="FA3419" s="1"/>
      <c r="FB3419" s="1"/>
      <c r="FC3419" s="1"/>
      <c r="FD3419" s="1"/>
      <c r="FE3419" s="1"/>
      <c r="FF3419" s="1"/>
      <c r="FG3419" s="1"/>
      <c r="FH3419" s="1"/>
      <c r="FI3419" s="1"/>
      <c r="FJ3419" s="1"/>
    </row>
    <row r="3420" spans="1:166" x14ac:dyDescent="0.15">
      <c r="A3420" s="65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8"/>
      <c r="M3420" s="12"/>
      <c r="N3420" s="12"/>
      <c r="O3420" s="18"/>
      <c r="P3420" s="14"/>
      <c r="Q3420" s="27"/>
      <c r="R3420" s="14"/>
      <c r="S3420" s="4"/>
      <c r="T3420" s="5"/>
      <c r="U3420" s="10"/>
      <c r="V3420" s="10"/>
      <c r="W3420" s="10"/>
      <c r="X3420" s="50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0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  <c r="EY3420" s="1"/>
      <c r="EZ3420" s="1"/>
      <c r="FA3420" s="1"/>
      <c r="FB3420" s="1"/>
      <c r="FC3420" s="1"/>
      <c r="FD3420" s="1"/>
      <c r="FE3420" s="1"/>
      <c r="FF3420" s="1"/>
      <c r="FG3420" s="1"/>
      <c r="FH3420" s="1"/>
      <c r="FI3420" s="1"/>
      <c r="FJ3420" s="1"/>
    </row>
    <row r="3421" spans="1:166" x14ac:dyDescent="0.15">
      <c r="A3421" s="65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8"/>
      <c r="M3421" s="12"/>
      <c r="N3421" s="12"/>
      <c r="O3421" s="18"/>
      <c r="P3421" s="14"/>
      <c r="Q3421" s="27"/>
      <c r="R3421" s="14"/>
      <c r="S3421" s="4"/>
      <c r="T3421" s="5"/>
      <c r="U3421" s="10"/>
      <c r="V3421" s="10"/>
      <c r="W3421" s="10"/>
      <c r="X3421" s="50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0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  <c r="EY3421" s="1"/>
      <c r="EZ3421" s="1"/>
      <c r="FA3421" s="1"/>
      <c r="FB3421" s="1"/>
      <c r="FC3421" s="1"/>
      <c r="FD3421" s="1"/>
      <c r="FE3421" s="1"/>
      <c r="FF3421" s="1"/>
      <c r="FG3421" s="1"/>
      <c r="FH3421" s="1"/>
      <c r="FI3421" s="1"/>
      <c r="FJ3421" s="1"/>
    </row>
    <row r="3422" spans="1:166" x14ac:dyDescent="0.15">
      <c r="A3422" s="65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8"/>
      <c r="M3422" s="12"/>
      <c r="N3422" s="12"/>
      <c r="O3422" s="18"/>
      <c r="P3422" s="14"/>
      <c r="Q3422" s="27"/>
      <c r="R3422" s="14"/>
      <c r="S3422" s="4"/>
      <c r="T3422" s="5"/>
      <c r="U3422" s="10"/>
      <c r="V3422" s="10"/>
      <c r="W3422" s="10"/>
      <c r="X3422" s="50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0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  <c r="EY3422" s="1"/>
      <c r="EZ3422" s="1"/>
      <c r="FA3422" s="1"/>
      <c r="FB3422" s="1"/>
      <c r="FC3422" s="1"/>
      <c r="FD3422" s="1"/>
      <c r="FE3422" s="1"/>
      <c r="FF3422" s="1"/>
      <c r="FG3422" s="1"/>
      <c r="FH3422" s="1"/>
      <c r="FI3422" s="1"/>
      <c r="FJ3422" s="1"/>
    </row>
    <row r="3423" spans="1:166" x14ac:dyDescent="0.15">
      <c r="A3423" s="65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8"/>
      <c r="M3423" s="12"/>
      <c r="N3423" s="12"/>
      <c r="O3423" s="18"/>
      <c r="P3423" s="14"/>
      <c r="Q3423" s="27"/>
      <c r="R3423" s="14"/>
      <c r="S3423" s="4"/>
      <c r="T3423" s="5"/>
      <c r="U3423" s="10"/>
      <c r="V3423" s="10"/>
      <c r="W3423" s="10"/>
      <c r="X3423" s="50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0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  <c r="EY3423" s="1"/>
      <c r="EZ3423" s="1"/>
      <c r="FA3423" s="1"/>
      <c r="FB3423" s="1"/>
      <c r="FC3423" s="1"/>
      <c r="FD3423" s="1"/>
      <c r="FE3423" s="1"/>
      <c r="FF3423" s="1"/>
      <c r="FG3423" s="1"/>
      <c r="FH3423" s="1"/>
      <c r="FI3423" s="1"/>
      <c r="FJ3423" s="1"/>
    </row>
    <row r="3424" spans="1:166" x14ac:dyDescent="0.15">
      <c r="A3424" s="65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8"/>
      <c r="M3424" s="12"/>
      <c r="N3424" s="12"/>
      <c r="O3424" s="18"/>
      <c r="P3424" s="14"/>
      <c r="Q3424" s="27"/>
      <c r="R3424" s="14"/>
      <c r="S3424" s="4"/>
      <c r="T3424" s="5"/>
      <c r="U3424" s="10"/>
      <c r="V3424" s="10"/>
      <c r="W3424" s="10"/>
      <c r="X3424" s="50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0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  <c r="EY3424" s="1"/>
      <c r="EZ3424" s="1"/>
      <c r="FA3424" s="1"/>
      <c r="FB3424" s="1"/>
      <c r="FC3424" s="1"/>
      <c r="FD3424" s="1"/>
      <c r="FE3424" s="1"/>
      <c r="FF3424" s="1"/>
      <c r="FG3424" s="1"/>
      <c r="FH3424" s="1"/>
      <c r="FI3424" s="1"/>
      <c r="FJ3424" s="1"/>
    </row>
    <row r="3425" spans="1:166" x14ac:dyDescent="0.15">
      <c r="A3425" s="65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8"/>
      <c r="M3425" s="12"/>
      <c r="N3425" s="12"/>
      <c r="O3425" s="18"/>
      <c r="P3425" s="14"/>
      <c r="Q3425" s="27"/>
      <c r="R3425" s="14"/>
      <c r="S3425" s="4"/>
      <c r="T3425" s="5"/>
      <c r="U3425" s="10"/>
      <c r="V3425" s="10"/>
      <c r="W3425" s="10"/>
      <c r="X3425" s="50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0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  <c r="EY3425" s="1"/>
      <c r="EZ3425" s="1"/>
      <c r="FA3425" s="1"/>
      <c r="FB3425" s="1"/>
      <c r="FC3425" s="1"/>
      <c r="FD3425" s="1"/>
      <c r="FE3425" s="1"/>
      <c r="FF3425" s="1"/>
      <c r="FG3425" s="1"/>
      <c r="FH3425" s="1"/>
      <c r="FI3425" s="1"/>
      <c r="FJ3425" s="1"/>
    </row>
    <row r="3426" spans="1:166" x14ac:dyDescent="0.15">
      <c r="A3426" s="65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8"/>
      <c r="M3426" s="12"/>
      <c r="N3426" s="12"/>
      <c r="O3426" s="18"/>
      <c r="P3426" s="14"/>
      <c r="Q3426" s="27"/>
      <c r="R3426" s="14"/>
      <c r="S3426" s="4"/>
      <c r="T3426" s="5"/>
      <c r="U3426" s="10"/>
      <c r="V3426" s="10"/>
      <c r="W3426" s="10"/>
      <c r="X3426" s="50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0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  <c r="EY3426" s="1"/>
      <c r="EZ3426" s="1"/>
      <c r="FA3426" s="1"/>
      <c r="FB3426" s="1"/>
      <c r="FC3426" s="1"/>
      <c r="FD3426" s="1"/>
      <c r="FE3426" s="1"/>
      <c r="FF3426" s="1"/>
      <c r="FG3426" s="1"/>
      <c r="FH3426" s="1"/>
      <c r="FI3426" s="1"/>
      <c r="FJ3426" s="1"/>
    </row>
    <row r="3427" spans="1:166" x14ac:dyDescent="0.15">
      <c r="A3427" s="65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8"/>
      <c r="M3427" s="12"/>
      <c r="N3427" s="12"/>
      <c r="O3427" s="18"/>
      <c r="P3427" s="14"/>
      <c r="Q3427" s="27"/>
      <c r="R3427" s="14"/>
      <c r="S3427" s="4"/>
      <c r="T3427" s="5"/>
      <c r="U3427" s="10"/>
      <c r="V3427" s="10"/>
      <c r="W3427" s="10"/>
      <c r="X3427" s="50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0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  <c r="EY3427" s="1"/>
      <c r="EZ3427" s="1"/>
      <c r="FA3427" s="1"/>
      <c r="FB3427" s="1"/>
      <c r="FC3427" s="1"/>
      <c r="FD3427" s="1"/>
      <c r="FE3427" s="1"/>
      <c r="FF3427" s="1"/>
      <c r="FG3427" s="1"/>
      <c r="FH3427" s="1"/>
      <c r="FI3427" s="1"/>
      <c r="FJ3427" s="1"/>
    </row>
    <row r="3428" spans="1:166" x14ac:dyDescent="0.15">
      <c r="A3428" s="65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8"/>
      <c r="M3428" s="12"/>
      <c r="N3428" s="12"/>
      <c r="O3428" s="18"/>
      <c r="P3428" s="14"/>
      <c r="Q3428" s="27"/>
      <c r="R3428" s="14"/>
      <c r="S3428" s="4"/>
      <c r="T3428" s="5"/>
      <c r="U3428" s="10"/>
      <c r="V3428" s="10"/>
      <c r="W3428" s="10"/>
      <c r="X3428" s="50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0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  <c r="EY3428" s="1"/>
      <c r="EZ3428" s="1"/>
      <c r="FA3428" s="1"/>
      <c r="FB3428" s="1"/>
      <c r="FC3428" s="1"/>
      <c r="FD3428" s="1"/>
      <c r="FE3428" s="1"/>
      <c r="FF3428" s="1"/>
      <c r="FG3428" s="1"/>
      <c r="FH3428" s="1"/>
      <c r="FI3428" s="1"/>
      <c r="FJ3428" s="1"/>
    </row>
    <row r="3429" spans="1:166" x14ac:dyDescent="0.15">
      <c r="A3429" s="65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8"/>
      <c r="M3429" s="12"/>
      <c r="N3429" s="12"/>
      <c r="O3429" s="18"/>
      <c r="P3429" s="14"/>
      <c r="Q3429" s="27"/>
      <c r="R3429" s="14"/>
      <c r="S3429" s="4"/>
      <c r="T3429" s="5"/>
      <c r="U3429" s="10"/>
      <c r="V3429" s="10"/>
      <c r="W3429" s="10"/>
      <c r="X3429" s="50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0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  <c r="EY3429" s="1"/>
      <c r="EZ3429" s="1"/>
      <c r="FA3429" s="1"/>
      <c r="FB3429" s="1"/>
      <c r="FC3429" s="1"/>
      <c r="FD3429" s="1"/>
      <c r="FE3429" s="1"/>
      <c r="FF3429" s="1"/>
      <c r="FG3429" s="1"/>
      <c r="FH3429" s="1"/>
      <c r="FI3429" s="1"/>
      <c r="FJ3429" s="1"/>
    </row>
    <row r="3430" spans="1:166" x14ac:dyDescent="0.15">
      <c r="A3430" s="65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8"/>
      <c r="M3430" s="12"/>
      <c r="N3430" s="12"/>
      <c r="O3430" s="18"/>
      <c r="P3430" s="14"/>
      <c r="Q3430" s="27"/>
      <c r="R3430" s="14"/>
      <c r="S3430" s="4"/>
      <c r="T3430" s="5"/>
      <c r="U3430" s="10"/>
      <c r="V3430" s="10"/>
      <c r="W3430" s="10"/>
      <c r="X3430" s="50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0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  <c r="EY3430" s="1"/>
      <c r="EZ3430" s="1"/>
      <c r="FA3430" s="1"/>
      <c r="FB3430" s="1"/>
      <c r="FC3430" s="1"/>
      <c r="FD3430" s="1"/>
      <c r="FE3430" s="1"/>
      <c r="FF3430" s="1"/>
      <c r="FG3430" s="1"/>
      <c r="FH3430" s="1"/>
      <c r="FI3430" s="1"/>
      <c r="FJ3430" s="1"/>
    </row>
    <row r="3431" spans="1:166" x14ac:dyDescent="0.15">
      <c r="A3431" s="65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8"/>
      <c r="M3431" s="12"/>
      <c r="N3431" s="12"/>
      <c r="O3431" s="18"/>
      <c r="P3431" s="14"/>
      <c r="Q3431" s="27"/>
      <c r="R3431" s="14"/>
      <c r="S3431" s="4"/>
      <c r="T3431" s="5"/>
      <c r="U3431" s="10"/>
      <c r="V3431" s="10"/>
      <c r="W3431" s="10"/>
      <c r="X3431" s="50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0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  <c r="EY3431" s="1"/>
      <c r="EZ3431" s="1"/>
      <c r="FA3431" s="1"/>
      <c r="FB3431" s="1"/>
      <c r="FC3431" s="1"/>
      <c r="FD3431" s="1"/>
      <c r="FE3431" s="1"/>
      <c r="FF3431" s="1"/>
      <c r="FG3431" s="1"/>
      <c r="FH3431" s="1"/>
      <c r="FI3431" s="1"/>
      <c r="FJ3431" s="1"/>
    </row>
    <row r="3432" spans="1:166" x14ac:dyDescent="0.15">
      <c r="A3432" s="65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8"/>
      <c r="M3432" s="12"/>
      <c r="N3432" s="12"/>
      <c r="O3432" s="18"/>
      <c r="P3432" s="14"/>
      <c r="Q3432" s="27"/>
      <c r="R3432" s="14"/>
      <c r="S3432" s="4"/>
      <c r="T3432" s="5"/>
      <c r="U3432" s="10"/>
      <c r="V3432" s="10"/>
      <c r="W3432" s="10"/>
      <c r="X3432" s="50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0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  <c r="EY3432" s="1"/>
      <c r="EZ3432" s="1"/>
      <c r="FA3432" s="1"/>
      <c r="FB3432" s="1"/>
      <c r="FC3432" s="1"/>
      <c r="FD3432" s="1"/>
      <c r="FE3432" s="1"/>
      <c r="FF3432" s="1"/>
      <c r="FG3432" s="1"/>
      <c r="FH3432" s="1"/>
      <c r="FI3432" s="1"/>
      <c r="FJ3432" s="1"/>
    </row>
    <row r="3433" spans="1:166" x14ac:dyDescent="0.15">
      <c r="A3433" s="65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8"/>
      <c r="M3433" s="12"/>
      <c r="N3433" s="12"/>
      <c r="O3433" s="18"/>
      <c r="P3433" s="14"/>
      <c r="Q3433" s="27"/>
      <c r="R3433" s="14"/>
      <c r="S3433" s="4"/>
      <c r="T3433" s="5"/>
      <c r="U3433" s="10"/>
      <c r="V3433" s="10"/>
      <c r="W3433" s="10"/>
      <c r="X3433" s="50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0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  <c r="EY3433" s="1"/>
      <c r="EZ3433" s="1"/>
      <c r="FA3433" s="1"/>
      <c r="FB3433" s="1"/>
      <c r="FC3433" s="1"/>
      <c r="FD3433" s="1"/>
      <c r="FE3433" s="1"/>
      <c r="FF3433" s="1"/>
      <c r="FG3433" s="1"/>
      <c r="FH3433" s="1"/>
      <c r="FI3433" s="1"/>
      <c r="FJ3433" s="1"/>
    </row>
    <row r="3434" spans="1:166" x14ac:dyDescent="0.15">
      <c r="A3434" s="65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8"/>
      <c r="M3434" s="12"/>
      <c r="N3434" s="12"/>
      <c r="O3434" s="18"/>
      <c r="P3434" s="14"/>
      <c r="Q3434" s="27"/>
      <c r="R3434" s="14"/>
      <c r="S3434" s="4"/>
      <c r="T3434" s="5"/>
      <c r="U3434" s="10"/>
      <c r="V3434" s="10"/>
      <c r="W3434" s="10"/>
      <c r="X3434" s="50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0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  <c r="EY3434" s="1"/>
      <c r="EZ3434" s="1"/>
      <c r="FA3434" s="1"/>
      <c r="FB3434" s="1"/>
      <c r="FC3434" s="1"/>
      <c r="FD3434" s="1"/>
      <c r="FE3434" s="1"/>
      <c r="FF3434" s="1"/>
      <c r="FG3434" s="1"/>
      <c r="FH3434" s="1"/>
      <c r="FI3434" s="1"/>
      <c r="FJ3434" s="1"/>
    </row>
    <row r="3435" spans="1:166" x14ac:dyDescent="0.15">
      <c r="A3435" s="65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8"/>
      <c r="M3435" s="12"/>
      <c r="N3435" s="12"/>
      <c r="O3435" s="18"/>
      <c r="P3435" s="14"/>
      <c r="Q3435" s="27"/>
      <c r="R3435" s="14"/>
      <c r="S3435" s="4"/>
      <c r="T3435" s="5"/>
      <c r="U3435" s="10"/>
      <c r="V3435" s="10"/>
      <c r="W3435" s="10"/>
      <c r="X3435" s="50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0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  <c r="EY3435" s="1"/>
      <c r="EZ3435" s="1"/>
      <c r="FA3435" s="1"/>
      <c r="FB3435" s="1"/>
      <c r="FC3435" s="1"/>
      <c r="FD3435" s="1"/>
      <c r="FE3435" s="1"/>
      <c r="FF3435" s="1"/>
      <c r="FG3435" s="1"/>
      <c r="FH3435" s="1"/>
      <c r="FI3435" s="1"/>
      <c r="FJ3435" s="1"/>
    </row>
    <row r="3436" spans="1:166" x14ac:dyDescent="0.15">
      <c r="A3436" s="65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8"/>
      <c r="M3436" s="12"/>
      <c r="N3436" s="12"/>
      <c r="O3436" s="18"/>
      <c r="P3436" s="14"/>
      <c r="Q3436" s="27"/>
      <c r="R3436" s="14"/>
      <c r="S3436" s="4"/>
      <c r="T3436" s="5"/>
      <c r="U3436" s="10"/>
      <c r="V3436" s="10"/>
      <c r="W3436" s="10"/>
      <c r="X3436" s="50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0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  <c r="EY3436" s="1"/>
      <c r="EZ3436" s="1"/>
      <c r="FA3436" s="1"/>
      <c r="FB3436" s="1"/>
      <c r="FC3436" s="1"/>
      <c r="FD3436" s="1"/>
      <c r="FE3436" s="1"/>
      <c r="FF3436" s="1"/>
      <c r="FG3436" s="1"/>
      <c r="FH3436" s="1"/>
      <c r="FI3436" s="1"/>
      <c r="FJ3436" s="1"/>
    </row>
    <row r="3437" spans="1:166" x14ac:dyDescent="0.15">
      <c r="A3437" s="65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8"/>
      <c r="M3437" s="12"/>
      <c r="N3437" s="12"/>
      <c r="O3437" s="18"/>
      <c r="P3437" s="14"/>
      <c r="Q3437" s="27"/>
      <c r="R3437" s="14"/>
      <c r="S3437" s="4"/>
      <c r="T3437" s="5"/>
      <c r="U3437" s="10"/>
      <c r="V3437" s="10"/>
      <c r="W3437" s="10"/>
      <c r="X3437" s="50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0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  <c r="EY3437" s="1"/>
      <c r="EZ3437" s="1"/>
      <c r="FA3437" s="1"/>
      <c r="FB3437" s="1"/>
      <c r="FC3437" s="1"/>
      <c r="FD3437" s="1"/>
      <c r="FE3437" s="1"/>
      <c r="FF3437" s="1"/>
      <c r="FG3437" s="1"/>
      <c r="FH3437" s="1"/>
      <c r="FI3437" s="1"/>
      <c r="FJ3437" s="1"/>
    </row>
    <row r="3438" spans="1:166" x14ac:dyDescent="0.15">
      <c r="A3438" s="65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8"/>
      <c r="M3438" s="12"/>
      <c r="N3438" s="12"/>
      <c r="O3438" s="18"/>
      <c r="P3438" s="14"/>
      <c r="Q3438" s="27"/>
      <c r="R3438" s="14"/>
      <c r="S3438" s="4"/>
      <c r="T3438" s="5"/>
      <c r="U3438" s="10"/>
      <c r="V3438" s="10"/>
      <c r="W3438" s="10"/>
      <c r="X3438" s="50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0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  <c r="EY3438" s="1"/>
      <c r="EZ3438" s="1"/>
      <c r="FA3438" s="1"/>
      <c r="FB3438" s="1"/>
      <c r="FC3438" s="1"/>
      <c r="FD3438" s="1"/>
      <c r="FE3438" s="1"/>
      <c r="FF3438" s="1"/>
      <c r="FG3438" s="1"/>
      <c r="FH3438" s="1"/>
      <c r="FI3438" s="1"/>
      <c r="FJ3438" s="1"/>
    </row>
    <row r="3439" spans="1:166" x14ac:dyDescent="0.15">
      <c r="A3439" s="65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8"/>
      <c r="M3439" s="12"/>
      <c r="N3439" s="12"/>
      <c r="O3439" s="18"/>
      <c r="P3439" s="14"/>
      <c r="Q3439" s="27"/>
      <c r="R3439" s="14"/>
      <c r="S3439" s="4"/>
      <c r="T3439" s="5"/>
      <c r="U3439" s="10"/>
      <c r="V3439" s="10"/>
      <c r="W3439" s="10"/>
      <c r="X3439" s="50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0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  <c r="EY3439" s="1"/>
      <c r="EZ3439" s="1"/>
      <c r="FA3439" s="1"/>
      <c r="FB3439" s="1"/>
      <c r="FC3439" s="1"/>
      <c r="FD3439" s="1"/>
      <c r="FE3439" s="1"/>
      <c r="FF3439" s="1"/>
      <c r="FG3439" s="1"/>
      <c r="FH3439" s="1"/>
      <c r="FI3439" s="1"/>
      <c r="FJ3439" s="1"/>
    </row>
    <row r="3440" spans="1:166" x14ac:dyDescent="0.15">
      <c r="A3440" s="65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8"/>
      <c r="M3440" s="12"/>
      <c r="N3440" s="12"/>
      <c r="O3440" s="18"/>
      <c r="P3440" s="14"/>
      <c r="Q3440" s="27"/>
      <c r="R3440" s="14"/>
      <c r="S3440" s="4"/>
      <c r="T3440" s="5"/>
      <c r="U3440" s="10"/>
      <c r="V3440" s="10"/>
      <c r="W3440" s="10"/>
      <c r="X3440" s="50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0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  <c r="EY3440" s="1"/>
      <c r="EZ3440" s="1"/>
      <c r="FA3440" s="1"/>
      <c r="FB3440" s="1"/>
      <c r="FC3440" s="1"/>
      <c r="FD3440" s="1"/>
      <c r="FE3440" s="1"/>
      <c r="FF3440" s="1"/>
      <c r="FG3440" s="1"/>
      <c r="FH3440" s="1"/>
      <c r="FI3440" s="1"/>
      <c r="FJ3440" s="1"/>
    </row>
    <row r="3441" spans="1:166" x14ac:dyDescent="0.15">
      <c r="A3441" s="65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8"/>
      <c r="M3441" s="12"/>
      <c r="N3441" s="12"/>
      <c r="O3441" s="18"/>
      <c r="P3441" s="14"/>
      <c r="Q3441" s="27"/>
      <c r="R3441" s="14"/>
      <c r="S3441" s="4"/>
      <c r="T3441" s="5"/>
      <c r="U3441" s="10"/>
      <c r="V3441" s="10"/>
      <c r="W3441" s="10"/>
      <c r="X3441" s="50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0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  <c r="EY3441" s="1"/>
      <c r="EZ3441" s="1"/>
      <c r="FA3441" s="1"/>
      <c r="FB3441" s="1"/>
      <c r="FC3441" s="1"/>
      <c r="FD3441" s="1"/>
      <c r="FE3441" s="1"/>
      <c r="FF3441" s="1"/>
      <c r="FG3441" s="1"/>
      <c r="FH3441" s="1"/>
      <c r="FI3441" s="1"/>
      <c r="FJ3441" s="1"/>
    </row>
    <row r="3442" spans="1:166" x14ac:dyDescent="0.15">
      <c r="A3442" s="65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8"/>
      <c r="M3442" s="12"/>
      <c r="N3442" s="12"/>
      <c r="O3442" s="18"/>
      <c r="P3442" s="14"/>
      <c r="Q3442" s="27"/>
      <c r="R3442" s="14"/>
      <c r="S3442" s="4"/>
      <c r="T3442" s="5"/>
      <c r="U3442" s="10"/>
      <c r="V3442" s="10"/>
      <c r="W3442" s="10"/>
      <c r="X3442" s="50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0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  <c r="EY3442" s="1"/>
      <c r="EZ3442" s="1"/>
      <c r="FA3442" s="1"/>
      <c r="FB3442" s="1"/>
      <c r="FC3442" s="1"/>
      <c r="FD3442" s="1"/>
      <c r="FE3442" s="1"/>
      <c r="FF3442" s="1"/>
      <c r="FG3442" s="1"/>
      <c r="FH3442" s="1"/>
      <c r="FI3442" s="1"/>
      <c r="FJ3442" s="1"/>
    </row>
    <row r="3443" spans="1:166" x14ac:dyDescent="0.15">
      <c r="A3443" s="65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8"/>
      <c r="M3443" s="12"/>
      <c r="N3443" s="12"/>
      <c r="O3443" s="18"/>
      <c r="P3443" s="14"/>
      <c r="Q3443" s="27"/>
      <c r="R3443" s="14"/>
      <c r="S3443" s="4"/>
      <c r="T3443" s="5"/>
      <c r="U3443" s="10"/>
      <c r="V3443" s="10"/>
      <c r="W3443" s="10"/>
      <c r="X3443" s="50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0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  <c r="EY3443" s="1"/>
      <c r="EZ3443" s="1"/>
      <c r="FA3443" s="1"/>
      <c r="FB3443" s="1"/>
      <c r="FC3443" s="1"/>
      <c r="FD3443" s="1"/>
      <c r="FE3443" s="1"/>
      <c r="FF3443" s="1"/>
      <c r="FG3443" s="1"/>
      <c r="FH3443" s="1"/>
      <c r="FI3443" s="1"/>
      <c r="FJ3443" s="1"/>
    </row>
    <row r="3444" spans="1:166" x14ac:dyDescent="0.15">
      <c r="A3444" s="65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8"/>
      <c r="M3444" s="12"/>
      <c r="N3444" s="12"/>
      <c r="O3444" s="18"/>
      <c r="P3444" s="14"/>
      <c r="Q3444" s="27"/>
      <c r="R3444" s="14"/>
      <c r="S3444" s="4"/>
      <c r="T3444" s="5"/>
      <c r="U3444" s="10"/>
      <c r="V3444" s="10"/>
      <c r="W3444" s="10"/>
      <c r="X3444" s="50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0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  <c r="EY3444" s="1"/>
      <c r="EZ3444" s="1"/>
      <c r="FA3444" s="1"/>
      <c r="FB3444" s="1"/>
      <c r="FC3444" s="1"/>
      <c r="FD3444" s="1"/>
      <c r="FE3444" s="1"/>
      <c r="FF3444" s="1"/>
      <c r="FG3444" s="1"/>
      <c r="FH3444" s="1"/>
      <c r="FI3444" s="1"/>
      <c r="FJ3444" s="1"/>
    </row>
    <row r="3445" spans="1:166" x14ac:dyDescent="0.15">
      <c r="A3445" s="65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8"/>
      <c r="M3445" s="12"/>
      <c r="N3445" s="12"/>
      <c r="O3445" s="18"/>
      <c r="P3445" s="14"/>
      <c r="Q3445" s="27"/>
      <c r="R3445" s="14"/>
      <c r="S3445" s="4"/>
      <c r="T3445" s="5"/>
      <c r="U3445" s="10"/>
      <c r="V3445" s="10"/>
      <c r="W3445" s="10"/>
      <c r="X3445" s="50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0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  <c r="EY3445" s="1"/>
      <c r="EZ3445" s="1"/>
      <c r="FA3445" s="1"/>
      <c r="FB3445" s="1"/>
      <c r="FC3445" s="1"/>
      <c r="FD3445" s="1"/>
      <c r="FE3445" s="1"/>
      <c r="FF3445" s="1"/>
      <c r="FG3445" s="1"/>
      <c r="FH3445" s="1"/>
      <c r="FI3445" s="1"/>
      <c r="FJ3445" s="1"/>
    </row>
    <row r="3446" spans="1:166" x14ac:dyDescent="0.15">
      <c r="A3446" s="65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8"/>
      <c r="M3446" s="12"/>
      <c r="N3446" s="12"/>
      <c r="O3446" s="18"/>
      <c r="P3446" s="14"/>
      <c r="Q3446" s="27"/>
      <c r="R3446" s="14"/>
      <c r="S3446" s="4"/>
      <c r="T3446" s="5"/>
      <c r="U3446" s="10"/>
      <c r="V3446" s="10"/>
      <c r="W3446" s="10"/>
      <c r="X3446" s="50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0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  <c r="EY3446" s="1"/>
      <c r="EZ3446" s="1"/>
      <c r="FA3446" s="1"/>
      <c r="FB3446" s="1"/>
      <c r="FC3446" s="1"/>
      <c r="FD3446" s="1"/>
      <c r="FE3446" s="1"/>
      <c r="FF3446" s="1"/>
      <c r="FG3446" s="1"/>
      <c r="FH3446" s="1"/>
      <c r="FI3446" s="1"/>
      <c r="FJ3446" s="1"/>
    </row>
    <row r="3447" spans="1:166" x14ac:dyDescent="0.15">
      <c r="A3447" s="65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8"/>
      <c r="M3447" s="12"/>
      <c r="N3447" s="12"/>
      <c r="O3447" s="18"/>
      <c r="P3447" s="14"/>
      <c r="Q3447" s="27"/>
      <c r="R3447" s="14"/>
      <c r="S3447" s="4"/>
      <c r="T3447" s="5"/>
      <c r="U3447" s="10"/>
      <c r="V3447" s="10"/>
      <c r="W3447" s="10"/>
      <c r="X3447" s="50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0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  <c r="EY3447" s="1"/>
      <c r="EZ3447" s="1"/>
      <c r="FA3447" s="1"/>
      <c r="FB3447" s="1"/>
      <c r="FC3447" s="1"/>
      <c r="FD3447" s="1"/>
      <c r="FE3447" s="1"/>
      <c r="FF3447" s="1"/>
      <c r="FG3447" s="1"/>
      <c r="FH3447" s="1"/>
      <c r="FI3447" s="1"/>
      <c r="FJ3447" s="1"/>
    </row>
    <row r="3448" spans="1:166" x14ac:dyDescent="0.15">
      <c r="A3448" s="65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8"/>
      <c r="M3448" s="12"/>
      <c r="N3448" s="12"/>
      <c r="O3448" s="18"/>
      <c r="P3448" s="14"/>
      <c r="Q3448" s="27"/>
      <c r="R3448" s="14"/>
      <c r="S3448" s="4"/>
      <c r="T3448" s="5"/>
      <c r="U3448" s="10"/>
      <c r="V3448" s="10"/>
      <c r="W3448" s="10"/>
      <c r="X3448" s="50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0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  <c r="EY3448" s="1"/>
      <c r="EZ3448" s="1"/>
      <c r="FA3448" s="1"/>
      <c r="FB3448" s="1"/>
      <c r="FC3448" s="1"/>
      <c r="FD3448" s="1"/>
      <c r="FE3448" s="1"/>
      <c r="FF3448" s="1"/>
      <c r="FG3448" s="1"/>
      <c r="FH3448" s="1"/>
      <c r="FI3448" s="1"/>
      <c r="FJ3448" s="1"/>
    </row>
    <row r="3449" spans="1:166" x14ac:dyDescent="0.15">
      <c r="A3449" s="65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8"/>
      <c r="M3449" s="12"/>
      <c r="N3449" s="12"/>
      <c r="O3449" s="18"/>
      <c r="P3449" s="14"/>
      <c r="Q3449" s="27"/>
      <c r="R3449" s="14"/>
      <c r="S3449" s="4"/>
      <c r="T3449" s="5"/>
      <c r="U3449" s="10"/>
      <c r="V3449" s="10"/>
      <c r="W3449" s="10"/>
      <c r="X3449" s="50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0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  <c r="EY3449" s="1"/>
      <c r="EZ3449" s="1"/>
      <c r="FA3449" s="1"/>
      <c r="FB3449" s="1"/>
      <c r="FC3449" s="1"/>
      <c r="FD3449" s="1"/>
      <c r="FE3449" s="1"/>
      <c r="FF3449" s="1"/>
      <c r="FG3449" s="1"/>
      <c r="FH3449" s="1"/>
      <c r="FI3449" s="1"/>
      <c r="FJ3449" s="1"/>
    </row>
    <row r="3450" spans="1:166" x14ac:dyDescent="0.15">
      <c r="A3450" s="65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8"/>
      <c r="M3450" s="12"/>
      <c r="N3450" s="12"/>
      <c r="O3450" s="18"/>
      <c r="P3450" s="14"/>
      <c r="Q3450" s="27"/>
      <c r="R3450" s="14"/>
      <c r="S3450" s="4"/>
      <c r="T3450" s="5"/>
      <c r="U3450" s="10"/>
      <c r="V3450" s="10"/>
      <c r="W3450" s="10"/>
      <c r="X3450" s="50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0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  <c r="EY3450" s="1"/>
      <c r="EZ3450" s="1"/>
      <c r="FA3450" s="1"/>
      <c r="FB3450" s="1"/>
      <c r="FC3450" s="1"/>
      <c r="FD3450" s="1"/>
      <c r="FE3450" s="1"/>
      <c r="FF3450" s="1"/>
      <c r="FG3450" s="1"/>
      <c r="FH3450" s="1"/>
      <c r="FI3450" s="1"/>
      <c r="FJ3450" s="1"/>
    </row>
    <row r="3451" spans="1:166" x14ac:dyDescent="0.15">
      <c r="A3451" s="65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8"/>
      <c r="M3451" s="12"/>
      <c r="N3451" s="12"/>
      <c r="O3451" s="18"/>
      <c r="P3451" s="14"/>
      <c r="Q3451" s="27"/>
      <c r="R3451" s="14"/>
      <c r="S3451" s="4"/>
      <c r="T3451" s="5"/>
      <c r="U3451" s="10"/>
      <c r="V3451" s="10"/>
      <c r="W3451" s="10"/>
      <c r="X3451" s="50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0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  <c r="EY3451" s="1"/>
      <c r="EZ3451" s="1"/>
      <c r="FA3451" s="1"/>
      <c r="FB3451" s="1"/>
      <c r="FC3451" s="1"/>
      <c r="FD3451" s="1"/>
      <c r="FE3451" s="1"/>
      <c r="FF3451" s="1"/>
      <c r="FG3451" s="1"/>
      <c r="FH3451" s="1"/>
      <c r="FI3451" s="1"/>
      <c r="FJ3451" s="1"/>
    </row>
    <row r="3452" spans="1:166" x14ac:dyDescent="0.15">
      <c r="A3452" s="65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8"/>
      <c r="M3452" s="12"/>
      <c r="N3452" s="12"/>
      <c r="O3452" s="18"/>
      <c r="P3452" s="14"/>
      <c r="Q3452" s="27"/>
      <c r="R3452" s="14"/>
      <c r="S3452" s="4"/>
      <c r="T3452" s="5"/>
      <c r="U3452" s="10"/>
      <c r="V3452" s="10"/>
      <c r="W3452" s="10"/>
      <c r="X3452" s="50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0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  <c r="EY3452" s="1"/>
      <c r="EZ3452" s="1"/>
      <c r="FA3452" s="1"/>
      <c r="FB3452" s="1"/>
      <c r="FC3452" s="1"/>
      <c r="FD3452" s="1"/>
      <c r="FE3452" s="1"/>
      <c r="FF3452" s="1"/>
      <c r="FG3452" s="1"/>
      <c r="FH3452" s="1"/>
      <c r="FI3452" s="1"/>
      <c r="FJ3452" s="1"/>
    </row>
    <row r="3453" spans="1:166" x14ac:dyDescent="0.15">
      <c r="A3453" s="65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8"/>
      <c r="M3453" s="12"/>
      <c r="N3453" s="12"/>
      <c r="O3453" s="18"/>
      <c r="P3453" s="14"/>
      <c r="Q3453" s="27"/>
      <c r="R3453" s="14"/>
      <c r="S3453" s="4"/>
      <c r="T3453" s="5"/>
      <c r="U3453" s="10"/>
      <c r="V3453" s="10"/>
      <c r="W3453" s="10"/>
      <c r="X3453" s="50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0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  <c r="EY3453" s="1"/>
      <c r="EZ3453" s="1"/>
      <c r="FA3453" s="1"/>
      <c r="FB3453" s="1"/>
      <c r="FC3453" s="1"/>
      <c r="FD3453" s="1"/>
      <c r="FE3453" s="1"/>
      <c r="FF3453" s="1"/>
      <c r="FG3453" s="1"/>
      <c r="FH3453" s="1"/>
      <c r="FI3453" s="1"/>
      <c r="FJ3453" s="1"/>
    </row>
    <row r="3454" spans="1:166" x14ac:dyDescent="0.15">
      <c r="A3454" s="65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8"/>
      <c r="M3454" s="12"/>
      <c r="N3454" s="12"/>
      <c r="O3454" s="18"/>
      <c r="P3454" s="14"/>
      <c r="Q3454" s="27"/>
      <c r="R3454" s="14"/>
      <c r="S3454" s="4"/>
      <c r="T3454" s="5"/>
      <c r="U3454" s="10"/>
      <c r="V3454" s="10"/>
      <c r="W3454" s="10"/>
      <c r="X3454" s="50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0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  <c r="EY3454" s="1"/>
      <c r="EZ3454" s="1"/>
      <c r="FA3454" s="1"/>
      <c r="FB3454" s="1"/>
      <c r="FC3454" s="1"/>
      <c r="FD3454" s="1"/>
      <c r="FE3454" s="1"/>
      <c r="FF3454" s="1"/>
      <c r="FG3454" s="1"/>
      <c r="FH3454" s="1"/>
      <c r="FI3454" s="1"/>
      <c r="FJ3454" s="1"/>
    </row>
    <row r="3455" spans="1:166" x14ac:dyDescent="0.15">
      <c r="A3455" s="65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8"/>
      <c r="M3455" s="12"/>
      <c r="N3455" s="12"/>
      <c r="O3455" s="18"/>
      <c r="P3455" s="14"/>
      <c r="Q3455" s="27"/>
      <c r="R3455" s="14"/>
      <c r="S3455" s="4"/>
      <c r="T3455" s="5"/>
      <c r="U3455" s="10"/>
      <c r="V3455" s="10"/>
      <c r="W3455" s="10"/>
      <c r="X3455" s="50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0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  <c r="EY3455" s="1"/>
      <c r="EZ3455" s="1"/>
      <c r="FA3455" s="1"/>
      <c r="FB3455" s="1"/>
      <c r="FC3455" s="1"/>
      <c r="FD3455" s="1"/>
      <c r="FE3455" s="1"/>
      <c r="FF3455" s="1"/>
      <c r="FG3455" s="1"/>
      <c r="FH3455" s="1"/>
      <c r="FI3455" s="1"/>
      <c r="FJ3455" s="1"/>
    </row>
    <row r="3456" spans="1:166" x14ac:dyDescent="0.15">
      <c r="A3456" s="65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8"/>
      <c r="M3456" s="12"/>
      <c r="N3456" s="12"/>
      <c r="O3456" s="18"/>
      <c r="P3456" s="14"/>
      <c r="Q3456" s="27"/>
      <c r="R3456" s="14"/>
      <c r="S3456" s="4"/>
      <c r="T3456" s="5"/>
      <c r="U3456" s="10"/>
      <c r="V3456" s="10"/>
      <c r="W3456" s="10"/>
      <c r="X3456" s="50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0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  <c r="EY3456" s="1"/>
      <c r="EZ3456" s="1"/>
      <c r="FA3456" s="1"/>
      <c r="FB3456" s="1"/>
      <c r="FC3456" s="1"/>
      <c r="FD3456" s="1"/>
      <c r="FE3456" s="1"/>
      <c r="FF3456" s="1"/>
      <c r="FG3456" s="1"/>
      <c r="FH3456" s="1"/>
      <c r="FI3456" s="1"/>
      <c r="FJ3456" s="1"/>
    </row>
    <row r="3457" spans="1:166" x14ac:dyDescent="0.15">
      <c r="A3457" s="65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8"/>
      <c r="M3457" s="12"/>
      <c r="N3457" s="12"/>
      <c r="O3457" s="18"/>
      <c r="P3457" s="14"/>
      <c r="Q3457" s="27"/>
      <c r="R3457" s="14"/>
      <c r="S3457" s="4"/>
      <c r="T3457" s="5"/>
      <c r="U3457" s="10"/>
      <c r="V3457" s="10"/>
      <c r="W3457" s="10"/>
      <c r="X3457" s="50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0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  <c r="EY3457" s="1"/>
      <c r="EZ3457" s="1"/>
      <c r="FA3457" s="1"/>
      <c r="FB3457" s="1"/>
      <c r="FC3457" s="1"/>
      <c r="FD3457" s="1"/>
      <c r="FE3457" s="1"/>
      <c r="FF3457" s="1"/>
      <c r="FG3457" s="1"/>
      <c r="FH3457" s="1"/>
      <c r="FI3457" s="1"/>
      <c r="FJ3457" s="1"/>
    </row>
    <row r="3458" spans="1:166" x14ac:dyDescent="0.15">
      <c r="A3458" s="65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8"/>
      <c r="M3458" s="12"/>
      <c r="N3458" s="12"/>
      <c r="O3458" s="18"/>
      <c r="P3458" s="14"/>
      <c r="Q3458" s="27"/>
      <c r="R3458" s="14"/>
      <c r="S3458" s="4"/>
      <c r="T3458" s="5"/>
      <c r="U3458" s="10"/>
      <c r="V3458" s="10"/>
      <c r="W3458" s="10"/>
      <c r="X3458" s="50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0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  <c r="EY3458" s="1"/>
      <c r="EZ3458" s="1"/>
      <c r="FA3458" s="1"/>
      <c r="FB3458" s="1"/>
      <c r="FC3458" s="1"/>
      <c r="FD3458" s="1"/>
      <c r="FE3458" s="1"/>
      <c r="FF3458" s="1"/>
      <c r="FG3458" s="1"/>
      <c r="FH3458" s="1"/>
      <c r="FI3458" s="1"/>
      <c r="FJ3458" s="1"/>
    </row>
    <row r="3459" spans="1:166" x14ac:dyDescent="0.15">
      <c r="A3459" s="65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8"/>
      <c r="M3459" s="12"/>
      <c r="N3459" s="12"/>
      <c r="O3459" s="18"/>
      <c r="P3459" s="14"/>
      <c r="Q3459" s="27"/>
      <c r="R3459" s="14"/>
      <c r="S3459" s="4"/>
      <c r="T3459" s="5"/>
      <c r="U3459" s="10"/>
      <c r="V3459" s="10"/>
      <c r="W3459" s="10"/>
      <c r="X3459" s="50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0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  <c r="EY3459" s="1"/>
      <c r="EZ3459" s="1"/>
      <c r="FA3459" s="1"/>
      <c r="FB3459" s="1"/>
      <c r="FC3459" s="1"/>
      <c r="FD3459" s="1"/>
      <c r="FE3459" s="1"/>
      <c r="FF3459" s="1"/>
      <c r="FG3459" s="1"/>
      <c r="FH3459" s="1"/>
      <c r="FI3459" s="1"/>
      <c r="FJ3459" s="1"/>
    </row>
    <row r="3460" spans="1:166" x14ac:dyDescent="0.15">
      <c r="A3460" s="65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8"/>
      <c r="M3460" s="12"/>
      <c r="N3460" s="12"/>
      <c r="O3460" s="18"/>
      <c r="P3460" s="14"/>
      <c r="Q3460" s="27"/>
      <c r="R3460" s="14"/>
      <c r="S3460" s="4"/>
      <c r="T3460" s="5"/>
      <c r="U3460" s="10"/>
      <c r="V3460" s="10"/>
      <c r="W3460" s="10"/>
      <c r="X3460" s="50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0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  <c r="EY3460" s="1"/>
      <c r="EZ3460" s="1"/>
      <c r="FA3460" s="1"/>
      <c r="FB3460" s="1"/>
      <c r="FC3460" s="1"/>
      <c r="FD3460" s="1"/>
      <c r="FE3460" s="1"/>
      <c r="FF3460" s="1"/>
      <c r="FG3460" s="1"/>
      <c r="FH3460" s="1"/>
      <c r="FI3460" s="1"/>
      <c r="FJ3460" s="1"/>
    </row>
    <row r="3461" spans="1:166" x14ac:dyDescent="0.15">
      <c r="A3461" s="65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8"/>
      <c r="M3461" s="12"/>
      <c r="N3461" s="12"/>
      <c r="O3461" s="18"/>
      <c r="P3461" s="14"/>
      <c r="Q3461" s="27"/>
      <c r="R3461" s="14"/>
      <c r="S3461" s="4"/>
      <c r="T3461" s="5"/>
      <c r="U3461" s="10"/>
      <c r="V3461" s="10"/>
      <c r="W3461" s="10"/>
      <c r="X3461" s="50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0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  <c r="EY3461" s="1"/>
      <c r="EZ3461" s="1"/>
      <c r="FA3461" s="1"/>
      <c r="FB3461" s="1"/>
      <c r="FC3461" s="1"/>
      <c r="FD3461" s="1"/>
      <c r="FE3461" s="1"/>
      <c r="FF3461" s="1"/>
      <c r="FG3461" s="1"/>
      <c r="FH3461" s="1"/>
      <c r="FI3461" s="1"/>
      <c r="FJ3461" s="1"/>
    </row>
    <row r="3462" spans="1:166" x14ac:dyDescent="0.15">
      <c r="A3462" s="65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8"/>
      <c r="M3462" s="12"/>
      <c r="N3462" s="12"/>
      <c r="O3462" s="18"/>
      <c r="P3462" s="14"/>
      <c r="Q3462" s="27"/>
      <c r="R3462" s="14"/>
      <c r="S3462" s="4"/>
      <c r="T3462" s="5"/>
      <c r="U3462" s="10"/>
      <c r="V3462" s="10"/>
      <c r="W3462" s="10"/>
      <c r="X3462" s="50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0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  <c r="EY3462" s="1"/>
      <c r="EZ3462" s="1"/>
      <c r="FA3462" s="1"/>
      <c r="FB3462" s="1"/>
      <c r="FC3462" s="1"/>
      <c r="FD3462" s="1"/>
      <c r="FE3462" s="1"/>
      <c r="FF3462" s="1"/>
      <c r="FG3462" s="1"/>
      <c r="FH3462" s="1"/>
      <c r="FI3462" s="1"/>
      <c r="FJ3462" s="1"/>
    </row>
    <row r="3463" spans="1:166" x14ac:dyDescent="0.15">
      <c r="A3463" s="65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8"/>
      <c r="M3463" s="12"/>
      <c r="N3463" s="12"/>
      <c r="O3463" s="18"/>
      <c r="P3463" s="14"/>
      <c r="Q3463" s="27"/>
      <c r="R3463" s="14"/>
      <c r="S3463" s="4"/>
      <c r="T3463" s="5"/>
      <c r="U3463" s="10"/>
      <c r="V3463" s="10"/>
      <c r="W3463" s="10"/>
      <c r="X3463" s="50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0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  <c r="EY3463" s="1"/>
      <c r="EZ3463" s="1"/>
      <c r="FA3463" s="1"/>
      <c r="FB3463" s="1"/>
      <c r="FC3463" s="1"/>
      <c r="FD3463" s="1"/>
      <c r="FE3463" s="1"/>
      <c r="FF3463" s="1"/>
      <c r="FG3463" s="1"/>
      <c r="FH3463" s="1"/>
      <c r="FI3463" s="1"/>
      <c r="FJ3463" s="1"/>
    </row>
    <row r="3464" spans="1:166" x14ac:dyDescent="0.15">
      <c r="A3464" s="65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8"/>
      <c r="M3464" s="12"/>
      <c r="N3464" s="12"/>
      <c r="O3464" s="18"/>
      <c r="P3464" s="14"/>
      <c r="Q3464" s="27"/>
      <c r="R3464" s="14"/>
      <c r="S3464" s="4"/>
      <c r="T3464" s="5"/>
      <c r="U3464" s="10"/>
      <c r="V3464" s="10"/>
      <c r="W3464" s="10"/>
      <c r="X3464" s="50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0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  <c r="EY3464" s="1"/>
      <c r="EZ3464" s="1"/>
      <c r="FA3464" s="1"/>
      <c r="FB3464" s="1"/>
      <c r="FC3464" s="1"/>
      <c r="FD3464" s="1"/>
      <c r="FE3464" s="1"/>
      <c r="FF3464" s="1"/>
      <c r="FG3464" s="1"/>
      <c r="FH3464" s="1"/>
      <c r="FI3464" s="1"/>
      <c r="FJ3464" s="1"/>
    </row>
    <row r="3465" spans="1:166" x14ac:dyDescent="0.15">
      <c r="A3465" s="65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8"/>
      <c r="M3465" s="12"/>
      <c r="N3465" s="12"/>
      <c r="O3465" s="18"/>
      <c r="P3465" s="14"/>
      <c r="Q3465" s="27"/>
      <c r="R3465" s="14"/>
      <c r="S3465" s="4"/>
      <c r="T3465" s="5"/>
      <c r="U3465" s="10"/>
      <c r="V3465" s="10"/>
      <c r="W3465" s="10"/>
      <c r="X3465" s="50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0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  <c r="EY3465" s="1"/>
      <c r="EZ3465" s="1"/>
      <c r="FA3465" s="1"/>
      <c r="FB3465" s="1"/>
      <c r="FC3465" s="1"/>
      <c r="FD3465" s="1"/>
      <c r="FE3465" s="1"/>
      <c r="FF3465" s="1"/>
      <c r="FG3465" s="1"/>
      <c r="FH3465" s="1"/>
      <c r="FI3465" s="1"/>
      <c r="FJ3465" s="1"/>
    </row>
    <row r="3466" spans="1:166" x14ac:dyDescent="0.15">
      <c r="A3466" s="65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8"/>
      <c r="M3466" s="12"/>
      <c r="N3466" s="12"/>
      <c r="O3466" s="18"/>
      <c r="P3466" s="14"/>
      <c r="Q3466" s="27"/>
      <c r="R3466" s="14"/>
      <c r="S3466" s="4"/>
      <c r="T3466" s="5"/>
      <c r="U3466" s="10"/>
      <c r="V3466" s="10"/>
      <c r="W3466" s="10"/>
      <c r="X3466" s="50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0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  <c r="EY3466" s="1"/>
      <c r="EZ3466" s="1"/>
      <c r="FA3466" s="1"/>
      <c r="FB3466" s="1"/>
      <c r="FC3466" s="1"/>
      <c r="FD3466" s="1"/>
      <c r="FE3466" s="1"/>
      <c r="FF3466" s="1"/>
      <c r="FG3466" s="1"/>
      <c r="FH3466" s="1"/>
      <c r="FI3466" s="1"/>
      <c r="FJ3466" s="1"/>
    </row>
    <row r="3467" spans="1:166" x14ac:dyDescent="0.15">
      <c r="A3467" s="65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8"/>
      <c r="M3467" s="12"/>
      <c r="N3467" s="12"/>
      <c r="O3467" s="18"/>
      <c r="P3467" s="14"/>
      <c r="Q3467" s="27"/>
      <c r="R3467" s="14"/>
      <c r="S3467" s="4"/>
      <c r="T3467" s="5"/>
      <c r="U3467" s="10"/>
      <c r="V3467" s="10"/>
      <c r="W3467" s="10"/>
      <c r="X3467" s="50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0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  <c r="EY3467" s="1"/>
      <c r="EZ3467" s="1"/>
      <c r="FA3467" s="1"/>
      <c r="FB3467" s="1"/>
      <c r="FC3467" s="1"/>
      <c r="FD3467" s="1"/>
      <c r="FE3467" s="1"/>
      <c r="FF3467" s="1"/>
      <c r="FG3467" s="1"/>
      <c r="FH3467" s="1"/>
      <c r="FI3467" s="1"/>
      <c r="FJ3467" s="1"/>
    </row>
    <row r="3468" spans="1:166" x14ac:dyDescent="0.15">
      <c r="A3468" s="65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8"/>
      <c r="M3468" s="12"/>
      <c r="N3468" s="12"/>
      <c r="O3468" s="18"/>
      <c r="P3468" s="14"/>
      <c r="Q3468" s="27"/>
      <c r="R3468" s="14"/>
      <c r="S3468" s="4"/>
      <c r="T3468" s="5"/>
      <c r="U3468" s="10"/>
      <c r="V3468" s="10"/>
      <c r="W3468" s="10"/>
      <c r="X3468" s="50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0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  <c r="EY3468" s="1"/>
      <c r="EZ3468" s="1"/>
      <c r="FA3468" s="1"/>
      <c r="FB3468" s="1"/>
      <c r="FC3468" s="1"/>
      <c r="FD3468" s="1"/>
      <c r="FE3468" s="1"/>
      <c r="FF3468" s="1"/>
      <c r="FG3468" s="1"/>
      <c r="FH3468" s="1"/>
      <c r="FI3468" s="1"/>
      <c r="FJ3468" s="1"/>
    </row>
    <row r="3469" spans="1:166" x14ac:dyDescent="0.15">
      <c r="A3469" s="65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8"/>
      <c r="M3469" s="12"/>
      <c r="N3469" s="12"/>
      <c r="O3469" s="18"/>
      <c r="P3469" s="14"/>
      <c r="Q3469" s="27"/>
      <c r="R3469" s="14"/>
      <c r="S3469" s="4"/>
      <c r="T3469" s="5"/>
      <c r="U3469" s="10"/>
      <c r="V3469" s="10"/>
      <c r="W3469" s="10"/>
      <c r="X3469" s="50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0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  <c r="EY3469" s="1"/>
      <c r="EZ3469" s="1"/>
      <c r="FA3469" s="1"/>
      <c r="FB3469" s="1"/>
      <c r="FC3469" s="1"/>
      <c r="FD3469" s="1"/>
      <c r="FE3469" s="1"/>
      <c r="FF3469" s="1"/>
      <c r="FG3469" s="1"/>
      <c r="FH3469" s="1"/>
      <c r="FI3469" s="1"/>
      <c r="FJ3469" s="1"/>
    </row>
    <row r="3470" spans="1:166" x14ac:dyDescent="0.15">
      <c r="A3470" s="65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8"/>
      <c r="M3470" s="12"/>
      <c r="N3470" s="12"/>
      <c r="O3470" s="18"/>
      <c r="P3470" s="14"/>
      <c r="Q3470" s="27"/>
      <c r="R3470" s="14"/>
      <c r="S3470" s="4"/>
      <c r="T3470" s="5"/>
      <c r="U3470" s="10"/>
      <c r="V3470" s="10"/>
      <c r="W3470" s="10"/>
      <c r="X3470" s="50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0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  <c r="EY3470" s="1"/>
      <c r="EZ3470" s="1"/>
      <c r="FA3470" s="1"/>
      <c r="FB3470" s="1"/>
      <c r="FC3470" s="1"/>
      <c r="FD3470" s="1"/>
      <c r="FE3470" s="1"/>
      <c r="FF3470" s="1"/>
      <c r="FG3470" s="1"/>
      <c r="FH3470" s="1"/>
      <c r="FI3470" s="1"/>
      <c r="FJ3470" s="1"/>
    </row>
    <row r="3471" spans="1:166" x14ac:dyDescent="0.15">
      <c r="A3471" s="65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8"/>
      <c r="M3471" s="12"/>
      <c r="N3471" s="12"/>
      <c r="O3471" s="18"/>
      <c r="P3471" s="14"/>
      <c r="Q3471" s="27"/>
      <c r="R3471" s="14"/>
      <c r="S3471" s="4"/>
      <c r="T3471" s="5"/>
      <c r="U3471" s="10"/>
      <c r="V3471" s="10"/>
      <c r="W3471" s="10"/>
      <c r="X3471" s="50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0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  <c r="EY3471" s="1"/>
      <c r="EZ3471" s="1"/>
      <c r="FA3471" s="1"/>
      <c r="FB3471" s="1"/>
      <c r="FC3471" s="1"/>
      <c r="FD3471" s="1"/>
      <c r="FE3471" s="1"/>
      <c r="FF3471" s="1"/>
      <c r="FG3471" s="1"/>
      <c r="FH3471" s="1"/>
      <c r="FI3471" s="1"/>
      <c r="FJ3471" s="1"/>
    </row>
    <row r="3472" spans="1:166" x14ac:dyDescent="0.15">
      <c r="A3472" s="65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8"/>
      <c r="M3472" s="12"/>
      <c r="N3472" s="12"/>
      <c r="O3472" s="18"/>
      <c r="P3472" s="14"/>
      <c r="Q3472" s="27"/>
      <c r="R3472" s="14"/>
      <c r="S3472" s="4"/>
      <c r="T3472" s="5"/>
      <c r="U3472" s="10"/>
      <c r="V3472" s="10"/>
      <c r="W3472" s="10"/>
      <c r="X3472" s="50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0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  <c r="EY3472" s="1"/>
      <c r="EZ3472" s="1"/>
      <c r="FA3472" s="1"/>
      <c r="FB3472" s="1"/>
      <c r="FC3472" s="1"/>
      <c r="FD3472" s="1"/>
      <c r="FE3472" s="1"/>
      <c r="FF3472" s="1"/>
      <c r="FG3472" s="1"/>
      <c r="FH3472" s="1"/>
      <c r="FI3472" s="1"/>
      <c r="FJ3472" s="1"/>
    </row>
    <row r="3473" spans="1:166" x14ac:dyDescent="0.15">
      <c r="A3473" s="65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8"/>
      <c r="M3473" s="12"/>
      <c r="N3473" s="12"/>
      <c r="O3473" s="18"/>
      <c r="P3473" s="14"/>
      <c r="Q3473" s="27"/>
      <c r="R3473" s="14"/>
      <c r="S3473" s="4"/>
      <c r="T3473" s="5"/>
      <c r="U3473" s="10"/>
      <c r="V3473" s="10"/>
      <c r="W3473" s="10"/>
      <c r="X3473" s="50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0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  <c r="EY3473" s="1"/>
      <c r="EZ3473" s="1"/>
      <c r="FA3473" s="1"/>
      <c r="FB3473" s="1"/>
      <c r="FC3473" s="1"/>
      <c r="FD3473" s="1"/>
      <c r="FE3473" s="1"/>
      <c r="FF3473" s="1"/>
      <c r="FG3473" s="1"/>
      <c r="FH3473" s="1"/>
      <c r="FI3473" s="1"/>
      <c r="FJ3473" s="1"/>
    </row>
    <row r="3474" spans="1:166" x14ac:dyDescent="0.15">
      <c r="A3474" s="65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8"/>
      <c r="M3474" s="12"/>
      <c r="N3474" s="12"/>
      <c r="O3474" s="18"/>
      <c r="P3474" s="14"/>
      <c r="Q3474" s="27"/>
      <c r="R3474" s="14"/>
      <c r="S3474" s="4"/>
      <c r="T3474" s="5"/>
      <c r="U3474" s="10"/>
      <c r="V3474" s="10"/>
      <c r="W3474" s="10"/>
      <c r="X3474" s="50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0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  <c r="EY3474" s="1"/>
      <c r="EZ3474" s="1"/>
      <c r="FA3474" s="1"/>
      <c r="FB3474" s="1"/>
      <c r="FC3474" s="1"/>
      <c r="FD3474" s="1"/>
      <c r="FE3474" s="1"/>
      <c r="FF3474" s="1"/>
      <c r="FG3474" s="1"/>
      <c r="FH3474" s="1"/>
      <c r="FI3474" s="1"/>
      <c r="FJ3474" s="1"/>
    </row>
    <row r="3475" spans="1:166" x14ac:dyDescent="0.15">
      <c r="A3475" s="65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8"/>
      <c r="M3475" s="12"/>
      <c r="N3475" s="12"/>
      <c r="O3475" s="18"/>
      <c r="P3475" s="14"/>
      <c r="Q3475" s="27"/>
      <c r="R3475" s="14"/>
      <c r="S3475" s="4"/>
      <c r="T3475" s="5"/>
      <c r="U3475" s="10"/>
      <c r="V3475" s="10"/>
      <c r="W3475" s="10"/>
      <c r="X3475" s="50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0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  <c r="EY3475" s="1"/>
      <c r="EZ3475" s="1"/>
      <c r="FA3475" s="1"/>
      <c r="FB3475" s="1"/>
      <c r="FC3475" s="1"/>
      <c r="FD3475" s="1"/>
      <c r="FE3475" s="1"/>
      <c r="FF3475" s="1"/>
      <c r="FG3475" s="1"/>
      <c r="FH3475" s="1"/>
      <c r="FI3475" s="1"/>
      <c r="FJ3475" s="1"/>
    </row>
    <row r="3476" spans="1:166" x14ac:dyDescent="0.15">
      <c r="A3476" s="65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8"/>
      <c r="M3476" s="12"/>
      <c r="N3476" s="12"/>
      <c r="O3476" s="18"/>
      <c r="P3476" s="14"/>
      <c r="Q3476" s="27"/>
      <c r="R3476" s="14"/>
      <c r="S3476" s="4"/>
      <c r="T3476" s="5"/>
      <c r="U3476" s="10"/>
      <c r="V3476" s="10"/>
      <c r="W3476" s="10"/>
      <c r="X3476" s="50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0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  <c r="EY3476" s="1"/>
      <c r="EZ3476" s="1"/>
      <c r="FA3476" s="1"/>
      <c r="FB3476" s="1"/>
      <c r="FC3476" s="1"/>
      <c r="FD3476" s="1"/>
      <c r="FE3476" s="1"/>
      <c r="FF3476" s="1"/>
      <c r="FG3476" s="1"/>
      <c r="FH3476" s="1"/>
      <c r="FI3476" s="1"/>
      <c r="FJ3476" s="1"/>
    </row>
    <row r="3477" spans="1:166" x14ac:dyDescent="0.15">
      <c r="A3477" s="65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8"/>
      <c r="M3477" s="12"/>
      <c r="N3477" s="12"/>
      <c r="O3477" s="18"/>
      <c r="P3477" s="14"/>
      <c r="Q3477" s="27"/>
      <c r="R3477" s="14"/>
      <c r="S3477" s="4"/>
      <c r="T3477" s="5"/>
      <c r="U3477" s="10"/>
      <c r="V3477" s="10"/>
      <c r="W3477" s="10"/>
      <c r="X3477" s="50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0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  <c r="EY3477" s="1"/>
      <c r="EZ3477" s="1"/>
      <c r="FA3477" s="1"/>
      <c r="FB3477" s="1"/>
      <c r="FC3477" s="1"/>
      <c r="FD3477" s="1"/>
      <c r="FE3477" s="1"/>
      <c r="FF3477" s="1"/>
      <c r="FG3477" s="1"/>
      <c r="FH3477" s="1"/>
      <c r="FI3477" s="1"/>
      <c r="FJ3477" s="1"/>
    </row>
    <row r="3478" spans="1:166" x14ac:dyDescent="0.15">
      <c r="A3478" s="65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8"/>
      <c r="M3478" s="12"/>
      <c r="N3478" s="12"/>
      <c r="O3478" s="18"/>
      <c r="P3478" s="14"/>
      <c r="Q3478" s="27"/>
      <c r="R3478" s="14"/>
      <c r="S3478" s="4"/>
      <c r="T3478" s="5"/>
      <c r="U3478" s="10"/>
      <c r="V3478" s="10"/>
      <c r="W3478" s="10"/>
      <c r="X3478" s="50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0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  <c r="EY3478" s="1"/>
      <c r="EZ3478" s="1"/>
      <c r="FA3478" s="1"/>
      <c r="FB3478" s="1"/>
      <c r="FC3478" s="1"/>
      <c r="FD3478" s="1"/>
      <c r="FE3478" s="1"/>
      <c r="FF3478" s="1"/>
      <c r="FG3478" s="1"/>
      <c r="FH3478" s="1"/>
      <c r="FI3478" s="1"/>
      <c r="FJ3478" s="1"/>
    </row>
    <row r="3479" spans="1:166" x14ac:dyDescent="0.15">
      <c r="A3479" s="65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8"/>
      <c r="M3479" s="12"/>
      <c r="N3479" s="12"/>
      <c r="O3479" s="18"/>
      <c r="P3479" s="14"/>
      <c r="Q3479" s="27"/>
      <c r="R3479" s="14"/>
      <c r="S3479" s="4"/>
      <c r="T3479" s="5"/>
      <c r="U3479" s="10"/>
      <c r="V3479" s="10"/>
      <c r="W3479" s="10"/>
      <c r="X3479" s="50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0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  <c r="EY3479" s="1"/>
      <c r="EZ3479" s="1"/>
      <c r="FA3479" s="1"/>
      <c r="FB3479" s="1"/>
      <c r="FC3479" s="1"/>
      <c r="FD3479" s="1"/>
      <c r="FE3479" s="1"/>
      <c r="FF3479" s="1"/>
      <c r="FG3479" s="1"/>
      <c r="FH3479" s="1"/>
      <c r="FI3479" s="1"/>
      <c r="FJ3479" s="1"/>
    </row>
    <row r="3480" spans="1:166" x14ac:dyDescent="0.15">
      <c r="A3480" s="65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8"/>
      <c r="M3480" s="12"/>
      <c r="N3480" s="12"/>
      <c r="O3480" s="18"/>
      <c r="P3480" s="14"/>
      <c r="Q3480" s="27"/>
      <c r="R3480" s="14"/>
      <c r="S3480" s="4"/>
      <c r="T3480" s="5"/>
      <c r="U3480" s="10"/>
      <c r="V3480" s="10"/>
      <c r="W3480" s="10"/>
      <c r="X3480" s="50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0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  <c r="EY3480" s="1"/>
      <c r="EZ3480" s="1"/>
      <c r="FA3480" s="1"/>
      <c r="FB3480" s="1"/>
      <c r="FC3480" s="1"/>
      <c r="FD3480" s="1"/>
      <c r="FE3480" s="1"/>
      <c r="FF3480" s="1"/>
      <c r="FG3480" s="1"/>
      <c r="FH3480" s="1"/>
      <c r="FI3480" s="1"/>
      <c r="FJ3480" s="1"/>
    </row>
    <row r="3481" spans="1:166" x14ac:dyDescent="0.15">
      <c r="A3481" s="65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8"/>
      <c r="M3481" s="12"/>
      <c r="N3481" s="12"/>
      <c r="O3481" s="18"/>
      <c r="P3481" s="14"/>
      <c r="Q3481" s="27"/>
      <c r="R3481" s="14"/>
      <c r="S3481" s="4"/>
      <c r="T3481" s="5"/>
      <c r="U3481" s="45"/>
      <c r="V3481" s="45"/>
      <c r="W3481" s="45"/>
      <c r="X3481" s="58"/>
      <c r="Y3481" s="34"/>
      <c r="Z3481" s="39"/>
      <c r="AA3481" s="45"/>
      <c r="AB3481" s="34"/>
      <c r="AC3481" s="34"/>
      <c r="AD3481" s="34"/>
      <c r="AE3481" s="45"/>
      <c r="AF3481" s="35"/>
      <c r="AG3481" s="45"/>
      <c r="AH3481" s="45"/>
      <c r="AI3481" s="39"/>
      <c r="AJ3481" s="39"/>
      <c r="AK3481" s="39"/>
      <c r="AL3481" s="39"/>
      <c r="AM3481" s="39"/>
      <c r="AN3481" s="39"/>
      <c r="AO3481" s="39"/>
      <c r="AP3481" s="39"/>
      <c r="AQ3481" s="39"/>
      <c r="AR3481" s="39"/>
      <c r="AS3481" s="39"/>
      <c r="AT3481" s="39"/>
      <c r="AU3481" s="39"/>
      <c r="AV3481" s="39"/>
      <c r="AW3481" s="39"/>
      <c r="AX3481" s="39"/>
      <c r="AY3481" s="39"/>
      <c r="AZ3481" s="39"/>
      <c r="BA3481" s="39"/>
      <c r="BB3481" s="39"/>
      <c r="BC3481" s="39"/>
      <c r="BD3481" s="39"/>
      <c r="BE3481" s="39"/>
      <c r="BF3481" s="39"/>
      <c r="BG3481" s="39"/>
      <c r="BH3481" s="39"/>
      <c r="BI3481" s="39"/>
      <c r="BJ3481" s="39"/>
      <c r="BK3481" s="39"/>
      <c r="BL3481" s="39"/>
      <c r="BM3481" s="39"/>
      <c r="BN3481" s="39"/>
      <c r="BO3481" s="39"/>
      <c r="BP3481" s="39"/>
      <c r="BQ3481" s="39"/>
      <c r="BR3481" s="39"/>
      <c r="BS3481" s="39"/>
      <c r="BT3481" s="39"/>
      <c r="BU3481" s="39"/>
      <c r="BV3481" s="39"/>
      <c r="BW3481" s="39"/>
      <c r="BX3481" s="39"/>
      <c r="BY3481" s="39"/>
      <c r="BZ3481" s="39"/>
      <c r="CA3481" s="39"/>
      <c r="CB3481" s="39"/>
      <c r="CC3481" s="39"/>
      <c r="CD3481" s="39"/>
      <c r="CE3481" s="39"/>
      <c r="CF3481" s="39"/>
      <c r="CG3481" s="39"/>
      <c r="CH3481" s="39"/>
      <c r="CI3481" s="39"/>
      <c r="CJ3481" s="39"/>
      <c r="CK3481" s="39"/>
      <c r="CL3481" s="39"/>
      <c r="CM3481" s="39"/>
      <c r="CN3481" s="39"/>
      <c r="CO3481" s="39"/>
      <c r="CP3481" s="39"/>
      <c r="CQ3481" s="39"/>
      <c r="CR3481" s="39"/>
      <c r="CS3481" s="39"/>
      <c r="CT3481" s="39"/>
      <c r="CU3481" s="39"/>
      <c r="CV3481" s="39"/>
      <c r="CW3481" s="39"/>
      <c r="CX3481" s="39"/>
      <c r="CY3481" s="39"/>
      <c r="CZ3481" s="39"/>
      <c r="DA3481" s="39"/>
      <c r="DB3481" s="39"/>
      <c r="DC3481" s="39"/>
      <c r="DD3481" s="39"/>
      <c r="DE3481" s="39"/>
      <c r="DF3481" s="39"/>
      <c r="DG3481" s="39"/>
      <c r="DH3481" s="39"/>
      <c r="DI3481" s="39"/>
      <c r="DJ3481" s="39"/>
      <c r="DK3481" s="39"/>
      <c r="DL3481" s="39"/>
      <c r="DM3481" s="39"/>
      <c r="DN3481" s="39"/>
      <c r="DO3481" s="39"/>
      <c r="DP3481" s="39"/>
      <c r="DQ3481" s="39"/>
      <c r="DR3481" s="39"/>
      <c r="DS3481" s="39"/>
      <c r="DT3481" s="39"/>
      <c r="DU3481" s="39"/>
      <c r="DV3481" s="39"/>
      <c r="DW3481" s="39"/>
      <c r="DX3481" s="39"/>
      <c r="DY3481" s="39"/>
      <c r="DZ3481" s="39"/>
      <c r="EA3481" s="39"/>
      <c r="EB3481" s="39"/>
      <c r="EC3481" s="39"/>
      <c r="ED3481" s="39"/>
      <c r="EE3481" s="39"/>
      <c r="EF3481" s="39"/>
      <c r="EG3481" s="39"/>
      <c r="EH3481" s="39"/>
      <c r="EI3481" s="39"/>
      <c r="EJ3481" s="39"/>
      <c r="EK3481" s="39"/>
      <c r="EL3481" s="39"/>
      <c r="EM3481" s="39"/>
      <c r="EN3481" s="39"/>
      <c r="EO3481" s="39"/>
      <c r="EP3481" s="39"/>
      <c r="EQ3481" s="39"/>
      <c r="ER3481" s="39"/>
      <c r="ES3481" s="39"/>
      <c r="ET3481" s="39"/>
      <c r="EU3481" s="39"/>
      <c r="EV3481" s="39"/>
      <c r="EW3481" s="39"/>
      <c r="EX3481" s="39"/>
      <c r="EY3481" s="39"/>
      <c r="EZ3481" s="39"/>
      <c r="FA3481" s="39"/>
      <c r="FB3481" s="39"/>
      <c r="FC3481" s="39"/>
      <c r="FD3481" s="39"/>
      <c r="FE3481" s="39"/>
      <c r="FF3481" s="39"/>
      <c r="FG3481" s="39"/>
      <c r="FH3481" s="39"/>
      <c r="FI3481" s="39"/>
      <c r="FJ3481" s="39"/>
    </row>
    <row r="3482" spans="1:166" x14ac:dyDescent="0.15">
      <c r="A3482" s="65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8"/>
      <c r="M3482" s="12"/>
      <c r="N3482" s="12"/>
      <c r="O3482" s="18"/>
      <c r="P3482" s="14"/>
      <c r="Q3482" s="27"/>
      <c r="R3482" s="14"/>
      <c r="S3482" s="4"/>
      <c r="T3482" s="5"/>
      <c r="U3482" s="10"/>
      <c r="V3482" s="10"/>
      <c r="W3482" s="10"/>
      <c r="X3482" s="50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0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  <c r="EY3482" s="1"/>
      <c r="EZ3482" s="1"/>
      <c r="FA3482" s="1"/>
      <c r="FB3482" s="1"/>
      <c r="FC3482" s="1"/>
      <c r="FD3482" s="1"/>
      <c r="FE3482" s="1"/>
      <c r="FF3482" s="1"/>
      <c r="FG3482" s="1"/>
      <c r="FH3482" s="1"/>
      <c r="FI3482" s="1"/>
      <c r="FJ3482" s="1"/>
    </row>
    <row r="3483" spans="1:166" x14ac:dyDescent="0.15">
      <c r="A3483" s="65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8"/>
      <c r="M3483" s="12"/>
      <c r="N3483" s="12"/>
      <c r="O3483" s="18"/>
      <c r="P3483" s="14"/>
      <c r="Q3483" s="27"/>
      <c r="R3483" s="14"/>
      <c r="S3483" s="4"/>
      <c r="T3483" s="5"/>
      <c r="U3483" s="45"/>
      <c r="V3483" s="45"/>
      <c r="W3483" s="45"/>
      <c r="X3483" s="58"/>
      <c r="Y3483" s="34"/>
      <c r="Z3483" s="39"/>
      <c r="AA3483" s="45"/>
      <c r="AB3483" s="34"/>
      <c r="AC3483" s="34"/>
      <c r="AD3483" s="34"/>
      <c r="AE3483" s="45"/>
      <c r="AF3483" s="35"/>
      <c r="AG3483" s="45"/>
      <c r="AH3483" s="45"/>
      <c r="AI3483" s="39"/>
      <c r="AJ3483" s="39"/>
      <c r="AK3483" s="39"/>
      <c r="AL3483" s="39"/>
      <c r="AM3483" s="39"/>
      <c r="AN3483" s="39"/>
      <c r="AO3483" s="39"/>
      <c r="AP3483" s="39"/>
      <c r="AQ3483" s="39"/>
      <c r="AR3483" s="39"/>
      <c r="AS3483" s="39"/>
      <c r="AT3483" s="39"/>
      <c r="AU3483" s="39"/>
      <c r="AV3483" s="39"/>
      <c r="AW3483" s="39"/>
      <c r="AX3483" s="39"/>
      <c r="AY3483" s="39"/>
      <c r="AZ3483" s="39"/>
      <c r="BA3483" s="39"/>
      <c r="BB3483" s="39"/>
      <c r="BC3483" s="39"/>
      <c r="BD3483" s="39"/>
      <c r="BE3483" s="39"/>
      <c r="BF3483" s="39"/>
      <c r="BG3483" s="39"/>
      <c r="BH3483" s="39"/>
      <c r="BI3483" s="39"/>
      <c r="BJ3483" s="39"/>
      <c r="BK3483" s="39"/>
      <c r="BL3483" s="39"/>
      <c r="BM3483" s="39"/>
      <c r="BN3483" s="39"/>
      <c r="BO3483" s="39"/>
      <c r="BP3483" s="39"/>
      <c r="BQ3483" s="39"/>
      <c r="BR3483" s="39"/>
      <c r="BS3483" s="39"/>
      <c r="BT3483" s="39"/>
      <c r="BU3483" s="39"/>
      <c r="BV3483" s="39"/>
      <c r="BW3483" s="39"/>
      <c r="BX3483" s="39"/>
      <c r="BY3483" s="39"/>
      <c r="BZ3483" s="39"/>
      <c r="CA3483" s="39"/>
      <c r="CB3483" s="39"/>
      <c r="CC3483" s="39"/>
      <c r="CD3483" s="39"/>
      <c r="CE3483" s="39"/>
      <c r="CF3483" s="39"/>
      <c r="CG3483" s="39"/>
      <c r="CH3483" s="39"/>
      <c r="CI3483" s="39"/>
      <c r="CJ3483" s="39"/>
      <c r="CK3483" s="39"/>
      <c r="CL3483" s="39"/>
      <c r="CM3483" s="39"/>
      <c r="CN3483" s="39"/>
      <c r="CO3483" s="39"/>
      <c r="CP3483" s="39"/>
      <c r="CQ3483" s="39"/>
      <c r="CR3483" s="39"/>
      <c r="CS3483" s="39"/>
      <c r="CT3483" s="39"/>
      <c r="CU3483" s="39"/>
      <c r="CV3483" s="39"/>
      <c r="CW3483" s="39"/>
      <c r="CX3483" s="39"/>
      <c r="CY3483" s="39"/>
      <c r="CZ3483" s="39"/>
      <c r="DA3483" s="39"/>
      <c r="DB3483" s="39"/>
      <c r="DC3483" s="39"/>
      <c r="DD3483" s="39"/>
      <c r="DE3483" s="39"/>
      <c r="DF3483" s="39"/>
      <c r="DG3483" s="39"/>
      <c r="DH3483" s="39"/>
      <c r="DI3483" s="39"/>
      <c r="DJ3483" s="39"/>
      <c r="DK3483" s="39"/>
      <c r="DL3483" s="39"/>
      <c r="DM3483" s="39"/>
      <c r="DN3483" s="39"/>
      <c r="DO3483" s="39"/>
      <c r="DP3483" s="39"/>
      <c r="DQ3483" s="39"/>
      <c r="DR3483" s="39"/>
      <c r="DS3483" s="39"/>
      <c r="DT3483" s="39"/>
      <c r="DU3483" s="39"/>
      <c r="DV3483" s="39"/>
      <c r="DW3483" s="39"/>
      <c r="DX3483" s="39"/>
      <c r="DY3483" s="39"/>
      <c r="DZ3483" s="39"/>
      <c r="EA3483" s="39"/>
      <c r="EB3483" s="39"/>
      <c r="EC3483" s="39"/>
      <c r="ED3483" s="39"/>
      <c r="EE3483" s="39"/>
      <c r="EF3483" s="39"/>
      <c r="EG3483" s="39"/>
      <c r="EH3483" s="39"/>
      <c r="EI3483" s="39"/>
      <c r="EJ3483" s="39"/>
      <c r="EK3483" s="39"/>
      <c r="EL3483" s="39"/>
      <c r="EM3483" s="39"/>
      <c r="EN3483" s="39"/>
      <c r="EO3483" s="39"/>
      <c r="EP3483" s="39"/>
      <c r="EQ3483" s="39"/>
      <c r="ER3483" s="39"/>
      <c r="ES3483" s="39"/>
      <c r="ET3483" s="39"/>
      <c r="EU3483" s="39"/>
      <c r="EV3483" s="39"/>
      <c r="EW3483" s="39"/>
      <c r="EX3483" s="39"/>
      <c r="EY3483" s="39"/>
      <c r="EZ3483" s="39"/>
      <c r="FA3483" s="39"/>
      <c r="FB3483" s="39"/>
      <c r="FC3483" s="39"/>
      <c r="FD3483" s="39"/>
      <c r="FE3483" s="39"/>
      <c r="FF3483" s="39"/>
      <c r="FG3483" s="39"/>
      <c r="FH3483" s="39"/>
      <c r="FI3483" s="39"/>
      <c r="FJ3483" s="39"/>
    </row>
    <row r="3484" spans="1:166" x14ac:dyDescent="0.15">
      <c r="A3484" s="65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8"/>
      <c r="M3484" s="12"/>
      <c r="N3484" s="12"/>
      <c r="O3484" s="18"/>
      <c r="P3484" s="14"/>
      <c r="Q3484" s="27"/>
      <c r="R3484" s="14"/>
      <c r="S3484" s="4"/>
      <c r="T3484" s="5"/>
      <c r="U3484" s="10"/>
      <c r="V3484" s="10"/>
      <c r="W3484" s="10"/>
      <c r="X3484" s="50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0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  <c r="EY3484" s="1"/>
      <c r="EZ3484" s="1"/>
      <c r="FA3484" s="1"/>
      <c r="FB3484" s="1"/>
      <c r="FC3484" s="1"/>
      <c r="FD3484" s="1"/>
      <c r="FE3484" s="1"/>
      <c r="FF3484" s="1"/>
      <c r="FG3484" s="1"/>
      <c r="FH3484" s="1"/>
      <c r="FI3484" s="1"/>
      <c r="FJ3484" s="1"/>
    </row>
    <row r="3485" spans="1:166" x14ac:dyDescent="0.15">
      <c r="A3485" s="65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8"/>
      <c r="M3485" s="12"/>
      <c r="N3485" s="12"/>
      <c r="O3485" s="18"/>
      <c r="P3485" s="14"/>
      <c r="Q3485" s="27"/>
      <c r="R3485" s="14"/>
      <c r="S3485" s="4"/>
      <c r="T3485" s="5"/>
      <c r="U3485" s="10"/>
      <c r="V3485" s="10"/>
      <c r="W3485" s="10"/>
      <c r="X3485" s="50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0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  <c r="EY3485" s="1"/>
      <c r="EZ3485" s="1"/>
      <c r="FA3485" s="1"/>
      <c r="FB3485" s="1"/>
      <c r="FC3485" s="1"/>
      <c r="FD3485" s="1"/>
      <c r="FE3485" s="1"/>
      <c r="FF3485" s="1"/>
      <c r="FG3485" s="1"/>
      <c r="FH3485" s="1"/>
      <c r="FI3485" s="1"/>
      <c r="FJ3485" s="1"/>
    </row>
    <row r="3486" spans="1:166" x14ac:dyDescent="0.15">
      <c r="A3486" s="65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8"/>
      <c r="M3486" s="12"/>
      <c r="N3486" s="12"/>
      <c r="O3486" s="18"/>
      <c r="P3486" s="14"/>
      <c r="Q3486" s="27"/>
      <c r="R3486" s="14"/>
      <c r="S3486" s="4"/>
      <c r="T3486" s="5"/>
      <c r="U3486" s="10"/>
      <c r="V3486" s="10"/>
      <c r="W3486" s="10"/>
      <c r="X3486" s="50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0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  <c r="EY3486" s="1"/>
      <c r="EZ3486" s="1"/>
      <c r="FA3486" s="1"/>
      <c r="FB3486" s="1"/>
      <c r="FC3486" s="1"/>
      <c r="FD3486" s="1"/>
      <c r="FE3486" s="1"/>
      <c r="FF3486" s="1"/>
      <c r="FG3486" s="1"/>
      <c r="FH3486" s="1"/>
      <c r="FI3486" s="1"/>
      <c r="FJ3486" s="1"/>
    </row>
    <row r="3487" spans="1:166" x14ac:dyDescent="0.15">
      <c r="A3487" s="65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8"/>
      <c r="M3487" s="12"/>
      <c r="N3487" s="12"/>
      <c r="O3487" s="18"/>
      <c r="P3487" s="14"/>
      <c r="Q3487" s="27"/>
      <c r="R3487" s="14"/>
      <c r="S3487" s="4"/>
      <c r="T3487" s="5"/>
      <c r="U3487" s="10"/>
      <c r="V3487" s="10"/>
      <c r="W3487" s="10"/>
      <c r="X3487" s="50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0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  <c r="EY3487" s="1"/>
      <c r="EZ3487" s="1"/>
      <c r="FA3487" s="1"/>
      <c r="FB3487" s="1"/>
      <c r="FC3487" s="1"/>
      <c r="FD3487" s="1"/>
      <c r="FE3487" s="1"/>
      <c r="FF3487" s="1"/>
      <c r="FG3487" s="1"/>
      <c r="FH3487" s="1"/>
      <c r="FI3487" s="1"/>
      <c r="FJ3487" s="1"/>
    </row>
    <row r="3488" spans="1:166" x14ac:dyDescent="0.15">
      <c r="A3488" s="65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8"/>
      <c r="M3488" s="12"/>
      <c r="N3488" s="12"/>
      <c r="O3488" s="18"/>
      <c r="P3488" s="14"/>
      <c r="Q3488" s="27"/>
      <c r="R3488" s="14"/>
      <c r="S3488" s="4"/>
      <c r="T3488" s="5"/>
      <c r="U3488" s="10"/>
      <c r="V3488" s="10"/>
      <c r="W3488" s="10"/>
      <c r="X3488" s="50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0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  <c r="EY3488" s="1"/>
      <c r="EZ3488" s="1"/>
      <c r="FA3488" s="1"/>
      <c r="FB3488" s="1"/>
      <c r="FC3488" s="1"/>
      <c r="FD3488" s="1"/>
      <c r="FE3488" s="1"/>
      <c r="FF3488" s="1"/>
      <c r="FG3488" s="1"/>
      <c r="FH3488" s="1"/>
      <c r="FI3488" s="1"/>
      <c r="FJ3488" s="1"/>
    </row>
    <row r="3489" spans="1:166" x14ac:dyDescent="0.15">
      <c r="A3489" s="65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8"/>
      <c r="M3489" s="12"/>
      <c r="N3489" s="12"/>
      <c r="O3489" s="18"/>
      <c r="P3489" s="14"/>
      <c r="Q3489" s="27"/>
      <c r="R3489" s="14"/>
      <c r="S3489" s="4"/>
      <c r="T3489" s="5"/>
      <c r="U3489" s="10"/>
      <c r="V3489" s="10"/>
      <c r="W3489" s="10"/>
      <c r="X3489" s="50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0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  <c r="EY3489" s="1"/>
      <c r="EZ3489" s="1"/>
      <c r="FA3489" s="1"/>
      <c r="FB3489" s="1"/>
      <c r="FC3489" s="1"/>
      <c r="FD3489" s="1"/>
      <c r="FE3489" s="1"/>
      <c r="FF3489" s="1"/>
      <c r="FG3489" s="1"/>
      <c r="FH3489" s="1"/>
      <c r="FI3489" s="1"/>
      <c r="FJ3489" s="1"/>
    </row>
    <row r="3490" spans="1:166" x14ac:dyDescent="0.15">
      <c r="A3490" s="65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8"/>
      <c r="M3490" s="12"/>
      <c r="N3490" s="12"/>
      <c r="O3490" s="18"/>
      <c r="P3490" s="14"/>
      <c r="Q3490" s="27"/>
      <c r="R3490" s="14"/>
      <c r="S3490" s="4"/>
      <c r="T3490" s="5"/>
      <c r="U3490" s="10"/>
      <c r="V3490" s="10"/>
      <c r="W3490" s="10"/>
      <c r="X3490" s="50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0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  <c r="EY3490" s="1"/>
      <c r="EZ3490" s="1"/>
      <c r="FA3490" s="1"/>
      <c r="FB3490" s="1"/>
      <c r="FC3490" s="1"/>
      <c r="FD3490" s="1"/>
      <c r="FE3490" s="1"/>
      <c r="FF3490" s="1"/>
      <c r="FG3490" s="1"/>
      <c r="FH3490" s="1"/>
      <c r="FI3490" s="1"/>
      <c r="FJ3490" s="1"/>
    </row>
    <row r="3491" spans="1:166" x14ac:dyDescent="0.15">
      <c r="A3491" s="65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8"/>
      <c r="M3491" s="12"/>
      <c r="N3491" s="12"/>
      <c r="O3491" s="18"/>
      <c r="P3491" s="14"/>
      <c r="Q3491" s="27"/>
      <c r="R3491" s="14"/>
      <c r="S3491" s="4"/>
      <c r="T3491" s="5"/>
      <c r="U3491" s="10"/>
      <c r="V3491" s="10"/>
      <c r="W3491" s="10"/>
      <c r="X3491" s="50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0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  <c r="EY3491" s="1"/>
      <c r="EZ3491" s="1"/>
      <c r="FA3491" s="1"/>
      <c r="FB3491" s="1"/>
      <c r="FC3491" s="1"/>
      <c r="FD3491" s="1"/>
      <c r="FE3491" s="1"/>
      <c r="FF3491" s="1"/>
      <c r="FG3491" s="1"/>
      <c r="FH3491" s="1"/>
      <c r="FI3491" s="1"/>
      <c r="FJ3491" s="1"/>
    </row>
    <row r="3492" spans="1:166" x14ac:dyDescent="0.15">
      <c r="A3492" s="65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8"/>
      <c r="M3492" s="12"/>
      <c r="N3492" s="12"/>
      <c r="O3492" s="18"/>
      <c r="P3492" s="14"/>
      <c r="Q3492" s="27"/>
      <c r="R3492" s="14"/>
      <c r="S3492" s="4"/>
      <c r="T3492" s="5"/>
      <c r="U3492" s="10"/>
      <c r="V3492" s="10"/>
      <c r="W3492" s="10"/>
      <c r="X3492" s="50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0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  <c r="EY3492" s="1"/>
      <c r="EZ3492" s="1"/>
      <c r="FA3492" s="1"/>
      <c r="FB3492" s="1"/>
      <c r="FC3492" s="1"/>
      <c r="FD3492" s="1"/>
      <c r="FE3492" s="1"/>
      <c r="FF3492" s="1"/>
      <c r="FG3492" s="1"/>
      <c r="FH3492" s="1"/>
      <c r="FI3492" s="1"/>
      <c r="FJ3492" s="1"/>
    </row>
    <row r="3493" spans="1:166" x14ac:dyDescent="0.15">
      <c r="A3493" s="65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8"/>
      <c r="M3493" s="12"/>
      <c r="N3493" s="12"/>
      <c r="O3493" s="18"/>
      <c r="P3493" s="14"/>
      <c r="Q3493" s="27"/>
      <c r="R3493" s="14"/>
      <c r="S3493" s="4"/>
      <c r="T3493" s="5"/>
      <c r="U3493" s="10"/>
      <c r="V3493" s="10"/>
      <c r="W3493" s="10"/>
      <c r="X3493" s="50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0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  <c r="EY3493" s="1"/>
      <c r="EZ3493" s="1"/>
      <c r="FA3493" s="1"/>
      <c r="FB3493" s="1"/>
      <c r="FC3493" s="1"/>
      <c r="FD3493" s="1"/>
      <c r="FE3493" s="1"/>
      <c r="FF3493" s="1"/>
      <c r="FG3493" s="1"/>
      <c r="FH3493" s="1"/>
      <c r="FI3493" s="1"/>
      <c r="FJ3493" s="1"/>
    </row>
    <row r="3494" spans="1:166" x14ac:dyDescent="0.15">
      <c r="A3494" s="65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8"/>
      <c r="M3494" s="12"/>
      <c r="N3494" s="12"/>
      <c r="O3494" s="18"/>
      <c r="P3494" s="14"/>
      <c r="Q3494" s="27"/>
      <c r="R3494" s="14"/>
      <c r="S3494" s="4"/>
      <c r="T3494" s="5"/>
      <c r="U3494" s="10"/>
      <c r="V3494" s="10"/>
      <c r="W3494" s="10"/>
      <c r="X3494" s="50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0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  <c r="EY3494" s="1"/>
      <c r="EZ3494" s="1"/>
      <c r="FA3494" s="1"/>
      <c r="FB3494" s="1"/>
      <c r="FC3494" s="1"/>
      <c r="FD3494" s="1"/>
      <c r="FE3494" s="1"/>
      <c r="FF3494" s="1"/>
      <c r="FG3494" s="1"/>
      <c r="FH3494" s="1"/>
      <c r="FI3494" s="1"/>
      <c r="FJ3494" s="1"/>
    </row>
    <row r="3495" spans="1:166" x14ac:dyDescent="0.15">
      <c r="A3495" s="65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8"/>
      <c r="M3495" s="12"/>
      <c r="N3495" s="12"/>
      <c r="O3495" s="18"/>
      <c r="P3495" s="14"/>
      <c r="Q3495" s="27"/>
      <c r="R3495" s="14"/>
      <c r="S3495" s="4"/>
      <c r="T3495" s="5"/>
      <c r="U3495" s="10"/>
      <c r="V3495" s="10"/>
      <c r="W3495" s="10"/>
      <c r="X3495" s="50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0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  <c r="EY3495" s="1"/>
      <c r="EZ3495" s="1"/>
      <c r="FA3495" s="1"/>
      <c r="FB3495" s="1"/>
      <c r="FC3495" s="1"/>
      <c r="FD3495" s="1"/>
      <c r="FE3495" s="1"/>
      <c r="FF3495" s="1"/>
      <c r="FG3495" s="1"/>
      <c r="FH3495" s="1"/>
      <c r="FI3495" s="1"/>
      <c r="FJ3495" s="1"/>
    </row>
    <row r="3496" spans="1:166" x14ac:dyDescent="0.15">
      <c r="A3496" s="65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8"/>
      <c r="M3496" s="12"/>
      <c r="N3496" s="12"/>
      <c r="O3496" s="18"/>
      <c r="P3496" s="14"/>
      <c r="Q3496" s="27"/>
      <c r="R3496" s="14"/>
      <c r="S3496" s="4"/>
      <c r="T3496" s="5"/>
      <c r="U3496" s="10"/>
      <c r="V3496" s="10"/>
      <c r="W3496" s="10"/>
      <c r="X3496" s="50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0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  <c r="EY3496" s="1"/>
      <c r="EZ3496" s="1"/>
      <c r="FA3496" s="1"/>
      <c r="FB3496" s="1"/>
      <c r="FC3496" s="1"/>
      <c r="FD3496" s="1"/>
      <c r="FE3496" s="1"/>
      <c r="FF3496" s="1"/>
      <c r="FG3496" s="1"/>
      <c r="FH3496" s="1"/>
      <c r="FI3496" s="1"/>
      <c r="FJ3496" s="1"/>
    </row>
    <row r="3497" spans="1:166" x14ac:dyDescent="0.15">
      <c r="A3497" s="65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8"/>
      <c r="M3497" s="12"/>
      <c r="N3497" s="12"/>
      <c r="O3497" s="18"/>
      <c r="P3497" s="14"/>
      <c r="Q3497" s="27"/>
      <c r="R3497" s="14"/>
      <c r="S3497" s="4"/>
      <c r="T3497" s="5"/>
      <c r="U3497" s="10"/>
      <c r="V3497" s="10"/>
      <c r="W3497" s="10"/>
      <c r="X3497" s="50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0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  <c r="EY3497" s="1"/>
      <c r="EZ3497" s="1"/>
      <c r="FA3497" s="1"/>
      <c r="FB3497" s="1"/>
      <c r="FC3497" s="1"/>
      <c r="FD3497" s="1"/>
      <c r="FE3497" s="1"/>
      <c r="FF3497" s="1"/>
      <c r="FG3497" s="1"/>
      <c r="FH3497" s="1"/>
      <c r="FI3497" s="1"/>
      <c r="FJ3497" s="1"/>
    </row>
    <row r="3498" spans="1:166" x14ac:dyDescent="0.15">
      <c r="A3498" s="65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8"/>
      <c r="M3498" s="12"/>
      <c r="N3498" s="12"/>
      <c r="O3498" s="18"/>
      <c r="P3498" s="14"/>
      <c r="Q3498" s="27"/>
      <c r="R3498" s="14"/>
      <c r="S3498" s="4"/>
      <c r="T3498" s="5"/>
      <c r="U3498" s="10"/>
      <c r="V3498" s="10"/>
      <c r="W3498" s="10"/>
      <c r="X3498" s="50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0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  <c r="EY3498" s="1"/>
      <c r="EZ3498" s="1"/>
      <c r="FA3498" s="1"/>
      <c r="FB3498" s="1"/>
      <c r="FC3498" s="1"/>
      <c r="FD3498" s="1"/>
      <c r="FE3498" s="1"/>
      <c r="FF3498" s="1"/>
      <c r="FG3498" s="1"/>
      <c r="FH3498" s="1"/>
      <c r="FI3498" s="1"/>
      <c r="FJ3498" s="1"/>
    </row>
    <row r="3499" spans="1:166" x14ac:dyDescent="0.15">
      <c r="A3499" s="65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8"/>
      <c r="M3499" s="12"/>
      <c r="N3499" s="12"/>
      <c r="O3499" s="18"/>
      <c r="P3499" s="14"/>
      <c r="Q3499" s="27"/>
      <c r="R3499" s="14"/>
      <c r="S3499" s="4"/>
      <c r="T3499" s="5"/>
      <c r="U3499" s="10"/>
      <c r="V3499" s="10"/>
      <c r="W3499" s="10"/>
      <c r="X3499" s="50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0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  <c r="EY3499" s="1"/>
      <c r="EZ3499" s="1"/>
      <c r="FA3499" s="1"/>
      <c r="FB3499" s="1"/>
      <c r="FC3499" s="1"/>
      <c r="FD3499" s="1"/>
      <c r="FE3499" s="1"/>
      <c r="FF3499" s="1"/>
      <c r="FG3499" s="1"/>
      <c r="FH3499" s="1"/>
      <c r="FI3499" s="1"/>
      <c r="FJ3499" s="1"/>
    </row>
    <row r="3500" spans="1:166" x14ac:dyDescent="0.15">
      <c r="A3500" s="65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8"/>
      <c r="M3500" s="12"/>
      <c r="N3500" s="12"/>
      <c r="O3500" s="18"/>
      <c r="P3500" s="14"/>
      <c r="Q3500" s="27"/>
      <c r="R3500" s="14"/>
      <c r="S3500" s="4"/>
      <c r="T3500" s="5"/>
      <c r="U3500" s="10"/>
      <c r="V3500" s="10"/>
      <c r="W3500" s="10"/>
      <c r="X3500" s="50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0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  <c r="EY3500" s="1"/>
      <c r="EZ3500" s="1"/>
      <c r="FA3500" s="1"/>
      <c r="FB3500" s="1"/>
      <c r="FC3500" s="1"/>
      <c r="FD3500" s="1"/>
      <c r="FE3500" s="1"/>
      <c r="FF3500" s="1"/>
      <c r="FG3500" s="1"/>
      <c r="FH3500" s="1"/>
      <c r="FI3500" s="1"/>
      <c r="FJ3500" s="1"/>
    </row>
    <row r="3501" spans="1:166" x14ac:dyDescent="0.15">
      <c r="A3501" s="65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8"/>
      <c r="M3501" s="12"/>
      <c r="N3501" s="12"/>
      <c r="O3501" s="18"/>
      <c r="P3501" s="14"/>
      <c r="Q3501" s="27"/>
      <c r="R3501" s="14"/>
      <c r="S3501" s="4"/>
      <c r="T3501" s="5"/>
      <c r="U3501" s="10"/>
      <c r="V3501" s="10"/>
      <c r="W3501" s="10"/>
      <c r="X3501" s="50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0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  <c r="EY3501" s="1"/>
      <c r="EZ3501" s="1"/>
      <c r="FA3501" s="1"/>
      <c r="FB3501" s="1"/>
      <c r="FC3501" s="1"/>
      <c r="FD3501" s="1"/>
      <c r="FE3501" s="1"/>
      <c r="FF3501" s="1"/>
      <c r="FG3501" s="1"/>
      <c r="FH3501" s="1"/>
      <c r="FI3501" s="1"/>
      <c r="FJ3501" s="1"/>
    </row>
    <row r="3502" spans="1:166" x14ac:dyDescent="0.15">
      <c r="A3502" s="65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8"/>
      <c r="M3502" s="12"/>
      <c r="N3502" s="12"/>
      <c r="O3502" s="18"/>
      <c r="P3502" s="14"/>
      <c r="Q3502" s="27"/>
      <c r="R3502" s="14"/>
      <c r="S3502" s="4"/>
      <c r="T3502" s="5"/>
      <c r="U3502" s="10"/>
      <c r="V3502" s="10"/>
      <c r="W3502" s="10"/>
      <c r="X3502" s="50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0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  <c r="EY3502" s="1"/>
      <c r="EZ3502" s="1"/>
      <c r="FA3502" s="1"/>
      <c r="FB3502" s="1"/>
      <c r="FC3502" s="1"/>
      <c r="FD3502" s="1"/>
      <c r="FE3502" s="1"/>
      <c r="FF3502" s="1"/>
      <c r="FG3502" s="1"/>
      <c r="FH3502" s="1"/>
      <c r="FI3502" s="1"/>
      <c r="FJ3502" s="1"/>
    </row>
    <row r="3503" spans="1:166" x14ac:dyDescent="0.15">
      <c r="A3503" s="65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8"/>
      <c r="M3503" s="12"/>
      <c r="N3503" s="12"/>
      <c r="O3503" s="18"/>
      <c r="P3503" s="14"/>
      <c r="Q3503" s="27"/>
      <c r="R3503" s="14"/>
      <c r="S3503" s="4"/>
      <c r="T3503" s="5"/>
      <c r="U3503" s="10"/>
      <c r="V3503" s="10"/>
      <c r="W3503" s="10"/>
      <c r="X3503" s="50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0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  <c r="EY3503" s="1"/>
      <c r="EZ3503" s="1"/>
      <c r="FA3503" s="1"/>
      <c r="FB3503" s="1"/>
      <c r="FC3503" s="1"/>
      <c r="FD3503" s="1"/>
      <c r="FE3503" s="1"/>
      <c r="FF3503" s="1"/>
      <c r="FG3503" s="1"/>
      <c r="FH3503" s="1"/>
      <c r="FI3503" s="1"/>
      <c r="FJ3503" s="1"/>
    </row>
    <row r="3504" spans="1:166" x14ac:dyDescent="0.15">
      <c r="A3504" s="65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8"/>
      <c r="M3504" s="12"/>
      <c r="N3504" s="12"/>
      <c r="O3504" s="18"/>
      <c r="P3504" s="14"/>
      <c r="Q3504" s="27"/>
      <c r="R3504" s="14"/>
      <c r="S3504" s="4"/>
      <c r="T3504" s="5"/>
      <c r="U3504" s="10"/>
      <c r="V3504" s="10"/>
      <c r="W3504" s="10"/>
      <c r="X3504" s="50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0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  <c r="EY3504" s="1"/>
      <c r="EZ3504" s="1"/>
      <c r="FA3504" s="1"/>
      <c r="FB3504" s="1"/>
      <c r="FC3504" s="1"/>
      <c r="FD3504" s="1"/>
      <c r="FE3504" s="1"/>
      <c r="FF3504" s="1"/>
      <c r="FG3504" s="1"/>
      <c r="FH3504" s="1"/>
      <c r="FI3504" s="1"/>
      <c r="FJ3504" s="1"/>
    </row>
    <row r="3505" spans="1:166" x14ac:dyDescent="0.15">
      <c r="A3505" s="65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8"/>
      <c r="M3505" s="12"/>
      <c r="N3505" s="12"/>
      <c r="O3505" s="18"/>
      <c r="P3505" s="14"/>
      <c r="Q3505" s="27"/>
      <c r="R3505" s="14"/>
      <c r="S3505" s="4"/>
      <c r="T3505" s="5"/>
      <c r="U3505" s="10"/>
      <c r="V3505" s="10"/>
      <c r="W3505" s="10"/>
      <c r="X3505" s="50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0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  <c r="EY3505" s="1"/>
      <c r="EZ3505" s="1"/>
      <c r="FA3505" s="1"/>
      <c r="FB3505" s="1"/>
      <c r="FC3505" s="1"/>
      <c r="FD3505" s="1"/>
      <c r="FE3505" s="1"/>
      <c r="FF3505" s="1"/>
      <c r="FG3505" s="1"/>
      <c r="FH3505" s="1"/>
      <c r="FI3505" s="1"/>
      <c r="FJ3505" s="1"/>
    </row>
    <row r="3506" spans="1:166" x14ac:dyDescent="0.15">
      <c r="A3506" s="65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8"/>
      <c r="M3506" s="12"/>
      <c r="N3506" s="12"/>
      <c r="O3506" s="18"/>
      <c r="P3506" s="14"/>
      <c r="Q3506" s="27"/>
      <c r="R3506" s="14"/>
      <c r="S3506" s="4"/>
      <c r="T3506" s="5"/>
      <c r="U3506" s="10"/>
      <c r="V3506" s="10"/>
      <c r="W3506" s="10"/>
      <c r="X3506" s="50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0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  <c r="EY3506" s="1"/>
      <c r="EZ3506" s="1"/>
      <c r="FA3506" s="1"/>
      <c r="FB3506" s="1"/>
      <c r="FC3506" s="1"/>
      <c r="FD3506" s="1"/>
      <c r="FE3506" s="1"/>
      <c r="FF3506" s="1"/>
      <c r="FG3506" s="1"/>
      <c r="FH3506" s="1"/>
      <c r="FI3506" s="1"/>
      <c r="FJ3506" s="1"/>
    </row>
    <row r="3507" spans="1:166" x14ac:dyDescent="0.15">
      <c r="A3507" s="65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8"/>
      <c r="M3507" s="12"/>
      <c r="N3507" s="12"/>
      <c r="O3507" s="18"/>
      <c r="P3507" s="14"/>
      <c r="Q3507" s="27"/>
      <c r="R3507" s="14"/>
      <c r="S3507" s="4"/>
      <c r="T3507" s="5"/>
      <c r="U3507" s="10"/>
      <c r="V3507" s="10"/>
      <c r="W3507" s="10"/>
      <c r="X3507" s="50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0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  <c r="EY3507" s="1"/>
      <c r="EZ3507" s="1"/>
      <c r="FA3507" s="1"/>
      <c r="FB3507" s="1"/>
      <c r="FC3507" s="1"/>
      <c r="FD3507" s="1"/>
      <c r="FE3507" s="1"/>
      <c r="FF3507" s="1"/>
      <c r="FG3507" s="1"/>
      <c r="FH3507" s="1"/>
      <c r="FI3507" s="1"/>
      <c r="FJ3507" s="1"/>
    </row>
    <row r="3508" spans="1:166" x14ac:dyDescent="0.15">
      <c r="A3508" s="65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8"/>
      <c r="M3508" s="12"/>
      <c r="N3508" s="12"/>
      <c r="O3508" s="18"/>
      <c r="P3508" s="14"/>
      <c r="Q3508" s="27"/>
      <c r="R3508" s="14"/>
      <c r="S3508" s="4"/>
      <c r="T3508" s="5"/>
      <c r="U3508" s="10"/>
      <c r="V3508" s="10"/>
      <c r="W3508" s="10"/>
      <c r="X3508" s="50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0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  <c r="EY3508" s="1"/>
      <c r="EZ3508" s="1"/>
      <c r="FA3508" s="1"/>
      <c r="FB3508" s="1"/>
      <c r="FC3508" s="1"/>
      <c r="FD3508" s="1"/>
      <c r="FE3508" s="1"/>
      <c r="FF3508" s="1"/>
      <c r="FG3508" s="1"/>
      <c r="FH3508" s="1"/>
      <c r="FI3508" s="1"/>
      <c r="FJ3508" s="1"/>
    </row>
    <row r="3509" spans="1:166" x14ac:dyDescent="0.15">
      <c r="A3509" s="65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8"/>
      <c r="M3509" s="12"/>
      <c r="N3509" s="12"/>
      <c r="O3509" s="18"/>
      <c r="P3509" s="14"/>
      <c r="Q3509" s="27"/>
      <c r="R3509" s="14"/>
      <c r="S3509" s="4"/>
      <c r="T3509" s="5"/>
      <c r="U3509" s="10"/>
      <c r="V3509" s="10"/>
      <c r="W3509" s="10"/>
      <c r="X3509" s="50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0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  <c r="EY3509" s="1"/>
      <c r="EZ3509" s="1"/>
      <c r="FA3509" s="1"/>
      <c r="FB3509" s="1"/>
      <c r="FC3509" s="1"/>
      <c r="FD3509" s="1"/>
      <c r="FE3509" s="1"/>
      <c r="FF3509" s="1"/>
      <c r="FG3509" s="1"/>
      <c r="FH3509" s="1"/>
      <c r="FI3509" s="1"/>
      <c r="FJ3509" s="1"/>
    </row>
    <row r="3510" spans="1:166" x14ac:dyDescent="0.15">
      <c r="A3510" s="65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8"/>
      <c r="M3510" s="12"/>
      <c r="N3510" s="12"/>
      <c r="O3510" s="18"/>
      <c r="P3510" s="14"/>
      <c r="Q3510" s="27"/>
      <c r="R3510" s="14"/>
      <c r="S3510" s="4"/>
      <c r="T3510" s="5"/>
      <c r="U3510" s="10"/>
      <c r="V3510" s="10"/>
      <c r="W3510" s="10"/>
      <c r="X3510" s="50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0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  <c r="EY3510" s="1"/>
      <c r="EZ3510" s="1"/>
      <c r="FA3510" s="1"/>
      <c r="FB3510" s="1"/>
      <c r="FC3510" s="1"/>
      <c r="FD3510" s="1"/>
      <c r="FE3510" s="1"/>
      <c r="FF3510" s="1"/>
      <c r="FG3510" s="1"/>
      <c r="FH3510" s="1"/>
      <c r="FI3510" s="1"/>
      <c r="FJ3510" s="1"/>
    </row>
    <row r="3511" spans="1:166" x14ac:dyDescent="0.15">
      <c r="A3511" s="65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8"/>
      <c r="M3511" s="12"/>
      <c r="N3511" s="12"/>
      <c r="O3511" s="18"/>
      <c r="P3511" s="14"/>
      <c r="Q3511" s="27"/>
      <c r="R3511" s="14"/>
      <c r="S3511" s="4"/>
      <c r="T3511" s="5"/>
      <c r="U3511" s="10"/>
      <c r="V3511" s="10"/>
      <c r="W3511" s="10"/>
      <c r="X3511" s="50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0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  <c r="EY3511" s="1"/>
      <c r="EZ3511" s="1"/>
      <c r="FA3511" s="1"/>
      <c r="FB3511" s="1"/>
      <c r="FC3511" s="1"/>
      <c r="FD3511" s="1"/>
      <c r="FE3511" s="1"/>
      <c r="FF3511" s="1"/>
      <c r="FG3511" s="1"/>
      <c r="FH3511" s="1"/>
      <c r="FI3511" s="1"/>
      <c r="FJ3511" s="1"/>
    </row>
    <row r="3512" spans="1:166" x14ac:dyDescent="0.15">
      <c r="A3512" s="65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8"/>
      <c r="M3512" s="12"/>
      <c r="N3512" s="12"/>
      <c r="O3512" s="18"/>
      <c r="P3512" s="14"/>
      <c r="Q3512" s="27"/>
      <c r="R3512" s="14"/>
      <c r="S3512" s="4"/>
      <c r="T3512" s="5"/>
      <c r="U3512" s="10"/>
      <c r="V3512" s="10"/>
      <c r="W3512" s="10"/>
      <c r="X3512" s="50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0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  <c r="EY3512" s="1"/>
      <c r="EZ3512" s="1"/>
      <c r="FA3512" s="1"/>
      <c r="FB3512" s="1"/>
      <c r="FC3512" s="1"/>
      <c r="FD3512" s="1"/>
      <c r="FE3512" s="1"/>
      <c r="FF3512" s="1"/>
      <c r="FG3512" s="1"/>
      <c r="FH3512" s="1"/>
      <c r="FI3512" s="1"/>
      <c r="FJ3512" s="1"/>
    </row>
    <row r="3513" spans="1:166" x14ac:dyDescent="0.15">
      <c r="A3513" s="65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8"/>
      <c r="M3513" s="12"/>
      <c r="N3513" s="12"/>
      <c r="O3513" s="18"/>
      <c r="P3513" s="14"/>
      <c r="Q3513" s="27"/>
      <c r="R3513" s="14"/>
      <c r="S3513" s="4"/>
      <c r="T3513" s="5"/>
      <c r="U3513" s="10"/>
      <c r="V3513" s="10"/>
      <c r="W3513" s="10"/>
      <c r="X3513" s="50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0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  <c r="EY3513" s="1"/>
      <c r="EZ3513" s="1"/>
      <c r="FA3513" s="1"/>
      <c r="FB3513" s="1"/>
      <c r="FC3513" s="1"/>
      <c r="FD3513" s="1"/>
      <c r="FE3513" s="1"/>
      <c r="FF3513" s="1"/>
      <c r="FG3513" s="1"/>
      <c r="FH3513" s="1"/>
      <c r="FI3513" s="1"/>
      <c r="FJ3513" s="1"/>
    </row>
    <row r="3514" spans="1:166" x14ac:dyDescent="0.15">
      <c r="A3514" s="65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8"/>
      <c r="M3514" s="12"/>
      <c r="N3514" s="12"/>
      <c r="O3514" s="18"/>
      <c r="P3514" s="14"/>
      <c r="Q3514" s="27"/>
      <c r="R3514" s="14"/>
      <c r="S3514" s="4"/>
      <c r="T3514" s="5"/>
      <c r="U3514" s="10"/>
      <c r="V3514" s="10"/>
      <c r="W3514" s="10"/>
      <c r="X3514" s="50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0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  <c r="EY3514" s="1"/>
      <c r="EZ3514" s="1"/>
      <c r="FA3514" s="1"/>
      <c r="FB3514" s="1"/>
      <c r="FC3514" s="1"/>
      <c r="FD3514" s="1"/>
      <c r="FE3514" s="1"/>
      <c r="FF3514" s="1"/>
      <c r="FG3514" s="1"/>
      <c r="FH3514" s="1"/>
      <c r="FI3514" s="1"/>
      <c r="FJ3514" s="1"/>
    </row>
    <row r="3515" spans="1:166" x14ac:dyDescent="0.15">
      <c r="A3515" s="65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8"/>
      <c r="M3515" s="12"/>
      <c r="N3515" s="12"/>
      <c r="O3515" s="18"/>
      <c r="P3515" s="14"/>
      <c r="Q3515" s="27"/>
      <c r="R3515" s="14"/>
      <c r="S3515" s="4"/>
      <c r="T3515" s="5"/>
      <c r="U3515" s="10"/>
      <c r="V3515" s="10"/>
      <c r="W3515" s="10"/>
      <c r="X3515" s="50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0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  <c r="EY3515" s="1"/>
      <c r="EZ3515" s="1"/>
      <c r="FA3515" s="1"/>
      <c r="FB3515" s="1"/>
      <c r="FC3515" s="1"/>
      <c r="FD3515" s="1"/>
      <c r="FE3515" s="1"/>
      <c r="FF3515" s="1"/>
      <c r="FG3515" s="1"/>
      <c r="FH3515" s="1"/>
      <c r="FI3515" s="1"/>
      <c r="FJ3515" s="1"/>
    </row>
    <row r="3516" spans="1:166" x14ac:dyDescent="0.15">
      <c r="A3516" s="65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8"/>
      <c r="M3516" s="12"/>
      <c r="N3516" s="12"/>
      <c r="O3516" s="18"/>
      <c r="P3516" s="14"/>
      <c r="Q3516" s="27"/>
      <c r="R3516" s="14"/>
      <c r="S3516" s="4"/>
      <c r="T3516" s="5"/>
      <c r="U3516" s="10"/>
      <c r="V3516" s="10"/>
      <c r="W3516" s="10"/>
      <c r="X3516" s="50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0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  <c r="EY3516" s="1"/>
      <c r="EZ3516" s="1"/>
      <c r="FA3516" s="1"/>
      <c r="FB3516" s="1"/>
      <c r="FC3516" s="1"/>
      <c r="FD3516" s="1"/>
      <c r="FE3516" s="1"/>
      <c r="FF3516" s="1"/>
      <c r="FG3516" s="1"/>
      <c r="FH3516" s="1"/>
      <c r="FI3516" s="1"/>
      <c r="FJ3516" s="1"/>
    </row>
    <row r="3517" spans="1:166" x14ac:dyDescent="0.15">
      <c r="A3517" s="65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8"/>
      <c r="M3517" s="12"/>
      <c r="N3517" s="12"/>
      <c r="O3517" s="18"/>
      <c r="P3517" s="14"/>
      <c r="Q3517" s="27"/>
      <c r="R3517" s="14"/>
      <c r="S3517" s="4"/>
      <c r="T3517" s="5"/>
      <c r="U3517" s="10"/>
      <c r="V3517" s="10"/>
      <c r="W3517" s="10"/>
      <c r="X3517" s="50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0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  <c r="EY3517" s="1"/>
      <c r="EZ3517" s="1"/>
      <c r="FA3517" s="1"/>
      <c r="FB3517" s="1"/>
      <c r="FC3517" s="1"/>
      <c r="FD3517" s="1"/>
      <c r="FE3517" s="1"/>
      <c r="FF3517" s="1"/>
      <c r="FG3517" s="1"/>
      <c r="FH3517" s="1"/>
      <c r="FI3517" s="1"/>
      <c r="FJ3517" s="1"/>
    </row>
    <row r="3518" spans="1:166" x14ac:dyDescent="0.15">
      <c r="A3518" s="65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8"/>
      <c r="M3518" s="12"/>
      <c r="N3518" s="12"/>
      <c r="O3518" s="18"/>
      <c r="P3518" s="14"/>
      <c r="Q3518" s="27"/>
      <c r="R3518" s="14"/>
      <c r="S3518" s="4"/>
      <c r="T3518" s="5"/>
      <c r="U3518" s="10"/>
      <c r="V3518" s="10"/>
      <c r="W3518" s="10"/>
      <c r="X3518" s="50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0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  <c r="EY3518" s="1"/>
      <c r="EZ3518" s="1"/>
      <c r="FA3518" s="1"/>
      <c r="FB3518" s="1"/>
      <c r="FC3518" s="1"/>
      <c r="FD3518" s="1"/>
      <c r="FE3518" s="1"/>
      <c r="FF3518" s="1"/>
      <c r="FG3518" s="1"/>
      <c r="FH3518" s="1"/>
      <c r="FI3518" s="1"/>
      <c r="FJ3518" s="1"/>
    </row>
    <row r="3519" spans="1:166" x14ac:dyDescent="0.15">
      <c r="A3519" s="65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8"/>
      <c r="M3519" s="12"/>
      <c r="N3519" s="12"/>
      <c r="O3519" s="18"/>
      <c r="P3519" s="14"/>
      <c r="Q3519" s="27"/>
      <c r="R3519" s="14"/>
      <c r="S3519" s="4"/>
      <c r="T3519" s="5"/>
      <c r="U3519" s="10"/>
      <c r="V3519" s="10"/>
      <c r="W3519" s="10"/>
      <c r="X3519" s="50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0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  <c r="EY3519" s="1"/>
      <c r="EZ3519" s="1"/>
      <c r="FA3519" s="1"/>
      <c r="FB3519" s="1"/>
      <c r="FC3519" s="1"/>
      <c r="FD3519" s="1"/>
      <c r="FE3519" s="1"/>
      <c r="FF3519" s="1"/>
      <c r="FG3519" s="1"/>
      <c r="FH3519" s="1"/>
      <c r="FI3519" s="1"/>
      <c r="FJ3519" s="1"/>
    </row>
    <row r="3520" spans="1:166" x14ac:dyDescent="0.15">
      <c r="A3520" s="65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8"/>
      <c r="M3520" s="12"/>
      <c r="N3520" s="12"/>
      <c r="O3520" s="18"/>
      <c r="P3520" s="14"/>
      <c r="Q3520" s="27"/>
      <c r="R3520" s="14"/>
      <c r="S3520" s="4"/>
      <c r="T3520" s="5"/>
      <c r="U3520" s="10"/>
      <c r="V3520" s="10"/>
      <c r="W3520" s="10"/>
      <c r="X3520" s="50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0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  <c r="EY3520" s="1"/>
      <c r="EZ3520" s="1"/>
      <c r="FA3520" s="1"/>
      <c r="FB3520" s="1"/>
      <c r="FC3520" s="1"/>
      <c r="FD3520" s="1"/>
      <c r="FE3520" s="1"/>
      <c r="FF3520" s="1"/>
      <c r="FG3520" s="1"/>
      <c r="FH3520" s="1"/>
      <c r="FI3520" s="1"/>
      <c r="FJ3520" s="1"/>
    </row>
    <row r="3521" spans="1:166" x14ac:dyDescent="0.15">
      <c r="A3521" s="65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8"/>
      <c r="M3521" s="12"/>
      <c r="N3521" s="12"/>
      <c r="O3521" s="18"/>
      <c r="P3521" s="14"/>
      <c r="Q3521" s="27"/>
      <c r="R3521" s="14"/>
      <c r="S3521" s="4"/>
      <c r="T3521" s="5"/>
      <c r="U3521" s="10"/>
      <c r="V3521" s="10"/>
      <c r="W3521" s="10"/>
      <c r="X3521" s="50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0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  <c r="EY3521" s="1"/>
      <c r="EZ3521" s="1"/>
      <c r="FA3521" s="1"/>
      <c r="FB3521" s="1"/>
      <c r="FC3521" s="1"/>
      <c r="FD3521" s="1"/>
      <c r="FE3521" s="1"/>
      <c r="FF3521" s="1"/>
      <c r="FG3521" s="1"/>
      <c r="FH3521" s="1"/>
      <c r="FI3521" s="1"/>
      <c r="FJ3521" s="1"/>
    </row>
    <row r="3522" spans="1:166" x14ac:dyDescent="0.15">
      <c r="A3522" s="65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8"/>
      <c r="M3522" s="12"/>
      <c r="N3522" s="12"/>
      <c r="O3522" s="18"/>
      <c r="P3522" s="14"/>
      <c r="Q3522" s="27"/>
      <c r="R3522" s="14"/>
      <c r="S3522" s="4"/>
      <c r="T3522" s="5"/>
      <c r="U3522" s="10"/>
      <c r="V3522" s="10"/>
      <c r="W3522" s="10"/>
      <c r="X3522" s="50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0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  <c r="EY3522" s="1"/>
      <c r="EZ3522" s="1"/>
      <c r="FA3522" s="1"/>
      <c r="FB3522" s="1"/>
      <c r="FC3522" s="1"/>
      <c r="FD3522" s="1"/>
      <c r="FE3522" s="1"/>
      <c r="FF3522" s="1"/>
      <c r="FG3522" s="1"/>
      <c r="FH3522" s="1"/>
      <c r="FI3522" s="1"/>
      <c r="FJ3522" s="1"/>
    </row>
    <row r="3523" spans="1:166" x14ac:dyDescent="0.15">
      <c r="A3523" s="65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8"/>
      <c r="M3523" s="12"/>
      <c r="N3523" s="12"/>
      <c r="O3523" s="18"/>
      <c r="P3523" s="14"/>
      <c r="Q3523" s="27"/>
      <c r="R3523" s="14"/>
      <c r="S3523" s="4"/>
      <c r="T3523" s="5"/>
      <c r="U3523" s="10"/>
      <c r="V3523" s="10"/>
      <c r="W3523" s="10"/>
      <c r="X3523" s="50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0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  <c r="EY3523" s="1"/>
      <c r="EZ3523" s="1"/>
      <c r="FA3523" s="1"/>
      <c r="FB3523" s="1"/>
      <c r="FC3523" s="1"/>
      <c r="FD3523" s="1"/>
      <c r="FE3523" s="1"/>
      <c r="FF3523" s="1"/>
      <c r="FG3523" s="1"/>
      <c r="FH3523" s="1"/>
      <c r="FI3523" s="1"/>
      <c r="FJ3523" s="1"/>
    </row>
    <row r="3524" spans="1:166" x14ac:dyDescent="0.15">
      <c r="A3524" s="65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8"/>
      <c r="M3524" s="12"/>
      <c r="N3524" s="12"/>
      <c r="O3524" s="18"/>
      <c r="P3524" s="14"/>
      <c r="Q3524" s="27"/>
      <c r="R3524" s="14"/>
      <c r="S3524" s="4"/>
      <c r="T3524" s="5"/>
      <c r="U3524" s="10"/>
      <c r="V3524" s="10"/>
      <c r="W3524" s="10"/>
      <c r="X3524" s="50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0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  <c r="EY3524" s="1"/>
      <c r="EZ3524" s="1"/>
      <c r="FA3524" s="1"/>
      <c r="FB3524" s="1"/>
      <c r="FC3524" s="1"/>
      <c r="FD3524" s="1"/>
      <c r="FE3524" s="1"/>
      <c r="FF3524" s="1"/>
      <c r="FG3524" s="1"/>
      <c r="FH3524" s="1"/>
      <c r="FI3524" s="1"/>
      <c r="FJ3524" s="1"/>
    </row>
    <row r="3525" spans="1:166" x14ac:dyDescent="0.15">
      <c r="A3525" s="65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8"/>
      <c r="M3525" s="12"/>
      <c r="N3525" s="12"/>
      <c r="O3525" s="18"/>
      <c r="P3525" s="14"/>
      <c r="Q3525" s="27"/>
      <c r="R3525" s="14"/>
      <c r="S3525" s="4"/>
      <c r="T3525" s="5"/>
      <c r="U3525" s="10"/>
      <c r="V3525" s="10"/>
      <c r="W3525" s="10"/>
      <c r="X3525" s="50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0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  <c r="EY3525" s="1"/>
      <c r="EZ3525" s="1"/>
      <c r="FA3525" s="1"/>
      <c r="FB3525" s="1"/>
      <c r="FC3525" s="1"/>
      <c r="FD3525" s="1"/>
      <c r="FE3525" s="1"/>
      <c r="FF3525" s="1"/>
      <c r="FG3525" s="1"/>
      <c r="FH3525" s="1"/>
      <c r="FI3525" s="1"/>
      <c r="FJ3525" s="1"/>
    </row>
    <row r="3526" spans="1:166" x14ac:dyDescent="0.15">
      <c r="A3526" s="65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8"/>
      <c r="M3526" s="12"/>
      <c r="N3526" s="12"/>
      <c r="O3526" s="18"/>
      <c r="P3526" s="14"/>
      <c r="Q3526" s="27"/>
      <c r="R3526" s="14"/>
      <c r="S3526" s="4"/>
      <c r="T3526" s="5"/>
      <c r="U3526" s="10"/>
      <c r="V3526" s="10"/>
      <c r="W3526" s="10"/>
      <c r="X3526" s="50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0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  <c r="EY3526" s="1"/>
      <c r="EZ3526" s="1"/>
      <c r="FA3526" s="1"/>
      <c r="FB3526" s="1"/>
      <c r="FC3526" s="1"/>
      <c r="FD3526" s="1"/>
      <c r="FE3526" s="1"/>
      <c r="FF3526" s="1"/>
      <c r="FG3526" s="1"/>
      <c r="FH3526" s="1"/>
      <c r="FI3526" s="1"/>
      <c r="FJ3526" s="1"/>
    </row>
    <row r="3527" spans="1:166" x14ac:dyDescent="0.15">
      <c r="A3527" s="65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8"/>
      <c r="M3527" s="12"/>
      <c r="N3527" s="12"/>
      <c r="O3527" s="18"/>
      <c r="P3527" s="14"/>
      <c r="Q3527" s="27"/>
      <c r="R3527" s="14"/>
      <c r="S3527" s="4"/>
      <c r="T3527" s="5"/>
      <c r="U3527" s="10"/>
      <c r="V3527" s="10"/>
      <c r="W3527" s="10"/>
      <c r="X3527" s="50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0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  <c r="EY3527" s="1"/>
      <c r="EZ3527" s="1"/>
      <c r="FA3527" s="1"/>
      <c r="FB3527" s="1"/>
      <c r="FC3527" s="1"/>
      <c r="FD3527" s="1"/>
      <c r="FE3527" s="1"/>
      <c r="FF3527" s="1"/>
      <c r="FG3527" s="1"/>
      <c r="FH3527" s="1"/>
      <c r="FI3527" s="1"/>
      <c r="FJ3527" s="1"/>
    </row>
    <row r="3528" spans="1:166" x14ac:dyDescent="0.15">
      <c r="A3528" s="65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8"/>
      <c r="M3528" s="12"/>
      <c r="N3528" s="12"/>
      <c r="O3528" s="18"/>
      <c r="P3528" s="14"/>
      <c r="Q3528" s="27"/>
      <c r="R3528" s="14"/>
      <c r="S3528" s="4"/>
      <c r="T3528" s="5"/>
      <c r="U3528" s="10"/>
      <c r="V3528" s="10"/>
      <c r="W3528" s="10"/>
      <c r="X3528" s="50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0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  <c r="EY3528" s="1"/>
      <c r="EZ3528" s="1"/>
      <c r="FA3528" s="1"/>
      <c r="FB3528" s="1"/>
      <c r="FC3528" s="1"/>
      <c r="FD3528" s="1"/>
      <c r="FE3528" s="1"/>
      <c r="FF3528" s="1"/>
      <c r="FG3528" s="1"/>
      <c r="FH3528" s="1"/>
      <c r="FI3528" s="1"/>
      <c r="FJ3528" s="1"/>
    </row>
    <row r="3529" spans="1:166" x14ac:dyDescent="0.15">
      <c r="A3529" s="65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8"/>
      <c r="M3529" s="12"/>
      <c r="N3529" s="12"/>
      <c r="O3529" s="18"/>
      <c r="P3529" s="14"/>
      <c r="Q3529" s="27"/>
      <c r="R3529" s="14"/>
      <c r="S3529" s="4"/>
      <c r="T3529" s="5"/>
      <c r="U3529" s="10"/>
      <c r="V3529" s="10"/>
      <c r="W3529" s="10"/>
      <c r="X3529" s="50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0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  <c r="EY3529" s="1"/>
      <c r="EZ3529" s="1"/>
      <c r="FA3529" s="1"/>
      <c r="FB3529" s="1"/>
      <c r="FC3529" s="1"/>
      <c r="FD3529" s="1"/>
      <c r="FE3529" s="1"/>
      <c r="FF3529" s="1"/>
      <c r="FG3529" s="1"/>
      <c r="FH3529" s="1"/>
      <c r="FI3529" s="1"/>
      <c r="FJ3529" s="1"/>
    </row>
    <row r="3530" spans="1:166" x14ac:dyDescent="0.15">
      <c r="A3530" s="65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8"/>
      <c r="M3530" s="12"/>
      <c r="N3530" s="12"/>
      <c r="O3530" s="18"/>
      <c r="P3530" s="14"/>
      <c r="Q3530" s="27"/>
      <c r="R3530" s="14"/>
      <c r="S3530" s="4"/>
      <c r="T3530" s="5"/>
      <c r="U3530" s="10"/>
      <c r="V3530" s="10"/>
      <c r="W3530" s="10"/>
      <c r="X3530" s="50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0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  <c r="EY3530" s="1"/>
      <c r="EZ3530" s="1"/>
      <c r="FA3530" s="1"/>
      <c r="FB3530" s="1"/>
      <c r="FC3530" s="1"/>
      <c r="FD3530" s="1"/>
      <c r="FE3530" s="1"/>
      <c r="FF3530" s="1"/>
      <c r="FG3530" s="1"/>
      <c r="FH3530" s="1"/>
      <c r="FI3530" s="1"/>
      <c r="FJ3530" s="1"/>
    </row>
    <row r="3531" spans="1:166" x14ac:dyDescent="0.15">
      <c r="A3531" s="65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8"/>
      <c r="M3531" s="12"/>
      <c r="N3531" s="12"/>
      <c r="O3531" s="18"/>
      <c r="P3531" s="14"/>
      <c r="Q3531" s="27"/>
      <c r="R3531" s="14"/>
      <c r="S3531" s="4"/>
      <c r="T3531" s="5"/>
      <c r="U3531" s="10"/>
      <c r="V3531" s="10"/>
      <c r="W3531" s="10"/>
      <c r="X3531" s="50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0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  <c r="EY3531" s="1"/>
      <c r="EZ3531" s="1"/>
      <c r="FA3531" s="1"/>
      <c r="FB3531" s="1"/>
      <c r="FC3531" s="1"/>
      <c r="FD3531" s="1"/>
      <c r="FE3531" s="1"/>
      <c r="FF3531" s="1"/>
      <c r="FG3531" s="1"/>
      <c r="FH3531" s="1"/>
      <c r="FI3531" s="1"/>
      <c r="FJ3531" s="1"/>
    </row>
    <row r="3532" spans="1:166" x14ac:dyDescent="0.15">
      <c r="A3532" s="65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8"/>
      <c r="M3532" s="12"/>
      <c r="N3532" s="12"/>
      <c r="O3532" s="18"/>
      <c r="P3532" s="14"/>
      <c r="Q3532" s="27"/>
      <c r="R3532" s="14"/>
      <c r="S3532" s="4"/>
      <c r="T3532" s="5"/>
      <c r="U3532" s="10"/>
      <c r="V3532" s="10"/>
      <c r="W3532" s="10"/>
      <c r="X3532" s="50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0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  <c r="EY3532" s="1"/>
      <c r="EZ3532" s="1"/>
      <c r="FA3532" s="1"/>
      <c r="FB3532" s="1"/>
      <c r="FC3532" s="1"/>
      <c r="FD3532" s="1"/>
      <c r="FE3532" s="1"/>
      <c r="FF3532" s="1"/>
      <c r="FG3532" s="1"/>
      <c r="FH3532" s="1"/>
      <c r="FI3532" s="1"/>
      <c r="FJ3532" s="1"/>
    </row>
    <row r="3533" spans="1:166" x14ac:dyDescent="0.15">
      <c r="A3533" s="65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8"/>
      <c r="M3533" s="12"/>
      <c r="N3533" s="12"/>
      <c r="O3533" s="18"/>
      <c r="P3533" s="14"/>
      <c r="Q3533" s="27"/>
      <c r="R3533" s="14"/>
      <c r="S3533" s="4"/>
      <c r="T3533" s="5"/>
      <c r="U3533" s="10"/>
      <c r="V3533" s="10"/>
      <c r="W3533" s="10"/>
      <c r="X3533" s="50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0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  <c r="EY3533" s="1"/>
      <c r="EZ3533" s="1"/>
      <c r="FA3533" s="1"/>
      <c r="FB3533" s="1"/>
      <c r="FC3533" s="1"/>
      <c r="FD3533" s="1"/>
      <c r="FE3533" s="1"/>
      <c r="FF3533" s="1"/>
      <c r="FG3533" s="1"/>
      <c r="FH3533" s="1"/>
      <c r="FI3533" s="1"/>
      <c r="FJ3533" s="1"/>
    </row>
    <row r="3534" spans="1:166" x14ac:dyDescent="0.15">
      <c r="A3534" s="65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8"/>
      <c r="M3534" s="12"/>
      <c r="N3534" s="12"/>
      <c r="O3534" s="18"/>
      <c r="P3534" s="14"/>
      <c r="Q3534" s="27"/>
      <c r="R3534" s="14"/>
      <c r="S3534" s="4"/>
      <c r="T3534" s="5"/>
      <c r="U3534" s="10"/>
      <c r="V3534" s="10"/>
      <c r="W3534" s="10"/>
      <c r="X3534" s="50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0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  <c r="EY3534" s="1"/>
      <c r="EZ3534" s="1"/>
      <c r="FA3534" s="1"/>
      <c r="FB3534" s="1"/>
      <c r="FC3534" s="1"/>
      <c r="FD3534" s="1"/>
      <c r="FE3534" s="1"/>
      <c r="FF3534" s="1"/>
      <c r="FG3534" s="1"/>
      <c r="FH3534" s="1"/>
      <c r="FI3534" s="1"/>
      <c r="FJ3534" s="1"/>
    </row>
    <row r="3535" spans="1:166" x14ac:dyDescent="0.15">
      <c r="A3535" s="65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8"/>
      <c r="M3535" s="12"/>
      <c r="N3535" s="12"/>
      <c r="O3535" s="18"/>
      <c r="P3535" s="14"/>
      <c r="Q3535" s="27"/>
      <c r="R3535" s="14"/>
      <c r="S3535" s="4"/>
      <c r="T3535" s="5"/>
      <c r="U3535" s="10"/>
      <c r="V3535" s="10"/>
      <c r="W3535" s="10"/>
      <c r="X3535" s="50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0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  <c r="EY3535" s="1"/>
      <c r="EZ3535" s="1"/>
      <c r="FA3535" s="1"/>
      <c r="FB3535" s="1"/>
      <c r="FC3535" s="1"/>
      <c r="FD3535" s="1"/>
      <c r="FE3535" s="1"/>
      <c r="FF3535" s="1"/>
      <c r="FG3535" s="1"/>
      <c r="FH3535" s="1"/>
      <c r="FI3535" s="1"/>
      <c r="FJ3535" s="1"/>
    </row>
    <row r="3536" spans="1:166" x14ac:dyDescent="0.15">
      <c r="A3536" s="65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8"/>
      <c r="M3536" s="12"/>
      <c r="N3536" s="12"/>
      <c r="O3536" s="18"/>
      <c r="P3536" s="14"/>
      <c r="Q3536" s="27"/>
      <c r="R3536" s="14"/>
      <c r="S3536" s="4"/>
      <c r="T3536" s="5"/>
      <c r="U3536" s="10"/>
      <c r="V3536" s="10"/>
      <c r="W3536" s="10"/>
      <c r="X3536" s="50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0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  <c r="EY3536" s="1"/>
      <c r="EZ3536" s="1"/>
      <c r="FA3536" s="1"/>
      <c r="FB3536" s="1"/>
      <c r="FC3536" s="1"/>
      <c r="FD3536" s="1"/>
      <c r="FE3536" s="1"/>
      <c r="FF3536" s="1"/>
      <c r="FG3536" s="1"/>
      <c r="FH3536" s="1"/>
      <c r="FI3536" s="1"/>
      <c r="FJ3536" s="1"/>
    </row>
    <row r="3537" spans="1:166" x14ac:dyDescent="0.15">
      <c r="A3537" s="65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8"/>
      <c r="M3537" s="12"/>
      <c r="N3537" s="12"/>
      <c r="O3537" s="18"/>
      <c r="P3537" s="14"/>
      <c r="Q3537" s="27"/>
      <c r="R3537" s="14"/>
      <c r="S3537" s="4"/>
      <c r="T3537" s="5"/>
      <c r="U3537" s="10"/>
      <c r="V3537" s="10"/>
      <c r="W3537" s="10"/>
      <c r="X3537" s="50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0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  <c r="EY3537" s="1"/>
      <c r="EZ3537" s="1"/>
      <c r="FA3537" s="1"/>
      <c r="FB3537" s="1"/>
      <c r="FC3537" s="1"/>
      <c r="FD3537" s="1"/>
      <c r="FE3537" s="1"/>
      <c r="FF3537" s="1"/>
      <c r="FG3537" s="1"/>
      <c r="FH3537" s="1"/>
      <c r="FI3537" s="1"/>
      <c r="FJ3537" s="1"/>
    </row>
    <row r="3538" spans="1:166" x14ac:dyDescent="0.15">
      <c r="A3538" s="65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8"/>
      <c r="M3538" s="12"/>
      <c r="N3538" s="12"/>
      <c r="O3538" s="18"/>
      <c r="P3538" s="14"/>
      <c r="Q3538" s="27"/>
      <c r="R3538" s="14"/>
      <c r="S3538" s="4"/>
      <c r="T3538" s="5"/>
      <c r="U3538" s="10"/>
      <c r="V3538" s="10"/>
      <c r="W3538" s="10"/>
      <c r="X3538" s="50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0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  <c r="EY3538" s="1"/>
      <c r="EZ3538" s="1"/>
      <c r="FA3538" s="1"/>
      <c r="FB3538" s="1"/>
      <c r="FC3538" s="1"/>
      <c r="FD3538" s="1"/>
      <c r="FE3538" s="1"/>
      <c r="FF3538" s="1"/>
      <c r="FG3538" s="1"/>
      <c r="FH3538" s="1"/>
      <c r="FI3538" s="1"/>
      <c r="FJ3538" s="1"/>
    </row>
    <row r="3539" spans="1:166" x14ac:dyDescent="0.15">
      <c r="A3539" s="65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8"/>
      <c r="M3539" s="12"/>
      <c r="N3539" s="12"/>
      <c r="O3539" s="18"/>
      <c r="P3539" s="14"/>
      <c r="Q3539" s="27"/>
      <c r="R3539" s="14"/>
      <c r="S3539" s="4"/>
      <c r="T3539" s="5"/>
      <c r="U3539" s="10"/>
      <c r="V3539" s="10"/>
      <c r="W3539" s="10"/>
      <c r="X3539" s="50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0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  <c r="EY3539" s="1"/>
      <c r="EZ3539" s="1"/>
      <c r="FA3539" s="1"/>
      <c r="FB3539" s="1"/>
      <c r="FC3539" s="1"/>
      <c r="FD3539" s="1"/>
      <c r="FE3539" s="1"/>
      <c r="FF3539" s="1"/>
      <c r="FG3539" s="1"/>
      <c r="FH3539" s="1"/>
      <c r="FI3539" s="1"/>
      <c r="FJ3539" s="1"/>
    </row>
    <row r="3540" spans="1:166" x14ac:dyDescent="0.15">
      <c r="A3540" s="65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8"/>
      <c r="M3540" s="12"/>
      <c r="N3540" s="12"/>
      <c r="O3540" s="18"/>
      <c r="P3540" s="14"/>
      <c r="Q3540" s="27"/>
      <c r="R3540" s="14"/>
      <c r="S3540" s="4"/>
      <c r="T3540" s="5"/>
      <c r="U3540" s="10"/>
      <c r="V3540" s="10"/>
      <c r="W3540" s="10"/>
      <c r="X3540" s="50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0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  <c r="EY3540" s="1"/>
      <c r="EZ3540" s="1"/>
      <c r="FA3540" s="1"/>
      <c r="FB3540" s="1"/>
      <c r="FC3540" s="1"/>
      <c r="FD3540" s="1"/>
      <c r="FE3540" s="1"/>
      <c r="FF3540" s="1"/>
      <c r="FG3540" s="1"/>
      <c r="FH3540" s="1"/>
      <c r="FI3540" s="1"/>
      <c r="FJ3540" s="1"/>
    </row>
    <row r="3541" spans="1:166" x14ac:dyDescent="0.15">
      <c r="A3541" s="65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8"/>
      <c r="M3541" s="12"/>
      <c r="N3541" s="12"/>
      <c r="O3541" s="18"/>
      <c r="P3541" s="14"/>
      <c r="Q3541" s="27"/>
      <c r="R3541" s="14"/>
      <c r="S3541" s="4"/>
      <c r="T3541" s="5"/>
      <c r="U3541" s="10"/>
      <c r="V3541" s="10"/>
      <c r="W3541" s="10"/>
      <c r="X3541" s="50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0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  <c r="EY3541" s="1"/>
      <c r="EZ3541" s="1"/>
      <c r="FA3541" s="1"/>
      <c r="FB3541" s="1"/>
      <c r="FC3541" s="1"/>
      <c r="FD3541" s="1"/>
      <c r="FE3541" s="1"/>
      <c r="FF3541" s="1"/>
      <c r="FG3541" s="1"/>
      <c r="FH3541" s="1"/>
      <c r="FI3541" s="1"/>
      <c r="FJ3541" s="1"/>
    </row>
    <row r="3542" spans="1:166" x14ac:dyDescent="0.15">
      <c r="A3542" s="65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8"/>
      <c r="M3542" s="12"/>
      <c r="N3542" s="12"/>
      <c r="O3542" s="18"/>
      <c r="P3542" s="14"/>
      <c r="Q3542" s="27"/>
      <c r="R3542" s="14"/>
      <c r="S3542" s="4"/>
      <c r="T3542" s="5"/>
      <c r="U3542" s="10"/>
      <c r="V3542" s="10"/>
      <c r="W3542" s="10"/>
      <c r="X3542" s="50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0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  <c r="EY3542" s="1"/>
      <c r="EZ3542" s="1"/>
      <c r="FA3542" s="1"/>
      <c r="FB3542" s="1"/>
      <c r="FC3542" s="1"/>
      <c r="FD3542" s="1"/>
      <c r="FE3542" s="1"/>
      <c r="FF3542" s="1"/>
      <c r="FG3542" s="1"/>
      <c r="FH3542" s="1"/>
      <c r="FI3542" s="1"/>
      <c r="FJ3542" s="1"/>
    </row>
    <row r="3543" spans="1:166" x14ac:dyDescent="0.15">
      <c r="A3543" s="65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8"/>
      <c r="M3543" s="12"/>
      <c r="N3543" s="12"/>
      <c r="O3543" s="18"/>
      <c r="P3543" s="14"/>
      <c r="Q3543" s="27"/>
      <c r="R3543" s="14"/>
      <c r="S3543" s="4"/>
      <c r="T3543" s="5"/>
      <c r="U3543" s="10"/>
      <c r="V3543" s="10"/>
      <c r="W3543" s="10"/>
      <c r="X3543" s="50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0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  <c r="EY3543" s="1"/>
      <c r="EZ3543" s="1"/>
      <c r="FA3543" s="1"/>
      <c r="FB3543" s="1"/>
      <c r="FC3543" s="1"/>
      <c r="FD3543" s="1"/>
      <c r="FE3543" s="1"/>
      <c r="FF3543" s="1"/>
      <c r="FG3543" s="1"/>
      <c r="FH3543" s="1"/>
      <c r="FI3543" s="1"/>
      <c r="FJ3543" s="1"/>
    </row>
    <row r="3544" spans="1:166" x14ac:dyDescent="0.15">
      <c r="A3544" s="65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8"/>
      <c r="M3544" s="12"/>
      <c r="N3544" s="12"/>
      <c r="O3544" s="18"/>
      <c r="P3544" s="14"/>
      <c r="Q3544" s="27"/>
      <c r="R3544" s="14"/>
      <c r="S3544" s="4"/>
      <c r="T3544" s="5"/>
      <c r="U3544" s="10"/>
      <c r="V3544" s="10"/>
      <c r="W3544" s="10"/>
      <c r="X3544" s="50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0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  <c r="EY3544" s="1"/>
      <c r="EZ3544" s="1"/>
      <c r="FA3544" s="1"/>
      <c r="FB3544" s="1"/>
      <c r="FC3544" s="1"/>
      <c r="FD3544" s="1"/>
      <c r="FE3544" s="1"/>
      <c r="FF3544" s="1"/>
      <c r="FG3544" s="1"/>
      <c r="FH3544" s="1"/>
      <c r="FI3544" s="1"/>
      <c r="FJ3544" s="1"/>
    </row>
    <row r="3545" spans="1:166" x14ac:dyDescent="0.15">
      <c r="A3545" s="65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8"/>
      <c r="M3545" s="12"/>
      <c r="N3545" s="12"/>
      <c r="O3545" s="18"/>
      <c r="P3545" s="14"/>
      <c r="Q3545" s="27"/>
      <c r="R3545" s="14"/>
      <c r="S3545" s="4"/>
      <c r="T3545" s="5"/>
      <c r="U3545" s="10"/>
      <c r="V3545" s="10"/>
      <c r="W3545" s="10"/>
      <c r="X3545" s="50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0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  <c r="EY3545" s="1"/>
      <c r="EZ3545" s="1"/>
      <c r="FA3545" s="1"/>
      <c r="FB3545" s="1"/>
      <c r="FC3545" s="1"/>
      <c r="FD3545" s="1"/>
      <c r="FE3545" s="1"/>
      <c r="FF3545" s="1"/>
      <c r="FG3545" s="1"/>
      <c r="FH3545" s="1"/>
      <c r="FI3545" s="1"/>
      <c r="FJ3545" s="1"/>
    </row>
    <row r="3546" spans="1:166" x14ac:dyDescent="0.15">
      <c r="A3546" s="65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8"/>
      <c r="M3546" s="12"/>
      <c r="N3546" s="12"/>
      <c r="O3546" s="18"/>
      <c r="P3546" s="14"/>
      <c r="Q3546" s="27"/>
      <c r="R3546" s="14"/>
      <c r="S3546" s="4"/>
      <c r="T3546" s="5"/>
      <c r="U3546" s="10"/>
      <c r="V3546" s="10"/>
      <c r="W3546" s="10"/>
      <c r="X3546" s="50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0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  <c r="EY3546" s="1"/>
      <c r="EZ3546" s="1"/>
      <c r="FA3546" s="1"/>
      <c r="FB3546" s="1"/>
      <c r="FC3546" s="1"/>
      <c r="FD3546" s="1"/>
      <c r="FE3546" s="1"/>
      <c r="FF3546" s="1"/>
      <c r="FG3546" s="1"/>
      <c r="FH3546" s="1"/>
      <c r="FI3546" s="1"/>
      <c r="FJ3546" s="1"/>
    </row>
    <row r="3547" spans="1:166" x14ac:dyDescent="0.15">
      <c r="A3547" s="65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8"/>
      <c r="M3547" s="12"/>
      <c r="N3547" s="12"/>
      <c r="O3547" s="18"/>
      <c r="P3547" s="14"/>
      <c r="Q3547" s="27"/>
      <c r="R3547" s="14"/>
      <c r="S3547" s="4"/>
      <c r="T3547" s="5"/>
      <c r="U3547" s="10"/>
      <c r="V3547" s="10"/>
      <c r="W3547" s="10"/>
      <c r="X3547" s="50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0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  <c r="EY3547" s="1"/>
      <c r="EZ3547" s="1"/>
      <c r="FA3547" s="1"/>
      <c r="FB3547" s="1"/>
      <c r="FC3547" s="1"/>
      <c r="FD3547" s="1"/>
      <c r="FE3547" s="1"/>
      <c r="FF3547" s="1"/>
      <c r="FG3547" s="1"/>
      <c r="FH3547" s="1"/>
      <c r="FI3547" s="1"/>
      <c r="FJ3547" s="1"/>
    </row>
    <row r="3548" spans="1:166" x14ac:dyDescent="0.15">
      <c r="A3548" s="65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8"/>
      <c r="M3548" s="12"/>
      <c r="N3548" s="12"/>
      <c r="O3548" s="18"/>
      <c r="P3548" s="14"/>
      <c r="Q3548" s="27"/>
      <c r="R3548" s="14"/>
      <c r="S3548" s="4"/>
      <c r="T3548" s="5"/>
      <c r="U3548" s="10"/>
      <c r="V3548" s="10"/>
      <c r="W3548" s="10"/>
      <c r="X3548" s="50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0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  <c r="EY3548" s="1"/>
      <c r="EZ3548" s="1"/>
      <c r="FA3548" s="1"/>
      <c r="FB3548" s="1"/>
      <c r="FC3548" s="1"/>
      <c r="FD3548" s="1"/>
      <c r="FE3548" s="1"/>
      <c r="FF3548" s="1"/>
      <c r="FG3548" s="1"/>
      <c r="FH3548" s="1"/>
      <c r="FI3548" s="1"/>
      <c r="FJ3548" s="1"/>
    </row>
    <row r="3549" spans="1:166" x14ac:dyDescent="0.15">
      <c r="A3549" s="65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8"/>
      <c r="M3549" s="12"/>
      <c r="N3549" s="12"/>
      <c r="O3549" s="18"/>
      <c r="P3549" s="14"/>
      <c r="Q3549" s="27"/>
      <c r="R3549" s="14"/>
      <c r="S3549" s="4"/>
      <c r="T3549" s="5"/>
      <c r="U3549" s="10"/>
      <c r="V3549" s="10"/>
      <c r="W3549" s="10"/>
      <c r="X3549" s="50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0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  <c r="EY3549" s="1"/>
      <c r="EZ3549" s="1"/>
      <c r="FA3549" s="1"/>
      <c r="FB3549" s="1"/>
      <c r="FC3549" s="1"/>
      <c r="FD3549" s="1"/>
      <c r="FE3549" s="1"/>
      <c r="FF3549" s="1"/>
      <c r="FG3549" s="1"/>
      <c r="FH3549" s="1"/>
      <c r="FI3549" s="1"/>
      <c r="FJ3549" s="1"/>
    </row>
    <row r="3550" spans="1:166" x14ac:dyDescent="0.15">
      <c r="A3550" s="65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8"/>
      <c r="M3550" s="12"/>
      <c r="N3550" s="12"/>
      <c r="O3550" s="18"/>
      <c r="P3550" s="14"/>
      <c r="Q3550" s="27"/>
      <c r="R3550" s="14"/>
      <c r="S3550" s="4"/>
      <c r="T3550" s="5"/>
      <c r="U3550" s="10"/>
      <c r="V3550" s="10"/>
      <c r="W3550" s="10"/>
      <c r="X3550" s="50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0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  <c r="EY3550" s="1"/>
      <c r="EZ3550" s="1"/>
      <c r="FA3550" s="1"/>
      <c r="FB3550" s="1"/>
      <c r="FC3550" s="1"/>
      <c r="FD3550" s="1"/>
      <c r="FE3550" s="1"/>
      <c r="FF3550" s="1"/>
      <c r="FG3550" s="1"/>
      <c r="FH3550" s="1"/>
      <c r="FI3550" s="1"/>
      <c r="FJ3550" s="1"/>
    </row>
    <row r="3551" spans="1:166" x14ac:dyDescent="0.15">
      <c r="A3551" s="65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8"/>
      <c r="M3551" s="12"/>
      <c r="N3551" s="12"/>
      <c r="O3551" s="18"/>
      <c r="P3551" s="14"/>
      <c r="Q3551" s="27"/>
      <c r="R3551" s="14"/>
      <c r="S3551" s="4"/>
      <c r="T3551" s="5"/>
      <c r="U3551" s="10"/>
      <c r="V3551" s="10"/>
      <c r="W3551" s="10"/>
      <c r="X3551" s="50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0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  <c r="EY3551" s="1"/>
      <c r="EZ3551" s="1"/>
      <c r="FA3551" s="1"/>
      <c r="FB3551" s="1"/>
      <c r="FC3551" s="1"/>
      <c r="FD3551" s="1"/>
      <c r="FE3551" s="1"/>
      <c r="FF3551" s="1"/>
      <c r="FG3551" s="1"/>
      <c r="FH3551" s="1"/>
      <c r="FI3551" s="1"/>
      <c r="FJ3551" s="1"/>
    </row>
    <row r="3552" spans="1:166" x14ac:dyDescent="0.15">
      <c r="A3552" s="65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8"/>
      <c r="M3552" s="12"/>
      <c r="N3552" s="12"/>
      <c r="O3552" s="18"/>
      <c r="P3552" s="14"/>
      <c r="Q3552" s="27"/>
      <c r="R3552" s="14"/>
      <c r="S3552" s="4"/>
      <c r="T3552" s="5"/>
      <c r="U3552" s="10"/>
      <c r="V3552" s="10"/>
      <c r="W3552" s="10"/>
      <c r="X3552" s="50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0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  <c r="EY3552" s="1"/>
      <c r="EZ3552" s="1"/>
      <c r="FA3552" s="1"/>
      <c r="FB3552" s="1"/>
      <c r="FC3552" s="1"/>
      <c r="FD3552" s="1"/>
      <c r="FE3552" s="1"/>
      <c r="FF3552" s="1"/>
      <c r="FG3552" s="1"/>
      <c r="FH3552" s="1"/>
      <c r="FI3552" s="1"/>
      <c r="FJ3552" s="1"/>
    </row>
    <row r="3553" spans="1:166" x14ac:dyDescent="0.15">
      <c r="A3553" s="65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8"/>
      <c r="M3553" s="12"/>
      <c r="N3553" s="12"/>
      <c r="O3553" s="18"/>
      <c r="P3553" s="14"/>
      <c r="Q3553" s="27"/>
      <c r="R3553" s="14"/>
      <c r="S3553" s="4"/>
      <c r="T3553" s="5"/>
      <c r="U3553" s="10"/>
      <c r="V3553" s="10"/>
      <c r="W3553" s="10"/>
      <c r="X3553" s="50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0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  <c r="EY3553" s="1"/>
      <c r="EZ3553" s="1"/>
      <c r="FA3553" s="1"/>
      <c r="FB3553" s="1"/>
      <c r="FC3553" s="1"/>
      <c r="FD3553" s="1"/>
      <c r="FE3553" s="1"/>
      <c r="FF3553" s="1"/>
      <c r="FG3553" s="1"/>
      <c r="FH3553" s="1"/>
      <c r="FI3553" s="1"/>
      <c r="FJ3553" s="1"/>
    </row>
    <row r="3554" spans="1:166" x14ac:dyDescent="0.15">
      <c r="A3554" s="65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8"/>
      <c r="M3554" s="12"/>
      <c r="N3554" s="12"/>
      <c r="O3554" s="18"/>
      <c r="P3554" s="14"/>
      <c r="Q3554" s="27"/>
      <c r="R3554" s="14"/>
      <c r="S3554" s="4"/>
      <c r="T3554" s="5"/>
      <c r="U3554" s="10"/>
      <c r="V3554" s="10"/>
      <c r="W3554" s="10"/>
      <c r="X3554" s="50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0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  <c r="EY3554" s="1"/>
      <c r="EZ3554" s="1"/>
      <c r="FA3554" s="1"/>
      <c r="FB3554" s="1"/>
      <c r="FC3554" s="1"/>
      <c r="FD3554" s="1"/>
      <c r="FE3554" s="1"/>
      <c r="FF3554" s="1"/>
      <c r="FG3554" s="1"/>
      <c r="FH3554" s="1"/>
      <c r="FI3554" s="1"/>
      <c r="FJ3554" s="1"/>
    </row>
    <row r="3555" spans="1:166" x14ac:dyDescent="0.15">
      <c r="A3555" s="65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8"/>
      <c r="M3555" s="12"/>
      <c r="N3555" s="12"/>
      <c r="O3555" s="18"/>
      <c r="P3555" s="14"/>
      <c r="Q3555" s="27"/>
      <c r="R3555" s="14"/>
      <c r="S3555" s="4"/>
      <c r="T3555" s="5"/>
      <c r="U3555" s="10"/>
      <c r="V3555" s="10"/>
      <c r="W3555" s="10"/>
      <c r="X3555" s="50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0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  <c r="EY3555" s="1"/>
      <c r="EZ3555" s="1"/>
      <c r="FA3555" s="1"/>
      <c r="FB3555" s="1"/>
      <c r="FC3555" s="1"/>
      <c r="FD3555" s="1"/>
      <c r="FE3555" s="1"/>
      <c r="FF3555" s="1"/>
      <c r="FG3555" s="1"/>
      <c r="FH3555" s="1"/>
      <c r="FI3555" s="1"/>
      <c r="FJ3555" s="1"/>
    </row>
    <row r="3556" spans="1:166" x14ac:dyDescent="0.15">
      <c r="A3556" s="65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8"/>
      <c r="M3556" s="12"/>
      <c r="N3556" s="12"/>
      <c r="O3556" s="18"/>
      <c r="P3556" s="14"/>
      <c r="Q3556" s="27"/>
      <c r="R3556" s="14"/>
      <c r="S3556" s="4"/>
      <c r="T3556" s="5"/>
      <c r="U3556" s="10"/>
      <c r="V3556" s="10"/>
      <c r="W3556" s="10"/>
      <c r="X3556" s="50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0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  <c r="EY3556" s="1"/>
      <c r="EZ3556" s="1"/>
      <c r="FA3556" s="1"/>
      <c r="FB3556" s="1"/>
      <c r="FC3556" s="1"/>
      <c r="FD3556" s="1"/>
      <c r="FE3556" s="1"/>
      <c r="FF3556" s="1"/>
      <c r="FG3556" s="1"/>
      <c r="FH3556" s="1"/>
      <c r="FI3556" s="1"/>
      <c r="FJ3556" s="1"/>
    </row>
    <row r="3557" spans="1:166" x14ac:dyDescent="0.15">
      <c r="A3557" s="65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8"/>
      <c r="M3557" s="12"/>
      <c r="N3557" s="12"/>
      <c r="O3557" s="18"/>
      <c r="P3557" s="14"/>
      <c r="Q3557" s="27"/>
      <c r="R3557" s="14"/>
      <c r="S3557" s="4"/>
      <c r="T3557" s="5"/>
      <c r="U3557" s="10"/>
      <c r="V3557" s="10"/>
      <c r="W3557" s="10"/>
      <c r="X3557" s="50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0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  <c r="EY3557" s="1"/>
      <c r="EZ3557" s="1"/>
      <c r="FA3557" s="1"/>
      <c r="FB3557" s="1"/>
      <c r="FC3557" s="1"/>
      <c r="FD3557" s="1"/>
      <c r="FE3557" s="1"/>
      <c r="FF3557" s="1"/>
      <c r="FG3557" s="1"/>
      <c r="FH3557" s="1"/>
      <c r="FI3557" s="1"/>
      <c r="FJ3557" s="1"/>
    </row>
    <row r="3558" spans="1:166" x14ac:dyDescent="0.15">
      <c r="A3558" s="65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8"/>
      <c r="M3558" s="12"/>
      <c r="N3558" s="12"/>
      <c r="O3558" s="18"/>
      <c r="P3558" s="14"/>
      <c r="Q3558" s="27"/>
      <c r="R3558" s="14"/>
      <c r="S3558" s="4"/>
      <c r="T3558" s="5"/>
      <c r="U3558" s="10"/>
      <c r="V3558" s="10"/>
      <c r="W3558" s="10"/>
      <c r="X3558" s="50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0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  <c r="EY3558" s="1"/>
      <c r="EZ3558" s="1"/>
      <c r="FA3558" s="1"/>
      <c r="FB3558" s="1"/>
      <c r="FC3558" s="1"/>
      <c r="FD3558" s="1"/>
      <c r="FE3558" s="1"/>
      <c r="FF3558" s="1"/>
      <c r="FG3558" s="1"/>
      <c r="FH3558" s="1"/>
      <c r="FI3558" s="1"/>
      <c r="FJ3558" s="1"/>
    </row>
    <row r="3559" spans="1:166" x14ac:dyDescent="0.15">
      <c r="A3559" s="65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8"/>
      <c r="M3559" s="12"/>
      <c r="N3559" s="12"/>
      <c r="O3559" s="18"/>
      <c r="P3559" s="14"/>
      <c r="Q3559" s="27"/>
      <c r="R3559" s="14"/>
      <c r="S3559" s="4"/>
      <c r="T3559" s="5"/>
      <c r="U3559" s="10"/>
      <c r="V3559" s="10"/>
      <c r="W3559" s="10"/>
      <c r="X3559" s="50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0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  <c r="EY3559" s="1"/>
      <c r="EZ3559" s="1"/>
      <c r="FA3559" s="1"/>
      <c r="FB3559" s="1"/>
      <c r="FC3559" s="1"/>
      <c r="FD3559" s="1"/>
      <c r="FE3559" s="1"/>
      <c r="FF3559" s="1"/>
      <c r="FG3559" s="1"/>
      <c r="FH3559" s="1"/>
      <c r="FI3559" s="1"/>
      <c r="FJ3559" s="1"/>
    </row>
    <row r="3560" spans="1:166" x14ac:dyDescent="0.15">
      <c r="A3560" s="65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8"/>
      <c r="M3560" s="12"/>
      <c r="N3560" s="12"/>
      <c r="O3560" s="18"/>
      <c r="P3560" s="14"/>
      <c r="Q3560" s="27"/>
      <c r="R3560" s="14"/>
      <c r="S3560" s="4"/>
      <c r="T3560" s="5"/>
      <c r="U3560" s="10"/>
      <c r="V3560" s="10"/>
      <c r="W3560" s="10"/>
      <c r="X3560" s="50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0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  <c r="EY3560" s="1"/>
      <c r="EZ3560" s="1"/>
      <c r="FA3560" s="1"/>
      <c r="FB3560" s="1"/>
      <c r="FC3560" s="1"/>
      <c r="FD3560" s="1"/>
      <c r="FE3560" s="1"/>
      <c r="FF3560" s="1"/>
      <c r="FG3560" s="1"/>
      <c r="FH3560" s="1"/>
      <c r="FI3560" s="1"/>
      <c r="FJ3560" s="1"/>
    </row>
    <row r="3561" spans="1:166" x14ac:dyDescent="0.15">
      <c r="A3561" s="65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8"/>
      <c r="M3561" s="12"/>
      <c r="N3561" s="12"/>
      <c r="O3561" s="18"/>
      <c r="P3561" s="14"/>
      <c r="Q3561" s="27"/>
      <c r="R3561" s="14"/>
      <c r="S3561" s="4"/>
      <c r="T3561" s="5"/>
      <c r="U3561" s="10"/>
      <c r="V3561" s="10"/>
      <c r="W3561" s="10"/>
      <c r="X3561" s="50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0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  <c r="EY3561" s="1"/>
      <c r="EZ3561" s="1"/>
      <c r="FA3561" s="1"/>
      <c r="FB3561" s="1"/>
      <c r="FC3561" s="1"/>
      <c r="FD3561" s="1"/>
      <c r="FE3561" s="1"/>
      <c r="FF3561" s="1"/>
      <c r="FG3561" s="1"/>
      <c r="FH3561" s="1"/>
      <c r="FI3561" s="1"/>
      <c r="FJ3561" s="1"/>
    </row>
    <row r="3562" spans="1:166" x14ac:dyDescent="0.15">
      <c r="A3562" s="65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8"/>
      <c r="M3562" s="12"/>
      <c r="N3562" s="12"/>
      <c r="O3562" s="18"/>
      <c r="P3562" s="14"/>
      <c r="Q3562" s="27"/>
      <c r="R3562" s="14"/>
      <c r="S3562" s="4"/>
      <c r="T3562" s="5"/>
      <c r="U3562" s="10"/>
      <c r="V3562" s="10"/>
      <c r="W3562" s="10"/>
      <c r="X3562" s="50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0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  <c r="EY3562" s="1"/>
      <c r="EZ3562" s="1"/>
      <c r="FA3562" s="1"/>
      <c r="FB3562" s="1"/>
      <c r="FC3562" s="1"/>
      <c r="FD3562" s="1"/>
      <c r="FE3562" s="1"/>
      <c r="FF3562" s="1"/>
      <c r="FG3562" s="1"/>
      <c r="FH3562" s="1"/>
      <c r="FI3562" s="1"/>
      <c r="FJ3562" s="1"/>
    </row>
    <row r="3563" spans="1:166" x14ac:dyDescent="0.15">
      <c r="A3563" s="65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8"/>
      <c r="M3563" s="12"/>
      <c r="N3563" s="12"/>
      <c r="O3563" s="18"/>
      <c r="P3563" s="14"/>
      <c r="Q3563" s="27"/>
      <c r="R3563" s="14"/>
      <c r="S3563" s="4"/>
      <c r="T3563" s="5"/>
      <c r="U3563" s="10"/>
      <c r="V3563" s="10"/>
      <c r="W3563" s="10"/>
      <c r="X3563" s="50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0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  <c r="EY3563" s="1"/>
      <c r="EZ3563" s="1"/>
      <c r="FA3563" s="1"/>
      <c r="FB3563" s="1"/>
      <c r="FC3563" s="1"/>
      <c r="FD3563" s="1"/>
      <c r="FE3563" s="1"/>
      <c r="FF3563" s="1"/>
      <c r="FG3563" s="1"/>
      <c r="FH3563" s="1"/>
      <c r="FI3563" s="1"/>
      <c r="FJ3563" s="1"/>
    </row>
    <row r="3564" spans="1:166" x14ac:dyDescent="0.15">
      <c r="A3564" s="65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8"/>
      <c r="M3564" s="12"/>
      <c r="N3564" s="12"/>
      <c r="O3564" s="18"/>
      <c r="P3564" s="14"/>
      <c r="Q3564" s="27"/>
      <c r="R3564" s="14"/>
      <c r="S3564" s="4"/>
      <c r="T3564" s="5"/>
      <c r="U3564" s="10"/>
      <c r="V3564" s="10"/>
      <c r="W3564" s="10"/>
      <c r="X3564" s="50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0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  <c r="EY3564" s="1"/>
      <c r="EZ3564" s="1"/>
      <c r="FA3564" s="1"/>
      <c r="FB3564" s="1"/>
      <c r="FC3564" s="1"/>
      <c r="FD3564" s="1"/>
      <c r="FE3564" s="1"/>
      <c r="FF3564" s="1"/>
      <c r="FG3564" s="1"/>
      <c r="FH3564" s="1"/>
      <c r="FI3564" s="1"/>
      <c r="FJ3564" s="1"/>
    </row>
    <row r="3565" spans="1:166" x14ac:dyDescent="0.15">
      <c r="A3565" s="65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8"/>
      <c r="M3565" s="12"/>
      <c r="N3565" s="12"/>
      <c r="O3565" s="18"/>
      <c r="P3565" s="14"/>
      <c r="Q3565" s="27"/>
      <c r="R3565" s="14"/>
      <c r="S3565" s="4"/>
      <c r="T3565" s="5"/>
      <c r="U3565" s="10"/>
      <c r="V3565" s="10"/>
      <c r="W3565" s="10"/>
      <c r="X3565" s="50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0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  <c r="EY3565" s="1"/>
      <c r="EZ3565" s="1"/>
      <c r="FA3565" s="1"/>
      <c r="FB3565" s="1"/>
      <c r="FC3565" s="1"/>
      <c r="FD3565" s="1"/>
      <c r="FE3565" s="1"/>
      <c r="FF3565" s="1"/>
      <c r="FG3565" s="1"/>
      <c r="FH3565" s="1"/>
      <c r="FI3565" s="1"/>
      <c r="FJ3565" s="1"/>
    </row>
    <row r="3566" spans="1:166" x14ac:dyDescent="0.15">
      <c r="A3566" s="65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8"/>
      <c r="M3566" s="12"/>
      <c r="N3566" s="12"/>
      <c r="O3566" s="18"/>
      <c r="P3566" s="14"/>
      <c r="Q3566" s="27"/>
      <c r="R3566" s="14"/>
      <c r="S3566" s="4"/>
      <c r="T3566" s="5"/>
      <c r="U3566" s="10"/>
      <c r="V3566" s="10"/>
      <c r="W3566" s="10"/>
      <c r="X3566" s="50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0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  <c r="EY3566" s="1"/>
      <c r="EZ3566" s="1"/>
      <c r="FA3566" s="1"/>
      <c r="FB3566" s="1"/>
      <c r="FC3566" s="1"/>
      <c r="FD3566" s="1"/>
      <c r="FE3566" s="1"/>
      <c r="FF3566" s="1"/>
      <c r="FG3566" s="1"/>
      <c r="FH3566" s="1"/>
      <c r="FI3566" s="1"/>
      <c r="FJ3566" s="1"/>
    </row>
    <row r="3567" spans="1:166" x14ac:dyDescent="0.15">
      <c r="A3567" s="65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8"/>
      <c r="M3567" s="12"/>
      <c r="N3567" s="12"/>
      <c r="O3567" s="18"/>
      <c r="P3567" s="14"/>
      <c r="Q3567" s="27"/>
      <c r="R3567" s="14"/>
      <c r="S3567" s="4"/>
      <c r="T3567" s="5"/>
      <c r="U3567" s="10"/>
      <c r="V3567" s="10"/>
      <c r="W3567" s="10"/>
      <c r="X3567" s="50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0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  <c r="EY3567" s="1"/>
      <c r="EZ3567" s="1"/>
      <c r="FA3567" s="1"/>
      <c r="FB3567" s="1"/>
      <c r="FC3567" s="1"/>
      <c r="FD3567" s="1"/>
      <c r="FE3567" s="1"/>
      <c r="FF3567" s="1"/>
      <c r="FG3567" s="1"/>
      <c r="FH3567" s="1"/>
      <c r="FI3567" s="1"/>
      <c r="FJ3567" s="1"/>
    </row>
    <row r="3568" spans="1:166" x14ac:dyDescent="0.15">
      <c r="A3568" s="65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8"/>
      <c r="M3568" s="12"/>
      <c r="N3568" s="12"/>
      <c r="O3568" s="18"/>
      <c r="P3568" s="14"/>
      <c r="Q3568" s="27"/>
      <c r="R3568" s="14"/>
      <c r="S3568" s="4"/>
      <c r="T3568" s="5"/>
      <c r="U3568" s="10"/>
      <c r="V3568" s="10"/>
      <c r="W3568" s="10"/>
      <c r="X3568" s="50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0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  <c r="EY3568" s="1"/>
      <c r="EZ3568" s="1"/>
      <c r="FA3568" s="1"/>
      <c r="FB3568" s="1"/>
      <c r="FC3568" s="1"/>
      <c r="FD3568" s="1"/>
      <c r="FE3568" s="1"/>
      <c r="FF3568" s="1"/>
      <c r="FG3568" s="1"/>
      <c r="FH3568" s="1"/>
      <c r="FI3568" s="1"/>
      <c r="FJ3568" s="1"/>
    </row>
    <row r="3569" spans="1:166" x14ac:dyDescent="0.15">
      <c r="A3569" s="65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8"/>
      <c r="M3569" s="12"/>
      <c r="N3569" s="12"/>
      <c r="O3569" s="18"/>
      <c r="P3569" s="14"/>
      <c r="Q3569" s="27"/>
      <c r="R3569" s="14"/>
      <c r="S3569" s="4"/>
      <c r="T3569" s="5"/>
      <c r="U3569" s="10"/>
      <c r="V3569" s="10"/>
      <c r="W3569" s="10"/>
      <c r="X3569" s="50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0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  <c r="EY3569" s="1"/>
      <c r="EZ3569" s="1"/>
      <c r="FA3569" s="1"/>
      <c r="FB3569" s="1"/>
      <c r="FC3569" s="1"/>
      <c r="FD3569" s="1"/>
      <c r="FE3569" s="1"/>
      <c r="FF3569" s="1"/>
      <c r="FG3569" s="1"/>
      <c r="FH3569" s="1"/>
      <c r="FI3569" s="1"/>
      <c r="FJ3569" s="1"/>
    </row>
    <row r="3570" spans="1:166" x14ac:dyDescent="0.15">
      <c r="A3570" s="65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8"/>
      <c r="M3570" s="12"/>
      <c r="N3570" s="12"/>
      <c r="O3570" s="18"/>
      <c r="P3570" s="14"/>
      <c r="Q3570" s="27"/>
      <c r="R3570" s="14"/>
      <c r="S3570" s="4"/>
      <c r="T3570" s="5"/>
      <c r="U3570" s="10"/>
      <c r="V3570" s="10"/>
      <c r="W3570" s="10"/>
      <c r="X3570" s="50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0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  <c r="EY3570" s="1"/>
      <c r="EZ3570" s="1"/>
      <c r="FA3570" s="1"/>
      <c r="FB3570" s="1"/>
      <c r="FC3570" s="1"/>
      <c r="FD3570" s="1"/>
      <c r="FE3570" s="1"/>
      <c r="FF3570" s="1"/>
      <c r="FG3570" s="1"/>
      <c r="FH3570" s="1"/>
      <c r="FI3570" s="1"/>
      <c r="FJ3570" s="1"/>
    </row>
    <row r="3571" spans="1:166" x14ac:dyDescent="0.15">
      <c r="A3571" s="65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8"/>
      <c r="M3571" s="12"/>
      <c r="N3571" s="12"/>
      <c r="O3571" s="18"/>
      <c r="P3571" s="14"/>
      <c r="Q3571" s="27"/>
      <c r="R3571" s="14"/>
      <c r="S3571" s="4"/>
      <c r="T3571" s="5"/>
      <c r="U3571" s="10"/>
      <c r="V3571" s="10"/>
      <c r="W3571" s="10"/>
      <c r="X3571" s="50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0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  <c r="EY3571" s="1"/>
      <c r="EZ3571" s="1"/>
      <c r="FA3571" s="1"/>
      <c r="FB3571" s="1"/>
      <c r="FC3571" s="1"/>
      <c r="FD3571" s="1"/>
      <c r="FE3571" s="1"/>
      <c r="FF3571" s="1"/>
      <c r="FG3571" s="1"/>
      <c r="FH3571" s="1"/>
      <c r="FI3571" s="1"/>
      <c r="FJ3571" s="1"/>
    </row>
    <row r="3572" spans="1:166" x14ac:dyDescent="0.15">
      <c r="A3572" s="65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8"/>
      <c r="M3572" s="12"/>
      <c r="N3572" s="12"/>
      <c r="O3572" s="18"/>
      <c r="P3572" s="14"/>
      <c r="Q3572" s="27"/>
      <c r="R3572" s="14"/>
      <c r="S3572" s="4"/>
      <c r="T3572" s="5"/>
      <c r="U3572" s="10"/>
      <c r="V3572" s="10"/>
      <c r="W3572" s="10"/>
      <c r="X3572" s="50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0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  <c r="EY3572" s="1"/>
      <c r="EZ3572" s="1"/>
      <c r="FA3572" s="1"/>
      <c r="FB3572" s="1"/>
      <c r="FC3572" s="1"/>
      <c r="FD3572" s="1"/>
      <c r="FE3572" s="1"/>
      <c r="FF3572" s="1"/>
      <c r="FG3572" s="1"/>
      <c r="FH3572" s="1"/>
      <c r="FI3572" s="1"/>
      <c r="FJ3572" s="1"/>
    </row>
    <row r="3573" spans="1:166" x14ac:dyDescent="0.15">
      <c r="A3573" s="65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8"/>
      <c r="M3573" s="12"/>
      <c r="N3573" s="12"/>
      <c r="O3573" s="18"/>
      <c r="P3573" s="14"/>
      <c r="Q3573" s="27"/>
      <c r="R3573" s="14"/>
      <c r="S3573" s="4"/>
      <c r="T3573" s="5"/>
      <c r="U3573" s="10"/>
      <c r="V3573" s="10"/>
      <c r="W3573" s="10"/>
      <c r="X3573" s="50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0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  <c r="EY3573" s="1"/>
      <c r="EZ3573" s="1"/>
      <c r="FA3573" s="1"/>
      <c r="FB3573" s="1"/>
      <c r="FC3573" s="1"/>
      <c r="FD3573" s="1"/>
      <c r="FE3573" s="1"/>
      <c r="FF3573" s="1"/>
      <c r="FG3573" s="1"/>
      <c r="FH3573" s="1"/>
      <c r="FI3573" s="1"/>
      <c r="FJ3573" s="1"/>
    </row>
    <row r="3574" spans="1:166" x14ac:dyDescent="0.15">
      <c r="A3574" s="65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8"/>
      <c r="M3574" s="12"/>
      <c r="N3574" s="12"/>
      <c r="O3574" s="18"/>
      <c r="P3574" s="14"/>
      <c r="Q3574" s="27"/>
      <c r="R3574" s="14"/>
      <c r="S3574" s="4"/>
      <c r="T3574" s="5"/>
      <c r="U3574" s="10"/>
      <c r="V3574" s="10"/>
      <c r="W3574" s="10"/>
      <c r="X3574" s="50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0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  <c r="EY3574" s="1"/>
      <c r="EZ3574" s="1"/>
      <c r="FA3574" s="1"/>
      <c r="FB3574" s="1"/>
      <c r="FC3574" s="1"/>
      <c r="FD3574" s="1"/>
      <c r="FE3574" s="1"/>
      <c r="FF3574" s="1"/>
      <c r="FG3574" s="1"/>
      <c r="FH3574" s="1"/>
      <c r="FI3574" s="1"/>
      <c r="FJ3574" s="1"/>
    </row>
    <row r="3575" spans="1:166" x14ac:dyDescent="0.15">
      <c r="A3575" s="65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8"/>
      <c r="M3575" s="12"/>
      <c r="N3575" s="12"/>
      <c r="O3575" s="18"/>
      <c r="P3575" s="14"/>
      <c r="Q3575" s="27"/>
      <c r="R3575" s="14"/>
      <c r="S3575" s="4"/>
      <c r="T3575" s="5"/>
      <c r="U3575" s="10"/>
      <c r="V3575" s="10"/>
      <c r="W3575" s="10"/>
      <c r="X3575" s="50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0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  <c r="EY3575" s="1"/>
      <c r="EZ3575" s="1"/>
      <c r="FA3575" s="1"/>
      <c r="FB3575" s="1"/>
      <c r="FC3575" s="1"/>
      <c r="FD3575" s="1"/>
      <c r="FE3575" s="1"/>
      <c r="FF3575" s="1"/>
      <c r="FG3575" s="1"/>
      <c r="FH3575" s="1"/>
      <c r="FI3575" s="1"/>
      <c r="FJ3575" s="1"/>
    </row>
    <row r="3576" spans="1:166" x14ac:dyDescent="0.15">
      <c r="A3576" s="65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8"/>
      <c r="M3576" s="12"/>
      <c r="N3576" s="12"/>
      <c r="O3576" s="18"/>
      <c r="P3576" s="14"/>
      <c r="Q3576" s="27"/>
      <c r="R3576" s="14"/>
      <c r="S3576" s="4"/>
      <c r="T3576" s="5"/>
      <c r="U3576" s="10"/>
      <c r="V3576" s="10"/>
      <c r="W3576" s="10"/>
      <c r="X3576" s="50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0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  <c r="EY3576" s="1"/>
      <c r="EZ3576" s="1"/>
      <c r="FA3576" s="1"/>
      <c r="FB3576" s="1"/>
      <c r="FC3576" s="1"/>
      <c r="FD3576" s="1"/>
      <c r="FE3576" s="1"/>
      <c r="FF3576" s="1"/>
      <c r="FG3576" s="1"/>
      <c r="FH3576" s="1"/>
      <c r="FI3576" s="1"/>
      <c r="FJ3576" s="1"/>
    </row>
    <row r="3577" spans="1:166" x14ac:dyDescent="0.15">
      <c r="A3577" s="65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8"/>
      <c r="M3577" s="12"/>
      <c r="N3577" s="12"/>
      <c r="O3577" s="18"/>
      <c r="P3577" s="14"/>
      <c r="Q3577" s="27"/>
      <c r="R3577" s="14"/>
      <c r="S3577" s="4"/>
      <c r="T3577" s="5"/>
      <c r="U3577" s="10"/>
      <c r="V3577" s="10"/>
      <c r="W3577" s="10"/>
      <c r="X3577" s="50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0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  <c r="EY3577" s="1"/>
      <c r="EZ3577" s="1"/>
      <c r="FA3577" s="1"/>
      <c r="FB3577" s="1"/>
      <c r="FC3577" s="1"/>
      <c r="FD3577" s="1"/>
      <c r="FE3577" s="1"/>
      <c r="FF3577" s="1"/>
      <c r="FG3577" s="1"/>
      <c r="FH3577" s="1"/>
      <c r="FI3577" s="1"/>
      <c r="FJ3577" s="1"/>
    </row>
    <row r="3578" spans="1:166" x14ac:dyDescent="0.15">
      <c r="A3578" s="65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8"/>
      <c r="M3578" s="12"/>
      <c r="N3578" s="12"/>
      <c r="O3578" s="18"/>
      <c r="P3578" s="14"/>
      <c r="Q3578" s="27"/>
      <c r="R3578" s="14"/>
      <c r="S3578" s="4"/>
      <c r="T3578" s="5"/>
      <c r="U3578" s="10"/>
      <c r="V3578" s="10"/>
      <c r="W3578" s="10"/>
      <c r="X3578" s="50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0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  <c r="EY3578" s="1"/>
      <c r="EZ3578" s="1"/>
      <c r="FA3578" s="1"/>
      <c r="FB3578" s="1"/>
      <c r="FC3578" s="1"/>
      <c r="FD3578" s="1"/>
      <c r="FE3578" s="1"/>
      <c r="FF3578" s="1"/>
      <c r="FG3578" s="1"/>
      <c r="FH3578" s="1"/>
      <c r="FI3578" s="1"/>
      <c r="FJ3578" s="1"/>
    </row>
    <row r="3579" spans="1:166" x14ac:dyDescent="0.15">
      <c r="A3579" s="65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8"/>
      <c r="M3579" s="12"/>
      <c r="N3579" s="12"/>
      <c r="O3579" s="18"/>
      <c r="P3579" s="14"/>
      <c r="Q3579" s="27"/>
      <c r="R3579" s="14"/>
      <c r="S3579" s="4"/>
      <c r="T3579" s="5"/>
      <c r="U3579" s="10"/>
      <c r="V3579" s="10"/>
      <c r="W3579" s="10"/>
      <c r="X3579" s="50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0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  <c r="EY3579" s="1"/>
      <c r="EZ3579" s="1"/>
      <c r="FA3579" s="1"/>
      <c r="FB3579" s="1"/>
      <c r="FC3579" s="1"/>
      <c r="FD3579" s="1"/>
      <c r="FE3579" s="1"/>
      <c r="FF3579" s="1"/>
      <c r="FG3579" s="1"/>
      <c r="FH3579" s="1"/>
      <c r="FI3579" s="1"/>
      <c r="FJ3579" s="1"/>
    </row>
    <row r="3580" spans="1:166" x14ac:dyDescent="0.15">
      <c r="A3580" s="65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8"/>
      <c r="M3580" s="12"/>
      <c r="N3580" s="12"/>
      <c r="O3580" s="18"/>
      <c r="P3580" s="14"/>
      <c r="Q3580" s="27"/>
      <c r="R3580" s="14"/>
      <c r="S3580" s="4"/>
      <c r="T3580" s="5"/>
      <c r="U3580" s="10"/>
      <c r="V3580" s="10"/>
      <c r="W3580" s="10"/>
      <c r="X3580" s="50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0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  <c r="EY3580" s="1"/>
      <c r="EZ3580" s="1"/>
      <c r="FA3580" s="1"/>
      <c r="FB3580" s="1"/>
      <c r="FC3580" s="1"/>
      <c r="FD3580" s="1"/>
      <c r="FE3580" s="1"/>
      <c r="FF3580" s="1"/>
      <c r="FG3580" s="1"/>
      <c r="FH3580" s="1"/>
      <c r="FI3580" s="1"/>
      <c r="FJ3580" s="1"/>
    </row>
    <row r="3581" spans="1:166" x14ac:dyDescent="0.15">
      <c r="A3581" s="65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8"/>
      <c r="M3581" s="12"/>
      <c r="N3581" s="12"/>
      <c r="O3581" s="18"/>
      <c r="P3581" s="14"/>
      <c r="Q3581" s="27"/>
      <c r="R3581" s="14"/>
      <c r="S3581" s="4"/>
      <c r="T3581" s="5"/>
      <c r="U3581" s="10"/>
      <c r="V3581" s="10"/>
      <c r="W3581" s="10"/>
      <c r="X3581" s="50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0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  <c r="EY3581" s="1"/>
      <c r="EZ3581" s="1"/>
      <c r="FA3581" s="1"/>
      <c r="FB3581" s="1"/>
      <c r="FC3581" s="1"/>
      <c r="FD3581" s="1"/>
      <c r="FE3581" s="1"/>
      <c r="FF3581" s="1"/>
      <c r="FG3581" s="1"/>
      <c r="FH3581" s="1"/>
      <c r="FI3581" s="1"/>
      <c r="FJ3581" s="1"/>
    </row>
    <row r="3582" spans="1:166" x14ac:dyDescent="0.15">
      <c r="A3582" s="65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8"/>
      <c r="M3582" s="12"/>
      <c r="N3582" s="12"/>
      <c r="O3582" s="18"/>
      <c r="P3582" s="14"/>
      <c r="Q3582" s="27"/>
      <c r="R3582" s="14"/>
      <c r="S3582" s="4"/>
      <c r="T3582" s="5"/>
      <c r="U3582" s="10"/>
      <c r="V3582" s="10"/>
      <c r="W3582" s="10"/>
      <c r="X3582" s="50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0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  <c r="EY3582" s="1"/>
      <c r="EZ3582" s="1"/>
      <c r="FA3582" s="1"/>
      <c r="FB3582" s="1"/>
      <c r="FC3582" s="1"/>
      <c r="FD3582" s="1"/>
      <c r="FE3582" s="1"/>
      <c r="FF3582" s="1"/>
      <c r="FG3582" s="1"/>
      <c r="FH3582" s="1"/>
      <c r="FI3582" s="1"/>
      <c r="FJ3582" s="1"/>
    </row>
    <row r="3583" spans="1:166" x14ac:dyDescent="0.15">
      <c r="A3583" s="65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8"/>
      <c r="M3583" s="12"/>
      <c r="N3583" s="12"/>
      <c r="O3583" s="18"/>
      <c r="P3583" s="14"/>
      <c r="Q3583" s="27"/>
      <c r="R3583" s="14"/>
      <c r="S3583" s="4"/>
      <c r="T3583" s="5"/>
      <c r="U3583" s="10"/>
      <c r="V3583" s="10"/>
      <c r="W3583" s="10"/>
      <c r="X3583" s="50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0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  <c r="EY3583" s="1"/>
      <c r="EZ3583" s="1"/>
      <c r="FA3583" s="1"/>
      <c r="FB3583" s="1"/>
      <c r="FC3583" s="1"/>
      <c r="FD3583" s="1"/>
      <c r="FE3583" s="1"/>
      <c r="FF3583" s="1"/>
      <c r="FG3583" s="1"/>
      <c r="FH3583" s="1"/>
      <c r="FI3583" s="1"/>
      <c r="FJ3583" s="1"/>
    </row>
    <row r="3584" spans="1:166" x14ac:dyDescent="0.15">
      <c r="A3584" s="65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8"/>
      <c r="M3584" s="12"/>
      <c r="N3584" s="12"/>
      <c r="O3584" s="18"/>
      <c r="P3584" s="14"/>
      <c r="Q3584" s="27"/>
      <c r="R3584" s="14"/>
      <c r="S3584" s="4"/>
      <c r="T3584" s="5"/>
      <c r="U3584" s="10"/>
      <c r="V3584" s="10"/>
      <c r="W3584" s="10"/>
      <c r="X3584" s="50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0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  <c r="EY3584" s="1"/>
      <c r="EZ3584" s="1"/>
      <c r="FA3584" s="1"/>
      <c r="FB3584" s="1"/>
      <c r="FC3584" s="1"/>
      <c r="FD3584" s="1"/>
      <c r="FE3584" s="1"/>
      <c r="FF3584" s="1"/>
      <c r="FG3584" s="1"/>
      <c r="FH3584" s="1"/>
      <c r="FI3584" s="1"/>
      <c r="FJ3584" s="1"/>
    </row>
    <row r="3585" spans="1:166" x14ac:dyDescent="0.15">
      <c r="A3585" s="65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8"/>
      <c r="M3585" s="12"/>
      <c r="N3585" s="12"/>
      <c r="O3585" s="18"/>
      <c r="P3585" s="14"/>
      <c r="Q3585" s="27"/>
      <c r="R3585" s="14"/>
      <c r="S3585" s="4"/>
      <c r="T3585" s="5"/>
      <c r="U3585" s="10"/>
      <c r="V3585" s="10"/>
      <c r="W3585" s="10"/>
      <c r="X3585" s="50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0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  <c r="EY3585" s="1"/>
      <c r="EZ3585" s="1"/>
      <c r="FA3585" s="1"/>
      <c r="FB3585" s="1"/>
      <c r="FC3585" s="1"/>
      <c r="FD3585" s="1"/>
      <c r="FE3585" s="1"/>
      <c r="FF3585" s="1"/>
      <c r="FG3585" s="1"/>
      <c r="FH3585" s="1"/>
      <c r="FI3585" s="1"/>
      <c r="FJ3585" s="1"/>
    </row>
    <row r="3586" spans="1:166" x14ac:dyDescent="0.15">
      <c r="A3586" s="65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8"/>
      <c r="M3586" s="12"/>
      <c r="N3586" s="12"/>
      <c r="O3586" s="18"/>
      <c r="P3586" s="14"/>
      <c r="Q3586" s="27"/>
      <c r="R3586" s="14"/>
      <c r="S3586" s="4"/>
      <c r="T3586" s="5"/>
      <c r="U3586" s="10"/>
      <c r="V3586" s="10"/>
      <c r="W3586" s="10"/>
      <c r="X3586" s="50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0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  <c r="EY3586" s="1"/>
      <c r="EZ3586" s="1"/>
      <c r="FA3586" s="1"/>
      <c r="FB3586" s="1"/>
      <c r="FC3586" s="1"/>
      <c r="FD3586" s="1"/>
      <c r="FE3586" s="1"/>
      <c r="FF3586" s="1"/>
      <c r="FG3586" s="1"/>
      <c r="FH3586" s="1"/>
      <c r="FI3586" s="1"/>
      <c r="FJ3586" s="1"/>
    </row>
    <row r="3587" spans="1:166" x14ac:dyDescent="0.15">
      <c r="A3587" s="65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8"/>
      <c r="M3587" s="12"/>
      <c r="N3587" s="12"/>
      <c r="O3587" s="18"/>
      <c r="P3587" s="14"/>
      <c r="Q3587" s="27"/>
      <c r="R3587" s="14"/>
      <c r="S3587" s="4"/>
      <c r="T3587" s="5"/>
      <c r="U3587" s="10"/>
      <c r="V3587" s="10"/>
      <c r="W3587" s="10"/>
      <c r="X3587" s="50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0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  <c r="EY3587" s="1"/>
      <c r="EZ3587" s="1"/>
      <c r="FA3587" s="1"/>
      <c r="FB3587" s="1"/>
      <c r="FC3587" s="1"/>
      <c r="FD3587" s="1"/>
      <c r="FE3587" s="1"/>
      <c r="FF3587" s="1"/>
      <c r="FG3587" s="1"/>
      <c r="FH3587" s="1"/>
      <c r="FI3587" s="1"/>
      <c r="FJ3587" s="1"/>
    </row>
    <row r="3588" spans="1:166" x14ac:dyDescent="0.15">
      <c r="A3588" s="65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8"/>
      <c r="M3588" s="12"/>
      <c r="N3588" s="12"/>
      <c r="O3588" s="18"/>
      <c r="P3588" s="14"/>
      <c r="Q3588" s="27"/>
      <c r="R3588" s="14"/>
      <c r="S3588" s="4"/>
      <c r="T3588" s="5"/>
      <c r="U3588" s="10"/>
      <c r="V3588" s="10"/>
      <c r="W3588" s="10"/>
      <c r="X3588" s="50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0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  <c r="EY3588" s="1"/>
      <c r="EZ3588" s="1"/>
      <c r="FA3588" s="1"/>
      <c r="FB3588" s="1"/>
      <c r="FC3588" s="1"/>
      <c r="FD3588" s="1"/>
      <c r="FE3588" s="1"/>
      <c r="FF3588" s="1"/>
      <c r="FG3588" s="1"/>
      <c r="FH3588" s="1"/>
      <c r="FI3588" s="1"/>
      <c r="FJ3588" s="1"/>
    </row>
    <row r="3589" spans="1:166" x14ac:dyDescent="0.15">
      <c r="A3589" s="65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8"/>
      <c r="M3589" s="12"/>
      <c r="N3589" s="12"/>
      <c r="O3589" s="18"/>
      <c r="P3589" s="14"/>
      <c r="Q3589" s="27"/>
      <c r="R3589" s="14"/>
      <c r="S3589" s="4"/>
      <c r="T3589" s="5"/>
      <c r="U3589" s="10"/>
      <c r="V3589" s="10"/>
      <c r="W3589" s="10"/>
      <c r="X3589" s="50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0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  <c r="EY3589" s="1"/>
      <c r="EZ3589" s="1"/>
      <c r="FA3589" s="1"/>
      <c r="FB3589" s="1"/>
      <c r="FC3589" s="1"/>
      <c r="FD3589" s="1"/>
      <c r="FE3589" s="1"/>
      <c r="FF3589" s="1"/>
      <c r="FG3589" s="1"/>
      <c r="FH3589" s="1"/>
      <c r="FI3589" s="1"/>
      <c r="FJ3589" s="1"/>
    </row>
    <row r="3590" spans="1:166" x14ac:dyDescent="0.15">
      <c r="A3590" s="65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8"/>
      <c r="M3590" s="12"/>
      <c r="N3590" s="12"/>
      <c r="O3590" s="18"/>
      <c r="P3590" s="14"/>
      <c r="Q3590" s="27"/>
      <c r="R3590" s="14"/>
      <c r="S3590" s="4"/>
      <c r="T3590" s="5"/>
      <c r="U3590" s="10"/>
      <c r="V3590" s="10"/>
      <c r="W3590" s="10"/>
      <c r="X3590" s="50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0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  <c r="EY3590" s="1"/>
      <c r="EZ3590" s="1"/>
      <c r="FA3590" s="1"/>
      <c r="FB3590" s="1"/>
      <c r="FC3590" s="1"/>
      <c r="FD3590" s="1"/>
      <c r="FE3590" s="1"/>
      <c r="FF3590" s="1"/>
      <c r="FG3590" s="1"/>
      <c r="FH3590" s="1"/>
      <c r="FI3590" s="1"/>
      <c r="FJ3590" s="1"/>
    </row>
    <row r="3591" spans="1:166" x14ac:dyDescent="0.15">
      <c r="A3591" s="65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8"/>
      <c r="M3591" s="12"/>
      <c r="N3591" s="12"/>
      <c r="O3591" s="18"/>
      <c r="P3591" s="14"/>
      <c r="Q3591" s="27"/>
      <c r="R3591" s="14"/>
      <c r="S3591" s="4"/>
      <c r="T3591" s="5"/>
      <c r="U3591" s="10"/>
      <c r="V3591" s="10"/>
      <c r="W3591" s="10"/>
      <c r="X3591" s="50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0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  <c r="EY3591" s="1"/>
      <c r="EZ3591" s="1"/>
      <c r="FA3591" s="1"/>
      <c r="FB3591" s="1"/>
      <c r="FC3591" s="1"/>
      <c r="FD3591" s="1"/>
      <c r="FE3591" s="1"/>
      <c r="FF3591" s="1"/>
      <c r="FG3591" s="1"/>
      <c r="FH3591" s="1"/>
      <c r="FI3591" s="1"/>
      <c r="FJ3591" s="1"/>
    </row>
    <row r="3592" spans="1:166" x14ac:dyDescent="0.15">
      <c r="A3592" s="65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8"/>
      <c r="M3592" s="12"/>
      <c r="N3592" s="12"/>
      <c r="O3592" s="18"/>
      <c r="P3592" s="14"/>
      <c r="Q3592" s="27"/>
      <c r="R3592" s="14"/>
      <c r="S3592" s="4"/>
      <c r="T3592" s="5"/>
      <c r="U3592" s="10"/>
      <c r="V3592" s="10"/>
      <c r="W3592" s="10"/>
      <c r="X3592" s="50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0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  <c r="EY3592" s="1"/>
      <c r="EZ3592" s="1"/>
      <c r="FA3592" s="1"/>
      <c r="FB3592" s="1"/>
      <c r="FC3592" s="1"/>
      <c r="FD3592" s="1"/>
      <c r="FE3592" s="1"/>
      <c r="FF3592" s="1"/>
      <c r="FG3592" s="1"/>
      <c r="FH3592" s="1"/>
      <c r="FI3592" s="1"/>
      <c r="FJ3592" s="1"/>
    </row>
    <row r="3593" spans="1:166" x14ac:dyDescent="0.15">
      <c r="A3593" s="65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8"/>
      <c r="M3593" s="12"/>
      <c r="N3593" s="12"/>
      <c r="O3593" s="18"/>
      <c r="P3593" s="14"/>
      <c r="Q3593" s="27"/>
      <c r="R3593" s="14"/>
      <c r="S3593" s="4"/>
      <c r="T3593" s="5"/>
      <c r="U3593" s="10"/>
      <c r="V3593" s="10"/>
      <c r="W3593" s="10"/>
      <c r="X3593" s="50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0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  <c r="EY3593" s="1"/>
      <c r="EZ3593" s="1"/>
      <c r="FA3593" s="1"/>
      <c r="FB3593" s="1"/>
      <c r="FC3593" s="1"/>
      <c r="FD3593" s="1"/>
      <c r="FE3593" s="1"/>
      <c r="FF3593" s="1"/>
      <c r="FG3593" s="1"/>
      <c r="FH3593" s="1"/>
      <c r="FI3593" s="1"/>
      <c r="FJ3593" s="1"/>
    </row>
    <row r="3594" spans="1:166" x14ac:dyDescent="0.15">
      <c r="A3594" s="65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8"/>
      <c r="M3594" s="12"/>
      <c r="N3594" s="12"/>
      <c r="O3594" s="18"/>
      <c r="P3594" s="14"/>
      <c r="Q3594" s="27"/>
      <c r="R3594" s="14"/>
      <c r="S3594" s="4"/>
      <c r="T3594" s="5"/>
      <c r="U3594" s="10"/>
      <c r="V3594" s="10"/>
      <c r="W3594" s="10"/>
      <c r="X3594" s="50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0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  <c r="EY3594" s="1"/>
      <c r="EZ3594" s="1"/>
      <c r="FA3594" s="1"/>
      <c r="FB3594" s="1"/>
      <c r="FC3594" s="1"/>
      <c r="FD3594" s="1"/>
      <c r="FE3594" s="1"/>
      <c r="FF3594" s="1"/>
      <c r="FG3594" s="1"/>
      <c r="FH3594" s="1"/>
      <c r="FI3594" s="1"/>
      <c r="FJ3594" s="1"/>
    </row>
    <row r="3595" spans="1:166" x14ac:dyDescent="0.15">
      <c r="A3595" s="65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8"/>
      <c r="M3595" s="12"/>
      <c r="N3595" s="12"/>
      <c r="O3595" s="18"/>
      <c r="P3595" s="14"/>
      <c r="Q3595" s="27"/>
      <c r="R3595" s="14"/>
      <c r="S3595" s="4"/>
      <c r="T3595" s="5"/>
      <c r="U3595" s="10"/>
      <c r="V3595" s="10"/>
      <c r="W3595" s="10"/>
      <c r="X3595" s="50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0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  <c r="EY3595" s="1"/>
      <c r="EZ3595" s="1"/>
      <c r="FA3595" s="1"/>
      <c r="FB3595" s="1"/>
      <c r="FC3595" s="1"/>
      <c r="FD3595" s="1"/>
      <c r="FE3595" s="1"/>
      <c r="FF3595" s="1"/>
      <c r="FG3595" s="1"/>
      <c r="FH3595" s="1"/>
      <c r="FI3595" s="1"/>
      <c r="FJ3595" s="1"/>
    </row>
    <row r="3596" spans="1:166" x14ac:dyDescent="0.15">
      <c r="A3596" s="65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8"/>
      <c r="M3596" s="12"/>
      <c r="N3596" s="12"/>
      <c r="O3596" s="18"/>
      <c r="P3596" s="14"/>
      <c r="Q3596" s="27"/>
      <c r="R3596" s="14"/>
      <c r="S3596" s="4"/>
      <c r="T3596" s="5"/>
      <c r="U3596" s="10"/>
      <c r="V3596" s="10"/>
      <c r="W3596" s="10"/>
      <c r="X3596" s="50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0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  <c r="EY3596" s="1"/>
      <c r="EZ3596" s="1"/>
      <c r="FA3596" s="1"/>
      <c r="FB3596" s="1"/>
      <c r="FC3596" s="1"/>
      <c r="FD3596" s="1"/>
      <c r="FE3596" s="1"/>
      <c r="FF3596" s="1"/>
      <c r="FG3596" s="1"/>
      <c r="FH3596" s="1"/>
      <c r="FI3596" s="1"/>
      <c r="FJ3596" s="1"/>
    </row>
    <row r="3597" spans="1:166" x14ac:dyDescent="0.15">
      <c r="A3597" s="65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8"/>
      <c r="M3597" s="12"/>
      <c r="N3597" s="12"/>
      <c r="O3597" s="18"/>
      <c r="P3597" s="14"/>
      <c r="Q3597" s="27"/>
      <c r="R3597" s="14"/>
      <c r="S3597" s="4"/>
      <c r="T3597" s="5"/>
      <c r="U3597" s="10"/>
      <c r="V3597" s="10"/>
      <c r="W3597" s="10"/>
      <c r="X3597" s="50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0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  <c r="EY3597" s="1"/>
      <c r="EZ3597" s="1"/>
      <c r="FA3597" s="1"/>
      <c r="FB3597" s="1"/>
      <c r="FC3597" s="1"/>
      <c r="FD3597" s="1"/>
      <c r="FE3597" s="1"/>
      <c r="FF3597" s="1"/>
      <c r="FG3597" s="1"/>
      <c r="FH3597" s="1"/>
      <c r="FI3597" s="1"/>
      <c r="FJ3597" s="1"/>
    </row>
    <row r="3598" spans="1:166" x14ac:dyDescent="0.15">
      <c r="A3598" s="65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8"/>
      <c r="M3598" s="12"/>
      <c r="N3598" s="12"/>
      <c r="O3598" s="18"/>
      <c r="P3598" s="14"/>
      <c r="Q3598" s="27"/>
      <c r="R3598" s="14"/>
      <c r="S3598" s="4"/>
      <c r="T3598" s="5"/>
      <c r="U3598" s="10"/>
      <c r="V3598" s="10"/>
      <c r="W3598" s="10"/>
      <c r="X3598" s="50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0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  <c r="EY3598" s="1"/>
      <c r="EZ3598" s="1"/>
      <c r="FA3598" s="1"/>
      <c r="FB3598" s="1"/>
      <c r="FC3598" s="1"/>
      <c r="FD3598" s="1"/>
      <c r="FE3598" s="1"/>
      <c r="FF3598" s="1"/>
      <c r="FG3598" s="1"/>
      <c r="FH3598" s="1"/>
      <c r="FI3598" s="1"/>
      <c r="FJ3598" s="1"/>
    </row>
    <row r="3599" spans="1:166" x14ac:dyDescent="0.15">
      <c r="A3599" s="65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8"/>
      <c r="M3599" s="12"/>
      <c r="N3599" s="12"/>
      <c r="O3599" s="18"/>
      <c r="P3599" s="14"/>
      <c r="Q3599" s="27"/>
      <c r="R3599" s="14"/>
      <c r="S3599" s="4"/>
      <c r="T3599" s="5"/>
      <c r="U3599" s="10"/>
      <c r="V3599" s="10"/>
      <c r="W3599" s="10"/>
      <c r="X3599" s="50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0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  <c r="EY3599" s="1"/>
      <c r="EZ3599" s="1"/>
      <c r="FA3599" s="1"/>
      <c r="FB3599" s="1"/>
      <c r="FC3599" s="1"/>
      <c r="FD3599" s="1"/>
      <c r="FE3599" s="1"/>
      <c r="FF3599" s="1"/>
      <c r="FG3599" s="1"/>
      <c r="FH3599" s="1"/>
      <c r="FI3599" s="1"/>
      <c r="FJ3599" s="1"/>
    </row>
    <row r="3600" spans="1:166" x14ac:dyDescent="0.15">
      <c r="A3600" s="65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8"/>
      <c r="M3600" s="12"/>
      <c r="N3600" s="12"/>
      <c r="O3600" s="18"/>
      <c r="P3600" s="14"/>
      <c r="Q3600" s="27"/>
      <c r="R3600" s="14"/>
      <c r="S3600" s="4"/>
      <c r="T3600" s="5"/>
      <c r="U3600" s="10"/>
      <c r="V3600" s="10"/>
      <c r="W3600" s="10"/>
      <c r="X3600" s="50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0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  <c r="EY3600" s="1"/>
      <c r="EZ3600" s="1"/>
      <c r="FA3600" s="1"/>
      <c r="FB3600" s="1"/>
      <c r="FC3600" s="1"/>
      <c r="FD3600" s="1"/>
      <c r="FE3600" s="1"/>
      <c r="FF3600" s="1"/>
      <c r="FG3600" s="1"/>
      <c r="FH3600" s="1"/>
      <c r="FI3600" s="1"/>
      <c r="FJ3600" s="1"/>
    </row>
    <row r="3601" spans="1:166" x14ac:dyDescent="0.15">
      <c r="A3601" s="65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8"/>
      <c r="M3601" s="12"/>
      <c r="N3601" s="12"/>
      <c r="O3601" s="18"/>
      <c r="P3601" s="14"/>
      <c r="Q3601" s="27"/>
      <c r="R3601" s="14"/>
      <c r="S3601" s="4"/>
      <c r="T3601" s="5"/>
      <c r="U3601" s="10"/>
      <c r="V3601" s="10"/>
      <c r="W3601" s="10"/>
      <c r="X3601" s="50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0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  <c r="EY3601" s="1"/>
      <c r="EZ3601" s="1"/>
      <c r="FA3601" s="1"/>
      <c r="FB3601" s="1"/>
      <c r="FC3601" s="1"/>
      <c r="FD3601" s="1"/>
      <c r="FE3601" s="1"/>
      <c r="FF3601" s="1"/>
      <c r="FG3601" s="1"/>
      <c r="FH3601" s="1"/>
      <c r="FI3601" s="1"/>
      <c r="FJ3601" s="1"/>
    </row>
    <row r="3602" spans="1:166" x14ac:dyDescent="0.15">
      <c r="A3602" s="65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8"/>
      <c r="M3602" s="12"/>
      <c r="N3602" s="12"/>
      <c r="O3602" s="18"/>
      <c r="P3602" s="14"/>
      <c r="Q3602" s="27"/>
      <c r="R3602" s="14"/>
      <c r="S3602" s="4"/>
      <c r="T3602" s="5"/>
      <c r="U3602" s="10"/>
      <c r="V3602" s="10"/>
      <c r="W3602" s="10"/>
      <c r="X3602" s="50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0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  <c r="EY3602" s="1"/>
      <c r="EZ3602" s="1"/>
      <c r="FA3602" s="1"/>
      <c r="FB3602" s="1"/>
      <c r="FC3602" s="1"/>
      <c r="FD3602" s="1"/>
      <c r="FE3602" s="1"/>
      <c r="FF3602" s="1"/>
      <c r="FG3602" s="1"/>
      <c r="FH3602" s="1"/>
      <c r="FI3602" s="1"/>
      <c r="FJ3602" s="1"/>
    </row>
    <row r="3603" spans="1:166" x14ac:dyDescent="0.15">
      <c r="A3603" s="65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8"/>
      <c r="M3603" s="12"/>
      <c r="N3603" s="12"/>
      <c r="O3603" s="18"/>
      <c r="P3603" s="14"/>
      <c r="Q3603" s="27"/>
      <c r="R3603" s="14"/>
      <c r="S3603" s="4"/>
      <c r="T3603" s="5"/>
      <c r="U3603" s="10"/>
      <c r="V3603" s="10"/>
      <c r="W3603" s="10"/>
      <c r="X3603" s="50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0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  <c r="EY3603" s="1"/>
      <c r="EZ3603" s="1"/>
      <c r="FA3603" s="1"/>
      <c r="FB3603" s="1"/>
      <c r="FC3603" s="1"/>
      <c r="FD3603" s="1"/>
      <c r="FE3603" s="1"/>
      <c r="FF3603" s="1"/>
      <c r="FG3603" s="1"/>
      <c r="FH3603" s="1"/>
      <c r="FI3603" s="1"/>
      <c r="FJ3603" s="1"/>
    </row>
    <row r="3604" spans="1:166" x14ac:dyDescent="0.15">
      <c r="A3604" s="65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8"/>
      <c r="M3604" s="12"/>
      <c r="N3604" s="12"/>
      <c r="O3604" s="18"/>
      <c r="P3604" s="14"/>
      <c r="Q3604" s="27"/>
      <c r="R3604" s="14"/>
      <c r="S3604" s="4"/>
      <c r="T3604" s="5"/>
      <c r="U3604" s="10"/>
      <c r="V3604" s="10"/>
      <c r="W3604" s="10"/>
      <c r="X3604" s="50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0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  <c r="EY3604" s="1"/>
      <c r="EZ3604" s="1"/>
      <c r="FA3604" s="1"/>
      <c r="FB3604" s="1"/>
      <c r="FC3604" s="1"/>
      <c r="FD3604" s="1"/>
      <c r="FE3604" s="1"/>
      <c r="FF3604" s="1"/>
      <c r="FG3604" s="1"/>
      <c r="FH3604" s="1"/>
      <c r="FI3604" s="1"/>
      <c r="FJ3604" s="1"/>
    </row>
    <row r="3605" spans="1:166" x14ac:dyDescent="0.15">
      <c r="A3605" s="65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8"/>
      <c r="M3605" s="12"/>
      <c r="N3605" s="12"/>
      <c r="O3605" s="18"/>
      <c r="P3605" s="14"/>
      <c r="Q3605" s="27"/>
      <c r="R3605" s="14"/>
      <c r="S3605" s="4"/>
      <c r="T3605" s="5"/>
      <c r="U3605" s="10"/>
      <c r="V3605" s="10"/>
      <c r="W3605" s="10"/>
      <c r="X3605" s="50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0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  <c r="EY3605" s="1"/>
      <c r="EZ3605" s="1"/>
      <c r="FA3605" s="1"/>
      <c r="FB3605" s="1"/>
      <c r="FC3605" s="1"/>
      <c r="FD3605" s="1"/>
      <c r="FE3605" s="1"/>
      <c r="FF3605" s="1"/>
      <c r="FG3605" s="1"/>
      <c r="FH3605" s="1"/>
      <c r="FI3605" s="1"/>
      <c r="FJ3605" s="1"/>
    </row>
    <row r="3606" spans="1:166" x14ac:dyDescent="0.15">
      <c r="A3606" s="65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8"/>
      <c r="M3606" s="12"/>
      <c r="N3606" s="12"/>
      <c r="O3606" s="18"/>
      <c r="P3606" s="14"/>
      <c r="Q3606" s="27"/>
      <c r="R3606" s="14"/>
      <c r="S3606" s="4"/>
      <c r="T3606" s="5"/>
      <c r="U3606" s="10"/>
      <c r="V3606" s="10"/>
      <c r="W3606" s="10"/>
      <c r="X3606" s="50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0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  <c r="EY3606" s="1"/>
      <c r="EZ3606" s="1"/>
      <c r="FA3606" s="1"/>
      <c r="FB3606" s="1"/>
      <c r="FC3606" s="1"/>
      <c r="FD3606" s="1"/>
      <c r="FE3606" s="1"/>
      <c r="FF3606" s="1"/>
      <c r="FG3606" s="1"/>
      <c r="FH3606" s="1"/>
      <c r="FI3606" s="1"/>
      <c r="FJ3606" s="1"/>
    </row>
    <row r="3607" spans="1:166" x14ac:dyDescent="0.15">
      <c r="A3607" s="65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8"/>
      <c r="M3607" s="12"/>
      <c r="N3607" s="12"/>
      <c r="O3607" s="18"/>
      <c r="P3607" s="14"/>
      <c r="Q3607" s="27"/>
      <c r="R3607" s="14"/>
      <c r="S3607" s="4"/>
      <c r="T3607" s="5"/>
      <c r="U3607" s="10"/>
      <c r="V3607" s="10"/>
      <c r="W3607" s="10"/>
      <c r="X3607" s="50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0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  <c r="EY3607" s="1"/>
      <c r="EZ3607" s="1"/>
      <c r="FA3607" s="1"/>
      <c r="FB3607" s="1"/>
      <c r="FC3607" s="1"/>
      <c r="FD3607" s="1"/>
      <c r="FE3607" s="1"/>
      <c r="FF3607" s="1"/>
      <c r="FG3607" s="1"/>
      <c r="FH3607" s="1"/>
      <c r="FI3607" s="1"/>
      <c r="FJ3607" s="1"/>
    </row>
    <row r="3608" spans="1:166" x14ac:dyDescent="0.15">
      <c r="A3608" s="65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8"/>
      <c r="M3608" s="12"/>
      <c r="N3608" s="12"/>
      <c r="O3608" s="18"/>
      <c r="P3608" s="14"/>
      <c r="Q3608" s="27"/>
      <c r="R3608" s="14"/>
      <c r="S3608" s="4"/>
      <c r="T3608" s="5"/>
      <c r="U3608" s="10"/>
      <c r="V3608" s="10"/>
      <c r="W3608" s="10"/>
      <c r="X3608" s="50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0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  <c r="EY3608" s="1"/>
      <c r="EZ3608" s="1"/>
      <c r="FA3608" s="1"/>
      <c r="FB3608" s="1"/>
      <c r="FC3608" s="1"/>
      <c r="FD3608" s="1"/>
      <c r="FE3608" s="1"/>
      <c r="FF3608" s="1"/>
      <c r="FG3608" s="1"/>
      <c r="FH3608" s="1"/>
      <c r="FI3608" s="1"/>
      <c r="FJ3608" s="1"/>
    </row>
    <row r="3609" spans="1:166" x14ac:dyDescent="0.15">
      <c r="A3609" s="65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8"/>
      <c r="M3609" s="12"/>
      <c r="N3609" s="12"/>
      <c r="O3609" s="18"/>
      <c r="P3609" s="14"/>
      <c r="Q3609" s="27"/>
      <c r="R3609" s="14"/>
      <c r="S3609" s="4"/>
      <c r="T3609" s="5"/>
      <c r="U3609" s="10"/>
      <c r="V3609" s="10"/>
      <c r="W3609" s="10"/>
      <c r="X3609" s="50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0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  <c r="EY3609" s="1"/>
      <c r="EZ3609" s="1"/>
      <c r="FA3609" s="1"/>
      <c r="FB3609" s="1"/>
      <c r="FC3609" s="1"/>
      <c r="FD3609" s="1"/>
      <c r="FE3609" s="1"/>
      <c r="FF3609" s="1"/>
      <c r="FG3609" s="1"/>
      <c r="FH3609" s="1"/>
      <c r="FI3609" s="1"/>
      <c r="FJ3609" s="1"/>
    </row>
    <row r="3610" spans="1:166" x14ac:dyDescent="0.15">
      <c r="A3610" s="65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8"/>
      <c r="M3610" s="12"/>
      <c r="N3610" s="12"/>
      <c r="O3610" s="18"/>
      <c r="P3610" s="14"/>
      <c r="Q3610" s="27"/>
      <c r="R3610" s="14"/>
      <c r="S3610" s="4"/>
      <c r="T3610" s="5"/>
      <c r="U3610" s="10"/>
      <c r="V3610" s="10"/>
      <c r="W3610" s="10"/>
      <c r="X3610" s="50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0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  <c r="EY3610" s="1"/>
      <c r="EZ3610" s="1"/>
      <c r="FA3610" s="1"/>
      <c r="FB3610" s="1"/>
      <c r="FC3610" s="1"/>
      <c r="FD3610" s="1"/>
      <c r="FE3610" s="1"/>
      <c r="FF3610" s="1"/>
      <c r="FG3610" s="1"/>
      <c r="FH3610" s="1"/>
      <c r="FI3610" s="1"/>
      <c r="FJ3610" s="1"/>
    </row>
    <row r="3611" spans="1:166" x14ac:dyDescent="0.15">
      <c r="A3611" s="65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8"/>
      <c r="M3611" s="12"/>
      <c r="N3611" s="12"/>
      <c r="O3611" s="18"/>
      <c r="P3611" s="14"/>
      <c r="Q3611" s="27"/>
      <c r="R3611" s="14"/>
      <c r="S3611" s="4"/>
      <c r="T3611" s="5"/>
      <c r="U3611" s="10"/>
      <c r="V3611" s="10"/>
      <c r="W3611" s="10"/>
      <c r="X3611" s="50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0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  <c r="EY3611" s="1"/>
      <c r="EZ3611" s="1"/>
      <c r="FA3611" s="1"/>
      <c r="FB3611" s="1"/>
      <c r="FC3611" s="1"/>
      <c r="FD3611" s="1"/>
      <c r="FE3611" s="1"/>
      <c r="FF3611" s="1"/>
      <c r="FG3611" s="1"/>
      <c r="FH3611" s="1"/>
      <c r="FI3611" s="1"/>
      <c r="FJ3611" s="1"/>
    </row>
    <row r="3612" spans="1:166" x14ac:dyDescent="0.15">
      <c r="A3612" s="65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8"/>
      <c r="M3612" s="12"/>
      <c r="N3612" s="12"/>
      <c r="O3612" s="18"/>
      <c r="P3612" s="14"/>
      <c r="Q3612" s="27"/>
      <c r="R3612" s="14"/>
      <c r="S3612" s="4"/>
      <c r="T3612" s="5"/>
      <c r="U3612" s="10"/>
      <c r="V3612" s="10"/>
      <c r="W3612" s="10"/>
      <c r="X3612" s="50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0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  <c r="EY3612" s="1"/>
      <c r="EZ3612" s="1"/>
      <c r="FA3612" s="1"/>
      <c r="FB3612" s="1"/>
      <c r="FC3612" s="1"/>
      <c r="FD3612" s="1"/>
      <c r="FE3612" s="1"/>
      <c r="FF3612" s="1"/>
      <c r="FG3612" s="1"/>
      <c r="FH3612" s="1"/>
      <c r="FI3612" s="1"/>
      <c r="FJ3612" s="1"/>
    </row>
    <row r="3613" spans="1:166" x14ac:dyDescent="0.15">
      <c r="A3613" s="65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8"/>
      <c r="M3613" s="12"/>
      <c r="N3613" s="12"/>
      <c r="O3613" s="18"/>
      <c r="P3613" s="14"/>
      <c r="Q3613" s="27"/>
      <c r="R3613" s="14"/>
      <c r="S3613" s="4"/>
      <c r="T3613" s="5"/>
      <c r="U3613" s="10"/>
      <c r="V3613" s="10"/>
      <c r="W3613" s="10"/>
      <c r="X3613" s="50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0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  <c r="EY3613" s="1"/>
      <c r="EZ3613" s="1"/>
      <c r="FA3613" s="1"/>
      <c r="FB3613" s="1"/>
      <c r="FC3613" s="1"/>
      <c r="FD3613" s="1"/>
      <c r="FE3613" s="1"/>
      <c r="FF3613" s="1"/>
      <c r="FG3613" s="1"/>
      <c r="FH3613" s="1"/>
      <c r="FI3613" s="1"/>
      <c r="FJ3613" s="1"/>
    </row>
    <row r="3614" spans="1:166" x14ac:dyDescent="0.15">
      <c r="A3614" s="65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8"/>
      <c r="M3614" s="12"/>
      <c r="N3614" s="12"/>
      <c r="O3614" s="18"/>
      <c r="P3614" s="14"/>
      <c r="Q3614" s="27"/>
      <c r="R3614" s="14"/>
      <c r="S3614" s="4"/>
      <c r="T3614" s="5"/>
      <c r="U3614" s="10"/>
      <c r="V3614" s="10"/>
      <c r="W3614" s="10"/>
      <c r="X3614" s="50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0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  <c r="EY3614" s="1"/>
      <c r="EZ3614" s="1"/>
      <c r="FA3614" s="1"/>
      <c r="FB3614" s="1"/>
      <c r="FC3614" s="1"/>
      <c r="FD3614" s="1"/>
      <c r="FE3614" s="1"/>
      <c r="FF3614" s="1"/>
      <c r="FG3614" s="1"/>
      <c r="FH3614" s="1"/>
      <c r="FI3614" s="1"/>
      <c r="FJ3614" s="1"/>
    </row>
    <row r="3615" spans="1:166" x14ac:dyDescent="0.15">
      <c r="A3615" s="65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8"/>
      <c r="M3615" s="12"/>
      <c r="N3615" s="12"/>
      <c r="O3615" s="18"/>
      <c r="P3615" s="14"/>
      <c r="Q3615" s="27"/>
      <c r="R3615" s="14"/>
      <c r="S3615" s="4"/>
      <c r="T3615" s="5"/>
      <c r="U3615" s="10"/>
      <c r="V3615" s="10"/>
      <c r="W3615" s="10"/>
      <c r="X3615" s="50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0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  <c r="EY3615" s="1"/>
      <c r="EZ3615" s="1"/>
      <c r="FA3615" s="1"/>
      <c r="FB3615" s="1"/>
      <c r="FC3615" s="1"/>
      <c r="FD3615" s="1"/>
      <c r="FE3615" s="1"/>
      <c r="FF3615" s="1"/>
      <c r="FG3615" s="1"/>
      <c r="FH3615" s="1"/>
      <c r="FI3615" s="1"/>
      <c r="FJ3615" s="1"/>
    </row>
    <row r="3616" spans="1:166" x14ac:dyDescent="0.15">
      <c r="A3616" s="65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8"/>
      <c r="M3616" s="12"/>
      <c r="N3616" s="12"/>
      <c r="O3616" s="18"/>
      <c r="P3616" s="14"/>
      <c r="Q3616" s="27"/>
      <c r="R3616" s="14"/>
      <c r="S3616" s="4"/>
      <c r="T3616" s="5"/>
      <c r="U3616" s="10"/>
      <c r="V3616" s="10"/>
      <c r="W3616" s="10"/>
      <c r="X3616" s="50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0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  <c r="EY3616" s="1"/>
      <c r="EZ3616" s="1"/>
      <c r="FA3616" s="1"/>
      <c r="FB3616" s="1"/>
      <c r="FC3616" s="1"/>
      <c r="FD3616" s="1"/>
      <c r="FE3616" s="1"/>
      <c r="FF3616" s="1"/>
      <c r="FG3616" s="1"/>
      <c r="FH3616" s="1"/>
      <c r="FI3616" s="1"/>
      <c r="FJ3616" s="1"/>
    </row>
    <row r="3617" spans="1:166" x14ac:dyDescent="0.15">
      <c r="A3617" s="65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8"/>
      <c r="M3617" s="12"/>
      <c r="N3617" s="12"/>
      <c r="O3617" s="18"/>
      <c r="P3617" s="14"/>
      <c r="Q3617" s="27"/>
      <c r="R3617" s="14"/>
      <c r="S3617" s="4"/>
      <c r="T3617" s="5"/>
      <c r="U3617" s="10"/>
      <c r="V3617" s="10"/>
      <c r="W3617" s="10"/>
      <c r="X3617" s="50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0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  <c r="EY3617" s="1"/>
      <c r="EZ3617" s="1"/>
      <c r="FA3617" s="1"/>
      <c r="FB3617" s="1"/>
      <c r="FC3617" s="1"/>
      <c r="FD3617" s="1"/>
      <c r="FE3617" s="1"/>
      <c r="FF3617" s="1"/>
      <c r="FG3617" s="1"/>
      <c r="FH3617" s="1"/>
      <c r="FI3617" s="1"/>
      <c r="FJ3617" s="1"/>
    </row>
    <row r="3618" spans="1:166" x14ac:dyDescent="0.15">
      <c r="A3618" s="65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8"/>
      <c r="M3618" s="12"/>
      <c r="N3618" s="12"/>
      <c r="O3618" s="18"/>
      <c r="P3618" s="14"/>
      <c r="Q3618" s="27"/>
      <c r="R3618" s="14"/>
      <c r="S3618" s="4"/>
      <c r="T3618" s="5"/>
      <c r="U3618" s="10"/>
      <c r="V3618" s="10"/>
      <c r="W3618" s="10"/>
      <c r="X3618" s="50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0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  <c r="EY3618" s="1"/>
      <c r="EZ3618" s="1"/>
      <c r="FA3618" s="1"/>
      <c r="FB3618" s="1"/>
      <c r="FC3618" s="1"/>
      <c r="FD3618" s="1"/>
      <c r="FE3618" s="1"/>
      <c r="FF3618" s="1"/>
      <c r="FG3618" s="1"/>
      <c r="FH3618" s="1"/>
      <c r="FI3618" s="1"/>
      <c r="FJ3618" s="1"/>
    </row>
    <row r="3619" spans="1:166" x14ac:dyDescent="0.15">
      <c r="A3619" s="65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8"/>
      <c r="M3619" s="12"/>
      <c r="N3619" s="12"/>
      <c r="O3619" s="18"/>
      <c r="P3619" s="14"/>
      <c r="Q3619" s="27"/>
      <c r="R3619" s="14"/>
      <c r="S3619" s="4"/>
      <c r="T3619" s="5"/>
      <c r="U3619" s="10"/>
      <c r="V3619" s="10"/>
      <c r="W3619" s="10"/>
      <c r="X3619" s="50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0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  <c r="EY3619" s="1"/>
      <c r="EZ3619" s="1"/>
      <c r="FA3619" s="1"/>
      <c r="FB3619" s="1"/>
      <c r="FC3619" s="1"/>
      <c r="FD3619" s="1"/>
      <c r="FE3619" s="1"/>
      <c r="FF3619" s="1"/>
      <c r="FG3619" s="1"/>
      <c r="FH3619" s="1"/>
      <c r="FI3619" s="1"/>
      <c r="FJ3619" s="1"/>
    </row>
    <row r="3620" spans="1:166" x14ac:dyDescent="0.15">
      <c r="A3620" s="65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8"/>
      <c r="M3620" s="12"/>
      <c r="N3620" s="12"/>
      <c r="O3620" s="18"/>
      <c r="P3620" s="14"/>
      <c r="Q3620" s="27"/>
      <c r="R3620" s="14"/>
      <c r="S3620" s="4"/>
      <c r="T3620" s="5"/>
      <c r="U3620" s="10"/>
      <c r="V3620" s="10"/>
      <c r="W3620" s="10"/>
      <c r="X3620" s="50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0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  <c r="EY3620" s="1"/>
      <c r="EZ3620" s="1"/>
      <c r="FA3620" s="1"/>
      <c r="FB3620" s="1"/>
      <c r="FC3620" s="1"/>
      <c r="FD3620" s="1"/>
      <c r="FE3620" s="1"/>
      <c r="FF3620" s="1"/>
      <c r="FG3620" s="1"/>
      <c r="FH3620" s="1"/>
      <c r="FI3620" s="1"/>
      <c r="FJ3620" s="1"/>
    </row>
    <row r="3621" spans="1:166" x14ac:dyDescent="0.15">
      <c r="A3621" s="65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8"/>
      <c r="M3621" s="12"/>
      <c r="N3621" s="12"/>
      <c r="O3621" s="18"/>
      <c r="P3621" s="14"/>
      <c r="Q3621" s="27"/>
      <c r="R3621" s="14"/>
      <c r="S3621" s="4"/>
      <c r="T3621" s="5"/>
      <c r="U3621" s="10"/>
      <c r="V3621" s="10"/>
      <c r="W3621" s="10"/>
      <c r="X3621" s="50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0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  <c r="EY3621" s="1"/>
      <c r="EZ3621" s="1"/>
      <c r="FA3621" s="1"/>
      <c r="FB3621" s="1"/>
      <c r="FC3621" s="1"/>
      <c r="FD3621" s="1"/>
      <c r="FE3621" s="1"/>
      <c r="FF3621" s="1"/>
      <c r="FG3621" s="1"/>
      <c r="FH3621" s="1"/>
      <c r="FI3621" s="1"/>
      <c r="FJ3621" s="1"/>
    </row>
    <row r="3622" spans="1:166" x14ac:dyDescent="0.15">
      <c r="A3622" s="65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8"/>
      <c r="M3622" s="12"/>
      <c r="N3622" s="12"/>
      <c r="O3622" s="18"/>
      <c r="P3622" s="14"/>
      <c r="Q3622" s="27"/>
      <c r="R3622" s="14"/>
      <c r="S3622" s="4"/>
      <c r="T3622" s="5"/>
      <c r="U3622" s="10"/>
      <c r="V3622" s="10"/>
      <c r="W3622" s="10"/>
      <c r="X3622" s="50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0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  <c r="EY3622" s="1"/>
      <c r="EZ3622" s="1"/>
      <c r="FA3622" s="1"/>
      <c r="FB3622" s="1"/>
      <c r="FC3622" s="1"/>
      <c r="FD3622" s="1"/>
      <c r="FE3622" s="1"/>
      <c r="FF3622" s="1"/>
      <c r="FG3622" s="1"/>
      <c r="FH3622" s="1"/>
      <c r="FI3622" s="1"/>
      <c r="FJ3622" s="1"/>
    </row>
    <row r="3623" spans="1:166" x14ac:dyDescent="0.15">
      <c r="A3623" s="65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8"/>
      <c r="M3623" s="12"/>
      <c r="N3623" s="12"/>
      <c r="O3623" s="18"/>
      <c r="P3623" s="14"/>
      <c r="Q3623" s="27"/>
      <c r="R3623" s="14"/>
      <c r="S3623" s="4"/>
      <c r="T3623" s="5"/>
      <c r="U3623" s="10"/>
      <c r="V3623" s="10"/>
      <c r="W3623" s="10"/>
      <c r="X3623" s="50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0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  <c r="EY3623" s="1"/>
      <c r="EZ3623" s="1"/>
      <c r="FA3623" s="1"/>
      <c r="FB3623" s="1"/>
      <c r="FC3623" s="1"/>
      <c r="FD3623" s="1"/>
      <c r="FE3623" s="1"/>
      <c r="FF3623" s="1"/>
      <c r="FG3623" s="1"/>
      <c r="FH3623" s="1"/>
      <c r="FI3623" s="1"/>
      <c r="FJ3623" s="1"/>
    </row>
    <row r="3624" spans="1:166" x14ac:dyDescent="0.15">
      <c r="A3624" s="65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8"/>
      <c r="M3624" s="12"/>
      <c r="N3624" s="12"/>
      <c r="O3624" s="18"/>
      <c r="P3624" s="14"/>
      <c r="Q3624" s="27"/>
      <c r="R3624" s="14"/>
      <c r="S3624" s="4"/>
      <c r="T3624" s="5"/>
      <c r="U3624" s="10"/>
      <c r="V3624" s="10"/>
      <c r="W3624" s="10"/>
      <c r="X3624" s="50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0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  <c r="EY3624" s="1"/>
      <c r="EZ3624" s="1"/>
      <c r="FA3624" s="1"/>
      <c r="FB3624" s="1"/>
      <c r="FC3624" s="1"/>
      <c r="FD3624" s="1"/>
      <c r="FE3624" s="1"/>
      <c r="FF3624" s="1"/>
      <c r="FG3624" s="1"/>
      <c r="FH3624" s="1"/>
      <c r="FI3624" s="1"/>
      <c r="FJ3624" s="1"/>
    </row>
    <row r="3625" spans="1:166" x14ac:dyDescent="0.15">
      <c r="A3625" s="65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8"/>
      <c r="M3625" s="12"/>
      <c r="N3625" s="12"/>
      <c r="O3625" s="18"/>
      <c r="P3625" s="14"/>
      <c r="Q3625" s="27"/>
      <c r="R3625" s="14"/>
      <c r="S3625" s="4"/>
      <c r="T3625" s="5"/>
      <c r="U3625" s="10"/>
      <c r="V3625" s="10"/>
      <c r="W3625" s="10"/>
      <c r="X3625" s="50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0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  <c r="EY3625" s="1"/>
      <c r="EZ3625" s="1"/>
      <c r="FA3625" s="1"/>
      <c r="FB3625" s="1"/>
      <c r="FC3625" s="1"/>
      <c r="FD3625" s="1"/>
      <c r="FE3625" s="1"/>
      <c r="FF3625" s="1"/>
      <c r="FG3625" s="1"/>
      <c r="FH3625" s="1"/>
      <c r="FI3625" s="1"/>
      <c r="FJ3625" s="1"/>
    </row>
    <row r="3626" spans="1:166" x14ac:dyDescent="0.15">
      <c r="A3626" s="65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8"/>
      <c r="M3626" s="12"/>
      <c r="N3626" s="12"/>
      <c r="O3626" s="18"/>
      <c r="P3626" s="14"/>
      <c r="Q3626" s="27"/>
      <c r="R3626" s="14"/>
      <c r="S3626" s="4"/>
      <c r="T3626" s="5"/>
      <c r="U3626" s="10"/>
      <c r="V3626" s="10"/>
      <c r="W3626" s="10"/>
      <c r="X3626" s="50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0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  <c r="EY3626" s="1"/>
      <c r="EZ3626" s="1"/>
      <c r="FA3626" s="1"/>
      <c r="FB3626" s="1"/>
      <c r="FC3626" s="1"/>
      <c r="FD3626" s="1"/>
      <c r="FE3626" s="1"/>
      <c r="FF3626" s="1"/>
      <c r="FG3626" s="1"/>
      <c r="FH3626" s="1"/>
      <c r="FI3626" s="1"/>
      <c r="FJ3626" s="1"/>
    </row>
    <row r="3627" spans="1:166" x14ac:dyDescent="0.15">
      <c r="A3627" s="65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8"/>
      <c r="M3627" s="12"/>
      <c r="N3627" s="12"/>
      <c r="O3627" s="18"/>
      <c r="P3627" s="14"/>
      <c r="Q3627" s="27"/>
      <c r="R3627" s="14"/>
      <c r="S3627" s="4"/>
      <c r="T3627" s="5"/>
      <c r="U3627" s="10"/>
      <c r="V3627" s="10"/>
      <c r="W3627" s="10"/>
      <c r="X3627" s="50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0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  <c r="EY3627" s="1"/>
      <c r="EZ3627" s="1"/>
      <c r="FA3627" s="1"/>
      <c r="FB3627" s="1"/>
      <c r="FC3627" s="1"/>
      <c r="FD3627" s="1"/>
      <c r="FE3627" s="1"/>
      <c r="FF3627" s="1"/>
      <c r="FG3627" s="1"/>
      <c r="FH3627" s="1"/>
      <c r="FI3627" s="1"/>
      <c r="FJ3627" s="1"/>
    </row>
    <row r="3628" spans="1:166" x14ac:dyDescent="0.15">
      <c r="A3628" s="65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8"/>
      <c r="M3628" s="12"/>
      <c r="N3628" s="12"/>
      <c r="O3628" s="18"/>
      <c r="P3628" s="14"/>
      <c r="Q3628" s="27"/>
      <c r="R3628" s="14"/>
      <c r="S3628" s="4"/>
      <c r="T3628" s="5"/>
      <c r="U3628" s="10"/>
      <c r="V3628" s="10"/>
      <c r="W3628" s="10"/>
      <c r="X3628" s="50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0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  <c r="EY3628" s="1"/>
      <c r="EZ3628" s="1"/>
      <c r="FA3628" s="1"/>
      <c r="FB3628" s="1"/>
      <c r="FC3628" s="1"/>
      <c r="FD3628" s="1"/>
      <c r="FE3628" s="1"/>
      <c r="FF3628" s="1"/>
      <c r="FG3628" s="1"/>
      <c r="FH3628" s="1"/>
      <c r="FI3628" s="1"/>
      <c r="FJ3628" s="1"/>
    </row>
    <row r="3629" spans="1:166" x14ac:dyDescent="0.15">
      <c r="A3629" s="65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8"/>
      <c r="M3629" s="12"/>
      <c r="N3629" s="12"/>
      <c r="O3629" s="18"/>
      <c r="P3629" s="14"/>
      <c r="Q3629" s="27"/>
      <c r="R3629" s="14"/>
      <c r="S3629" s="4"/>
      <c r="T3629" s="5"/>
      <c r="U3629" s="10"/>
      <c r="V3629" s="10"/>
      <c r="W3629" s="10"/>
      <c r="X3629" s="50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0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  <c r="EY3629" s="1"/>
      <c r="EZ3629" s="1"/>
      <c r="FA3629" s="1"/>
      <c r="FB3629" s="1"/>
      <c r="FC3629" s="1"/>
      <c r="FD3629" s="1"/>
      <c r="FE3629" s="1"/>
      <c r="FF3629" s="1"/>
      <c r="FG3629" s="1"/>
      <c r="FH3629" s="1"/>
      <c r="FI3629" s="1"/>
      <c r="FJ3629" s="1"/>
    </row>
    <row r="3630" spans="1:166" x14ac:dyDescent="0.15">
      <c r="A3630" s="65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8"/>
      <c r="M3630" s="12"/>
      <c r="N3630" s="12"/>
      <c r="O3630" s="18"/>
      <c r="P3630" s="14"/>
      <c r="Q3630" s="27"/>
      <c r="R3630" s="14"/>
      <c r="S3630" s="4"/>
      <c r="T3630" s="5"/>
      <c r="U3630" s="10"/>
      <c r="V3630" s="10"/>
      <c r="W3630" s="10"/>
      <c r="X3630" s="50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0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  <c r="EY3630" s="1"/>
      <c r="EZ3630" s="1"/>
      <c r="FA3630" s="1"/>
      <c r="FB3630" s="1"/>
      <c r="FC3630" s="1"/>
      <c r="FD3630" s="1"/>
      <c r="FE3630" s="1"/>
      <c r="FF3630" s="1"/>
      <c r="FG3630" s="1"/>
      <c r="FH3630" s="1"/>
      <c r="FI3630" s="1"/>
      <c r="FJ3630" s="1"/>
    </row>
    <row r="3631" spans="1:166" x14ac:dyDescent="0.15">
      <c r="A3631" s="65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8"/>
      <c r="M3631" s="12"/>
      <c r="N3631" s="12"/>
      <c r="O3631" s="18"/>
      <c r="P3631" s="14"/>
      <c r="Q3631" s="27"/>
      <c r="R3631" s="14"/>
      <c r="S3631" s="4"/>
      <c r="T3631" s="5"/>
      <c r="U3631" s="10"/>
      <c r="V3631" s="10"/>
      <c r="W3631" s="10"/>
      <c r="X3631" s="50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0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  <c r="EY3631" s="1"/>
      <c r="EZ3631" s="1"/>
      <c r="FA3631" s="1"/>
      <c r="FB3631" s="1"/>
      <c r="FC3631" s="1"/>
      <c r="FD3631" s="1"/>
      <c r="FE3631" s="1"/>
      <c r="FF3631" s="1"/>
      <c r="FG3631" s="1"/>
      <c r="FH3631" s="1"/>
      <c r="FI3631" s="1"/>
      <c r="FJ3631" s="1"/>
    </row>
    <row r="3632" spans="1:166" x14ac:dyDescent="0.15">
      <c r="A3632" s="65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8"/>
      <c r="M3632" s="12"/>
      <c r="N3632" s="12"/>
      <c r="O3632" s="18"/>
      <c r="P3632" s="14"/>
      <c r="Q3632" s="27"/>
      <c r="R3632" s="14"/>
      <c r="S3632" s="4"/>
      <c r="T3632" s="5"/>
      <c r="U3632" s="10"/>
      <c r="V3632" s="10"/>
      <c r="W3632" s="10"/>
      <c r="X3632" s="50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0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  <c r="EY3632" s="1"/>
      <c r="EZ3632" s="1"/>
      <c r="FA3632" s="1"/>
      <c r="FB3632" s="1"/>
      <c r="FC3632" s="1"/>
      <c r="FD3632" s="1"/>
      <c r="FE3632" s="1"/>
      <c r="FF3632" s="1"/>
      <c r="FG3632" s="1"/>
      <c r="FH3632" s="1"/>
      <c r="FI3632" s="1"/>
      <c r="FJ3632" s="1"/>
    </row>
    <row r="3633" spans="1:166" x14ac:dyDescent="0.15">
      <c r="A3633" s="65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8"/>
      <c r="M3633" s="12"/>
      <c r="N3633" s="12"/>
      <c r="O3633" s="18"/>
      <c r="P3633" s="14"/>
      <c r="Q3633" s="27"/>
      <c r="R3633" s="14"/>
      <c r="S3633" s="4"/>
      <c r="T3633" s="5"/>
      <c r="U3633" s="10"/>
      <c r="V3633" s="10"/>
      <c r="W3633" s="10"/>
      <c r="X3633" s="50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0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  <c r="EY3633" s="1"/>
      <c r="EZ3633" s="1"/>
      <c r="FA3633" s="1"/>
      <c r="FB3633" s="1"/>
      <c r="FC3633" s="1"/>
      <c r="FD3633" s="1"/>
      <c r="FE3633" s="1"/>
      <c r="FF3633" s="1"/>
      <c r="FG3633" s="1"/>
      <c r="FH3633" s="1"/>
      <c r="FI3633" s="1"/>
      <c r="FJ3633" s="1"/>
    </row>
    <row r="3634" spans="1:166" x14ac:dyDescent="0.15">
      <c r="A3634" s="65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8"/>
      <c r="M3634" s="12"/>
      <c r="N3634" s="12"/>
      <c r="O3634" s="18"/>
      <c r="P3634" s="14"/>
      <c r="Q3634" s="27"/>
      <c r="R3634" s="14"/>
      <c r="S3634" s="4"/>
      <c r="T3634" s="5"/>
      <c r="U3634" s="10"/>
      <c r="V3634" s="10"/>
      <c r="W3634" s="10"/>
      <c r="X3634" s="50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0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  <c r="EY3634" s="1"/>
      <c r="EZ3634" s="1"/>
      <c r="FA3634" s="1"/>
      <c r="FB3634" s="1"/>
      <c r="FC3634" s="1"/>
      <c r="FD3634" s="1"/>
      <c r="FE3634" s="1"/>
      <c r="FF3634" s="1"/>
      <c r="FG3634" s="1"/>
      <c r="FH3634" s="1"/>
      <c r="FI3634" s="1"/>
      <c r="FJ3634" s="1"/>
    </row>
    <row r="3635" spans="1:166" x14ac:dyDescent="0.15">
      <c r="A3635" s="65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8"/>
      <c r="M3635" s="12"/>
      <c r="N3635" s="12"/>
      <c r="O3635" s="18"/>
      <c r="P3635" s="14"/>
      <c r="Q3635" s="27"/>
      <c r="R3635" s="14"/>
      <c r="S3635" s="4"/>
      <c r="T3635" s="5"/>
      <c r="U3635" s="10"/>
      <c r="V3635" s="10"/>
      <c r="W3635" s="10"/>
      <c r="X3635" s="50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0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  <c r="EY3635" s="1"/>
      <c r="EZ3635" s="1"/>
      <c r="FA3635" s="1"/>
      <c r="FB3635" s="1"/>
      <c r="FC3635" s="1"/>
      <c r="FD3635" s="1"/>
      <c r="FE3635" s="1"/>
      <c r="FF3635" s="1"/>
      <c r="FG3635" s="1"/>
      <c r="FH3635" s="1"/>
      <c r="FI3635" s="1"/>
      <c r="FJ3635" s="1"/>
    </row>
    <row r="3636" spans="1:166" x14ac:dyDescent="0.15">
      <c r="A3636" s="65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8"/>
      <c r="M3636" s="12"/>
      <c r="N3636" s="12"/>
      <c r="O3636" s="18"/>
      <c r="P3636" s="14"/>
      <c r="Q3636" s="27"/>
      <c r="R3636" s="14"/>
      <c r="S3636" s="4"/>
      <c r="T3636" s="5"/>
      <c r="U3636" s="10"/>
      <c r="V3636" s="10"/>
      <c r="W3636" s="10"/>
      <c r="X3636" s="50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0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  <c r="EY3636" s="1"/>
      <c r="EZ3636" s="1"/>
      <c r="FA3636" s="1"/>
      <c r="FB3636" s="1"/>
      <c r="FC3636" s="1"/>
      <c r="FD3636" s="1"/>
      <c r="FE3636" s="1"/>
      <c r="FF3636" s="1"/>
      <c r="FG3636" s="1"/>
      <c r="FH3636" s="1"/>
      <c r="FI3636" s="1"/>
      <c r="FJ3636" s="1"/>
    </row>
    <row r="3637" spans="1:166" x14ac:dyDescent="0.15">
      <c r="A3637" s="65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8"/>
      <c r="M3637" s="12"/>
      <c r="N3637" s="12"/>
      <c r="O3637" s="18"/>
      <c r="P3637" s="14"/>
      <c r="Q3637" s="27"/>
      <c r="R3637" s="14"/>
      <c r="S3637" s="4"/>
      <c r="T3637" s="5"/>
      <c r="U3637" s="10"/>
      <c r="V3637" s="10"/>
      <c r="W3637" s="10"/>
      <c r="X3637" s="50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0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  <c r="EY3637" s="1"/>
      <c r="EZ3637" s="1"/>
      <c r="FA3637" s="1"/>
      <c r="FB3637" s="1"/>
      <c r="FC3637" s="1"/>
      <c r="FD3637" s="1"/>
      <c r="FE3637" s="1"/>
      <c r="FF3637" s="1"/>
      <c r="FG3637" s="1"/>
      <c r="FH3637" s="1"/>
      <c r="FI3637" s="1"/>
      <c r="FJ3637" s="1"/>
    </row>
    <row r="3638" spans="1:166" x14ac:dyDescent="0.15">
      <c r="A3638" s="65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8"/>
      <c r="M3638" s="12"/>
      <c r="N3638" s="12"/>
      <c r="O3638" s="18"/>
      <c r="P3638" s="14"/>
      <c r="Q3638" s="27"/>
      <c r="R3638" s="14"/>
      <c r="S3638" s="4"/>
      <c r="T3638" s="5"/>
      <c r="U3638" s="10"/>
      <c r="V3638" s="10"/>
      <c r="W3638" s="10"/>
      <c r="X3638" s="50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0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  <c r="EY3638" s="1"/>
      <c r="EZ3638" s="1"/>
      <c r="FA3638" s="1"/>
      <c r="FB3638" s="1"/>
      <c r="FC3638" s="1"/>
      <c r="FD3638" s="1"/>
      <c r="FE3638" s="1"/>
      <c r="FF3638" s="1"/>
      <c r="FG3638" s="1"/>
      <c r="FH3638" s="1"/>
      <c r="FI3638" s="1"/>
      <c r="FJ3638" s="1"/>
    </row>
    <row r="3639" spans="1:166" x14ac:dyDescent="0.15">
      <c r="A3639" s="65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8"/>
      <c r="M3639" s="12"/>
      <c r="N3639" s="12"/>
      <c r="O3639" s="18"/>
      <c r="P3639" s="14"/>
      <c r="Q3639" s="27"/>
      <c r="R3639" s="14"/>
      <c r="S3639" s="4"/>
      <c r="T3639" s="5"/>
      <c r="U3639" s="10"/>
      <c r="V3639" s="10"/>
      <c r="W3639" s="10"/>
      <c r="X3639" s="50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0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  <c r="EY3639" s="1"/>
      <c r="EZ3639" s="1"/>
      <c r="FA3639" s="1"/>
      <c r="FB3639" s="1"/>
      <c r="FC3639" s="1"/>
      <c r="FD3639" s="1"/>
      <c r="FE3639" s="1"/>
      <c r="FF3639" s="1"/>
      <c r="FG3639" s="1"/>
      <c r="FH3639" s="1"/>
      <c r="FI3639" s="1"/>
      <c r="FJ3639" s="1"/>
    </row>
    <row r="3640" spans="1:166" x14ac:dyDescent="0.15">
      <c r="A3640" s="65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8"/>
      <c r="M3640" s="12"/>
      <c r="N3640" s="12"/>
      <c r="O3640" s="18"/>
      <c r="P3640" s="14"/>
      <c r="Q3640" s="27"/>
      <c r="R3640" s="14"/>
      <c r="S3640" s="4"/>
      <c r="T3640" s="5"/>
      <c r="U3640" s="10"/>
      <c r="V3640" s="10"/>
      <c r="W3640" s="10"/>
      <c r="X3640" s="50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0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  <c r="EY3640" s="1"/>
      <c r="EZ3640" s="1"/>
      <c r="FA3640" s="1"/>
      <c r="FB3640" s="1"/>
      <c r="FC3640" s="1"/>
      <c r="FD3640" s="1"/>
      <c r="FE3640" s="1"/>
      <c r="FF3640" s="1"/>
      <c r="FG3640" s="1"/>
      <c r="FH3640" s="1"/>
      <c r="FI3640" s="1"/>
      <c r="FJ3640" s="1"/>
    </row>
    <row r="3641" spans="1:166" x14ac:dyDescent="0.15">
      <c r="A3641" s="65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8"/>
      <c r="M3641" s="12"/>
      <c r="N3641" s="12"/>
      <c r="O3641" s="18"/>
      <c r="P3641" s="14"/>
      <c r="Q3641" s="27"/>
      <c r="R3641" s="14"/>
      <c r="S3641" s="4"/>
      <c r="T3641" s="5"/>
      <c r="U3641" s="10"/>
      <c r="V3641" s="10"/>
      <c r="W3641" s="10"/>
      <c r="X3641" s="50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0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  <c r="EY3641" s="1"/>
      <c r="EZ3641" s="1"/>
      <c r="FA3641" s="1"/>
      <c r="FB3641" s="1"/>
      <c r="FC3641" s="1"/>
      <c r="FD3641" s="1"/>
      <c r="FE3641" s="1"/>
      <c r="FF3641" s="1"/>
      <c r="FG3641" s="1"/>
      <c r="FH3641" s="1"/>
      <c r="FI3641" s="1"/>
      <c r="FJ3641" s="1"/>
    </row>
    <row r="3642" spans="1:166" x14ac:dyDescent="0.15">
      <c r="A3642" s="65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8"/>
      <c r="M3642" s="12"/>
      <c r="N3642" s="12"/>
      <c r="O3642" s="18"/>
      <c r="P3642" s="14"/>
      <c r="Q3642" s="27"/>
      <c r="R3642" s="14"/>
      <c r="S3642" s="4"/>
      <c r="T3642" s="5"/>
      <c r="U3642" s="10"/>
      <c r="V3642" s="10"/>
      <c r="W3642" s="10"/>
      <c r="X3642" s="50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0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  <c r="EY3642" s="1"/>
      <c r="EZ3642" s="1"/>
      <c r="FA3642" s="1"/>
      <c r="FB3642" s="1"/>
      <c r="FC3642" s="1"/>
      <c r="FD3642" s="1"/>
      <c r="FE3642" s="1"/>
      <c r="FF3642" s="1"/>
      <c r="FG3642" s="1"/>
      <c r="FH3642" s="1"/>
      <c r="FI3642" s="1"/>
      <c r="FJ3642" s="1"/>
    </row>
    <row r="3643" spans="1:166" x14ac:dyDescent="0.15">
      <c r="A3643" s="65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8"/>
      <c r="M3643" s="12"/>
      <c r="N3643" s="12"/>
      <c r="O3643" s="18"/>
      <c r="P3643" s="14"/>
      <c r="Q3643" s="27"/>
      <c r="R3643" s="14"/>
      <c r="S3643" s="4"/>
      <c r="T3643" s="5"/>
      <c r="U3643" s="10"/>
      <c r="V3643" s="10"/>
      <c r="W3643" s="10"/>
      <c r="X3643" s="50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0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  <c r="EY3643" s="1"/>
      <c r="EZ3643" s="1"/>
      <c r="FA3643" s="1"/>
      <c r="FB3643" s="1"/>
      <c r="FC3643" s="1"/>
      <c r="FD3643" s="1"/>
      <c r="FE3643" s="1"/>
      <c r="FF3643" s="1"/>
      <c r="FG3643" s="1"/>
      <c r="FH3643" s="1"/>
      <c r="FI3643" s="1"/>
      <c r="FJ3643" s="1"/>
    </row>
    <row r="3644" spans="1:166" x14ac:dyDescent="0.15">
      <c r="A3644" s="65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8"/>
      <c r="M3644" s="12"/>
      <c r="N3644" s="12"/>
      <c r="O3644" s="18"/>
      <c r="P3644" s="14"/>
      <c r="Q3644" s="27"/>
      <c r="R3644" s="14"/>
      <c r="S3644" s="4"/>
      <c r="T3644" s="5"/>
      <c r="U3644" s="10"/>
      <c r="V3644" s="10"/>
      <c r="W3644" s="10"/>
      <c r="X3644" s="50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0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  <c r="EY3644" s="1"/>
      <c r="EZ3644" s="1"/>
      <c r="FA3644" s="1"/>
      <c r="FB3644" s="1"/>
      <c r="FC3644" s="1"/>
      <c r="FD3644" s="1"/>
      <c r="FE3644" s="1"/>
      <c r="FF3644" s="1"/>
      <c r="FG3644" s="1"/>
      <c r="FH3644" s="1"/>
      <c r="FI3644" s="1"/>
      <c r="FJ3644" s="1"/>
    </row>
    <row r="3645" spans="1:166" x14ac:dyDescent="0.15">
      <c r="A3645" s="65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8"/>
      <c r="M3645" s="12"/>
      <c r="N3645" s="12"/>
      <c r="O3645" s="18"/>
      <c r="P3645" s="14"/>
      <c r="Q3645" s="27"/>
      <c r="R3645" s="14"/>
      <c r="S3645" s="4"/>
      <c r="T3645" s="5"/>
      <c r="U3645" s="10"/>
      <c r="V3645" s="10"/>
      <c r="W3645" s="10"/>
      <c r="X3645" s="50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0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  <c r="EY3645" s="1"/>
      <c r="EZ3645" s="1"/>
      <c r="FA3645" s="1"/>
      <c r="FB3645" s="1"/>
      <c r="FC3645" s="1"/>
      <c r="FD3645" s="1"/>
      <c r="FE3645" s="1"/>
      <c r="FF3645" s="1"/>
      <c r="FG3645" s="1"/>
      <c r="FH3645" s="1"/>
      <c r="FI3645" s="1"/>
      <c r="FJ3645" s="1"/>
    </row>
    <row r="3646" spans="1:166" x14ac:dyDescent="0.15">
      <c r="A3646" s="65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8"/>
      <c r="M3646" s="12"/>
      <c r="N3646" s="12"/>
      <c r="O3646" s="18"/>
      <c r="P3646" s="14"/>
      <c r="Q3646" s="27"/>
      <c r="R3646" s="14"/>
      <c r="S3646" s="4"/>
      <c r="T3646" s="5"/>
      <c r="U3646" s="10"/>
      <c r="V3646" s="10"/>
      <c r="W3646" s="10"/>
      <c r="X3646" s="50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0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  <c r="EY3646" s="1"/>
      <c r="EZ3646" s="1"/>
      <c r="FA3646" s="1"/>
      <c r="FB3646" s="1"/>
      <c r="FC3646" s="1"/>
      <c r="FD3646" s="1"/>
      <c r="FE3646" s="1"/>
      <c r="FF3646" s="1"/>
      <c r="FG3646" s="1"/>
      <c r="FH3646" s="1"/>
      <c r="FI3646" s="1"/>
      <c r="FJ3646" s="1"/>
    </row>
    <row r="3647" spans="1:166" x14ac:dyDescent="0.15">
      <c r="A3647" s="65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8"/>
      <c r="M3647" s="12"/>
      <c r="N3647" s="12"/>
      <c r="O3647" s="18"/>
      <c r="P3647" s="14"/>
      <c r="Q3647" s="27"/>
      <c r="R3647" s="14"/>
      <c r="S3647" s="4"/>
      <c r="T3647" s="5"/>
      <c r="U3647" s="10"/>
      <c r="V3647" s="10"/>
      <c r="W3647" s="10"/>
      <c r="X3647" s="50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0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  <c r="EY3647" s="1"/>
      <c r="EZ3647" s="1"/>
      <c r="FA3647" s="1"/>
      <c r="FB3647" s="1"/>
      <c r="FC3647" s="1"/>
      <c r="FD3647" s="1"/>
      <c r="FE3647" s="1"/>
      <c r="FF3647" s="1"/>
      <c r="FG3647" s="1"/>
      <c r="FH3647" s="1"/>
      <c r="FI3647" s="1"/>
      <c r="FJ3647" s="1"/>
    </row>
    <row r="3648" spans="1:166" x14ac:dyDescent="0.15">
      <c r="A3648" s="65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8"/>
      <c r="M3648" s="12"/>
      <c r="N3648" s="12"/>
      <c r="O3648" s="18"/>
      <c r="P3648" s="14"/>
      <c r="Q3648" s="27"/>
      <c r="R3648" s="14"/>
      <c r="S3648" s="4"/>
      <c r="T3648" s="5"/>
      <c r="U3648" s="10"/>
      <c r="V3648" s="10"/>
      <c r="W3648" s="10"/>
      <c r="X3648" s="50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0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  <c r="EY3648" s="1"/>
      <c r="EZ3648" s="1"/>
      <c r="FA3648" s="1"/>
      <c r="FB3648" s="1"/>
      <c r="FC3648" s="1"/>
      <c r="FD3648" s="1"/>
      <c r="FE3648" s="1"/>
      <c r="FF3648" s="1"/>
      <c r="FG3648" s="1"/>
      <c r="FH3648" s="1"/>
      <c r="FI3648" s="1"/>
      <c r="FJ3648" s="1"/>
    </row>
    <row r="3649" spans="1:166" x14ac:dyDescent="0.15">
      <c r="A3649" s="65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8"/>
      <c r="M3649" s="12"/>
      <c r="N3649" s="12"/>
      <c r="O3649" s="18"/>
      <c r="P3649" s="14"/>
      <c r="Q3649" s="27"/>
      <c r="R3649" s="14"/>
      <c r="S3649" s="4"/>
      <c r="T3649" s="5"/>
      <c r="U3649" s="10"/>
      <c r="V3649" s="10"/>
      <c r="W3649" s="10"/>
      <c r="X3649" s="50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0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  <c r="EY3649" s="1"/>
      <c r="EZ3649" s="1"/>
      <c r="FA3649" s="1"/>
      <c r="FB3649" s="1"/>
      <c r="FC3649" s="1"/>
      <c r="FD3649" s="1"/>
      <c r="FE3649" s="1"/>
      <c r="FF3649" s="1"/>
      <c r="FG3649" s="1"/>
      <c r="FH3649" s="1"/>
      <c r="FI3649" s="1"/>
      <c r="FJ3649" s="1"/>
    </row>
    <row r="3650" spans="1:166" x14ac:dyDescent="0.15">
      <c r="A3650" s="65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8"/>
      <c r="M3650" s="12"/>
      <c r="N3650" s="12"/>
      <c r="O3650" s="18"/>
      <c r="P3650" s="14"/>
      <c r="Q3650" s="27"/>
      <c r="R3650" s="14"/>
      <c r="S3650" s="4"/>
      <c r="T3650" s="5"/>
      <c r="U3650" s="10"/>
      <c r="V3650" s="10"/>
      <c r="W3650" s="10"/>
      <c r="X3650" s="50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0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  <c r="EY3650" s="1"/>
      <c r="EZ3650" s="1"/>
      <c r="FA3650" s="1"/>
      <c r="FB3650" s="1"/>
      <c r="FC3650" s="1"/>
      <c r="FD3650" s="1"/>
      <c r="FE3650" s="1"/>
      <c r="FF3650" s="1"/>
      <c r="FG3650" s="1"/>
      <c r="FH3650" s="1"/>
      <c r="FI3650" s="1"/>
      <c r="FJ3650" s="1"/>
    </row>
    <row r="3651" spans="1:166" x14ac:dyDescent="0.15">
      <c r="A3651" s="65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8"/>
      <c r="M3651" s="12"/>
      <c r="N3651" s="12"/>
      <c r="O3651" s="18"/>
      <c r="P3651" s="14"/>
      <c r="Q3651" s="27"/>
      <c r="R3651" s="14"/>
      <c r="S3651" s="4"/>
      <c r="T3651" s="5"/>
      <c r="U3651" s="10"/>
      <c r="V3651" s="10"/>
      <c r="W3651" s="10"/>
      <c r="X3651" s="50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0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  <c r="EY3651" s="1"/>
      <c r="EZ3651" s="1"/>
      <c r="FA3651" s="1"/>
      <c r="FB3651" s="1"/>
      <c r="FC3651" s="1"/>
      <c r="FD3651" s="1"/>
      <c r="FE3651" s="1"/>
      <c r="FF3651" s="1"/>
      <c r="FG3651" s="1"/>
      <c r="FH3651" s="1"/>
      <c r="FI3651" s="1"/>
      <c r="FJ3651" s="1"/>
    </row>
    <row r="3652" spans="1:166" x14ac:dyDescent="0.15">
      <c r="A3652" s="65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8"/>
      <c r="M3652" s="12"/>
      <c r="N3652" s="12"/>
      <c r="O3652" s="18"/>
      <c r="P3652" s="14"/>
      <c r="Q3652" s="27"/>
      <c r="R3652" s="14"/>
      <c r="S3652" s="4"/>
      <c r="T3652" s="5"/>
      <c r="U3652" s="10"/>
      <c r="V3652" s="10"/>
      <c r="W3652" s="10"/>
      <c r="X3652" s="50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0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  <c r="EY3652" s="1"/>
      <c r="EZ3652" s="1"/>
      <c r="FA3652" s="1"/>
      <c r="FB3652" s="1"/>
      <c r="FC3652" s="1"/>
      <c r="FD3652" s="1"/>
      <c r="FE3652" s="1"/>
      <c r="FF3652" s="1"/>
      <c r="FG3652" s="1"/>
      <c r="FH3652" s="1"/>
      <c r="FI3652" s="1"/>
      <c r="FJ3652" s="1"/>
    </row>
    <row r="3653" spans="1:166" x14ac:dyDescent="0.15">
      <c r="A3653" s="65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8"/>
      <c r="M3653" s="12"/>
      <c r="N3653" s="12"/>
      <c r="O3653" s="18"/>
      <c r="P3653" s="14"/>
      <c r="Q3653" s="27"/>
      <c r="R3653" s="14"/>
      <c r="S3653" s="4"/>
      <c r="T3653" s="5"/>
      <c r="U3653" s="10"/>
      <c r="V3653" s="10"/>
      <c r="W3653" s="10"/>
      <c r="X3653" s="50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0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  <c r="EY3653" s="1"/>
      <c r="EZ3653" s="1"/>
      <c r="FA3653" s="1"/>
      <c r="FB3653" s="1"/>
      <c r="FC3653" s="1"/>
      <c r="FD3653" s="1"/>
      <c r="FE3653" s="1"/>
      <c r="FF3653" s="1"/>
      <c r="FG3653" s="1"/>
      <c r="FH3653" s="1"/>
      <c r="FI3653" s="1"/>
      <c r="FJ3653" s="1"/>
    </row>
    <row r="3654" spans="1:166" x14ac:dyDescent="0.15">
      <c r="A3654" s="65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8"/>
      <c r="M3654" s="12"/>
      <c r="N3654" s="12"/>
      <c r="O3654" s="18"/>
      <c r="P3654" s="14"/>
      <c r="Q3654" s="27"/>
      <c r="R3654" s="14"/>
      <c r="S3654" s="4"/>
      <c r="T3654" s="5"/>
      <c r="U3654" s="10"/>
      <c r="V3654" s="10"/>
      <c r="W3654" s="10"/>
      <c r="X3654" s="50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0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  <c r="EY3654" s="1"/>
      <c r="EZ3654" s="1"/>
      <c r="FA3654" s="1"/>
      <c r="FB3654" s="1"/>
      <c r="FC3654" s="1"/>
      <c r="FD3654" s="1"/>
      <c r="FE3654" s="1"/>
      <c r="FF3654" s="1"/>
      <c r="FG3654" s="1"/>
      <c r="FH3654" s="1"/>
      <c r="FI3654" s="1"/>
      <c r="FJ3654" s="1"/>
    </row>
    <row r="3655" spans="1:166" x14ac:dyDescent="0.15">
      <c r="A3655" s="65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8"/>
      <c r="M3655" s="12"/>
      <c r="N3655" s="12"/>
      <c r="O3655" s="18"/>
      <c r="P3655" s="14"/>
      <c r="Q3655" s="27"/>
      <c r="R3655" s="14"/>
      <c r="S3655" s="4"/>
      <c r="T3655" s="5"/>
      <c r="U3655" s="10"/>
      <c r="V3655" s="10"/>
      <c r="W3655" s="10"/>
      <c r="X3655" s="50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0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  <c r="EY3655" s="1"/>
      <c r="EZ3655" s="1"/>
      <c r="FA3655" s="1"/>
      <c r="FB3655" s="1"/>
      <c r="FC3655" s="1"/>
      <c r="FD3655" s="1"/>
      <c r="FE3655" s="1"/>
      <c r="FF3655" s="1"/>
      <c r="FG3655" s="1"/>
      <c r="FH3655" s="1"/>
      <c r="FI3655" s="1"/>
      <c r="FJ3655" s="1"/>
    </row>
    <row r="3656" spans="1:166" x14ac:dyDescent="0.15">
      <c r="A3656" s="65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8"/>
      <c r="M3656" s="12"/>
      <c r="N3656" s="12"/>
      <c r="O3656" s="18"/>
      <c r="P3656" s="14"/>
      <c r="Q3656" s="27"/>
      <c r="R3656" s="14"/>
      <c r="S3656" s="4"/>
      <c r="T3656" s="5"/>
      <c r="U3656" s="10"/>
      <c r="V3656" s="10"/>
      <c r="W3656" s="10"/>
      <c r="X3656" s="50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0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  <c r="EY3656" s="1"/>
      <c r="EZ3656" s="1"/>
      <c r="FA3656" s="1"/>
      <c r="FB3656" s="1"/>
      <c r="FC3656" s="1"/>
      <c r="FD3656" s="1"/>
      <c r="FE3656" s="1"/>
      <c r="FF3656" s="1"/>
      <c r="FG3656" s="1"/>
      <c r="FH3656" s="1"/>
      <c r="FI3656" s="1"/>
      <c r="FJ3656" s="1"/>
    </row>
    <row r="3657" spans="1:166" x14ac:dyDescent="0.15">
      <c r="A3657" s="65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8"/>
      <c r="M3657" s="12"/>
      <c r="N3657" s="12"/>
      <c r="O3657" s="18"/>
      <c r="P3657" s="14"/>
      <c r="Q3657" s="27"/>
      <c r="R3657" s="14"/>
      <c r="S3657" s="4"/>
      <c r="T3657" s="5"/>
      <c r="U3657" s="10"/>
      <c r="V3657" s="10"/>
      <c r="W3657" s="10"/>
      <c r="X3657" s="50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0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  <c r="EY3657" s="1"/>
      <c r="EZ3657" s="1"/>
      <c r="FA3657" s="1"/>
      <c r="FB3657" s="1"/>
      <c r="FC3657" s="1"/>
      <c r="FD3657" s="1"/>
      <c r="FE3657" s="1"/>
      <c r="FF3657" s="1"/>
      <c r="FG3657" s="1"/>
      <c r="FH3657" s="1"/>
      <c r="FI3657" s="1"/>
      <c r="FJ3657" s="1"/>
    </row>
    <row r="3658" spans="1:166" x14ac:dyDescent="0.15">
      <c r="A3658" s="65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8"/>
      <c r="M3658" s="12"/>
      <c r="N3658" s="12"/>
      <c r="O3658" s="18"/>
      <c r="P3658" s="14"/>
      <c r="Q3658" s="27"/>
      <c r="R3658" s="14"/>
      <c r="S3658" s="4"/>
      <c r="T3658" s="5"/>
      <c r="U3658" s="10"/>
      <c r="V3658" s="10"/>
      <c r="W3658" s="10"/>
      <c r="X3658" s="50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0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  <c r="EY3658" s="1"/>
      <c r="EZ3658" s="1"/>
      <c r="FA3658" s="1"/>
      <c r="FB3658" s="1"/>
      <c r="FC3658" s="1"/>
      <c r="FD3658" s="1"/>
      <c r="FE3658" s="1"/>
      <c r="FF3658" s="1"/>
      <c r="FG3658" s="1"/>
      <c r="FH3658" s="1"/>
      <c r="FI3658" s="1"/>
      <c r="FJ3658" s="1"/>
    </row>
    <row r="3659" spans="1:166" x14ac:dyDescent="0.15">
      <c r="A3659" s="65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8"/>
      <c r="M3659" s="12"/>
      <c r="N3659" s="12"/>
      <c r="O3659" s="18"/>
      <c r="P3659" s="14"/>
      <c r="Q3659" s="27"/>
      <c r="R3659" s="14"/>
      <c r="S3659" s="4"/>
      <c r="T3659" s="5"/>
      <c r="U3659" s="10"/>
      <c r="V3659" s="10"/>
      <c r="W3659" s="10"/>
      <c r="X3659" s="50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0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  <c r="EY3659" s="1"/>
      <c r="EZ3659" s="1"/>
      <c r="FA3659" s="1"/>
      <c r="FB3659" s="1"/>
      <c r="FC3659" s="1"/>
      <c r="FD3659" s="1"/>
      <c r="FE3659" s="1"/>
      <c r="FF3659" s="1"/>
      <c r="FG3659" s="1"/>
      <c r="FH3659" s="1"/>
      <c r="FI3659" s="1"/>
      <c r="FJ3659" s="1"/>
    </row>
    <row r="3660" spans="1:166" x14ac:dyDescent="0.15">
      <c r="A3660" s="65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8"/>
      <c r="M3660" s="12"/>
      <c r="N3660" s="12"/>
      <c r="O3660" s="18"/>
      <c r="P3660" s="14"/>
      <c r="Q3660" s="27"/>
      <c r="R3660" s="14"/>
      <c r="S3660" s="4"/>
      <c r="T3660" s="5"/>
      <c r="U3660" s="10"/>
      <c r="V3660" s="10"/>
      <c r="W3660" s="10"/>
      <c r="X3660" s="50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0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  <c r="EY3660" s="1"/>
      <c r="EZ3660" s="1"/>
      <c r="FA3660" s="1"/>
      <c r="FB3660" s="1"/>
      <c r="FC3660" s="1"/>
      <c r="FD3660" s="1"/>
      <c r="FE3660" s="1"/>
      <c r="FF3660" s="1"/>
      <c r="FG3660" s="1"/>
      <c r="FH3660" s="1"/>
      <c r="FI3660" s="1"/>
      <c r="FJ3660" s="1"/>
    </row>
    <row r="3661" spans="1:166" x14ac:dyDescent="0.15">
      <c r="A3661" s="65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8"/>
      <c r="M3661" s="12"/>
      <c r="N3661" s="12"/>
      <c r="O3661" s="18"/>
      <c r="P3661" s="14"/>
      <c r="Q3661" s="27"/>
      <c r="R3661" s="14"/>
      <c r="S3661" s="4"/>
      <c r="T3661" s="5"/>
      <c r="U3661" s="10"/>
      <c r="V3661" s="10"/>
      <c r="W3661" s="10"/>
      <c r="X3661" s="50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0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  <c r="EY3661" s="1"/>
      <c r="EZ3661" s="1"/>
      <c r="FA3661" s="1"/>
      <c r="FB3661" s="1"/>
      <c r="FC3661" s="1"/>
      <c r="FD3661" s="1"/>
      <c r="FE3661" s="1"/>
      <c r="FF3661" s="1"/>
      <c r="FG3661" s="1"/>
      <c r="FH3661" s="1"/>
      <c r="FI3661" s="1"/>
      <c r="FJ3661" s="1"/>
    </row>
    <row r="3662" spans="1:166" x14ac:dyDescent="0.15">
      <c r="A3662" s="65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8"/>
      <c r="M3662" s="12"/>
      <c r="N3662" s="12"/>
      <c r="O3662" s="18"/>
      <c r="P3662" s="14"/>
      <c r="Q3662" s="27"/>
      <c r="R3662" s="14"/>
      <c r="S3662" s="4"/>
      <c r="T3662" s="5"/>
      <c r="U3662" s="10"/>
      <c r="V3662" s="10"/>
      <c r="W3662" s="10"/>
      <c r="X3662" s="50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0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  <c r="EY3662" s="1"/>
      <c r="EZ3662" s="1"/>
      <c r="FA3662" s="1"/>
      <c r="FB3662" s="1"/>
      <c r="FC3662" s="1"/>
      <c r="FD3662" s="1"/>
      <c r="FE3662" s="1"/>
      <c r="FF3662" s="1"/>
      <c r="FG3662" s="1"/>
      <c r="FH3662" s="1"/>
      <c r="FI3662" s="1"/>
      <c r="FJ3662" s="1"/>
    </row>
    <row r="3663" spans="1:166" x14ac:dyDescent="0.15">
      <c r="A3663" s="65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8"/>
      <c r="M3663" s="12"/>
      <c r="N3663" s="12"/>
      <c r="O3663" s="18"/>
      <c r="P3663" s="14"/>
      <c r="Q3663" s="27"/>
      <c r="R3663" s="14"/>
      <c r="S3663" s="4"/>
      <c r="T3663" s="5"/>
      <c r="U3663" s="10"/>
      <c r="V3663" s="10"/>
      <c r="W3663" s="10"/>
      <c r="X3663" s="50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0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  <c r="EY3663" s="1"/>
      <c r="EZ3663" s="1"/>
      <c r="FA3663" s="1"/>
      <c r="FB3663" s="1"/>
      <c r="FC3663" s="1"/>
      <c r="FD3663" s="1"/>
      <c r="FE3663" s="1"/>
      <c r="FF3663" s="1"/>
      <c r="FG3663" s="1"/>
      <c r="FH3663" s="1"/>
      <c r="FI3663" s="1"/>
      <c r="FJ3663" s="1"/>
    </row>
    <row r="3664" spans="1:166" x14ac:dyDescent="0.15">
      <c r="A3664" s="65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8"/>
      <c r="M3664" s="12"/>
      <c r="N3664" s="12"/>
      <c r="O3664" s="18"/>
      <c r="P3664" s="14"/>
      <c r="Q3664" s="27"/>
      <c r="R3664" s="14"/>
      <c r="S3664" s="4"/>
      <c r="T3664" s="5"/>
      <c r="U3664" s="45"/>
      <c r="V3664" s="45"/>
      <c r="W3664" s="45"/>
      <c r="X3664" s="58"/>
      <c r="Y3664" s="34"/>
      <c r="Z3664" s="39"/>
      <c r="AA3664" s="45"/>
      <c r="AB3664" s="34"/>
      <c r="AC3664" s="34"/>
      <c r="AD3664" s="34"/>
      <c r="AE3664" s="45"/>
      <c r="AF3664" s="35"/>
      <c r="AG3664" s="45"/>
      <c r="AH3664" s="45"/>
      <c r="AI3664" s="39"/>
      <c r="AJ3664" s="39"/>
      <c r="AK3664" s="39"/>
      <c r="AL3664" s="39"/>
      <c r="AM3664" s="39"/>
      <c r="AN3664" s="39"/>
      <c r="AO3664" s="39"/>
      <c r="AP3664" s="39"/>
      <c r="AQ3664" s="39"/>
      <c r="AR3664" s="39"/>
      <c r="AS3664" s="39"/>
      <c r="AT3664" s="39"/>
      <c r="AU3664" s="39"/>
      <c r="AV3664" s="39"/>
      <c r="AW3664" s="39"/>
      <c r="AX3664" s="39"/>
      <c r="AY3664" s="39"/>
      <c r="AZ3664" s="39"/>
      <c r="BA3664" s="39"/>
      <c r="BB3664" s="39"/>
      <c r="BC3664" s="39"/>
      <c r="BD3664" s="39"/>
      <c r="BE3664" s="39"/>
      <c r="BF3664" s="39"/>
      <c r="BG3664" s="39"/>
      <c r="BH3664" s="39"/>
      <c r="BI3664" s="39"/>
      <c r="BJ3664" s="39"/>
      <c r="BK3664" s="39"/>
      <c r="BL3664" s="39"/>
      <c r="BM3664" s="39"/>
      <c r="BN3664" s="39"/>
      <c r="BO3664" s="39"/>
      <c r="BP3664" s="39"/>
      <c r="BQ3664" s="39"/>
      <c r="BR3664" s="39"/>
      <c r="BS3664" s="39"/>
      <c r="BT3664" s="39"/>
      <c r="BU3664" s="39"/>
      <c r="BV3664" s="39"/>
      <c r="BW3664" s="39"/>
      <c r="BX3664" s="39"/>
      <c r="BY3664" s="39"/>
      <c r="BZ3664" s="39"/>
      <c r="CA3664" s="39"/>
      <c r="CB3664" s="39"/>
      <c r="CC3664" s="39"/>
      <c r="CD3664" s="39"/>
      <c r="CE3664" s="39"/>
      <c r="CF3664" s="39"/>
      <c r="CG3664" s="39"/>
      <c r="CH3664" s="39"/>
      <c r="CI3664" s="39"/>
      <c r="CJ3664" s="39"/>
      <c r="CK3664" s="39"/>
      <c r="CL3664" s="39"/>
      <c r="CM3664" s="39"/>
      <c r="CN3664" s="39"/>
      <c r="CO3664" s="39"/>
      <c r="CP3664" s="39"/>
      <c r="CQ3664" s="39"/>
      <c r="CR3664" s="39"/>
      <c r="CS3664" s="39"/>
      <c r="CT3664" s="39"/>
      <c r="CU3664" s="39"/>
      <c r="CV3664" s="39"/>
      <c r="CW3664" s="39"/>
      <c r="CX3664" s="39"/>
      <c r="CY3664" s="39"/>
      <c r="CZ3664" s="39"/>
      <c r="DA3664" s="39"/>
      <c r="DB3664" s="39"/>
      <c r="DC3664" s="39"/>
      <c r="DD3664" s="39"/>
      <c r="DE3664" s="39"/>
      <c r="DF3664" s="39"/>
      <c r="DG3664" s="39"/>
      <c r="DH3664" s="39"/>
      <c r="DI3664" s="39"/>
      <c r="DJ3664" s="39"/>
      <c r="DK3664" s="39"/>
      <c r="DL3664" s="39"/>
      <c r="DM3664" s="39"/>
      <c r="DN3664" s="39"/>
      <c r="DO3664" s="39"/>
      <c r="DP3664" s="39"/>
      <c r="DQ3664" s="39"/>
      <c r="DR3664" s="39"/>
      <c r="DS3664" s="39"/>
      <c r="DT3664" s="39"/>
      <c r="DU3664" s="39"/>
      <c r="DV3664" s="39"/>
      <c r="DW3664" s="39"/>
      <c r="DX3664" s="39"/>
      <c r="DY3664" s="39"/>
      <c r="DZ3664" s="39"/>
      <c r="EA3664" s="39"/>
      <c r="EB3664" s="39"/>
      <c r="EC3664" s="39"/>
      <c r="ED3664" s="39"/>
      <c r="EE3664" s="39"/>
      <c r="EF3664" s="39"/>
      <c r="EG3664" s="39"/>
      <c r="EH3664" s="39"/>
      <c r="EI3664" s="39"/>
      <c r="EJ3664" s="39"/>
      <c r="EK3664" s="39"/>
      <c r="EL3664" s="39"/>
      <c r="EM3664" s="39"/>
      <c r="EN3664" s="39"/>
      <c r="EO3664" s="39"/>
      <c r="EP3664" s="39"/>
      <c r="EQ3664" s="39"/>
      <c r="ER3664" s="39"/>
      <c r="ES3664" s="39"/>
      <c r="ET3664" s="39"/>
      <c r="EU3664" s="39"/>
      <c r="EV3664" s="39"/>
      <c r="EW3664" s="39"/>
      <c r="EX3664" s="39"/>
      <c r="EY3664" s="39"/>
      <c r="EZ3664" s="39"/>
      <c r="FA3664" s="39"/>
      <c r="FB3664" s="39"/>
      <c r="FC3664" s="39"/>
      <c r="FD3664" s="39"/>
      <c r="FE3664" s="39"/>
      <c r="FF3664" s="39"/>
      <c r="FG3664" s="39"/>
      <c r="FH3664" s="39"/>
      <c r="FI3664" s="39"/>
      <c r="FJ3664" s="39"/>
    </row>
    <row r="3665" spans="1:166" x14ac:dyDescent="0.15">
      <c r="A3665" s="65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8"/>
      <c r="M3665" s="12"/>
      <c r="N3665" s="12"/>
      <c r="O3665" s="18"/>
      <c r="P3665" s="14"/>
      <c r="Q3665" s="27"/>
      <c r="R3665" s="14"/>
      <c r="S3665" s="4"/>
      <c r="T3665" s="5"/>
      <c r="U3665" s="10"/>
      <c r="V3665" s="10"/>
      <c r="W3665" s="10"/>
      <c r="X3665" s="50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0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  <c r="EY3665" s="1"/>
      <c r="EZ3665" s="1"/>
      <c r="FA3665" s="1"/>
      <c r="FB3665" s="1"/>
      <c r="FC3665" s="1"/>
      <c r="FD3665" s="1"/>
      <c r="FE3665" s="1"/>
      <c r="FF3665" s="1"/>
      <c r="FG3665" s="1"/>
      <c r="FH3665" s="1"/>
      <c r="FI3665" s="1"/>
      <c r="FJ3665" s="1"/>
    </row>
    <row r="3666" spans="1:166" x14ac:dyDescent="0.15">
      <c r="A3666" s="65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8"/>
      <c r="M3666" s="12"/>
      <c r="N3666" s="12"/>
      <c r="O3666" s="18"/>
      <c r="P3666" s="14"/>
      <c r="Q3666" s="27"/>
      <c r="R3666" s="14"/>
      <c r="S3666" s="4"/>
      <c r="T3666" s="5"/>
      <c r="U3666" s="45"/>
      <c r="V3666" s="45"/>
      <c r="W3666" s="45"/>
      <c r="X3666" s="58"/>
      <c r="Y3666" s="34"/>
      <c r="Z3666" s="39"/>
      <c r="AA3666" s="45"/>
      <c r="AB3666" s="34"/>
      <c r="AC3666" s="34"/>
      <c r="AD3666" s="34"/>
      <c r="AE3666" s="45"/>
      <c r="AF3666" s="35"/>
      <c r="AG3666" s="45"/>
      <c r="AH3666" s="45"/>
      <c r="AI3666" s="39"/>
      <c r="AJ3666" s="39"/>
      <c r="AK3666" s="39"/>
      <c r="AL3666" s="39"/>
      <c r="AM3666" s="39"/>
      <c r="AN3666" s="39"/>
      <c r="AO3666" s="39"/>
      <c r="AP3666" s="39"/>
      <c r="AQ3666" s="39"/>
      <c r="AR3666" s="39"/>
      <c r="AS3666" s="39"/>
      <c r="AT3666" s="39"/>
      <c r="AU3666" s="39"/>
      <c r="AV3666" s="39"/>
      <c r="AW3666" s="39"/>
      <c r="AX3666" s="39"/>
      <c r="AY3666" s="39"/>
      <c r="AZ3666" s="39"/>
      <c r="BA3666" s="39"/>
      <c r="BB3666" s="39"/>
      <c r="BC3666" s="39"/>
      <c r="BD3666" s="39"/>
      <c r="BE3666" s="39"/>
      <c r="BF3666" s="39"/>
      <c r="BG3666" s="39"/>
      <c r="BH3666" s="39"/>
      <c r="BI3666" s="39"/>
      <c r="BJ3666" s="39"/>
      <c r="BK3666" s="39"/>
      <c r="BL3666" s="39"/>
      <c r="BM3666" s="39"/>
      <c r="BN3666" s="39"/>
      <c r="BO3666" s="39"/>
      <c r="BP3666" s="39"/>
      <c r="BQ3666" s="39"/>
      <c r="BR3666" s="39"/>
      <c r="BS3666" s="39"/>
      <c r="BT3666" s="39"/>
      <c r="BU3666" s="39"/>
      <c r="BV3666" s="39"/>
      <c r="BW3666" s="39"/>
      <c r="BX3666" s="39"/>
      <c r="BY3666" s="39"/>
      <c r="BZ3666" s="39"/>
      <c r="CA3666" s="39"/>
      <c r="CB3666" s="39"/>
      <c r="CC3666" s="39"/>
      <c r="CD3666" s="39"/>
      <c r="CE3666" s="39"/>
      <c r="CF3666" s="39"/>
      <c r="CG3666" s="39"/>
      <c r="CH3666" s="39"/>
      <c r="CI3666" s="39"/>
      <c r="CJ3666" s="39"/>
      <c r="CK3666" s="39"/>
      <c r="CL3666" s="39"/>
      <c r="CM3666" s="39"/>
      <c r="CN3666" s="39"/>
      <c r="CO3666" s="39"/>
      <c r="CP3666" s="39"/>
      <c r="CQ3666" s="39"/>
      <c r="CR3666" s="39"/>
      <c r="CS3666" s="39"/>
      <c r="CT3666" s="39"/>
      <c r="CU3666" s="39"/>
      <c r="CV3666" s="39"/>
      <c r="CW3666" s="39"/>
      <c r="CX3666" s="39"/>
      <c r="CY3666" s="39"/>
      <c r="CZ3666" s="39"/>
      <c r="DA3666" s="39"/>
      <c r="DB3666" s="39"/>
      <c r="DC3666" s="39"/>
      <c r="DD3666" s="39"/>
      <c r="DE3666" s="39"/>
      <c r="DF3666" s="39"/>
      <c r="DG3666" s="39"/>
      <c r="DH3666" s="39"/>
      <c r="DI3666" s="39"/>
      <c r="DJ3666" s="39"/>
      <c r="DK3666" s="39"/>
      <c r="DL3666" s="39"/>
      <c r="DM3666" s="39"/>
      <c r="DN3666" s="39"/>
      <c r="DO3666" s="39"/>
      <c r="DP3666" s="39"/>
      <c r="DQ3666" s="39"/>
      <c r="DR3666" s="39"/>
      <c r="DS3666" s="39"/>
      <c r="DT3666" s="39"/>
      <c r="DU3666" s="39"/>
      <c r="DV3666" s="39"/>
      <c r="DW3666" s="39"/>
      <c r="DX3666" s="39"/>
      <c r="DY3666" s="39"/>
      <c r="DZ3666" s="39"/>
      <c r="EA3666" s="39"/>
      <c r="EB3666" s="39"/>
      <c r="EC3666" s="39"/>
      <c r="ED3666" s="39"/>
      <c r="EE3666" s="39"/>
      <c r="EF3666" s="39"/>
      <c r="EG3666" s="39"/>
      <c r="EH3666" s="39"/>
      <c r="EI3666" s="39"/>
      <c r="EJ3666" s="39"/>
      <c r="EK3666" s="39"/>
      <c r="EL3666" s="39"/>
      <c r="EM3666" s="39"/>
      <c r="EN3666" s="39"/>
      <c r="EO3666" s="39"/>
      <c r="EP3666" s="39"/>
      <c r="EQ3666" s="39"/>
      <c r="ER3666" s="39"/>
      <c r="ES3666" s="39"/>
      <c r="ET3666" s="39"/>
      <c r="EU3666" s="39"/>
      <c r="EV3666" s="39"/>
      <c r="EW3666" s="39"/>
      <c r="EX3666" s="39"/>
      <c r="EY3666" s="39"/>
      <c r="EZ3666" s="39"/>
      <c r="FA3666" s="39"/>
      <c r="FB3666" s="39"/>
      <c r="FC3666" s="39"/>
      <c r="FD3666" s="39"/>
      <c r="FE3666" s="39"/>
      <c r="FF3666" s="39"/>
      <c r="FG3666" s="39"/>
      <c r="FH3666" s="39"/>
      <c r="FI3666" s="39"/>
      <c r="FJ3666" s="39"/>
    </row>
    <row r="3667" spans="1:166" x14ac:dyDescent="0.15">
      <c r="A3667" s="65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8"/>
      <c r="M3667" s="12"/>
      <c r="N3667" s="12"/>
      <c r="O3667" s="18"/>
      <c r="P3667" s="14"/>
      <c r="Q3667" s="27"/>
      <c r="R3667" s="14"/>
      <c r="S3667" s="4"/>
      <c r="T3667" s="5"/>
      <c r="U3667" s="10"/>
      <c r="V3667" s="10"/>
      <c r="W3667" s="10"/>
      <c r="X3667" s="50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0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  <c r="EY3667" s="1"/>
      <c r="EZ3667" s="1"/>
      <c r="FA3667" s="1"/>
      <c r="FB3667" s="1"/>
      <c r="FC3667" s="1"/>
      <c r="FD3667" s="1"/>
      <c r="FE3667" s="1"/>
      <c r="FF3667" s="1"/>
      <c r="FG3667" s="1"/>
      <c r="FH3667" s="1"/>
      <c r="FI3667" s="1"/>
      <c r="FJ3667" s="1"/>
    </row>
    <row r="3668" spans="1:166" x14ac:dyDescent="0.15">
      <c r="A3668" s="65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8"/>
      <c r="M3668" s="12"/>
      <c r="N3668" s="12"/>
      <c r="O3668" s="18"/>
      <c r="P3668" s="14"/>
      <c r="Q3668" s="27"/>
      <c r="R3668" s="14"/>
      <c r="S3668" s="4"/>
      <c r="T3668" s="5"/>
      <c r="U3668" s="10"/>
      <c r="V3668" s="10"/>
      <c r="W3668" s="10"/>
      <c r="X3668" s="50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0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  <c r="EY3668" s="1"/>
      <c r="EZ3668" s="1"/>
      <c r="FA3668" s="1"/>
      <c r="FB3668" s="1"/>
      <c r="FC3668" s="1"/>
      <c r="FD3668" s="1"/>
      <c r="FE3668" s="1"/>
      <c r="FF3668" s="1"/>
      <c r="FG3668" s="1"/>
      <c r="FH3668" s="1"/>
      <c r="FI3668" s="1"/>
      <c r="FJ3668" s="1"/>
    </row>
    <row r="3669" spans="1:166" x14ac:dyDescent="0.15">
      <c r="A3669" s="65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8"/>
      <c r="M3669" s="12"/>
      <c r="N3669" s="12"/>
      <c r="O3669" s="18"/>
      <c r="P3669" s="14"/>
      <c r="Q3669" s="27"/>
      <c r="R3669" s="14"/>
      <c r="S3669" s="4"/>
      <c r="T3669" s="5"/>
      <c r="U3669" s="10"/>
      <c r="V3669" s="10"/>
      <c r="W3669" s="10"/>
      <c r="X3669" s="50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0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  <c r="EY3669" s="1"/>
      <c r="EZ3669" s="1"/>
      <c r="FA3669" s="1"/>
      <c r="FB3669" s="1"/>
      <c r="FC3669" s="1"/>
      <c r="FD3669" s="1"/>
      <c r="FE3669" s="1"/>
      <c r="FF3669" s="1"/>
      <c r="FG3669" s="1"/>
      <c r="FH3669" s="1"/>
      <c r="FI3669" s="1"/>
      <c r="FJ3669" s="1"/>
    </row>
    <row r="3670" spans="1:166" x14ac:dyDescent="0.15">
      <c r="A3670" s="65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8"/>
      <c r="M3670" s="12"/>
      <c r="N3670" s="12"/>
      <c r="O3670" s="18"/>
      <c r="P3670" s="14"/>
      <c r="Q3670" s="27"/>
      <c r="R3670" s="14"/>
      <c r="S3670" s="4"/>
      <c r="T3670" s="5"/>
      <c r="U3670" s="10"/>
      <c r="V3670" s="10"/>
      <c r="W3670" s="10"/>
      <c r="X3670" s="50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0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  <c r="EY3670" s="1"/>
      <c r="EZ3670" s="1"/>
      <c r="FA3670" s="1"/>
      <c r="FB3670" s="1"/>
      <c r="FC3670" s="1"/>
      <c r="FD3670" s="1"/>
      <c r="FE3670" s="1"/>
      <c r="FF3670" s="1"/>
      <c r="FG3670" s="1"/>
      <c r="FH3670" s="1"/>
      <c r="FI3670" s="1"/>
      <c r="FJ3670" s="1"/>
    </row>
    <row r="3671" spans="1:166" x14ac:dyDescent="0.15">
      <c r="A3671" s="65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8"/>
      <c r="M3671" s="12"/>
      <c r="N3671" s="12"/>
      <c r="O3671" s="18"/>
      <c r="P3671" s="14"/>
      <c r="Q3671" s="27"/>
      <c r="R3671" s="14"/>
      <c r="S3671" s="4"/>
      <c r="T3671" s="5"/>
      <c r="U3671" s="10"/>
      <c r="V3671" s="10"/>
      <c r="W3671" s="10"/>
      <c r="X3671" s="50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0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  <c r="EY3671" s="1"/>
      <c r="EZ3671" s="1"/>
      <c r="FA3671" s="1"/>
      <c r="FB3671" s="1"/>
      <c r="FC3671" s="1"/>
      <c r="FD3671" s="1"/>
      <c r="FE3671" s="1"/>
      <c r="FF3671" s="1"/>
      <c r="FG3671" s="1"/>
      <c r="FH3671" s="1"/>
      <c r="FI3671" s="1"/>
      <c r="FJ3671" s="1"/>
    </row>
    <row r="3672" spans="1:166" x14ac:dyDescent="0.15">
      <c r="A3672" s="65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8"/>
      <c r="M3672" s="12"/>
      <c r="N3672" s="12"/>
      <c r="O3672" s="18"/>
      <c r="P3672" s="14"/>
      <c r="Q3672" s="27"/>
      <c r="R3672" s="14"/>
      <c r="S3672" s="4"/>
      <c r="T3672" s="5"/>
      <c r="U3672" s="10"/>
      <c r="V3672" s="10"/>
      <c r="W3672" s="10"/>
      <c r="X3672" s="50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0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  <c r="EY3672" s="1"/>
      <c r="EZ3672" s="1"/>
      <c r="FA3672" s="1"/>
      <c r="FB3672" s="1"/>
      <c r="FC3672" s="1"/>
      <c r="FD3672" s="1"/>
      <c r="FE3672" s="1"/>
      <c r="FF3672" s="1"/>
      <c r="FG3672" s="1"/>
      <c r="FH3672" s="1"/>
      <c r="FI3672" s="1"/>
      <c r="FJ3672" s="1"/>
    </row>
    <row r="3673" spans="1:166" x14ac:dyDescent="0.15">
      <c r="A3673" s="65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8"/>
      <c r="M3673" s="12"/>
      <c r="N3673" s="12"/>
      <c r="O3673" s="18"/>
      <c r="P3673" s="14"/>
      <c r="Q3673" s="27"/>
      <c r="R3673" s="14"/>
      <c r="S3673" s="4"/>
      <c r="T3673" s="5"/>
      <c r="U3673" s="10"/>
      <c r="V3673" s="10"/>
      <c r="W3673" s="10"/>
      <c r="X3673" s="50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0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  <c r="EY3673" s="1"/>
      <c r="EZ3673" s="1"/>
      <c r="FA3673" s="1"/>
      <c r="FB3673" s="1"/>
      <c r="FC3673" s="1"/>
      <c r="FD3673" s="1"/>
      <c r="FE3673" s="1"/>
      <c r="FF3673" s="1"/>
      <c r="FG3673" s="1"/>
      <c r="FH3673" s="1"/>
      <c r="FI3673" s="1"/>
      <c r="FJ3673" s="1"/>
    </row>
    <row r="3674" spans="1:166" x14ac:dyDescent="0.15">
      <c r="A3674" s="65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8"/>
      <c r="M3674" s="12"/>
      <c r="N3674" s="12"/>
      <c r="O3674" s="18"/>
      <c r="P3674" s="14"/>
      <c r="Q3674" s="27"/>
      <c r="R3674" s="14"/>
      <c r="S3674" s="4"/>
      <c r="T3674" s="5"/>
      <c r="U3674" s="10"/>
      <c r="V3674" s="10"/>
      <c r="W3674" s="10"/>
      <c r="X3674" s="50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0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  <c r="EY3674" s="1"/>
      <c r="EZ3674" s="1"/>
      <c r="FA3674" s="1"/>
      <c r="FB3674" s="1"/>
      <c r="FC3674" s="1"/>
      <c r="FD3674" s="1"/>
      <c r="FE3674" s="1"/>
      <c r="FF3674" s="1"/>
      <c r="FG3674" s="1"/>
      <c r="FH3674" s="1"/>
      <c r="FI3674" s="1"/>
      <c r="FJ3674" s="1"/>
    </row>
    <row r="3675" spans="1:166" x14ac:dyDescent="0.15">
      <c r="A3675" s="65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8"/>
      <c r="M3675" s="12"/>
      <c r="N3675" s="12"/>
      <c r="O3675" s="18"/>
      <c r="P3675" s="14"/>
      <c r="Q3675" s="27"/>
      <c r="R3675" s="14"/>
      <c r="S3675" s="4"/>
      <c r="T3675" s="5"/>
      <c r="U3675" s="10"/>
      <c r="V3675" s="10"/>
      <c r="W3675" s="10"/>
      <c r="X3675" s="50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0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  <c r="EY3675" s="1"/>
      <c r="EZ3675" s="1"/>
      <c r="FA3675" s="1"/>
      <c r="FB3675" s="1"/>
      <c r="FC3675" s="1"/>
      <c r="FD3675" s="1"/>
      <c r="FE3675" s="1"/>
      <c r="FF3675" s="1"/>
      <c r="FG3675" s="1"/>
      <c r="FH3675" s="1"/>
      <c r="FI3675" s="1"/>
      <c r="FJ3675" s="1"/>
    </row>
    <row r="3676" spans="1:166" x14ac:dyDescent="0.15">
      <c r="A3676" s="65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8"/>
      <c r="M3676" s="12"/>
      <c r="N3676" s="12"/>
      <c r="O3676" s="18"/>
      <c r="P3676" s="14"/>
      <c r="Q3676" s="27"/>
      <c r="R3676" s="14"/>
      <c r="S3676" s="4"/>
      <c r="T3676" s="5"/>
      <c r="U3676" s="10"/>
      <c r="V3676" s="10"/>
      <c r="W3676" s="10"/>
      <c r="X3676" s="50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0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  <c r="EY3676" s="1"/>
      <c r="EZ3676" s="1"/>
      <c r="FA3676" s="1"/>
      <c r="FB3676" s="1"/>
      <c r="FC3676" s="1"/>
      <c r="FD3676" s="1"/>
      <c r="FE3676" s="1"/>
      <c r="FF3676" s="1"/>
      <c r="FG3676" s="1"/>
      <c r="FH3676" s="1"/>
      <c r="FI3676" s="1"/>
      <c r="FJ3676" s="1"/>
    </row>
    <row r="3677" spans="1:166" x14ac:dyDescent="0.15">
      <c r="A3677" s="65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8"/>
      <c r="M3677" s="12"/>
      <c r="N3677" s="12"/>
      <c r="O3677" s="18"/>
      <c r="P3677" s="14"/>
      <c r="Q3677" s="27"/>
      <c r="R3677" s="14"/>
      <c r="S3677" s="4"/>
      <c r="T3677" s="5"/>
      <c r="U3677" s="10"/>
      <c r="V3677" s="10"/>
      <c r="W3677" s="10"/>
      <c r="X3677" s="50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0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  <c r="EY3677" s="1"/>
      <c r="EZ3677" s="1"/>
      <c r="FA3677" s="1"/>
      <c r="FB3677" s="1"/>
      <c r="FC3677" s="1"/>
      <c r="FD3677" s="1"/>
      <c r="FE3677" s="1"/>
      <c r="FF3677" s="1"/>
      <c r="FG3677" s="1"/>
      <c r="FH3677" s="1"/>
      <c r="FI3677" s="1"/>
      <c r="FJ3677" s="1"/>
    </row>
    <row r="3678" spans="1:166" x14ac:dyDescent="0.15">
      <c r="A3678" s="65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8"/>
      <c r="M3678" s="12"/>
      <c r="N3678" s="12"/>
      <c r="O3678" s="18"/>
      <c r="P3678" s="14"/>
      <c r="Q3678" s="27"/>
      <c r="R3678" s="14"/>
      <c r="S3678" s="4"/>
      <c r="T3678" s="5"/>
      <c r="U3678" s="10"/>
      <c r="V3678" s="10"/>
      <c r="W3678" s="10"/>
      <c r="X3678" s="50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0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  <c r="EY3678" s="1"/>
      <c r="EZ3678" s="1"/>
      <c r="FA3678" s="1"/>
      <c r="FB3678" s="1"/>
      <c r="FC3678" s="1"/>
      <c r="FD3678" s="1"/>
      <c r="FE3678" s="1"/>
      <c r="FF3678" s="1"/>
      <c r="FG3678" s="1"/>
      <c r="FH3678" s="1"/>
      <c r="FI3678" s="1"/>
      <c r="FJ3678" s="1"/>
    </row>
    <row r="3679" spans="1:166" x14ac:dyDescent="0.15">
      <c r="A3679" s="65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8"/>
      <c r="M3679" s="12"/>
      <c r="N3679" s="12"/>
      <c r="O3679" s="18"/>
      <c r="P3679" s="14"/>
      <c r="Q3679" s="27"/>
      <c r="R3679" s="14"/>
      <c r="S3679" s="4"/>
      <c r="T3679" s="5"/>
      <c r="U3679" s="10"/>
      <c r="V3679" s="10"/>
      <c r="W3679" s="10"/>
      <c r="X3679" s="50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0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  <c r="EY3679" s="1"/>
      <c r="EZ3679" s="1"/>
      <c r="FA3679" s="1"/>
      <c r="FB3679" s="1"/>
      <c r="FC3679" s="1"/>
      <c r="FD3679" s="1"/>
      <c r="FE3679" s="1"/>
      <c r="FF3679" s="1"/>
      <c r="FG3679" s="1"/>
      <c r="FH3679" s="1"/>
      <c r="FI3679" s="1"/>
      <c r="FJ3679" s="1"/>
    </row>
    <row r="3680" spans="1:166" x14ac:dyDescent="0.15">
      <c r="A3680" s="65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8"/>
      <c r="M3680" s="12"/>
      <c r="N3680" s="12"/>
      <c r="O3680" s="18"/>
      <c r="P3680" s="14"/>
      <c r="Q3680" s="27"/>
      <c r="R3680" s="14"/>
      <c r="S3680" s="4"/>
      <c r="T3680" s="5"/>
      <c r="U3680" s="10"/>
      <c r="V3680" s="10"/>
      <c r="W3680" s="10"/>
      <c r="X3680" s="50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0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  <c r="EY3680" s="1"/>
      <c r="EZ3680" s="1"/>
      <c r="FA3680" s="1"/>
      <c r="FB3680" s="1"/>
      <c r="FC3680" s="1"/>
      <c r="FD3680" s="1"/>
      <c r="FE3680" s="1"/>
      <c r="FF3680" s="1"/>
      <c r="FG3680" s="1"/>
      <c r="FH3680" s="1"/>
      <c r="FI3680" s="1"/>
      <c r="FJ3680" s="1"/>
    </row>
    <row r="3681" spans="1:166" x14ac:dyDescent="0.15">
      <c r="A3681" s="65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8"/>
      <c r="M3681" s="12"/>
      <c r="N3681" s="12"/>
      <c r="O3681" s="18"/>
      <c r="P3681" s="14"/>
      <c r="Q3681" s="27"/>
      <c r="R3681" s="14"/>
      <c r="S3681" s="4"/>
      <c r="T3681" s="5"/>
      <c r="U3681" s="10"/>
      <c r="V3681" s="10"/>
      <c r="W3681" s="10"/>
      <c r="X3681" s="50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0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  <c r="EY3681" s="1"/>
      <c r="EZ3681" s="1"/>
      <c r="FA3681" s="1"/>
      <c r="FB3681" s="1"/>
      <c r="FC3681" s="1"/>
      <c r="FD3681" s="1"/>
      <c r="FE3681" s="1"/>
      <c r="FF3681" s="1"/>
      <c r="FG3681" s="1"/>
      <c r="FH3681" s="1"/>
      <c r="FI3681" s="1"/>
      <c r="FJ3681" s="1"/>
    </row>
    <row r="3682" spans="1:166" x14ac:dyDescent="0.15">
      <c r="A3682" s="65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8"/>
      <c r="M3682" s="12"/>
      <c r="N3682" s="12"/>
      <c r="O3682" s="18"/>
      <c r="P3682" s="14"/>
      <c r="Q3682" s="27"/>
      <c r="R3682" s="14"/>
      <c r="S3682" s="4"/>
      <c r="T3682" s="5"/>
      <c r="U3682" s="10"/>
      <c r="V3682" s="10"/>
      <c r="W3682" s="10"/>
      <c r="X3682" s="50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0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  <c r="EY3682" s="1"/>
      <c r="EZ3682" s="1"/>
      <c r="FA3682" s="1"/>
      <c r="FB3682" s="1"/>
      <c r="FC3682" s="1"/>
      <c r="FD3682" s="1"/>
      <c r="FE3682" s="1"/>
      <c r="FF3682" s="1"/>
      <c r="FG3682" s="1"/>
      <c r="FH3682" s="1"/>
      <c r="FI3682" s="1"/>
      <c r="FJ3682" s="1"/>
    </row>
    <row r="3683" spans="1:166" x14ac:dyDescent="0.15">
      <c r="A3683" s="65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8"/>
      <c r="M3683" s="12"/>
      <c r="N3683" s="12"/>
      <c r="O3683" s="18"/>
      <c r="P3683" s="14"/>
      <c r="Q3683" s="27"/>
      <c r="R3683" s="14"/>
      <c r="S3683" s="4"/>
      <c r="T3683" s="5"/>
      <c r="U3683" s="10"/>
      <c r="V3683" s="10"/>
      <c r="W3683" s="10"/>
      <c r="X3683" s="50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0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  <c r="EY3683" s="1"/>
      <c r="EZ3683" s="1"/>
      <c r="FA3683" s="1"/>
      <c r="FB3683" s="1"/>
      <c r="FC3683" s="1"/>
      <c r="FD3683" s="1"/>
      <c r="FE3683" s="1"/>
      <c r="FF3683" s="1"/>
      <c r="FG3683" s="1"/>
      <c r="FH3683" s="1"/>
      <c r="FI3683" s="1"/>
      <c r="FJ3683" s="1"/>
    </row>
    <row r="3684" spans="1:166" x14ac:dyDescent="0.15">
      <c r="A3684" s="65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8"/>
      <c r="M3684" s="12"/>
      <c r="N3684" s="12"/>
      <c r="O3684" s="18"/>
      <c r="P3684" s="14"/>
      <c r="Q3684" s="27"/>
      <c r="R3684" s="14"/>
      <c r="S3684" s="4"/>
      <c r="T3684" s="5"/>
      <c r="U3684" s="10"/>
      <c r="V3684" s="10"/>
      <c r="W3684" s="10"/>
      <c r="X3684" s="50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0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  <c r="EY3684" s="1"/>
      <c r="EZ3684" s="1"/>
      <c r="FA3684" s="1"/>
      <c r="FB3684" s="1"/>
      <c r="FC3684" s="1"/>
      <c r="FD3684" s="1"/>
      <c r="FE3684" s="1"/>
      <c r="FF3684" s="1"/>
      <c r="FG3684" s="1"/>
      <c r="FH3684" s="1"/>
      <c r="FI3684" s="1"/>
      <c r="FJ3684" s="1"/>
    </row>
    <row r="3685" spans="1:166" x14ac:dyDescent="0.15">
      <c r="A3685" s="65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8"/>
      <c r="M3685" s="12"/>
      <c r="N3685" s="12"/>
      <c r="O3685" s="18"/>
      <c r="P3685" s="14"/>
      <c r="Q3685" s="27"/>
      <c r="R3685" s="14"/>
      <c r="S3685" s="4"/>
      <c r="T3685" s="5"/>
      <c r="U3685" s="10"/>
      <c r="V3685" s="10"/>
      <c r="W3685" s="10"/>
      <c r="X3685" s="50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0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  <c r="EY3685" s="1"/>
      <c r="EZ3685" s="1"/>
      <c r="FA3685" s="1"/>
      <c r="FB3685" s="1"/>
      <c r="FC3685" s="1"/>
      <c r="FD3685" s="1"/>
      <c r="FE3685" s="1"/>
      <c r="FF3685" s="1"/>
      <c r="FG3685" s="1"/>
      <c r="FH3685" s="1"/>
      <c r="FI3685" s="1"/>
      <c r="FJ3685" s="1"/>
    </row>
    <row r="3686" spans="1:166" x14ac:dyDescent="0.15">
      <c r="A3686" s="65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8"/>
      <c r="M3686" s="12"/>
      <c r="N3686" s="12"/>
      <c r="O3686" s="18"/>
      <c r="P3686" s="14"/>
      <c r="Q3686" s="27"/>
      <c r="R3686" s="14"/>
      <c r="S3686" s="4"/>
      <c r="T3686" s="5"/>
      <c r="U3686" s="10"/>
      <c r="V3686" s="10"/>
      <c r="W3686" s="10"/>
      <c r="X3686" s="50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0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  <c r="EY3686" s="1"/>
      <c r="EZ3686" s="1"/>
      <c r="FA3686" s="1"/>
      <c r="FB3686" s="1"/>
      <c r="FC3686" s="1"/>
      <c r="FD3686" s="1"/>
      <c r="FE3686" s="1"/>
      <c r="FF3686" s="1"/>
      <c r="FG3686" s="1"/>
      <c r="FH3686" s="1"/>
      <c r="FI3686" s="1"/>
      <c r="FJ3686" s="1"/>
    </row>
    <row r="3687" spans="1:166" x14ac:dyDescent="0.15">
      <c r="A3687" s="65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8"/>
      <c r="M3687" s="12"/>
      <c r="N3687" s="12"/>
      <c r="O3687" s="18"/>
      <c r="P3687" s="14"/>
      <c r="Q3687" s="27"/>
      <c r="R3687" s="14"/>
      <c r="S3687" s="4"/>
      <c r="T3687" s="5"/>
      <c r="U3687" s="10"/>
      <c r="V3687" s="10"/>
      <c r="W3687" s="10"/>
      <c r="X3687" s="50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0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  <c r="EY3687" s="1"/>
      <c r="EZ3687" s="1"/>
      <c r="FA3687" s="1"/>
      <c r="FB3687" s="1"/>
      <c r="FC3687" s="1"/>
      <c r="FD3687" s="1"/>
      <c r="FE3687" s="1"/>
      <c r="FF3687" s="1"/>
      <c r="FG3687" s="1"/>
      <c r="FH3687" s="1"/>
      <c r="FI3687" s="1"/>
      <c r="FJ3687" s="1"/>
    </row>
    <row r="3688" spans="1:166" x14ac:dyDescent="0.15">
      <c r="A3688" s="65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8"/>
      <c r="M3688" s="12"/>
      <c r="N3688" s="12"/>
      <c r="O3688" s="18"/>
      <c r="P3688" s="14"/>
      <c r="Q3688" s="27"/>
      <c r="R3688" s="14"/>
      <c r="S3688" s="4"/>
      <c r="T3688" s="5"/>
      <c r="U3688" s="10"/>
      <c r="V3688" s="10"/>
      <c r="W3688" s="10"/>
      <c r="X3688" s="50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0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  <c r="EY3688" s="1"/>
      <c r="EZ3688" s="1"/>
      <c r="FA3688" s="1"/>
      <c r="FB3688" s="1"/>
      <c r="FC3688" s="1"/>
      <c r="FD3688" s="1"/>
      <c r="FE3688" s="1"/>
      <c r="FF3688" s="1"/>
      <c r="FG3688" s="1"/>
      <c r="FH3688" s="1"/>
      <c r="FI3688" s="1"/>
      <c r="FJ3688" s="1"/>
    </row>
    <row r="3689" spans="1:166" x14ac:dyDescent="0.15">
      <c r="A3689" s="65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8"/>
      <c r="M3689" s="12"/>
      <c r="N3689" s="12"/>
      <c r="O3689" s="18"/>
      <c r="P3689" s="14"/>
      <c r="Q3689" s="27"/>
      <c r="R3689" s="14"/>
      <c r="S3689" s="4"/>
      <c r="T3689" s="5"/>
      <c r="U3689" s="10"/>
      <c r="V3689" s="10"/>
      <c r="W3689" s="10"/>
      <c r="X3689" s="50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0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  <c r="EY3689" s="1"/>
      <c r="EZ3689" s="1"/>
      <c r="FA3689" s="1"/>
      <c r="FB3689" s="1"/>
      <c r="FC3689" s="1"/>
      <c r="FD3689" s="1"/>
      <c r="FE3689" s="1"/>
      <c r="FF3689" s="1"/>
      <c r="FG3689" s="1"/>
      <c r="FH3689" s="1"/>
      <c r="FI3689" s="1"/>
      <c r="FJ3689" s="1"/>
    </row>
    <row r="3690" spans="1:166" x14ac:dyDescent="0.15">
      <c r="A3690" s="65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8"/>
      <c r="M3690" s="12"/>
      <c r="N3690" s="12"/>
      <c r="O3690" s="18"/>
      <c r="P3690" s="14"/>
      <c r="Q3690" s="27"/>
      <c r="R3690" s="14"/>
      <c r="S3690" s="4"/>
      <c r="T3690" s="5"/>
      <c r="U3690" s="10"/>
      <c r="V3690" s="10"/>
      <c r="W3690" s="10"/>
      <c r="X3690" s="50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0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  <c r="EY3690" s="1"/>
      <c r="EZ3690" s="1"/>
      <c r="FA3690" s="1"/>
      <c r="FB3690" s="1"/>
      <c r="FC3690" s="1"/>
      <c r="FD3690" s="1"/>
      <c r="FE3690" s="1"/>
      <c r="FF3690" s="1"/>
      <c r="FG3690" s="1"/>
      <c r="FH3690" s="1"/>
      <c r="FI3690" s="1"/>
      <c r="FJ3690" s="1"/>
    </row>
    <row r="3691" spans="1:166" x14ac:dyDescent="0.15">
      <c r="A3691" s="65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8"/>
      <c r="M3691" s="12"/>
      <c r="N3691" s="12"/>
      <c r="O3691" s="18"/>
      <c r="P3691" s="14"/>
      <c r="Q3691" s="27"/>
      <c r="R3691" s="14"/>
      <c r="S3691" s="4"/>
      <c r="T3691" s="5"/>
      <c r="U3691" s="10"/>
      <c r="V3691" s="10"/>
      <c r="W3691" s="10"/>
      <c r="X3691" s="50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0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  <c r="EY3691" s="1"/>
      <c r="EZ3691" s="1"/>
      <c r="FA3691" s="1"/>
      <c r="FB3691" s="1"/>
      <c r="FC3691" s="1"/>
      <c r="FD3691" s="1"/>
      <c r="FE3691" s="1"/>
      <c r="FF3691" s="1"/>
      <c r="FG3691" s="1"/>
      <c r="FH3691" s="1"/>
      <c r="FI3691" s="1"/>
      <c r="FJ3691" s="1"/>
    </row>
    <row r="3692" spans="1:166" x14ac:dyDescent="0.15">
      <c r="A3692" s="65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8"/>
      <c r="M3692" s="12"/>
      <c r="N3692" s="12"/>
      <c r="O3692" s="18"/>
      <c r="P3692" s="14"/>
      <c r="Q3692" s="27"/>
      <c r="R3692" s="14"/>
      <c r="S3692" s="4"/>
      <c r="T3692" s="5"/>
      <c r="U3692" s="10"/>
      <c r="V3692" s="10"/>
      <c r="W3692" s="10"/>
      <c r="X3692" s="50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0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  <c r="EY3692" s="1"/>
      <c r="EZ3692" s="1"/>
      <c r="FA3692" s="1"/>
      <c r="FB3692" s="1"/>
      <c r="FC3692" s="1"/>
      <c r="FD3692" s="1"/>
      <c r="FE3692" s="1"/>
      <c r="FF3692" s="1"/>
      <c r="FG3692" s="1"/>
      <c r="FH3692" s="1"/>
      <c r="FI3692" s="1"/>
      <c r="FJ3692" s="1"/>
    </row>
    <row r="3693" spans="1:166" x14ac:dyDescent="0.15">
      <c r="A3693" s="65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8"/>
      <c r="M3693" s="12"/>
      <c r="N3693" s="12"/>
      <c r="O3693" s="18"/>
      <c r="P3693" s="14"/>
      <c r="Q3693" s="27"/>
      <c r="R3693" s="14"/>
      <c r="S3693" s="4"/>
      <c r="T3693" s="5"/>
      <c r="U3693" s="10"/>
      <c r="V3693" s="10"/>
      <c r="W3693" s="10"/>
      <c r="X3693" s="50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0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  <c r="EY3693" s="1"/>
      <c r="EZ3693" s="1"/>
      <c r="FA3693" s="1"/>
      <c r="FB3693" s="1"/>
      <c r="FC3693" s="1"/>
      <c r="FD3693" s="1"/>
      <c r="FE3693" s="1"/>
      <c r="FF3693" s="1"/>
      <c r="FG3693" s="1"/>
      <c r="FH3693" s="1"/>
      <c r="FI3693" s="1"/>
      <c r="FJ3693" s="1"/>
    </row>
    <row r="3694" spans="1:166" x14ac:dyDescent="0.15">
      <c r="A3694" s="65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8"/>
      <c r="M3694" s="12"/>
      <c r="N3694" s="12"/>
      <c r="O3694" s="18"/>
      <c r="P3694" s="14"/>
      <c r="Q3694" s="27"/>
      <c r="R3694" s="14"/>
      <c r="S3694" s="4"/>
      <c r="T3694" s="5"/>
      <c r="U3694" s="10"/>
      <c r="V3694" s="10"/>
      <c r="W3694" s="10"/>
      <c r="X3694" s="50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0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  <c r="EY3694" s="1"/>
      <c r="EZ3694" s="1"/>
      <c r="FA3694" s="1"/>
      <c r="FB3694" s="1"/>
      <c r="FC3694" s="1"/>
      <c r="FD3694" s="1"/>
      <c r="FE3694" s="1"/>
      <c r="FF3694" s="1"/>
      <c r="FG3694" s="1"/>
      <c r="FH3694" s="1"/>
      <c r="FI3694" s="1"/>
      <c r="FJ3694" s="1"/>
    </row>
    <row r="3695" spans="1:166" x14ac:dyDescent="0.15">
      <c r="A3695" s="65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8"/>
      <c r="M3695" s="12"/>
      <c r="N3695" s="12"/>
      <c r="O3695" s="18"/>
      <c r="P3695" s="14"/>
      <c r="Q3695" s="27"/>
      <c r="R3695" s="14"/>
      <c r="S3695" s="4"/>
      <c r="T3695" s="5"/>
      <c r="U3695" s="10"/>
      <c r="V3695" s="10"/>
      <c r="W3695" s="10"/>
      <c r="X3695" s="50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0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  <c r="EY3695" s="1"/>
      <c r="EZ3695" s="1"/>
      <c r="FA3695" s="1"/>
      <c r="FB3695" s="1"/>
      <c r="FC3695" s="1"/>
      <c r="FD3695" s="1"/>
      <c r="FE3695" s="1"/>
      <c r="FF3695" s="1"/>
      <c r="FG3695" s="1"/>
      <c r="FH3695" s="1"/>
      <c r="FI3695" s="1"/>
      <c r="FJ3695" s="1"/>
    </row>
    <row r="3696" spans="1:166" x14ac:dyDescent="0.15">
      <c r="A3696" s="65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8"/>
      <c r="M3696" s="12"/>
      <c r="N3696" s="12"/>
      <c r="O3696" s="18"/>
      <c r="P3696" s="14"/>
      <c r="Q3696" s="27"/>
      <c r="R3696" s="14"/>
      <c r="S3696" s="4"/>
      <c r="T3696" s="5"/>
      <c r="U3696" s="10"/>
      <c r="V3696" s="10"/>
      <c r="W3696" s="10"/>
      <c r="X3696" s="50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0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  <c r="EY3696" s="1"/>
      <c r="EZ3696" s="1"/>
      <c r="FA3696" s="1"/>
      <c r="FB3696" s="1"/>
      <c r="FC3696" s="1"/>
      <c r="FD3696" s="1"/>
      <c r="FE3696" s="1"/>
      <c r="FF3696" s="1"/>
      <c r="FG3696" s="1"/>
      <c r="FH3696" s="1"/>
      <c r="FI3696" s="1"/>
      <c r="FJ3696" s="1"/>
    </row>
    <row r="3697" spans="1:166" x14ac:dyDescent="0.15">
      <c r="A3697" s="65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8"/>
      <c r="M3697" s="12"/>
      <c r="N3697" s="12"/>
      <c r="O3697" s="18"/>
      <c r="P3697" s="14"/>
      <c r="Q3697" s="27"/>
      <c r="R3697" s="14"/>
      <c r="S3697" s="4"/>
      <c r="T3697" s="5"/>
      <c r="U3697" s="10"/>
      <c r="V3697" s="10"/>
      <c r="W3697" s="10"/>
      <c r="X3697" s="50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0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  <c r="EY3697" s="1"/>
      <c r="EZ3697" s="1"/>
      <c r="FA3697" s="1"/>
      <c r="FB3697" s="1"/>
      <c r="FC3697" s="1"/>
      <c r="FD3697" s="1"/>
      <c r="FE3697" s="1"/>
      <c r="FF3697" s="1"/>
      <c r="FG3697" s="1"/>
      <c r="FH3697" s="1"/>
      <c r="FI3697" s="1"/>
      <c r="FJ3697" s="1"/>
    </row>
    <row r="3698" spans="1:166" x14ac:dyDescent="0.15">
      <c r="A3698" s="65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8"/>
      <c r="M3698" s="12"/>
      <c r="N3698" s="12"/>
      <c r="O3698" s="18"/>
      <c r="P3698" s="14"/>
      <c r="Q3698" s="27"/>
      <c r="R3698" s="14"/>
      <c r="S3698" s="4"/>
      <c r="T3698" s="5"/>
      <c r="U3698" s="10"/>
      <c r="V3698" s="10"/>
      <c r="W3698" s="10"/>
      <c r="X3698" s="50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0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  <c r="EY3698" s="1"/>
      <c r="EZ3698" s="1"/>
      <c r="FA3698" s="1"/>
      <c r="FB3698" s="1"/>
      <c r="FC3698" s="1"/>
      <c r="FD3698" s="1"/>
      <c r="FE3698" s="1"/>
      <c r="FF3698" s="1"/>
      <c r="FG3698" s="1"/>
      <c r="FH3698" s="1"/>
      <c r="FI3698" s="1"/>
      <c r="FJ3698" s="1"/>
    </row>
    <row r="3699" spans="1:166" x14ac:dyDescent="0.15">
      <c r="A3699" s="65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8"/>
      <c r="M3699" s="12"/>
      <c r="N3699" s="12"/>
      <c r="O3699" s="18"/>
      <c r="P3699" s="14"/>
      <c r="Q3699" s="27"/>
      <c r="R3699" s="14"/>
      <c r="S3699" s="4"/>
      <c r="T3699" s="5"/>
      <c r="U3699" s="10"/>
      <c r="V3699" s="10"/>
      <c r="W3699" s="10"/>
      <c r="X3699" s="50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0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  <c r="EY3699" s="1"/>
      <c r="EZ3699" s="1"/>
      <c r="FA3699" s="1"/>
      <c r="FB3699" s="1"/>
      <c r="FC3699" s="1"/>
      <c r="FD3699" s="1"/>
      <c r="FE3699" s="1"/>
      <c r="FF3699" s="1"/>
      <c r="FG3699" s="1"/>
      <c r="FH3699" s="1"/>
      <c r="FI3699" s="1"/>
      <c r="FJ3699" s="1"/>
    </row>
    <row r="3700" spans="1:166" x14ac:dyDescent="0.15">
      <c r="A3700" s="65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8"/>
      <c r="M3700" s="12"/>
      <c r="N3700" s="12"/>
      <c r="O3700" s="18"/>
      <c r="P3700" s="14"/>
      <c r="Q3700" s="27"/>
      <c r="R3700" s="14"/>
      <c r="S3700" s="4"/>
      <c r="T3700" s="5"/>
      <c r="U3700" s="10"/>
      <c r="V3700" s="10"/>
      <c r="W3700" s="10"/>
      <c r="X3700" s="50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0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  <c r="EY3700" s="1"/>
      <c r="EZ3700" s="1"/>
      <c r="FA3700" s="1"/>
      <c r="FB3700" s="1"/>
      <c r="FC3700" s="1"/>
      <c r="FD3700" s="1"/>
      <c r="FE3700" s="1"/>
      <c r="FF3700" s="1"/>
      <c r="FG3700" s="1"/>
      <c r="FH3700" s="1"/>
      <c r="FI3700" s="1"/>
      <c r="FJ3700" s="1"/>
    </row>
    <row r="3701" spans="1:166" x14ac:dyDescent="0.15">
      <c r="A3701" s="65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8"/>
      <c r="M3701" s="12"/>
      <c r="N3701" s="12"/>
      <c r="O3701" s="18"/>
      <c r="P3701" s="14"/>
      <c r="Q3701" s="27"/>
      <c r="R3701" s="14"/>
      <c r="S3701" s="4"/>
      <c r="T3701" s="5"/>
      <c r="U3701" s="10"/>
      <c r="V3701" s="10"/>
      <c r="W3701" s="10"/>
      <c r="X3701" s="50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0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  <c r="EY3701" s="1"/>
      <c r="EZ3701" s="1"/>
      <c r="FA3701" s="1"/>
      <c r="FB3701" s="1"/>
      <c r="FC3701" s="1"/>
      <c r="FD3701" s="1"/>
      <c r="FE3701" s="1"/>
      <c r="FF3701" s="1"/>
      <c r="FG3701" s="1"/>
      <c r="FH3701" s="1"/>
      <c r="FI3701" s="1"/>
      <c r="FJ3701" s="1"/>
    </row>
    <row r="3702" spans="1:166" x14ac:dyDescent="0.15">
      <c r="A3702" s="65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8"/>
      <c r="M3702" s="12"/>
      <c r="N3702" s="12"/>
      <c r="O3702" s="18"/>
      <c r="P3702" s="14"/>
      <c r="Q3702" s="27"/>
      <c r="R3702" s="14"/>
      <c r="S3702" s="4"/>
      <c r="T3702" s="5"/>
      <c r="U3702" s="10"/>
      <c r="V3702" s="10"/>
      <c r="W3702" s="10"/>
      <c r="X3702" s="50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0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  <c r="EY3702" s="1"/>
      <c r="EZ3702" s="1"/>
      <c r="FA3702" s="1"/>
      <c r="FB3702" s="1"/>
      <c r="FC3702" s="1"/>
      <c r="FD3702" s="1"/>
      <c r="FE3702" s="1"/>
      <c r="FF3702" s="1"/>
      <c r="FG3702" s="1"/>
      <c r="FH3702" s="1"/>
      <c r="FI3702" s="1"/>
      <c r="FJ3702" s="1"/>
    </row>
    <row r="3703" spans="1:166" x14ac:dyDescent="0.15">
      <c r="A3703" s="65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8"/>
      <c r="M3703" s="12"/>
      <c r="N3703" s="12"/>
      <c r="O3703" s="18"/>
      <c r="P3703" s="14"/>
      <c r="Q3703" s="27"/>
      <c r="R3703" s="14"/>
      <c r="S3703" s="4"/>
      <c r="T3703" s="5"/>
      <c r="U3703" s="10"/>
      <c r="V3703" s="10"/>
      <c r="W3703" s="10"/>
      <c r="X3703" s="50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0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  <c r="EY3703" s="1"/>
      <c r="EZ3703" s="1"/>
      <c r="FA3703" s="1"/>
      <c r="FB3703" s="1"/>
      <c r="FC3703" s="1"/>
      <c r="FD3703" s="1"/>
      <c r="FE3703" s="1"/>
      <c r="FF3703" s="1"/>
      <c r="FG3703" s="1"/>
      <c r="FH3703" s="1"/>
      <c r="FI3703" s="1"/>
      <c r="FJ3703" s="1"/>
    </row>
    <row r="3704" spans="1:166" x14ac:dyDescent="0.15">
      <c r="A3704" s="65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8"/>
      <c r="M3704" s="12"/>
      <c r="N3704" s="12"/>
      <c r="O3704" s="18"/>
      <c r="P3704" s="14"/>
      <c r="Q3704" s="27"/>
      <c r="R3704" s="14"/>
      <c r="S3704" s="4"/>
      <c r="T3704" s="5"/>
      <c r="U3704" s="10"/>
      <c r="V3704" s="10"/>
      <c r="W3704" s="10"/>
      <c r="X3704" s="50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0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  <c r="EY3704" s="1"/>
      <c r="EZ3704" s="1"/>
      <c r="FA3704" s="1"/>
      <c r="FB3704" s="1"/>
      <c r="FC3704" s="1"/>
      <c r="FD3704" s="1"/>
      <c r="FE3704" s="1"/>
      <c r="FF3704" s="1"/>
      <c r="FG3704" s="1"/>
      <c r="FH3704" s="1"/>
      <c r="FI3704" s="1"/>
      <c r="FJ3704" s="1"/>
    </row>
    <row r="3705" spans="1:166" x14ac:dyDescent="0.15">
      <c r="A3705" s="65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8"/>
      <c r="M3705" s="12"/>
      <c r="N3705" s="12"/>
      <c r="O3705" s="18"/>
      <c r="P3705" s="14"/>
      <c r="Q3705" s="27"/>
      <c r="R3705" s="14"/>
      <c r="S3705" s="4"/>
      <c r="T3705" s="5"/>
      <c r="U3705" s="10"/>
      <c r="V3705" s="10"/>
      <c r="W3705" s="10"/>
      <c r="X3705" s="50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0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  <c r="EY3705" s="1"/>
      <c r="EZ3705" s="1"/>
      <c r="FA3705" s="1"/>
      <c r="FB3705" s="1"/>
      <c r="FC3705" s="1"/>
      <c r="FD3705" s="1"/>
      <c r="FE3705" s="1"/>
      <c r="FF3705" s="1"/>
      <c r="FG3705" s="1"/>
      <c r="FH3705" s="1"/>
      <c r="FI3705" s="1"/>
      <c r="FJ3705" s="1"/>
    </row>
    <row r="3706" spans="1:166" x14ac:dyDescent="0.15">
      <c r="A3706" s="65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8"/>
      <c r="M3706" s="12"/>
      <c r="N3706" s="12"/>
      <c r="O3706" s="18"/>
      <c r="P3706" s="14"/>
      <c r="Q3706" s="27"/>
      <c r="R3706" s="14"/>
      <c r="S3706" s="4"/>
      <c r="T3706" s="5"/>
      <c r="U3706" s="10"/>
      <c r="V3706" s="10"/>
      <c r="W3706" s="10"/>
      <c r="X3706" s="50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0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  <c r="EY3706" s="1"/>
      <c r="EZ3706" s="1"/>
      <c r="FA3706" s="1"/>
      <c r="FB3706" s="1"/>
      <c r="FC3706" s="1"/>
      <c r="FD3706" s="1"/>
      <c r="FE3706" s="1"/>
      <c r="FF3706" s="1"/>
      <c r="FG3706" s="1"/>
      <c r="FH3706" s="1"/>
      <c r="FI3706" s="1"/>
      <c r="FJ3706" s="1"/>
    </row>
    <row r="3707" spans="1:166" x14ac:dyDescent="0.15">
      <c r="A3707" s="65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8"/>
      <c r="M3707" s="12"/>
      <c r="N3707" s="12"/>
      <c r="O3707" s="18"/>
      <c r="P3707" s="14"/>
      <c r="Q3707" s="27"/>
      <c r="R3707" s="14"/>
      <c r="S3707" s="4"/>
      <c r="T3707" s="5"/>
      <c r="U3707" s="10"/>
      <c r="V3707" s="10"/>
      <c r="W3707" s="10"/>
      <c r="X3707" s="50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0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  <c r="EY3707" s="1"/>
      <c r="EZ3707" s="1"/>
      <c r="FA3707" s="1"/>
      <c r="FB3707" s="1"/>
      <c r="FC3707" s="1"/>
      <c r="FD3707" s="1"/>
      <c r="FE3707" s="1"/>
      <c r="FF3707" s="1"/>
      <c r="FG3707" s="1"/>
      <c r="FH3707" s="1"/>
      <c r="FI3707" s="1"/>
      <c r="FJ3707" s="1"/>
    </row>
    <row r="3708" spans="1:166" x14ac:dyDescent="0.15">
      <c r="A3708" s="65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8"/>
      <c r="M3708" s="12"/>
      <c r="N3708" s="12"/>
      <c r="O3708" s="18"/>
      <c r="P3708" s="14"/>
      <c r="Q3708" s="27"/>
      <c r="R3708" s="14"/>
      <c r="S3708" s="4"/>
      <c r="T3708" s="5"/>
      <c r="U3708" s="10"/>
      <c r="V3708" s="10"/>
      <c r="W3708" s="10"/>
      <c r="X3708" s="50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0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  <c r="EY3708" s="1"/>
      <c r="EZ3708" s="1"/>
      <c r="FA3708" s="1"/>
      <c r="FB3708" s="1"/>
      <c r="FC3708" s="1"/>
      <c r="FD3708" s="1"/>
      <c r="FE3708" s="1"/>
      <c r="FF3708" s="1"/>
      <c r="FG3708" s="1"/>
      <c r="FH3708" s="1"/>
      <c r="FI3708" s="1"/>
      <c r="FJ3708" s="1"/>
    </row>
    <row r="3709" spans="1:166" x14ac:dyDescent="0.15">
      <c r="A3709" s="65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8"/>
      <c r="M3709" s="12"/>
      <c r="N3709" s="12"/>
      <c r="O3709" s="18"/>
      <c r="P3709" s="14"/>
      <c r="Q3709" s="27"/>
      <c r="R3709" s="14"/>
      <c r="S3709" s="4"/>
      <c r="T3709" s="5"/>
      <c r="U3709" s="10"/>
      <c r="V3709" s="10"/>
      <c r="W3709" s="10"/>
      <c r="X3709" s="50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0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  <c r="EY3709" s="1"/>
      <c r="EZ3709" s="1"/>
      <c r="FA3709" s="1"/>
      <c r="FB3709" s="1"/>
      <c r="FC3709" s="1"/>
      <c r="FD3709" s="1"/>
      <c r="FE3709" s="1"/>
      <c r="FF3709" s="1"/>
      <c r="FG3709" s="1"/>
      <c r="FH3709" s="1"/>
      <c r="FI3709" s="1"/>
      <c r="FJ3709" s="1"/>
    </row>
    <row r="3710" spans="1:166" x14ac:dyDescent="0.15">
      <c r="A3710" s="65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8"/>
      <c r="M3710" s="12"/>
      <c r="N3710" s="12"/>
      <c r="O3710" s="18"/>
      <c r="P3710" s="14"/>
      <c r="Q3710" s="27"/>
      <c r="R3710" s="14"/>
      <c r="S3710" s="4"/>
      <c r="T3710" s="5"/>
      <c r="U3710" s="10"/>
      <c r="V3710" s="10"/>
      <c r="W3710" s="10"/>
      <c r="X3710" s="50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0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  <c r="EY3710" s="1"/>
      <c r="EZ3710" s="1"/>
      <c r="FA3710" s="1"/>
      <c r="FB3710" s="1"/>
      <c r="FC3710" s="1"/>
      <c r="FD3710" s="1"/>
      <c r="FE3710" s="1"/>
      <c r="FF3710" s="1"/>
      <c r="FG3710" s="1"/>
      <c r="FH3710" s="1"/>
      <c r="FI3710" s="1"/>
      <c r="FJ3710" s="1"/>
    </row>
    <row r="3711" spans="1:166" x14ac:dyDescent="0.15">
      <c r="A3711" s="65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8"/>
      <c r="M3711" s="12"/>
      <c r="N3711" s="12"/>
      <c r="O3711" s="18"/>
      <c r="P3711" s="14"/>
      <c r="Q3711" s="27"/>
      <c r="R3711" s="14"/>
      <c r="S3711" s="4"/>
      <c r="T3711" s="5"/>
      <c r="U3711" s="10"/>
      <c r="V3711" s="10"/>
      <c r="W3711" s="10"/>
      <c r="X3711" s="50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0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  <c r="EY3711" s="1"/>
      <c r="EZ3711" s="1"/>
      <c r="FA3711" s="1"/>
      <c r="FB3711" s="1"/>
      <c r="FC3711" s="1"/>
      <c r="FD3711" s="1"/>
      <c r="FE3711" s="1"/>
      <c r="FF3711" s="1"/>
      <c r="FG3711" s="1"/>
      <c r="FH3711" s="1"/>
      <c r="FI3711" s="1"/>
      <c r="FJ3711" s="1"/>
    </row>
    <row r="3712" spans="1:166" x14ac:dyDescent="0.15">
      <c r="A3712" s="65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8"/>
      <c r="M3712" s="12"/>
      <c r="N3712" s="12"/>
      <c r="O3712" s="18"/>
      <c r="P3712" s="14"/>
      <c r="Q3712" s="27"/>
      <c r="R3712" s="14"/>
      <c r="S3712" s="4"/>
      <c r="T3712" s="5"/>
      <c r="U3712" s="10"/>
      <c r="V3712" s="10"/>
      <c r="W3712" s="10"/>
      <c r="X3712" s="50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0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  <c r="EY3712" s="1"/>
      <c r="EZ3712" s="1"/>
      <c r="FA3712" s="1"/>
      <c r="FB3712" s="1"/>
      <c r="FC3712" s="1"/>
      <c r="FD3712" s="1"/>
      <c r="FE3712" s="1"/>
      <c r="FF3712" s="1"/>
      <c r="FG3712" s="1"/>
      <c r="FH3712" s="1"/>
      <c r="FI3712" s="1"/>
      <c r="FJ3712" s="1"/>
    </row>
    <row r="3713" spans="1:166" x14ac:dyDescent="0.15">
      <c r="A3713" s="65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8"/>
      <c r="M3713" s="12"/>
      <c r="N3713" s="12"/>
      <c r="O3713" s="18"/>
      <c r="P3713" s="14"/>
      <c r="Q3713" s="27"/>
      <c r="R3713" s="14"/>
      <c r="S3713" s="4"/>
      <c r="T3713" s="5"/>
      <c r="U3713" s="10"/>
      <c r="V3713" s="10"/>
      <c r="W3713" s="10"/>
      <c r="X3713" s="50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0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  <c r="EY3713" s="1"/>
      <c r="EZ3713" s="1"/>
      <c r="FA3713" s="1"/>
      <c r="FB3713" s="1"/>
      <c r="FC3713" s="1"/>
      <c r="FD3713" s="1"/>
      <c r="FE3713" s="1"/>
      <c r="FF3713" s="1"/>
      <c r="FG3713" s="1"/>
      <c r="FH3713" s="1"/>
      <c r="FI3713" s="1"/>
      <c r="FJ3713" s="1"/>
    </row>
    <row r="3714" spans="1:166" x14ac:dyDescent="0.15">
      <c r="A3714" s="65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8"/>
      <c r="M3714" s="12"/>
      <c r="N3714" s="12"/>
      <c r="O3714" s="18"/>
      <c r="P3714" s="14"/>
      <c r="Q3714" s="27"/>
      <c r="R3714" s="14"/>
      <c r="S3714" s="4"/>
      <c r="T3714" s="5"/>
      <c r="U3714" s="10"/>
      <c r="V3714" s="10"/>
      <c r="W3714" s="10"/>
      <c r="X3714" s="50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0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  <c r="EY3714" s="1"/>
      <c r="EZ3714" s="1"/>
      <c r="FA3714" s="1"/>
      <c r="FB3714" s="1"/>
      <c r="FC3714" s="1"/>
      <c r="FD3714" s="1"/>
      <c r="FE3714" s="1"/>
      <c r="FF3714" s="1"/>
      <c r="FG3714" s="1"/>
      <c r="FH3714" s="1"/>
      <c r="FI3714" s="1"/>
      <c r="FJ3714" s="1"/>
    </row>
    <row r="3715" spans="1:166" x14ac:dyDescent="0.15">
      <c r="A3715" s="65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8"/>
      <c r="M3715" s="12"/>
      <c r="N3715" s="12"/>
      <c r="O3715" s="18"/>
      <c r="P3715" s="14"/>
      <c r="Q3715" s="27"/>
      <c r="R3715" s="14"/>
      <c r="S3715" s="4"/>
      <c r="T3715" s="5"/>
      <c r="U3715" s="10"/>
      <c r="V3715" s="10"/>
      <c r="W3715" s="10"/>
      <c r="X3715" s="50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0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  <c r="EY3715" s="1"/>
      <c r="EZ3715" s="1"/>
      <c r="FA3715" s="1"/>
      <c r="FB3715" s="1"/>
      <c r="FC3715" s="1"/>
      <c r="FD3715" s="1"/>
      <c r="FE3715" s="1"/>
      <c r="FF3715" s="1"/>
      <c r="FG3715" s="1"/>
      <c r="FH3715" s="1"/>
      <c r="FI3715" s="1"/>
      <c r="FJ3715" s="1"/>
    </row>
    <row r="3716" spans="1:166" x14ac:dyDescent="0.15">
      <c r="A3716" s="65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8"/>
      <c r="M3716" s="12"/>
      <c r="N3716" s="12"/>
      <c r="O3716" s="18"/>
      <c r="P3716" s="14"/>
      <c r="Q3716" s="27"/>
      <c r="R3716" s="14"/>
      <c r="S3716" s="4"/>
      <c r="T3716" s="5"/>
      <c r="U3716" s="10"/>
      <c r="V3716" s="10"/>
      <c r="W3716" s="10"/>
      <c r="X3716" s="50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0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  <c r="EY3716" s="1"/>
      <c r="EZ3716" s="1"/>
      <c r="FA3716" s="1"/>
      <c r="FB3716" s="1"/>
      <c r="FC3716" s="1"/>
      <c r="FD3716" s="1"/>
      <c r="FE3716" s="1"/>
      <c r="FF3716" s="1"/>
      <c r="FG3716" s="1"/>
      <c r="FH3716" s="1"/>
      <c r="FI3716" s="1"/>
      <c r="FJ3716" s="1"/>
    </row>
    <row r="3717" spans="1:166" x14ac:dyDescent="0.15">
      <c r="A3717" s="65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8"/>
      <c r="M3717" s="12"/>
      <c r="N3717" s="12"/>
      <c r="O3717" s="18"/>
      <c r="P3717" s="14"/>
      <c r="Q3717" s="27"/>
      <c r="R3717" s="14"/>
      <c r="S3717" s="4"/>
      <c r="T3717" s="5"/>
      <c r="U3717" s="10"/>
      <c r="V3717" s="10"/>
      <c r="W3717" s="10"/>
      <c r="X3717" s="50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0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  <c r="EY3717" s="1"/>
      <c r="EZ3717" s="1"/>
      <c r="FA3717" s="1"/>
      <c r="FB3717" s="1"/>
      <c r="FC3717" s="1"/>
      <c r="FD3717" s="1"/>
      <c r="FE3717" s="1"/>
      <c r="FF3717" s="1"/>
      <c r="FG3717" s="1"/>
      <c r="FH3717" s="1"/>
      <c r="FI3717" s="1"/>
      <c r="FJ3717" s="1"/>
    </row>
    <row r="3718" spans="1:166" x14ac:dyDescent="0.15">
      <c r="A3718" s="65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8"/>
      <c r="M3718" s="12"/>
      <c r="N3718" s="12"/>
      <c r="O3718" s="18"/>
      <c r="P3718" s="14"/>
      <c r="Q3718" s="27"/>
      <c r="R3718" s="14"/>
      <c r="S3718" s="4"/>
      <c r="T3718" s="5"/>
      <c r="U3718" s="10"/>
      <c r="V3718" s="10"/>
      <c r="W3718" s="10"/>
      <c r="X3718" s="50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0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  <c r="EY3718" s="1"/>
      <c r="EZ3718" s="1"/>
      <c r="FA3718" s="1"/>
      <c r="FB3718" s="1"/>
      <c r="FC3718" s="1"/>
      <c r="FD3718" s="1"/>
      <c r="FE3718" s="1"/>
      <c r="FF3718" s="1"/>
      <c r="FG3718" s="1"/>
      <c r="FH3718" s="1"/>
      <c r="FI3718" s="1"/>
      <c r="FJ3718" s="1"/>
    </row>
    <row r="3719" spans="1:166" x14ac:dyDescent="0.15">
      <c r="A3719" s="65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8"/>
      <c r="M3719" s="12"/>
      <c r="N3719" s="12"/>
      <c r="O3719" s="18"/>
      <c r="P3719" s="14"/>
      <c r="Q3719" s="27"/>
      <c r="R3719" s="14"/>
      <c r="S3719" s="4"/>
      <c r="T3719" s="5"/>
      <c r="U3719" s="10"/>
      <c r="V3719" s="10"/>
      <c r="W3719" s="10"/>
      <c r="X3719" s="50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0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  <c r="EY3719" s="1"/>
      <c r="EZ3719" s="1"/>
      <c r="FA3719" s="1"/>
      <c r="FB3719" s="1"/>
      <c r="FC3719" s="1"/>
      <c r="FD3719" s="1"/>
      <c r="FE3719" s="1"/>
      <c r="FF3719" s="1"/>
      <c r="FG3719" s="1"/>
      <c r="FH3719" s="1"/>
      <c r="FI3719" s="1"/>
      <c r="FJ3719" s="1"/>
    </row>
    <row r="3720" spans="1:166" x14ac:dyDescent="0.15">
      <c r="A3720" s="65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8"/>
      <c r="M3720" s="12"/>
      <c r="N3720" s="12"/>
      <c r="O3720" s="18"/>
      <c r="P3720" s="14"/>
      <c r="Q3720" s="27"/>
      <c r="R3720" s="14"/>
      <c r="S3720" s="4"/>
      <c r="T3720" s="5"/>
      <c r="U3720" s="10"/>
      <c r="V3720" s="10"/>
      <c r="W3720" s="10"/>
      <c r="X3720" s="50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0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  <c r="EY3720" s="1"/>
      <c r="EZ3720" s="1"/>
      <c r="FA3720" s="1"/>
      <c r="FB3720" s="1"/>
      <c r="FC3720" s="1"/>
      <c r="FD3720" s="1"/>
      <c r="FE3720" s="1"/>
      <c r="FF3720" s="1"/>
      <c r="FG3720" s="1"/>
      <c r="FH3720" s="1"/>
      <c r="FI3720" s="1"/>
      <c r="FJ3720" s="1"/>
    </row>
    <row r="3721" spans="1:166" x14ac:dyDescent="0.15">
      <c r="A3721" s="65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8"/>
      <c r="M3721" s="12"/>
      <c r="N3721" s="12"/>
      <c r="O3721" s="18"/>
      <c r="P3721" s="14"/>
      <c r="Q3721" s="27"/>
      <c r="R3721" s="14"/>
      <c r="S3721" s="4"/>
      <c r="T3721" s="5"/>
      <c r="U3721" s="10"/>
      <c r="V3721" s="10"/>
      <c r="W3721" s="10"/>
      <c r="X3721" s="50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0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  <c r="EY3721" s="1"/>
      <c r="EZ3721" s="1"/>
      <c r="FA3721" s="1"/>
      <c r="FB3721" s="1"/>
      <c r="FC3721" s="1"/>
      <c r="FD3721" s="1"/>
      <c r="FE3721" s="1"/>
      <c r="FF3721" s="1"/>
      <c r="FG3721" s="1"/>
      <c r="FH3721" s="1"/>
      <c r="FI3721" s="1"/>
      <c r="FJ3721" s="1"/>
    </row>
    <row r="3722" spans="1:166" x14ac:dyDescent="0.15">
      <c r="A3722" s="65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8"/>
      <c r="M3722" s="12"/>
      <c r="N3722" s="12"/>
      <c r="O3722" s="18"/>
      <c r="P3722" s="14"/>
      <c r="Q3722" s="27"/>
      <c r="R3722" s="14"/>
      <c r="S3722" s="4"/>
      <c r="T3722" s="5"/>
      <c r="U3722" s="10"/>
      <c r="V3722" s="10"/>
      <c r="W3722" s="10"/>
      <c r="X3722" s="50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0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  <c r="EY3722" s="1"/>
      <c r="EZ3722" s="1"/>
      <c r="FA3722" s="1"/>
      <c r="FB3722" s="1"/>
      <c r="FC3722" s="1"/>
      <c r="FD3722" s="1"/>
      <c r="FE3722" s="1"/>
      <c r="FF3722" s="1"/>
      <c r="FG3722" s="1"/>
      <c r="FH3722" s="1"/>
      <c r="FI3722" s="1"/>
      <c r="FJ3722" s="1"/>
    </row>
    <row r="3723" spans="1:166" x14ac:dyDescent="0.15">
      <c r="A3723" s="65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8"/>
      <c r="M3723" s="12"/>
      <c r="N3723" s="12"/>
      <c r="O3723" s="18"/>
      <c r="P3723" s="14"/>
      <c r="Q3723" s="27"/>
      <c r="R3723" s="14"/>
      <c r="S3723" s="4"/>
      <c r="T3723" s="5"/>
      <c r="U3723" s="10"/>
      <c r="V3723" s="10"/>
      <c r="W3723" s="10"/>
      <c r="X3723" s="50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0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  <c r="EY3723" s="1"/>
      <c r="EZ3723" s="1"/>
      <c r="FA3723" s="1"/>
      <c r="FB3723" s="1"/>
      <c r="FC3723" s="1"/>
      <c r="FD3723" s="1"/>
      <c r="FE3723" s="1"/>
      <c r="FF3723" s="1"/>
      <c r="FG3723" s="1"/>
      <c r="FH3723" s="1"/>
      <c r="FI3723" s="1"/>
      <c r="FJ3723" s="1"/>
    </row>
    <row r="3724" spans="1:166" x14ac:dyDescent="0.15">
      <c r="A3724" s="65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8"/>
      <c r="M3724" s="12"/>
      <c r="N3724" s="12"/>
      <c r="O3724" s="18"/>
      <c r="P3724" s="14"/>
      <c r="Q3724" s="27"/>
      <c r="R3724" s="14"/>
      <c r="S3724" s="4"/>
      <c r="T3724" s="5"/>
      <c r="U3724" s="10"/>
      <c r="V3724" s="10"/>
      <c r="W3724" s="10"/>
      <c r="X3724" s="50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0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  <c r="EY3724" s="1"/>
      <c r="EZ3724" s="1"/>
      <c r="FA3724" s="1"/>
      <c r="FB3724" s="1"/>
      <c r="FC3724" s="1"/>
      <c r="FD3724" s="1"/>
      <c r="FE3724" s="1"/>
      <c r="FF3724" s="1"/>
      <c r="FG3724" s="1"/>
      <c r="FH3724" s="1"/>
      <c r="FI3724" s="1"/>
      <c r="FJ3724" s="1"/>
    </row>
    <row r="3725" spans="1:166" x14ac:dyDescent="0.15">
      <c r="A3725" s="65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8"/>
      <c r="M3725" s="12"/>
      <c r="N3725" s="12"/>
      <c r="O3725" s="18"/>
      <c r="P3725" s="14"/>
      <c r="Q3725" s="27"/>
      <c r="R3725" s="14"/>
      <c r="S3725" s="4"/>
      <c r="T3725" s="5"/>
      <c r="U3725" s="10"/>
      <c r="V3725" s="10"/>
      <c r="W3725" s="10"/>
      <c r="X3725" s="50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0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  <c r="EY3725" s="1"/>
      <c r="EZ3725" s="1"/>
      <c r="FA3725" s="1"/>
      <c r="FB3725" s="1"/>
      <c r="FC3725" s="1"/>
      <c r="FD3725" s="1"/>
      <c r="FE3725" s="1"/>
      <c r="FF3725" s="1"/>
      <c r="FG3725" s="1"/>
      <c r="FH3725" s="1"/>
      <c r="FI3725" s="1"/>
      <c r="FJ3725" s="1"/>
    </row>
    <row r="3726" spans="1:166" x14ac:dyDescent="0.15">
      <c r="A3726" s="65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8"/>
      <c r="M3726" s="12"/>
      <c r="N3726" s="12"/>
      <c r="O3726" s="18"/>
      <c r="P3726" s="14"/>
      <c r="Q3726" s="27"/>
      <c r="R3726" s="14"/>
      <c r="S3726" s="4"/>
      <c r="T3726" s="5"/>
      <c r="U3726" s="10"/>
      <c r="V3726" s="10"/>
      <c r="W3726" s="10"/>
      <c r="X3726" s="50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0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  <c r="EY3726" s="1"/>
      <c r="EZ3726" s="1"/>
      <c r="FA3726" s="1"/>
      <c r="FB3726" s="1"/>
      <c r="FC3726" s="1"/>
      <c r="FD3726" s="1"/>
      <c r="FE3726" s="1"/>
      <c r="FF3726" s="1"/>
      <c r="FG3726" s="1"/>
      <c r="FH3726" s="1"/>
      <c r="FI3726" s="1"/>
      <c r="FJ3726" s="1"/>
    </row>
    <row r="3727" spans="1:166" x14ac:dyDescent="0.15">
      <c r="A3727" s="65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8"/>
      <c r="M3727" s="12"/>
      <c r="N3727" s="12"/>
      <c r="O3727" s="18"/>
      <c r="P3727" s="14"/>
      <c r="Q3727" s="27"/>
      <c r="R3727" s="14"/>
      <c r="S3727" s="4"/>
      <c r="T3727" s="5"/>
      <c r="U3727" s="10"/>
      <c r="V3727" s="10"/>
      <c r="W3727" s="10"/>
      <c r="X3727" s="50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0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  <c r="EY3727" s="1"/>
      <c r="EZ3727" s="1"/>
      <c r="FA3727" s="1"/>
      <c r="FB3727" s="1"/>
      <c r="FC3727" s="1"/>
      <c r="FD3727" s="1"/>
      <c r="FE3727" s="1"/>
      <c r="FF3727" s="1"/>
      <c r="FG3727" s="1"/>
      <c r="FH3727" s="1"/>
      <c r="FI3727" s="1"/>
      <c r="FJ3727" s="1"/>
    </row>
    <row r="3728" spans="1:166" x14ac:dyDescent="0.15">
      <c r="A3728" s="65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8"/>
      <c r="M3728" s="12"/>
      <c r="N3728" s="12"/>
      <c r="O3728" s="18"/>
      <c r="P3728" s="14"/>
      <c r="Q3728" s="27"/>
      <c r="R3728" s="14"/>
      <c r="S3728" s="4"/>
      <c r="T3728" s="5"/>
      <c r="U3728" s="10"/>
      <c r="V3728" s="10"/>
      <c r="W3728" s="10"/>
      <c r="X3728" s="50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0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  <c r="EY3728" s="1"/>
      <c r="EZ3728" s="1"/>
      <c r="FA3728" s="1"/>
      <c r="FB3728" s="1"/>
      <c r="FC3728" s="1"/>
      <c r="FD3728" s="1"/>
      <c r="FE3728" s="1"/>
      <c r="FF3728" s="1"/>
      <c r="FG3728" s="1"/>
      <c r="FH3728" s="1"/>
      <c r="FI3728" s="1"/>
      <c r="FJ3728" s="1"/>
    </row>
    <row r="3729" spans="1:166" x14ac:dyDescent="0.15">
      <c r="A3729" s="65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8"/>
      <c r="M3729" s="12"/>
      <c r="N3729" s="12"/>
      <c r="O3729" s="18"/>
      <c r="P3729" s="14"/>
      <c r="Q3729" s="27"/>
      <c r="R3729" s="14"/>
      <c r="S3729" s="4"/>
      <c r="T3729" s="5"/>
      <c r="U3729" s="10"/>
      <c r="V3729" s="10"/>
      <c r="W3729" s="10"/>
      <c r="X3729" s="50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0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  <c r="EY3729" s="1"/>
      <c r="EZ3729" s="1"/>
      <c r="FA3729" s="1"/>
      <c r="FB3729" s="1"/>
      <c r="FC3729" s="1"/>
      <c r="FD3729" s="1"/>
      <c r="FE3729" s="1"/>
      <c r="FF3729" s="1"/>
      <c r="FG3729" s="1"/>
      <c r="FH3729" s="1"/>
      <c r="FI3729" s="1"/>
      <c r="FJ3729" s="1"/>
    </row>
    <row r="3730" spans="1:166" x14ac:dyDescent="0.15">
      <c r="A3730" s="65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8"/>
      <c r="M3730" s="12"/>
      <c r="N3730" s="12"/>
      <c r="O3730" s="18"/>
      <c r="P3730" s="14"/>
      <c r="Q3730" s="27"/>
      <c r="R3730" s="14"/>
      <c r="S3730" s="4"/>
      <c r="T3730" s="5"/>
      <c r="U3730" s="10"/>
      <c r="V3730" s="10"/>
      <c r="W3730" s="10"/>
      <c r="X3730" s="50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0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  <c r="EY3730" s="1"/>
      <c r="EZ3730" s="1"/>
      <c r="FA3730" s="1"/>
      <c r="FB3730" s="1"/>
      <c r="FC3730" s="1"/>
      <c r="FD3730" s="1"/>
      <c r="FE3730" s="1"/>
      <c r="FF3730" s="1"/>
      <c r="FG3730" s="1"/>
      <c r="FH3730" s="1"/>
      <c r="FI3730" s="1"/>
      <c r="FJ3730" s="1"/>
    </row>
    <row r="3731" spans="1:166" x14ac:dyDescent="0.15">
      <c r="A3731" s="65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8"/>
      <c r="M3731" s="12"/>
      <c r="N3731" s="12"/>
      <c r="O3731" s="18"/>
      <c r="P3731" s="14"/>
      <c r="Q3731" s="27"/>
      <c r="R3731" s="14"/>
      <c r="S3731" s="4"/>
      <c r="T3731" s="5"/>
      <c r="U3731" s="10"/>
      <c r="V3731" s="10"/>
      <c r="W3731" s="10"/>
      <c r="X3731" s="50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0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  <c r="EY3731" s="1"/>
      <c r="EZ3731" s="1"/>
      <c r="FA3731" s="1"/>
      <c r="FB3731" s="1"/>
      <c r="FC3731" s="1"/>
      <c r="FD3731" s="1"/>
      <c r="FE3731" s="1"/>
      <c r="FF3731" s="1"/>
      <c r="FG3731" s="1"/>
      <c r="FH3731" s="1"/>
      <c r="FI3731" s="1"/>
      <c r="FJ3731" s="1"/>
    </row>
    <row r="3732" spans="1:166" x14ac:dyDescent="0.15">
      <c r="A3732" s="65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8"/>
      <c r="M3732" s="12"/>
      <c r="N3732" s="12"/>
      <c r="O3732" s="18"/>
      <c r="P3732" s="14"/>
      <c r="Q3732" s="27"/>
      <c r="R3732" s="14"/>
      <c r="S3732" s="4"/>
      <c r="T3732" s="5"/>
      <c r="U3732" s="10"/>
      <c r="V3732" s="10"/>
      <c r="W3732" s="10"/>
      <c r="X3732" s="50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0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  <c r="EY3732" s="1"/>
      <c r="EZ3732" s="1"/>
      <c r="FA3732" s="1"/>
      <c r="FB3732" s="1"/>
      <c r="FC3732" s="1"/>
      <c r="FD3732" s="1"/>
      <c r="FE3732" s="1"/>
      <c r="FF3732" s="1"/>
      <c r="FG3732" s="1"/>
      <c r="FH3732" s="1"/>
      <c r="FI3732" s="1"/>
      <c r="FJ3732" s="1"/>
    </row>
    <row r="3733" spans="1:166" x14ac:dyDescent="0.15">
      <c r="A3733" s="65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8"/>
      <c r="M3733" s="12"/>
      <c r="N3733" s="12"/>
      <c r="O3733" s="18"/>
      <c r="P3733" s="14"/>
      <c r="Q3733" s="27"/>
      <c r="R3733" s="14"/>
      <c r="S3733" s="4"/>
      <c r="T3733" s="5"/>
      <c r="U3733" s="10"/>
      <c r="V3733" s="10"/>
      <c r="W3733" s="10"/>
      <c r="X3733" s="50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0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  <c r="EY3733" s="1"/>
      <c r="EZ3733" s="1"/>
      <c r="FA3733" s="1"/>
      <c r="FB3733" s="1"/>
      <c r="FC3733" s="1"/>
      <c r="FD3733" s="1"/>
      <c r="FE3733" s="1"/>
      <c r="FF3733" s="1"/>
      <c r="FG3733" s="1"/>
      <c r="FH3733" s="1"/>
      <c r="FI3733" s="1"/>
      <c r="FJ3733" s="1"/>
    </row>
    <row r="3734" spans="1:166" x14ac:dyDescent="0.15">
      <c r="A3734" s="65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8"/>
      <c r="M3734" s="12"/>
      <c r="N3734" s="12"/>
      <c r="O3734" s="18"/>
      <c r="P3734" s="14"/>
      <c r="Q3734" s="27"/>
      <c r="R3734" s="14"/>
      <c r="S3734" s="4"/>
      <c r="T3734" s="5"/>
      <c r="U3734" s="10"/>
      <c r="V3734" s="10"/>
      <c r="W3734" s="10"/>
      <c r="X3734" s="50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0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  <c r="EY3734" s="1"/>
      <c r="EZ3734" s="1"/>
      <c r="FA3734" s="1"/>
      <c r="FB3734" s="1"/>
      <c r="FC3734" s="1"/>
      <c r="FD3734" s="1"/>
      <c r="FE3734" s="1"/>
      <c r="FF3734" s="1"/>
      <c r="FG3734" s="1"/>
      <c r="FH3734" s="1"/>
      <c r="FI3734" s="1"/>
      <c r="FJ3734" s="1"/>
    </row>
    <row r="3735" spans="1:166" x14ac:dyDescent="0.15">
      <c r="A3735" s="65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8"/>
      <c r="M3735" s="12"/>
      <c r="N3735" s="12"/>
      <c r="O3735" s="18"/>
      <c r="P3735" s="14"/>
      <c r="Q3735" s="27"/>
      <c r="R3735" s="14"/>
      <c r="S3735" s="4"/>
      <c r="T3735" s="5"/>
      <c r="U3735" s="10"/>
      <c r="V3735" s="10"/>
      <c r="W3735" s="10"/>
      <c r="X3735" s="50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0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  <c r="EY3735" s="1"/>
      <c r="EZ3735" s="1"/>
      <c r="FA3735" s="1"/>
      <c r="FB3735" s="1"/>
      <c r="FC3735" s="1"/>
      <c r="FD3735" s="1"/>
      <c r="FE3735" s="1"/>
      <c r="FF3735" s="1"/>
      <c r="FG3735" s="1"/>
      <c r="FH3735" s="1"/>
      <c r="FI3735" s="1"/>
      <c r="FJ3735" s="1"/>
    </row>
    <row r="3736" spans="1:166" x14ac:dyDescent="0.15">
      <c r="A3736" s="65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8"/>
      <c r="M3736" s="12"/>
      <c r="N3736" s="12"/>
      <c r="O3736" s="18"/>
      <c r="P3736" s="14"/>
      <c r="Q3736" s="27"/>
      <c r="R3736" s="14"/>
      <c r="S3736" s="4"/>
      <c r="T3736" s="5"/>
      <c r="U3736" s="10"/>
      <c r="V3736" s="10"/>
      <c r="W3736" s="10"/>
      <c r="X3736" s="50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0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  <c r="EY3736" s="1"/>
      <c r="EZ3736" s="1"/>
      <c r="FA3736" s="1"/>
      <c r="FB3736" s="1"/>
      <c r="FC3736" s="1"/>
      <c r="FD3736" s="1"/>
      <c r="FE3736" s="1"/>
      <c r="FF3736" s="1"/>
      <c r="FG3736" s="1"/>
      <c r="FH3736" s="1"/>
      <c r="FI3736" s="1"/>
      <c r="FJ3736" s="1"/>
    </row>
    <row r="3737" spans="1:166" x14ac:dyDescent="0.15">
      <c r="A3737" s="65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8"/>
      <c r="M3737" s="12"/>
      <c r="N3737" s="12"/>
      <c r="O3737" s="18"/>
      <c r="P3737" s="14"/>
      <c r="Q3737" s="27"/>
      <c r="R3737" s="14"/>
      <c r="S3737" s="4"/>
      <c r="T3737" s="5"/>
      <c r="U3737" s="10"/>
      <c r="V3737" s="10"/>
      <c r="W3737" s="10"/>
      <c r="X3737" s="50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0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  <c r="EY3737" s="1"/>
      <c r="EZ3737" s="1"/>
      <c r="FA3737" s="1"/>
      <c r="FB3737" s="1"/>
      <c r="FC3737" s="1"/>
      <c r="FD3737" s="1"/>
      <c r="FE3737" s="1"/>
      <c r="FF3737" s="1"/>
      <c r="FG3737" s="1"/>
      <c r="FH3737" s="1"/>
      <c r="FI3737" s="1"/>
      <c r="FJ3737" s="1"/>
    </row>
    <row r="3738" spans="1:166" x14ac:dyDescent="0.15">
      <c r="A3738" s="65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8"/>
      <c r="M3738" s="12"/>
      <c r="N3738" s="12"/>
      <c r="O3738" s="18"/>
      <c r="P3738" s="14"/>
      <c r="Q3738" s="27"/>
      <c r="R3738" s="14"/>
      <c r="S3738" s="4"/>
      <c r="T3738" s="5"/>
      <c r="U3738" s="10"/>
      <c r="V3738" s="10"/>
      <c r="W3738" s="10"/>
      <c r="X3738" s="50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0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  <c r="EY3738" s="1"/>
      <c r="EZ3738" s="1"/>
      <c r="FA3738" s="1"/>
      <c r="FB3738" s="1"/>
      <c r="FC3738" s="1"/>
      <c r="FD3738" s="1"/>
      <c r="FE3738" s="1"/>
      <c r="FF3738" s="1"/>
      <c r="FG3738" s="1"/>
      <c r="FH3738" s="1"/>
      <c r="FI3738" s="1"/>
      <c r="FJ3738" s="1"/>
    </row>
    <row r="3739" spans="1:166" x14ac:dyDescent="0.15">
      <c r="A3739" s="65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8"/>
      <c r="M3739" s="12"/>
      <c r="N3739" s="12"/>
      <c r="O3739" s="18"/>
      <c r="P3739" s="14"/>
      <c r="Q3739" s="27"/>
      <c r="R3739" s="14"/>
      <c r="S3739" s="4"/>
      <c r="T3739" s="5"/>
      <c r="U3739" s="10"/>
      <c r="V3739" s="10"/>
      <c r="W3739" s="10"/>
      <c r="X3739" s="50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0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  <c r="EY3739" s="1"/>
      <c r="EZ3739" s="1"/>
      <c r="FA3739" s="1"/>
      <c r="FB3739" s="1"/>
      <c r="FC3739" s="1"/>
      <c r="FD3739" s="1"/>
      <c r="FE3739" s="1"/>
      <c r="FF3739" s="1"/>
      <c r="FG3739" s="1"/>
      <c r="FH3739" s="1"/>
      <c r="FI3739" s="1"/>
      <c r="FJ3739" s="1"/>
    </row>
    <row r="3740" spans="1:166" x14ac:dyDescent="0.15">
      <c r="A3740" s="65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8"/>
      <c r="M3740" s="12"/>
      <c r="N3740" s="12"/>
      <c r="O3740" s="18"/>
      <c r="P3740" s="14"/>
      <c r="Q3740" s="27"/>
      <c r="R3740" s="14"/>
      <c r="S3740" s="4"/>
      <c r="T3740" s="5"/>
      <c r="U3740" s="10"/>
      <c r="V3740" s="10"/>
      <c r="W3740" s="10"/>
      <c r="X3740" s="50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0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  <c r="EY3740" s="1"/>
      <c r="EZ3740" s="1"/>
      <c r="FA3740" s="1"/>
      <c r="FB3740" s="1"/>
      <c r="FC3740" s="1"/>
      <c r="FD3740" s="1"/>
      <c r="FE3740" s="1"/>
      <c r="FF3740" s="1"/>
      <c r="FG3740" s="1"/>
      <c r="FH3740" s="1"/>
      <c r="FI3740" s="1"/>
      <c r="FJ3740" s="1"/>
    </row>
    <row r="3741" spans="1:166" x14ac:dyDescent="0.15">
      <c r="A3741" s="65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8"/>
      <c r="M3741" s="12"/>
      <c r="N3741" s="12"/>
      <c r="O3741" s="18"/>
      <c r="P3741" s="14"/>
      <c r="Q3741" s="27"/>
      <c r="R3741" s="14"/>
      <c r="S3741" s="4"/>
      <c r="T3741" s="5"/>
      <c r="U3741" s="10"/>
      <c r="V3741" s="10"/>
      <c r="W3741" s="10"/>
      <c r="X3741" s="50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0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  <c r="EY3741" s="1"/>
      <c r="EZ3741" s="1"/>
      <c r="FA3741" s="1"/>
      <c r="FB3741" s="1"/>
      <c r="FC3741" s="1"/>
      <c r="FD3741" s="1"/>
      <c r="FE3741" s="1"/>
      <c r="FF3741" s="1"/>
      <c r="FG3741" s="1"/>
      <c r="FH3741" s="1"/>
      <c r="FI3741" s="1"/>
      <c r="FJ3741" s="1"/>
    </row>
    <row r="3742" spans="1:166" x14ac:dyDescent="0.15">
      <c r="A3742" s="65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8"/>
      <c r="M3742" s="12"/>
      <c r="N3742" s="12"/>
      <c r="O3742" s="18"/>
      <c r="P3742" s="14"/>
      <c r="Q3742" s="27"/>
      <c r="R3742" s="14"/>
      <c r="S3742" s="4"/>
      <c r="T3742" s="5"/>
      <c r="U3742" s="10"/>
      <c r="V3742" s="10"/>
      <c r="W3742" s="10"/>
      <c r="X3742" s="50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0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  <c r="EY3742" s="1"/>
      <c r="EZ3742" s="1"/>
      <c r="FA3742" s="1"/>
      <c r="FB3742" s="1"/>
      <c r="FC3742" s="1"/>
      <c r="FD3742" s="1"/>
      <c r="FE3742" s="1"/>
      <c r="FF3742" s="1"/>
      <c r="FG3742" s="1"/>
      <c r="FH3742" s="1"/>
      <c r="FI3742" s="1"/>
      <c r="FJ3742" s="1"/>
    </row>
    <row r="3743" spans="1:166" x14ac:dyDescent="0.15">
      <c r="A3743" s="65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8"/>
      <c r="M3743" s="12"/>
      <c r="N3743" s="12"/>
      <c r="O3743" s="18"/>
      <c r="P3743" s="14"/>
      <c r="Q3743" s="27"/>
      <c r="R3743" s="14"/>
      <c r="S3743" s="4"/>
      <c r="T3743" s="5"/>
      <c r="U3743" s="10"/>
      <c r="V3743" s="10"/>
      <c r="W3743" s="10"/>
      <c r="X3743" s="50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0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  <c r="EY3743" s="1"/>
      <c r="EZ3743" s="1"/>
      <c r="FA3743" s="1"/>
      <c r="FB3743" s="1"/>
      <c r="FC3743" s="1"/>
      <c r="FD3743" s="1"/>
      <c r="FE3743" s="1"/>
      <c r="FF3743" s="1"/>
      <c r="FG3743" s="1"/>
      <c r="FH3743" s="1"/>
      <c r="FI3743" s="1"/>
      <c r="FJ3743" s="1"/>
    </row>
    <row r="3744" spans="1:166" x14ac:dyDescent="0.15">
      <c r="A3744" s="65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8"/>
      <c r="M3744" s="12"/>
      <c r="N3744" s="12"/>
      <c r="O3744" s="18"/>
      <c r="P3744" s="14"/>
      <c r="Q3744" s="27"/>
      <c r="R3744" s="14"/>
      <c r="S3744" s="4"/>
      <c r="T3744" s="5"/>
      <c r="U3744" s="10"/>
      <c r="V3744" s="10"/>
      <c r="W3744" s="10"/>
      <c r="X3744" s="50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0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  <c r="EY3744" s="1"/>
      <c r="EZ3744" s="1"/>
      <c r="FA3744" s="1"/>
      <c r="FB3744" s="1"/>
      <c r="FC3744" s="1"/>
      <c r="FD3744" s="1"/>
      <c r="FE3744" s="1"/>
      <c r="FF3744" s="1"/>
      <c r="FG3744" s="1"/>
      <c r="FH3744" s="1"/>
      <c r="FI3744" s="1"/>
      <c r="FJ3744" s="1"/>
    </row>
    <row r="3745" spans="1:166" x14ac:dyDescent="0.15">
      <c r="A3745" s="65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8"/>
      <c r="M3745" s="12"/>
      <c r="N3745" s="12"/>
      <c r="O3745" s="18"/>
      <c r="P3745" s="14"/>
      <c r="Q3745" s="27"/>
      <c r="R3745" s="14"/>
      <c r="S3745" s="4"/>
      <c r="T3745" s="5"/>
      <c r="U3745" s="10"/>
      <c r="V3745" s="10"/>
      <c r="W3745" s="10"/>
      <c r="X3745" s="50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0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  <c r="EY3745" s="1"/>
      <c r="EZ3745" s="1"/>
      <c r="FA3745" s="1"/>
      <c r="FB3745" s="1"/>
      <c r="FC3745" s="1"/>
      <c r="FD3745" s="1"/>
      <c r="FE3745" s="1"/>
      <c r="FF3745" s="1"/>
      <c r="FG3745" s="1"/>
      <c r="FH3745" s="1"/>
      <c r="FI3745" s="1"/>
      <c r="FJ3745" s="1"/>
    </row>
    <row r="3746" spans="1:166" x14ac:dyDescent="0.15">
      <c r="A3746" s="65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8"/>
      <c r="M3746" s="12"/>
      <c r="N3746" s="12"/>
      <c r="O3746" s="18"/>
      <c r="P3746" s="14"/>
      <c r="Q3746" s="27"/>
      <c r="R3746" s="14"/>
      <c r="S3746" s="4"/>
      <c r="T3746" s="5"/>
      <c r="U3746" s="10"/>
      <c r="V3746" s="10"/>
      <c r="W3746" s="10"/>
      <c r="X3746" s="50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0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  <c r="EY3746" s="1"/>
      <c r="EZ3746" s="1"/>
      <c r="FA3746" s="1"/>
      <c r="FB3746" s="1"/>
      <c r="FC3746" s="1"/>
      <c r="FD3746" s="1"/>
      <c r="FE3746" s="1"/>
      <c r="FF3746" s="1"/>
      <c r="FG3746" s="1"/>
      <c r="FH3746" s="1"/>
      <c r="FI3746" s="1"/>
      <c r="FJ3746" s="1"/>
    </row>
    <row r="3747" spans="1:166" x14ac:dyDescent="0.15">
      <c r="A3747" s="65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8"/>
      <c r="M3747" s="12"/>
      <c r="N3747" s="12"/>
      <c r="O3747" s="18"/>
      <c r="P3747" s="14"/>
      <c r="Q3747" s="27"/>
      <c r="R3747" s="14"/>
      <c r="S3747" s="4"/>
      <c r="T3747" s="5"/>
      <c r="U3747" s="10"/>
      <c r="V3747" s="10"/>
      <c r="W3747" s="10"/>
      <c r="X3747" s="50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0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  <c r="EY3747" s="1"/>
      <c r="EZ3747" s="1"/>
      <c r="FA3747" s="1"/>
      <c r="FB3747" s="1"/>
      <c r="FC3747" s="1"/>
      <c r="FD3747" s="1"/>
      <c r="FE3747" s="1"/>
      <c r="FF3747" s="1"/>
      <c r="FG3747" s="1"/>
      <c r="FH3747" s="1"/>
      <c r="FI3747" s="1"/>
      <c r="FJ3747" s="1"/>
    </row>
    <row r="3748" spans="1:166" x14ac:dyDescent="0.15">
      <c r="A3748" s="65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8"/>
      <c r="M3748" s="12"/>
      <c r="N3748" s="12"/>
      <c r="O3748" s="18"/>
      <c r="P3748" s="14"/>
      <c r="Q3748" s="27"/>
      <c r="R3748" s="14"/>
      <c r="S3748" s="4"/>
      <c r="T3748" s="5"/>
      <c r="U3748" s="10"/>
      <c r="V3748" s="10"/>
      <c r="W3748" s="10"/>
      <c r="X3748" s="50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0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  <c r="EY3748" s="1"/>
      <c r="EZ3748" s="1"/>
      <c r="FA3748" s="1"/>
      <c r="FB3748" s="1"/>
      <c r="FC3748" s="1"/>
      <c r="FD3748" s="1"/>
      <c r="FE3748" s="1"/>
      <c r="FF3748" s="1"/>
      <c r="FG3748" s="1"/>
      <c r="FH3748" s="1"/>
      <c r="FI3748" s="1"/>
      <c r="FJ3748" s="1"/>
    </row>
    <row r="3749" spans="1:166" x14ac:dyDescent="0.15">
      <c r="A3749" s="65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8"/>
      <c r="M3749" s="12"/>
      <c r="N3749" s="12"/>
      <c r="O3749" s="18"/>
      <c r="P3749" s="14"/>
      <c r="Q3749" s="27"/>
      <c r="R3749" s="14"/>
      <c r="S3749" s="4"/>
      <c r="T3749" s="5"/>
      <c r="U3749" s="10"/>
      <c r="V3749" s="10"/>
      <c r="W3749" s="10"/>
      <c r="X3749" s="50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0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  <c r="EY3749" s="1"/>
      <c r="EZ3749" s="1"/>
      <c r="FA3749" s="1"/>
      <c r="FB3749" s="1"/>
      <c r="FC3749" s="1"/>
      <c r="FD3749" s="1"/>
      <c r="FE3749" s="1"/>
      <c r="FF3749" s="1"/>
      <c r="FG3749" s="1"/>
      <c r="FH3749" s="1"/>
      <c r="FI3749" s="1"/>
      <c r="FJ3749" s="1"/>
    </row>
    <row r="3750" spans="1:166" x14ac:dyDescent="0.15">
      <c r="A3750" s="65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8"/>
      <c r="M3750" s="12"/>
      <c r="N3750" s="12"/>
      <c r="O3750" s="18"/>
      <c r="P3750" s="14"/>
      <c r="Q3750" s="27"/>
      <c r="R3750" s="14"/>
      <c r="S3750" s="4"/>
      <c r="T3750" s="5"/>
      <c r="U3750" s="10"/>
      <c r="V3750" s="10"/>
      <c r="W3750" s="10"/>
      <c r="X3750" s="50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0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  <c r="EY3750" s="1"/>
      <c r="EZ3750" s="1"/>
      <c r="FA3750" s="1"/>
      <c r="FB3750" s="1"/>
      <c r="FC3750" s="1"/>
      <c r="FD3750" s="1"/>
      <c r="FE3750" s="1"/>
      <c r="FF3750" s="1"/>
      <c r="FG3750" s="1"/>
      <c r="FH3750" s="1"/>
      <c r="FI3750" s="1"/>
      <c r="FJ3750" s="1"/>
    </row>
    <row r="3751" spans="1:166" x14ac:dyDescent="0.15">
      <c r="A3751" s="65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8"/>
      <c r="M3751" s="12"/>
      <c r="N3751" s="12"/>
      <c r="O3751" s="18"/>
      <c r="P3751" s="14"/>
      <c r="Q3751" s="27"/>
      <c r="R3751" s="14"/>
      <c r="S3751" s="4"/>
      <c r="T3751" s="5"/>
      <c r="U3751" s="10"/>
      <c r="V3751" s="10"/>
      <c r="W3751" s="10"/>
      <c r="X3751" s="50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0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  <c r="EY3751" s="1"/>
      <c r="EZ3751" s="1"/>
      <c r="FA3751" s="1"/>
      <c r="FB3751" s="1"/>
      <c r="FC3751" s="1"/>
      <c r="FD3751" s="1"/>
      <c r="FE3751" s="1"/>
      <c r="FF3751" s="1"/>
      <c r="FG3751" s="1"/>
      <c r="FH3751" s="1"/>
      <c r="FI3751" s="1"/>
      <c r="FJ3751" s="1"/>
    </row>
    <row r="3752" spans="1:166" x14ac:dyDescent="0.15">
      <c r="A3752" s="65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8"/>
      <c r="M3752" s="12"/>
      <c r="N3752" s="12"/>
      <c r="O3752" s="18"/>
      <c r="P3752" s="14"/>
      <c r="Q3752" s="27"/>
      <c r="R3752" s="14"/>
      <c r="S3752" s="4"/>
      <c r="T3752" s="5"/>
      <c r="U3752" s="10"/>
      <c r="V3752" s="10"/>
      <c r="W3752" s="10"/>
      <c r="X3752" s="50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0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  <c r="EY3752" s="1"/>
      <c r="EZ3752" s="1"/>
      <c r="FA3752" s="1"/>
      <c r="FB3752" s="1"/>
      <c r="FC3752" s="1"/>
      <c r="FD3752" s="1"/>
      <c r="FE3752" s="1"/>
      <c r="FF3752" s="1"/>
      <c r="FG3752" s="1"/>
      <c r="FH3752" s="1"/>
      <c r="FI3752" s="1"/>
      <c r="FJ3752" s="1"/>
    </row>
    <row r="3753" spans="1:166" x14ac:dyDescent="0.15">
      <c r="A3753" s="65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8"/>
      <c r="M3753" s="12"/>
      <c r="N3753" s="12"/>
      <c r="O3753" s="18"/>
      <c r="P3753" s="14"/>
      <c r="Q3753" s="27"/>
      <c r="R3753" s="14"/>
      <c r="S3753" s="4"/>
      <c r="T3753" s="5"/>
      <c r="U3753" s="10"/>
      <c r="V3753" s="10"/>
      <c r="W3753" s="10"/>
      <c r="X3753" s="50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0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  <c r="EY3753" s="1"/>
      <c r="EZ3753" s="1"/>
      <c r="FA3753" s="1"/>
      <c r="FB3753" s="1"/>
      <c r="FC3753" s="1"/>
      <c r="FD3753" s="1"/>
      <c r="FE3753" s="1"/>
      <c r="FF3753" s="1"/>
      <c r="FG3753" s="1"/>
      <c r="FH3753" s="1"/>
      <c r="FI3753" s="1"/>
      <c r="FJ3753" s="1"/>
    </row>
    <row r="3754" spans="1:166" x14ac:dyDescent="0.15">
      <c r="A3754" s="65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8"/>
      <c r="M3754" s="12"/>
      <c r="N3754" s="12"/>
      <c r="O3754" s="18"/>
      <c r="P3754" s="14"/>
      <c r="Q3754" s="27"/>
      <c r="R3754" s="14"/>
      <c r="S3754" s="4"/>
      <c r="T3754" s="5"/>
      <c r="U3754" s="10"/>
      <c r="V3754" s="10"/>
      <c r="W3754" s="10"/>
      <c r="X3754" s="50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0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  <c r="EY3754" s="1"/>
      <c r="EZ3754" s="1"/>
      <c r="FA3754" s="1"/>
      <c r="FB3754" s="1"/>
      <c r="FC3754" s="1"/>
      <c r="FD3754" s="1"/>
      <c r="FE3754" s="1"/>
      <c r="FF3754" s="1"/>
      <c r="FG3754" s="1"/>
      <c r="FH3754" s="1"/>
      <c r="FI3754" s="1"/>
      <c r="FJ3754" s="1"/>
    </row>
    <row r="3755" spans="1:166" x14ac:dyDescent="0.15">
      <c r="A3755" s="65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8"/>
      <c r="M3755" s="12"/>
      <c r="N3755" s="12"/>
      <c r="O3755" s="18"/>
      <c r="P3755" s="14"/>
      <c r="Q3755" s="27"/>
      <c r="R3755" s="14"/>
      <c r="S3755" s="4"/>
      <c r="T3755" s="5"/>
      <c r="U3755" s="10"/>
      <c r="V3755" s="10"/>
      <c r="W3755" s="10"/>
      <c r="X3755" s="50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0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  <c r="EY3755" s="1"/>
      <c r="EZ3755" s="1"/>
      <c r="FA3755" s="1"/>
      <c r="FB3755" s="1"/>
      <c r="FC3755" s="1"/>
      <c r="FD3755" s="1"/>
      <c r="FE3755" s="1"/>
      <c r="FF3755" s="1"/>
      <c r="FG3755" s="1"/>
      <c r="FH3755" s="1"/>
      <c r="FI3755" s="1"/>
      <c r="FJ3755" s="1"/>
    </row>
    <row r="3756" spans="1:166" x14ac:dyDescent="0.15">
      <c r="A3756" s="65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8"/>
      <c r="M3756" s="12"/>
      <c r="N3756" s="12"/>
      <c r="O3756" s="18"/>
      <c r="P3756" s="14"/>
      <c r="Q3756" s="27"/>
      <c r="R3756" s="14"/>
      <c r="S3756" s="4"/>
      <c r="T3756" s="5"/>
      <c r="U3756" s="10"/>
      <c r="V3756" s="10"/>
      <c r="W3756" s="10"/>
      <c r="X3756" s="50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0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  <c r="EY3756" s="1"/>
      <c r="EZ3756" s="1"/>
      <c r="FA3756" s="1"/>
      <c r="FB3756" s="1"/>
      <c r="FC3756" s="1"/>
      <c r="FD3756" s="1"/>
      <c r="FE3756" s="1"/>
      <c r="FF3756" s="1"/>
      <c r="FG3756" s="1"/>
      <c r="FH3756" s="1"/>
      <c r="FI3756" s="1"/>
      <c r="FJ3756" s="1"/>
    </row>
    <row r="3757" spans="1:166" x14ac:dyDescent="0.15">
      <c r="A3757" s="65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8"/>
      <c r="M3757" s="12"/>
      <c r="N3757" s="12"/>
      <c r="O3757" s="18"/>
      <c r="P3757" s="14"/>
      <c r="Q3757" s="27"/>
      <c r="R3757" s="14"/>
      <c r="S3757" s="4"/>
      <c r="T3757" s="5"/>
      <c r="U3757" s="10"/>
      <c r="V3757" s="10"/>
      <c r="W3757" s="10"/>
      <c r="X3757" s="50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0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  <c r="EY3757" s="1"/>
      <c r="EZ3757" s="1"/>
      <c r="FA3757" s="1"/>
      <c r="FB3757" s="1"/>
      <c r="FC3757" s="1"/>
      <c r="FD3757" s="1"/>
      <c r="FE3757" s="1"/>
      <c r="FF3757" s="1"/>
      <c r="FG3757" s="1"/>
      <c r="FH3757" s="1"/>
      <c r="FI3757" s="1"/>
      <c r="FJ3757" s="1"/>
    </row>
    <row r="3758" spans="1:166" x14ac:dyDescent="0.15">
      <c r="A3758" s="65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8"/>
      <c r="M3758" s="12"/>
      <c r="N3758" s="12"/>
      <c r="O3758" s="18"/>
      <c r="P3758" s="14"/>
      <c r="Q3758" s="27"/>
      <c r="R3758" s="14"/>
      <c r="S3758" s="4"/>
      <c r="T3758" s="5"/>
      <c r="U3758" s="10"/>
      <c r="V3758" s="10"/>
      <c r="W3758" s="10"/>
      <c r="X3758" s="50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0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  <c r="EY3758" s="1"/>
      <c r="EZ3758" s="1"/>
      <c r="FA3758" s="1"/>
      <c r="FB3758" s="1"/>
      <c r="FC3758" s="1"/>
      <c r="FD3758" s="1"/>
      <c r="FE3758" s="1"/>
      <c r="FF3758" s="1"/>
      <c r="FG3758" s="1"/>
      <c r="FH3758" s="1"/>
      <c r="FI3758" s="1"/>
      <c r="FJ3758" s="1"/>
    </row>
    <row r="3759" spans="1:166" x14ac:dyDescent="0.15">
      <c r="A3759" s="65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8"/>
      <c r="M3759" s="12"/>
      <c r="N3759" s="12"/>
      <c r="O3759" s="18"/>
      <c r="P3759" s="14"/>
      <c r="Q3759" s="27"/>
      <c r="R3759" s="14"/>
      <c r="S3759" s="4"/>
      <c r="T3759" s="5"/>
      <c r="U3759" s="10"/>
      <c r="V3759" s="10"/>
      <c r="W3759" s="10"/>
      <c r="X3759" s="50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0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  <c r="EY3759" s="1"/>
      <c r="EZ3759" s="1"/>
      <c r="FA3759" s="1"/>
      <c r="FB3759" s="1"/>
      <c r="FC3759" s="1"/>
      <c r="FD3759" s="1"/>
      <c r="FE3759" s="1"/>
      <c r="FF3759" s="1"/>
      <c r="FG3759" s="1"/>
      <c r="FH3759" s="1"/>
      <c r="FI3759" s="1"/>
      <c r="FJ3759" s="1"/>
    </row>
    <row r="3760" spans="1:166" x14ac:dyDescent="0.15">
      <c r="A3760" s="65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8"/>
      <c r="M3760" s="12"/>
      <c r="N3760" s="12"/>
      <c r="O3760" s="18"/>
      <c r="P3760" s="14"/>
      <c r="Q3760" s="27"/>
      <c r="R3760" s="14"/>
      <c r="S3760" s="4"/>
      <c r="T3760" s="5"/>
      <c r="U3760" s="10"/>
      <c r="V3760" s="10"/>
      <c r="W3760" s="10"/>
      <c r="X3760" s="50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0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  <c r="EY3760" s="1"/>
      <c r="EZ3760" s="1"/>
      <c r="FA3760" s="1"/>
      <c r="FB3760" s="1"/>
      <c r="FC3760" s="1"/>
      <c r="FD3760" s="1"/>
      <c r="FE3760" s="1"/>
      <c r="FF3760" s="1"/>
      <c r="FG3760" s="1"/>
      <c r="FH3760" s="1"/>
      <c r="FI3760" s="1"/>
      <c r="FJ3760" s="1"/>
    </row>
    <row r="3761" spans="1:166" x14ac:dyDescent="0.15">
      <c r="A3761" s="65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8"/>
      <c r="M3761" s="12"/>
      <c r="N3761" s="12"/>
      <c r="O3761" s="18"/>
      <c r="P3761" s="14"/>
      <c r="Q3761" s="27"/>
      <c r="R3761" s="14"/>
      <c r="S3761" s="4"/>
      <c r="T3761" s="5"/>
      <c r="U3761" s="10"/>
      <c r="V3761" s="10"/>
      <c r="W3761" s="10"/>
      <c r="X3761" s="50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0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  <c r="EY3761" s="1"/>
      <c r="EZ3761" s="1"/>
      <c r="FA3761" s="1"/>
      <c r="FB3761" s="1"/>
      <c r="FC3761" s="1"/>
      <c r="FD3761" s="1"/>
      <c r="FE3761" s="1"/>
      <c r="FF3761" s="1"/>
      <c r="FG3761" s="1"/>
      <c r="FH3761" s="1"/>
      <c r="FI3761" s="1"/>
      <c r="FJ3761" s="1"/>
    </row>
    <row r="3762" spans="1:166" x14ac:dyDescent="0.15">
      <c r="A3762" s="65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8"/>
      <c r="M3762" s="12"/>
      <c r="N3762" s="12"/>
      <c r="O3762" s="18"/>
      <c r="P3762" s="14"/>
      <c r="Q3762" s="27"/>
      <c r="R3762" s="14"/>
      <c r="S3762" s="4"/>
      <c r="T3762" s="5"/>
      <c r="U3762" s="10"/>
      <c r="V3762" s="10"/>
      <c r="W3762" s="10"/>
      <c r="X3762" s="50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0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  <c r="EY3762" s="1"/>
      <c r="EZ3762" s="1"/>
      <c r="FA3762" s="1"/>
      <c r="FB3762" s="1"/>
      <c r="FC3762" s="1"/>
      <c r="FD3762" s="1"/>
      <c r="FE3762" s="1"/>
      <c r="FF3762" s="1"/>
      <c r="FG3762" s="1"/>
      <c r="FH3762" s="1"/>
      <c r="FI3762" s="1"/>
      <c r="FJ3762" s="1"/>
    </row>
    <row r="3763" spans="1:166" x14ac:dyDescent="0.15">
      <c r="A3763" s="65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8"/>
      <c r="M3763" s="12"/>
      <c r="N3763" s="12"/>
      <c r="O3763" s="18"/>
      <c r="P3763" s="14"/>
      <c r="Q3763" s="27"/>
      <c r="R3763" s="14"/>
      <c r="S3763" s="4"/>
      <c r="T3763" s="5"/>
      <c r="U3763" s="10"/>
      <c r="V3763" s="10"/>
      <c r="W3763" s="10"/>
      <c r="X3763" s="50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0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  <c r="EY3763" s="1"/>
      <c r="EZ3763" s="1"/>
      <c r="FA3763" s="1"/>
      <c r="FB3763" s="1"/>
      <c r="FC3763" s="1"/>
      <c r="FD3763" s="1"/>
      <c r="FE3763" s="1"/>
      <c r="FF3763" s="1"/>
      <c r="FG3763" s="1"/>
      <c r="FH3763" s="1"/>
      <c r="FI3763" s="1"/>
      <c r="FJ3763" s="1"/>
    </row>
    <row r="3764" spans="1:166" x14ac:dyDescent="0.15">
      <c r="A3764" s="65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8"/>
      <c r="M3764" s="12"/>
      <c r="N3764" s="12"/>
      <c r="O3764" s="18"/>
      <c r="P3764" s="14"/>
      <c r="Q3764" s="27"/>
      <c r="R3764" s="14"/>
      <c r="S3764" s="4"/>
      <c r="T3764" s="5"/>
      <c r="U3764" s="10"/>
      <c r="V3764" s="10"/>
      <c r="W3764" s="10"/>
      <c r="X3764" s="50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0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  <c r="EY3764" s="1"/>
      <c r="EZ3764" s="1"/>
      <c r="FA3764" s="1"/>
      <c r="FB3764" s="1"/>
      <c r="FC3764" s="1"/>
      <c r="FD3764" s="1"/>
      <c r="FE3764" s="1"/>
      <c r="FF3764" s="1"/>
      <c r="FG3764" s="1"/>
      <c r="FH3764" s="1"/>
      <c r="FI3764" s="1"/>
      <c r="FJ3764" s="1"/>
    </row>
    <row r="3765" spans="1:166" x14ac:dyDescent="0.15">
      <c r="A3765" s="65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8"/>
      <c r="M3765" s="12"/>
      <c r="N3765" s="12"/>
      <c r="O3765" s="18"/>
      <c r="P3765" s="14"/>
      <c r="Q3765" s="27"/>
      <c r="R3765" s="14"/>
      <c r="S3765" s="4"/>
      <c r="T3765" s="5"/>
      <c r="U3765" s="10"/>
      <c r="V3765" s="10"/>
      <c r="W3765" s="10"/>
      <c r="X3765" s="50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0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  <c r="EY3765" s="1"/>
      <c r="EZ3765" s="1"/>
      <c r="FA3765" s="1"/>
      <c r="FB3765" s="1"/>
      <c r="FC3765" s="1"/>
      <c r="FD3765" s="1"/>
      <c r="FE3765" s="1"/>
      <c r="FF3765" s="1"/>
      <c r="FG3765" s="1"/>
      <c r="FH3765" s="1"/>
      <c r="FI3765" s="1"/>
      <c r="FJ3765" s="1"/>
    </row>
    <row r="3766" spans="1:166" x14ac:dyDescent="0.15">
      <c r="A3766" s="65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8"/>
      <c r="M3766" s="12"/>
      <c r="N3766" s="12"/>
      <c r="O3766" s="18"/>
      <c r="P3766" s="14"/>
      <c r="Q3766" s="27"/>
      <c r="R3766" s="14"/>
      <c r="S3766" s="4"/>
      <c r="T3766" s="5"/>
      <c r="U3766" s="10"/>
      <c r="V3766" s="10"/>
      <c r="W3766" s="10"/>
      <c r="X3766" s="50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0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  <c r="EY3766" s="1"/>
      <c r="EZ3766" s="1"/>
      <c r="FA3766" s="1"/>
      <c r="FB3766" s="1"/>
      <c r="FC3766" s="1"/>
      <c r="FD3766" s="1"/>
      <c r="FE3766" s="1"/>
      <c r="FF3766" s="1"/>
      <c r="FG3766" s="1"/>
      <c r="FH3766" s="1"/>
      <c r="FI3766" s="1"/>
      <c r="FJ3766" s="1"/>
    </row>
    <row r="3767" spans="1:166" x14ac:dyDescent="0.15">
      <c r="A3767" s="65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8"/>
      <c r="M3767" s="12"/>
      <c r="N3767" s="12"/>
      <c r="O3767" s="18"/>
      <c r="P3767" s="14"/>
      <c r="Q3767" s="27"/>
      <c r="R3767" s="14"/>
      <c r="S3767" s="4"/>
      <c r="T3767" s="5"/>
      <c r="U3767" s="10"/>
      <c r="V3767" s="10"/>
      <c r="W3767" s="10"/>
      <c r="X3767" s="50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0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  <c r="EY3767" s="1"/>
      <c r="EZ3767" s="1"/>
      <c r="FA3767" s="1"/>
      <c r="FB3767" s="1"/>
      <c r="FC3767" s="1"/>
      <c r="FD3767" s="1"/>
      <c r="FE3767" s="1"/>
      <c r="FF3767" s="1"/>
      <c r="FG3767" s="1"/>
      <c r="FH3767" s="1"/>
      <c r="FI3767" s="1"/>
      <c r="FJ3767" s="1"/>
    </row>
    <row r="3768" spans="1:166" x14ac:dyDescent="0.15">
      <c r="A3768" s="65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8"/>
      <c r="M3768" s="12"/>
      <c r="N3768" s="12"/>
      <c r="O3768" s="18"/>
      <c r="P3768" s="14"/>
      <c r="Q3768" s="27"/>
      <c r="R3768" s="14"/>
      <c r="S3768" s="4"/>
      <c r="T3768" s="5"/>
      <c r="U3768" s="10"/>
      <c r="V3768" s="10"/>
      <c r="W3768" s="10"/>
      <c r="X3768" s="50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0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  <c r="EY3768" s="1"/>
      <c r="EZ3768" s="1"/>
      <c r="FA3768" s="1"/>
      <c r="FB3768" s="1"/>
      <c r="FC3768" s="1"/>
      <c r="FD3768" s="1"/>
      <c r="FE3768" s="1"/>
      <c r="FF3768" s="1"/>
      <c r="FG3768" s="1"/>
      <c r="FH3768" s="1"/>
      <c r="FI3768" s="1"/>
      <c r="FJ3768" s="1"/>
    </row>
    <row r="3769" spans="1:166" x14ac:dyDescent="0.15">
      <c r="A3769" s="65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8"/>
      <c r="M3769" s="12"/>
      <c r="N3769" s="12"/>
      <c r="O3769" s="18"/>
      <c r="P3769" s="14"/>
      <c r="Q3769" s="27"/>
      <c r="R3769" s="14"/>
      <c r="S3769" s="4"/>
      <c r="T3769" s="5"/>
      <c r="U3769" s="10"/>
      <c r="V3769" s="10"/>
      <c r="W3769" s="10"/>
      <c r="X3769" s="50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0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  <c r="EY3769" s="1"/>
      <c r="EZ3769" s="1"/>
      <c r="FA3769" s="1"/>
      <c r="FB3769" s="1"/>
      <c r="FC3769" s="1"/>
      <c r="FD3769" s="1"/>
      <c r="FE3769" s="1"/>
      <c r="FF3769" s="1"/>
      <c r="FG3769" s="1"/>
      <c r="FH3769" s="1"/>
      <c r="FI3769" s="1"/>
      <c r="FJ3769" s="1"/>
    </row>
    <row r="3770" spans="1:166" x14ac:dyDescent="0.15">
      <c r="A3770" s="65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8"/>
      <c r="M3770" s="12"/>
      <c r="N3770" s="12"/>
      <c r="O3770" s="18"/>
      <c r="P3770" s="14"/>
      <c r="Q3770" s="27"/>
      <c r="R3770" s="14"/>
      <c r="S3770" s="4"/>
      <c r="T3770" s="5"/>
      <c r="U3770" s="10"/>
      <c r="V3770" s="10"/>
      <c r="W3770" s="10"/>
      <c r="X3770" s="50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0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  <c r="EY3770" s="1"/>
      <c r="EZ3770" s="1"/>
      <c r="FA3770" s="1"/>
      <c r="FB3770" s="1"/>
      <c r="FC3770" s="1"/>
      <c r="FD3770" s="1"/>
      <c r="FE3770" s="1"/>
      <c r="FF3770" s="1"/>
      <c r="FG3770" s="1"/>
      <c r="FH3770" s="1"/>
      <c r="FI3770" s="1"/>
      <c r="FJ3770" s="1"/>
    </row>
    <row r="3771" spans="1:166" x14ac:dyDescent="0.15">
      <c r="A3771" s="65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8"/>
      <c r="M3771" s="12"/>
      <c r="N3771" s="12"/>
      <c r="O3771" s="18"/>
      <c r="P3771" s="14"/>
      <c r="Q3771" s="27"/>
      <c r="R3771" s="14"/>
      <c r="S3771" s="4"/>
      <c r="T3771" s="5"/>
      <c r="U3771" s="10"/>
      <c r="V3771" s="10"/>
      <c r="W3771" s="10"/>
      <c r="X3771" s="50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0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  <c r="EY3771" s="1"/>
      <c r="EZ3771" s="1"/>
      <c r="FA3771" s="1"/>
      <c r="FB3771" s="1"/>
      <c r="FC3771" s="1"/>
      <c r="FD3771" s="1"/>
      <c r="FE3771" s="1"/>
      <c r="FF3771" s="1"/>
      <c r="FG3771" s="1"/>
      <c r="FH3771" s="1"/>
      <c r="FI3771" s="1"/>
      <c r="FJ3771" s="1"/>
    </row>
    <row r="3772" spans="1:166" x14ac:dyDescent="0.15">
      <c r="A3772" s="65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8"/>
      <c r="M3772" s="12"/>
      <c r="N3772" s="12"/>
      <c r="O3772" s="18"/>
      <c r="P3772" s="14"/>
      <c r="Q3772" s="27"/>
      <c r="R3772" s="14"/>
      <c r="S3772" s="4"/>
      <c r="T3772" s="5"/>
      <c r="U3772" s="10"/>
      <c r="V3772" s="10"/>
      <c r="W3772" s="10"/>
      <c r="X3772" s="50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0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  <c r="EY3772" s="1"/>
      <c r="EZ3772" s="1"/>
      <c r="FA3772" s="1"/>
      <c r="FB3772" s="1"/>
      <c r="FC3772" s="1"/>
      <c r="FD3772" s="1"/>
      <c r="FE3772" s="1"/>
      <c r="FF3772" s="1"/>
      <c r="FG3772" s="1"/>
      <c r="FH3772" s="1"/>
      <c r="FI3772" s="1"/>
      <c r="FJ3772" s="1"/>
    </row>
    <row r="3773" spans="1:166" x14ac:dyDescent="0.15">
      <c r="A3773" s="65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8"/>
      <c r="M3773" s="12"/>
      <c r="N3773" s="12"/>
      <c r="O3773" s="18"/>
      <c r="P3773" s="14"/>
      <c r="Q3773" s="27"/>
      <c r="R3773" s="14"/>
      <c r="S3773" s="4"/>
      <c r="T3773" s="5"/>
      <c r="U3773" s="10"/>
      <c r="V3773" s="10"/>
      <c r="W3773" s="10"/>
      <c r="X3773" s="50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0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  <c r="EY3773" s="1"/>
      <c r="EZ3773" s="1"/>
      <c r="FA3773" s="1"/>
      <c r="FB3773" s="1"/>
      <c r="FC3773" s="1"/>
      <c r="FD3773" s="1"/>
      <c r="FE3773" s="1"/>
      <c r="FF3773" s="1"/>
      <c r="FG3773" s="1"/>
      <c r="FH3773" s="1"/>
      <c r="FI3773" s="1"/>
      <c r="FJ3773" s="1"/>
    </row>
    <row r="3774" spans="1:166" x14ac:dyDescent="0.15">
      <c r="A3774" s="65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8"/>
      <c r="M3774" s="12"/>
      <c r="N3774" s="12"/>
      <c r="O3774" s="18"/>
      <c r="P3774" s="14"/>
      <c r="Q3774" s="27"/>
      <c r="R3774" s="14"/>
      <c r="S3774" s="4"/>
      <c r="T3774" s="5"/>
      <c r="U3774" s="10"/>
      <c r="V3774" s="10"/>
      <c r="W3774" s="10"/>
      <c r="X3774" s="50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0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  <c r="EY3774" s="1"/>
      <c r="EZ3774" s="1"/>
      <c r="FA3774" s="1"/>
      <c r="FB3774" s="1"/>
      <c r="FC3774" s="1"/>
      <c r="FD3774" s="1"/>
      <c r="FE3774" s="1"/>
      <c r="FF3774" s="1"/>
      <c r="FG3774" s="1"/>
      <c r="FH3774" s="1"/>
      <c r="FI3774" s="1"/>
      <c r="FJ3774" s="1"/>
    </row>
    <row r="3775" spans="1:166" x14ac:dyDescent="0.15">
      <c r="A3775" s="65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8"/>
      <c r="M3775" s="12"/>
      <c r="N3775" s="12"/>
      <c r="O3775" s="18"/>
      <c r="P3775" s="14"/>
      <c r="Q3775" s="27"/>
      <c r="R3775" s="14"/>
      <c r="S3775" s="4"/>
      <c r="T3775" s="5"/>
      <c r="U3775" s="10"/>
      <c r="V3775" s="10"/>
      <c r="W3775" s="10"/>
      <c r="X3775" s="50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0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  <c r="EY3775" s="1"/>
      <c r="EZ3775" s="1"/>
      <c r="FA3775" s="1"/>
      <c r="FB3775" s="1"/>
      <c r="FC3775" s="1"/>
      <c r="FD3775" s="1"/>
      <c r="FE3775" s="1"/>
      <c r="FF3775" s="1"/>
      <c r="FG3775" s="1"/>
      <c r="FH3775" s="1"/>
      <c r="FI3775" s="1"/>
      <c r="FJ3775" s="1"/>
    </row>
    <row r="3776" spans="1:166" x14ac:dyDescent="0.15">
      <c r="A3776" s="65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8"/>
      <c r="M3776" s="12"/>
      <c r="N3776" s="12"/>
      <c r="O3776" s="18"/>
      <c r="P3776" s="14"/>
      <c r="Q3776" s="27"/>
      <c r="R3776" s="14"/>
      <c r="S3776" s="4"/>
      <c r="T3776" s="5"/>
      <c r="U3776" s="10"/>
      <c r="V3776" s="10"/>
      <c r="W3776" s="10"/>
      <c r="X3776" s="50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0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  <c r="EY3776" s="1"/>
      <c r="EZ3776" s="1"/>
      <c r="FA3776" s="1"/>
      <c r="FB3776" s="1"/>
      <c r="FC3776" s="1"/>
      <c r="FD3776" s="1"/>
      <c r="FE3776" s="1"/>
      <c r="FF3776" s="1"/>
      <c r="FG3776" s="1"/>
      <c r="FH3776" s="1"/>
      <c r="FI3776" s="1"/>
      <c r="FJ3776" s="1"/>
    </row>
    <row r="3777" spans="1:166" x14ac:dyDescent="0.15">
      <c r="A3777" s="65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8"/>
      <c r="M3777" s="12"/>
      <c r="N3777" s="12"/>
      <c r="O3777" s="18"/>
      <c r="P3777" s="14"/>
      <c r="Q3777" s="27"/>
      <c r="R3777" s="14"/>
      <c r="S3777" s="4"/>
      <c r="T3777" s="5"/>
      <c r="U3777" s="10"/>
      <c r="V3777" s="10"/>
      <c r="W3777" s="10"/>
      <c r="X3777" s="50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0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  <c r="EY3777" s="1"/>
      <c r="EZ3777" s="1"/>
      <c r="FA3777" s="1"/>
      <c r="FB3777" s="1"/>
      <c r="FC3777" s="1"/>
      <c r="FD3777" s="1"/>
      <c r="FE3777" s="1"/>
      <c r="FF3777" s="1"/>
      <c r="FG3777" s="1"/>
      <c r="FH3777" s="1"/>
      <c r="FI3777" s="1"/>
      <c r="FJ3777" s="1"/>
    </row>
    <row r="3778" spans="1:166" x14ac:dyDescent="0.15">
      <c r="A3778" s="65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8"/>
      <c r="M3778" s="12"/>
      <c r="N3778" s="12"/>
      <c r="O3778" s="18"/>
      <c r="P3778" s="14"/>
      <c r="Q3778" s="27"/>
      <c r="R3778" s="14"/>
      <c r="S3778" s="4"/>
      <c r="T3778" s="5"/>
      <c r="U3778" s="10"/>
      <c r="V3778" s="10"/>
      <c r="W3778" s="10"/>
      <c r="X3778" s="50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0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  <c r="EY3778" s="1"/>
      <c r="EZ3778" s="1"/>
      <c r="FA3778" s="1"/>
      <c r="FB3778" s="1"/>
      <c r="FC3778" s="1"/>
      <c r="FD3778" s="1"/>
      <c r="FE3778" s="1"/>
      <c r="FF3778" s="1"/>
      <c r="FG3778" s="1"/>
      <c r="FH3778" s="1"/>
      <c r="FI3778" s="1"/>
      <c r="FJ3778" s="1"/>
    </row>
    <row r="3779" spans="1:166" x14ac:dyDescent="0.15">
      <c r="A3779" s="65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8"/>
      <c r="M3779" s="12"/>
      <c r="N3779" s="12"/>
      <c r="O3779" s="18"/>
      <c r="P3779" s="14"/>
      <c r="Q3779" s="27"/>
      <c r="R3779" s="14"/>
      <c r="S3779" s="4"/>
      <c r="T3779" s="5"/>
      <c r="U3779" s="10"/>
      <c r="V3779" s="10"/>
      <c r="W3779" s="10"/>
      <c r="X3779" s="50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0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  <c r="EY3779" s="1"/>
      <c r="EZ3779" s="1"/>
      <c r="FA3779" s="1"/>
      <c r="FB3779" s="1"/>
      <c r="FC3779" s="1"/>
      <c r="FD3779" s="1"/>
      <c r="FE3779" s="1"/>
      <c r="FF3779" s="1"/>
      <c r="FG3779" s="1"/>
      <c r="FH3779" s="1"/>
      <c r="FI3779" s="1"/>
      <c r="FJ3779" s="1"/>
    </row>
    <row r="3780" spans="1:166" x14ac:dyDescent="0.15">
      <c r="A3780" s="65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8"/>
      <c r="M3780" s="12"/>
      <c r="N3780" s="12"/>
      <c r="O3780" s="18"/>
      <c r="P3780" s="14"/>
      <c r="Q3780" s="27"/>
      <c r="R3780" s="14"/>
      <c r="S3780" s="4"/>
      <c r="T3780" s="5"/>
      <c r="U3780" s="10"/>
      <c r="V3780" s="10"/>
      <c r="W3780" s="10"/>
      <c r="X3780" s="50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0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  <c r="EY3780" s="1"/>
      <c r="EZ3780" s="1"/>
      <c r="FA3780" s="1"/>
      <c r="FB3780" s="1"/>
      <c r="FC3780" s="1"/>
      <c r="FD3780" s="1"/>
      <c r="FE3780" s="1"/>
      <c r="FF3780" s="1"/>
      <c r="FG3780" s="1"/>
      <c r="FH3780" s="1"/>
      <c r="FI3780" s="1"/>
      <c r="FJ3780" s="1"/>
    </row>
    <row r="3781" spans="1:166" x14ac:dyDescent="0.15">
      <c r="A3781" s="65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8"/>
      <c r="M3781" s="12"/>
      <c r="N3781" s="12"/>
      <c r="O3781" s="18"/>
      <c r="P3781" s="14"/>
      <c r="Q3781" s="27"/>
      <c r="R3781" s="14"/>
      <c r="S3781" s="4"/>
      <c r="T3781" s="5"/>
      <c r="U3781" s="10"/>
      <c r="V3781" s="10"/>
      <c r="W3781" s="10"/>
      <c r="X3781" s="50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0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  <c r="EY3781" s="1"/>
      <c r="EZ3781" s="1"/>
      <c r="FA3781" s="1"/>
      <c r="FB3781" s="1"/>
      <c r="FC3781" s="1"/>
      <c r="FD3781" s="1"/>
      <c r="FE3781" s="1"/>
      <c r="FF3781" s="1"/>
      <c r="FG3781" s="1"/>
      <c r="FH3781" s="1"/>
      <c r="FI3781" s="1"/>
      <c r="FJ3781" s="1"/>
    </row>
    <row r="3782" spans="1:166" x14ac:dyDescent="0.15">
      <c r="A3782" s="65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8"/>
      <c r="M3782" s="12"/>
      <c r="N3782" s="12"/>
      <c r="O3782" s="18"/>
      <c r="P3782" s="14"/>
      <c r="Q3782" s="27"/>
      <c r="R3782" s="14"/>
      <c r="S3782" s="4"/>
      <c r="T3782" s="5"/>
      <c r="U3782" s="10"/>
      <c r="V3782" s="10"/>
      <c r="W3782" s="10"/>
      <c r="X3782" s="50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0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  <c r="EY3782" s="1"/>
      <c r="EZ3782" s="1"/>
      <c r="FA3782" s="1"/>
      <c r="FB3782" s="1"/>
      <c r="FC3782" s="1"/>
      <c r="FD3782" s="1"/>
      <c r="FE3782" s="1"/>
      <c r="FF3782" s="1"/>
      <c r="FG3782" s="1"/>
      <c r="FH3782" s="1"/>
      <c r="FI3782" s="1"/>
      <c r="FJ3782" s="1"/>
    </row>
    <row r="3783" spans="1:166" x14ac:dyDescent="0.15">
      <c r="A3783" s="65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8"/>
      <c r="M3783" s="12"/>
      <c r="N3783" s="12"/>
      <c r="O3783" s="18"/>
      <c r="P3783" s="14"/>
      <c r="Q3783" s="27"/>
      <c r="R3783" s="14"/>
      <c r="S3783" s="4"/>
      <c r="T3783" s="5"/>
      <c r="U3783" s="10"/>
      <c r="V3783" s="10"/>
      <c r="W3783" s="10"/>
      <c r="X3783" s="50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0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  <c r="EY3783" s="1"/>
      <c r="EZ3783" s="1"/>
      <c r="FA3783" s="1"/>
      <c r="FB3783" s="1"/>
      <c r="FC3783" s="1"/>
      <c r="FD3783" s="1"/>
      <c r="FE3783" s="1"/>
      <c r="FF3783" s="1"/>
      <c r="FG3783" s="1"/>
      <c r="FH3783" s="1"/>
      <c r="FI3783" s="1"/>
      <c r="FJ3783" s="1"/>
    </row>
    <row r="3784" spans="1:166" x14ac:dyDescent="0.15">
      <c r="A3784" s="65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8"/>
      <c r="M3784" s="12"/>
      <c r="N3784" s="12"/>
      <c r="O3784" s="18"/>
      <c r="P3784" s="14"/>
      <c r="Q3784" s="27"/>
      <c r="R3784" s="14"/>
      <c r="S3784" s="4"/>
      <c r="T3784" s="5"/>
      <c r="U3784" s="10"/>
      <c r="V3784" s="10"/>
      <c r="W3784" s="10"/>
      <c r="X3784" s="50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0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  <c r="EY3784" s="1"/>
      <c r="EZ3784" s="1"/>
      <c r="FA3784" s="1"/>
      <c r="FB3784" s="1"/>
      <c r="FC3784" s="1"/>
      <c r="FD3784" s="1"/>
      <c r="FE3784" s="1"/>
      <c r="FF3784" s="1"/>
      <c r="FG3784" s="1"/>
      <c r="FH3784" s="1"/>
      <c r="FI3784" s="1"/>
      <c r="FJ3784" s="1"/>
    </row>
    <row r="3785" spans="1:166" x14ac:dyDescent="0.15">
      <c r="A3785" s="65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8"/>
      <c r="M3785" s="12"/>
      <c r="N3785" s="12"/>
      <c r="O3785" s="18"/>
      <c r="P3785" s="14"/>
      <c r="Q3785" s="27"/>
      <c r="R3785" s="14"/>
      <c r="S3785" s="4"/>
      <c r="T3785" s="5"/>
      <c r="U3785" s="10"/>
      <c r="V3785" s="10"/>
      <c r="W3785" s="10"/>
      <c r="X3785" s="50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0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  <c r="EY3785" s="1"/>
      <c r="EZ3785" s="1"/>
      <c r="FA3785" s="1"/>
      <c r="FB3785" s="1"/>
      <c r="FC3785" s="1"/>
      <c r="FD3785" s="1"/>
      <c r="FE3785" s="1"/>
      <c r="FF3785" s="1"/>
      <c r="FG3785" s="1"/>
      <c r="FH3785" s="1"/>
      <c r="FI3785" s="1"/>
      <c r="FJ3785" s="1"/>
    </row>
    <row r="3786" spans="1:166" x14ac:dyDescent="0.15">
      <c r="A3786" s="65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8"/>
      <c r="M3786" s="12"/>
      <c r="N3786" s="12"/>
      <c r="O3786" s="18"/>
      <c r="P3786" s="14"/>
      <c r="Q3786" s="27"/>
      <c r="R3786" s="14"/>
      <c r="S3786" s="4"/>
      <c r="T3786" s="5"/>
      <c r="U3786" s="10"/>
      <c r="V3786" s="10"/>
      <c r="W3786" s="10"/>
      <c r="X3786" s="50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0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  <c r="EY3786" s="1"/>
      <c r="EZ3786" s="1"/>
      <c r="FA3786" s="1"/>
      <c r="FB3786" s="1"/>
      <c r="FC3786" s="1"/>
      <c r="FD3786" s="1"/>
      <c r="FE3786" s="1"/>
      <c r="FF3786" s="1"/>
      <c r="FG3786" s="1"/>
      <c r="FH3786" s="1"/>
      <c r="FI3786" s="1"/>
      <c r="FJ3786" s="1"/>
    </row>
    <row r="3787" spans="1:166" x14ac:dyDescent="0.15">
      <c r="A3787" s="65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8"/>
      <c r="M3787" s="12"/>
      <c r="N3787" s="12"/>
      <c r="O3787" s="18"/>
      <c r="P3787" s="14"/>
      <c r="Q3787" s="27"/>
      <c r="R3787" s="14"/>
      <c r="S3787" s="4"/>
      <c r="T3787" s="5"/>
      <c r="U3787" s="10"/>
      <c r="V3787" s="10"/>
      <c r="W3787" s="10"/>
      <c r="X3787" s="50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0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  <c r="EY3787" s="1"/>
      <c r="EZ3787" s="1"/>
      <c r="FA3787" s="1"/>
      <c r="FB3787" s="1"/>
      <c r="FC3787" s="1"/>
      <c r="FD3787" s="1"/>
      <c r="FE3787" s="1"/>
      <c r="FF3787" s="1"/>
      <c r="FG3787" s="1"/>
      <c r="FH3787" s="1"/>
      <c r="FI3787" s="1"/>
      <c r="FJ3787" s="1"/>
    </row>
    <row r="3788" spans="1:166" x14ac:dyDescent="0.15">
      <c r="A3788" s="65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8"/>
      <c r="M3788" s="12"/>
      <c r="N3788" s="12"/>
      <c r="O3788" s="18"/>
      <c r="P3788" s="14"/>
      <c r="Q3788" s="27"/>
      <c r="R3788" s="14"/>
      <c r="S3788" s="4"/>
      <c r="T3788" s="5"/>
      <c r="U3788" s="10"/>
      <c r="V3788" s="10"/>
      <c r="W3788" s="10"/>
      <c r="X3788" s="50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0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  <c r="EY3788" s="1"/>
      <c r="EZ3788" s="1"/>
      <c r="FA3788" s="1"/>
      <c r="FB3788" s="1"/>
      <c r="FC3788" s="1"/>
      <c r="FD3788" s="1"/>
      <c r="FE3788" s="1"/>
      <c r="FF3788" s="1"/>
      <c r="FG3788" s="1"/>
      <c r="FH3788" s="1"/>
      <c r="FI3788" s="1"/>
      <c r="FJ3788" s="1"/>
    </row>
    <row r="3789" spans="1:166" x14ac:dyDescent="0.15">
      <c r="A3789" s="65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8"/>
      <c r="M3789" s="12"/>
      <c r="N3789" s="12"/>
      <c r="O3789" s="18"/>
      <c r="P3789" s="14"/>
      <c r="Q3789" s="27"/>
      <c r="R3789" s="14"/>
      <c r="S3789" s="4"/>
      <c r="T3789" s="5"/>
      <c r="U3789" s="10"/>
      <c r="V3789" s="10"/>
      <c r="W3789" s="10"/>
      <c r="X3789" s="50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0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  <c r="EY3789" s="1"/>
      <c r="EZ3789" s="1"/>
      <c r="FA3789" s="1"/>
      <c r="FB3789" s="1"/>
      <c r="FC3789" s="1"/>
      <c r="FD3789" s="1"/>
      <c r="FE3789" s="1"/>
      <c r="FF3789" s="1"/>
      <c r="FG3789" s="1"/>
      <c r="FH3789" s="1"/>
      <c r="FI3789" s="1"/>
      <c r="FJ3789" s="1"/>
    </row>
    <row r="3790" spans="1:166" x14ac:dyDescent="0.15">
      <c r="A3790" s="65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8"/>
      <c r="M3790" s="12"/>
      <c r="N3790" s="12"/>
      <c r="O3790" s="18"/>
      <c r="P3790" s="14"/>
      <c r="Q3790" s="27"/>
      <c r="R3790" s="14"/>
      <c r="S3790" s="4"/>
      <c r="T3790" s="5"/>
      <c r="U3790" s="10"/>
      <c r="V3790" s="10"/>
      <c r="W3790" s="10"/>
      <c r="X3790" s="50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0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  <c r="EY3790" s="1"/>
      <c r="EZ3790" s="1"/>
      <c r="FA3790" s="1"/>
      <c r="FB3790" s="1"/>
      <c r="FC3790" s="1"/>
      <c r="FD3790" s="1"/>
      <c r="FE3790" s="1"/>
      <c r="FF3790" s="1"/>
      <c r="FG3790" s="1"/>
      <c r="FH3790" s="1"/>
      <c r="FI3790" s="1"/>
      <c r="FJ3790" s="1"/>
    </row>
    <row r="3791" spans="1:166" x14ac:dyDescent="0.15">
      <c r="A3791" s="65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8"/>
      <c r="M3791" s="12"/>
      <c r="N3791" s="12"/>
      <c r="O3791" s="18"/>
      <c r="P3791" s="14"/>
      <c r="Q3791" s="27"/>
      <c r="R3791" s="14"/>
      <c r="S3791" s="4"/>
      <c r="T3791" s="5"/>
      <c r="U3791" s="10"/>
      <c r="V3791" s="10"/>
      <c r="W3791" s="10"/>
      <c r="X3791" s="50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0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  <c r="EY3791" s="1"/>
      <c r="EZ3791" s="1"/>
      <c r="FA3791" s="1"/>
      <c r="FB3791" s="1"/>
      <c r="FC3791" s="1"/>
      <c r="FD3791" s="1"/>
      <c r="FE3791" s="1"/>
      <c r="FF3791" s="1"/>
      <c r="FG3791" s="1"/>
      <c r="FH3791" s="1"/>
      <c r="FI3791" s="1"/>
      <c r="FJ3791" s="1"/>
    </row>
    <row r="3792" spans="1:166" x14ac:dyDescent="0.15">
      <c r="A3792" s="65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8"/>
      <c r="M3792" s="12"/>
      <c r="N3792" s="12"/>
      <c r="O3792" s="18"/>
      <c r="P3792" s="14"/>
      <c r="Q3792" s="27"/>
      <c r="R3792" s="14"/>
      <c r="S3792" s="4"/>
      <c r="T3792" s="5"/>
      <c r="U3792" s="10"/>
      <c r="V3792" s="10"/>
      <c r="W3792" s="10"/>
      <c r="X3792" s="50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0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  <c r="EY3792" s="1"/>
      <c r="EZ3792" s="1"/>
      <c r="FA3792" s="1"/>
      <c r="FB3792" s="1"/>
      <c r="FC3792" s="1"/>
      <c r="FD3792" s="1"/>
      <c r="FE3792" s="1"/>
      <c r="FF3792" s="1"/>
      <c r="FG3792" s="1"/>
      <c r="FH3792" s="1"/>
      <c r="FI3792" s="1"/>
      <c r="FJ3792" s="1"/>
    </row>
    <row r="3793" spans="1:166" x14ac:dyDescent="0.15">
      <c r="A3793" s="65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8"/>
      <c r="M3793" s="12"/>
      <c r="N3793" s="12"/>
      <c r="O3793" s="18"/>
      <c r="P3793" s="14"/>
      <c r="Q3793" s="27"/>
      <c r="R3793" s="14"/>
      <c r="S3793" s="4"/>
      <c r="T3793" s="5"/>
      <c r="U3793" s="10"/>
      <c r="V3793" s="10"/>
      <c r="W3793" s="10"/>
      <c r="X3793" s="50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0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  <c r="EY3793" s="1"/>
      <c r="EZ3793" s="1"/>
      <c r="FA3793" s="1"/>
      <c r="FB3793" s="1"/>
      <c r="FC3793" s="1"/>
      <c r="FD3793" s="1"/>
      <c r="FE3793" s="1"/>
      <c r="FF3793" s="1"/>
      <c r="FG3793" s="1"/>
      <c r="FH3793" s="1"/>
      <c r="FI3793" s="1"/>
      <c r="FJ3793" s="1"/>
    </row>
    <row r="3794" spans="1:166" x14ac:dyDescent="0.15">
      <c r="A3794" s="65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8"/>
      <c r="M3794" s="12"/>
      <c r="N3794" s="12"/>
      <c r="O3794" s="18"/>
      <c r="P3794" s="14"/>
      <c r="Q3794" s="27"/>
      <c r="R3794" s="14"/>
      <c r="S3794" s="4"/>
      <c r="T3794" s="5"/>
      <c r="U3794" s="10"/>
      <c r="V3794" s="10"/>
      <c r="W3794" s="10"/>
      <c r="X3794" s="50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0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  <c r="EY3794" s="1"/>
      <c r="EZ3794" s="1"/>
      <c r="FA3794" s="1"/>
      <c r="FB3794" s="1"/>
      <c r="FC3794" s="1"/>
      <c r="FD3794" s="1"/>
      <c r="FE3794" s="1"/>
      <c r="FF3794" s="1"/>
      <c r="FG3794" s="1"/>
      <c r="FH3794" s="1"/>
      <c r="FI3794" s="1"/>
      <c r="FJ3794" s="1"/>
    </row>
    <row r="3795" spans="1:166" x14ac:dyDescent="0.15">
      <c r="A3795" s="65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8"/>
      <c r="M3795" s="12"/>
      <c r="N3795" s="12"/>
      <c r="O3795" s="18"/>
      <c r="P3795" s="14"/>
      <c r="Q3795" s="27"/>
      <c r="R3795" s="14"/>
      <c r="S3795" s="4"/>
      <c r="T3795" s="5"/>
      <c r="U3795" s="10"/>
      <c r="V3795" s="10"/>
      <c r="W3795" s="10"/>
      <c r="X3795" s="50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0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  <c r="EY3795" s="1"/>
      <c r="EZ3795" s="1"/>
      <c r="FA3795" s="1"/>
      <c r="FB3795" s="1"/>
      <c r="FC3795" s="1"/>
      <c r="FD3795" s="1"/>
      <c r="FE3795" s="1"/>
      <c r="FF3795" s="1"/>
      <c r="FG3795" s="1"/>
      <c r="FH3795" s="1"/>
      <c r="FI3795" s="1"/>
      <c r="FJ3795" s="1"/>
    </row>
    <row r="3796" spans="1:166" x14ac:dyDescent="0.15">
      <c r="A3796" s="65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8"/>
      <c r="M3796" s="12"/>
      <c r="N3796" s="12"/>
      <c r="O3796" s="18"/>
      <c r="P3796" s="14"/>
      <c r="Q3796" s="27"/>
      <c r="R3796" s="14"/>
      <c r="S3796" s="4"/>
      <c r="T3796" s="5"/>
      <c r="U3796" s="10"/>
      <c r="V3796" s="10"/>
      <c r="W3796" s="10"/>
      <c r="X3796" s="50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0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  <c r="EY3796" s="1"/>
      <c r="EZ3796" s="1"/>
      <c r="FA3796" s="1"/>
      <c r="FB3796" s="1"/>
      <c r="FC3796" s="1"/>
      <c r="FD3796" s="1"/>
      <c r="FE3796" s="1"/>
      <c r="FF3796" s="1"/>
      <c r="FG3796" s="1"/>
      <c r="FH3796" s="1"/>
      <c r="FI3796" s="1"/>
      <c r="FJ3796" s="1"/>
    </row>
    <row r="3797" spans="1:166" x14ac:dyDescent="0.15">
      <c r="A3797" s="65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8"/>
      <c r="M3797" s="12"/>
      <c r="N3797" s="12"/>
      <c r="O3797" s="18"/>
      <c r="P3797" s="14"/>
      <c r="Q3797" s="27"/>
      <c r="R3797" s="14"/>
      <c r="S3797" s="4"/>
      <c r="T3797" s="5"/>
      <c r="U3797" s="10"/>
      <c r="V3797" s="10"/>
      <c r="W3797" s="10"/>
      <c r="X3797" s="50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0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  <c r="EY3797" s="1"/>
      <c r="EZ3797" s="1"/>
      <c r="FA3797" s="1"/>
      <c r="FB3797" s="1"/>
      <c r="FC3797" s="1"/>
      <c r="FD3797" s="1"/>
      <c r="FE3797" s="1"/>
      <c r="FF3797" s="1"/>
      <c r="FG3797" s="1"/>
      <c r="FH3797" s="1"/>
      <c r="FI3797" s="1"/>
      <c r="FJ3797" s="1"/>
    </row>
    <row r="3798" spans="1:166" x14ac:dyDescent="0.15">
      <c r="A3798" s="65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8"/>
      <c r="M3798" s="12"/>
      <c r="N3798" s="12"/>
      <c r="O3798" s="18"/>
      <c r="P3798" s="14"/>
      <c r="Q3798" s="27"/>
      <c r="R3798" s="14"/>
      <c r="S3798" s="4"/>
      <c r="T3798" s="5"/>
      <c r="U3798" s="10"/>
      <c r="V3798" s="10"/>
      <c r="W3798" s="10"/>
      <c r="X3798" s="50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0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  <c r="EY3798" s="1"/>
      <c r="EZ3798" s="1"/>
      <c r="FA3798" s="1"/>
      <c r="FB3798" s="1"/>
      <c r="FC3798" s="1"/>
      <c r="FD3798" s="1"/>
      <c r="FE3798" s="1"/>
      <c r="FF3798" s="1"/>
      <c r="FG3798" s="1"/>
      <c r="FH3798" s="1"/>
      <c r="FI3798" s="1"/>
      <c r="FJ3798" s="1"/>
    </row>
    <row r="3799" spans="1:166" x14ac:dyDescent="0.15">
      <c r="A3799" s="65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8"/>
      <c r="M3799" s="12"/>
      <c r="N3799" s="12"/>
      <c r="O3799" s="18"/>
      <c r="P3799" s="14"/>
      <c r="Q3799" s="27"/>
      <c r="R3799" s="14"/>
      <c r="S3799" s="4"/>
      <c r="T3799" s="5"/>
      <c r="U3799" s="10"/>
      <c r="V3799" s="10"/>
      <c r="W3799" s="10"/>
      <c r="X3799" s="50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0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  <c r="EY3799" s="1"/>
      <c r="EZ3799" s="1"/>
      <c r="FA3799" s="1"/>
      <c r="FB3799" s="1"/>
      <c r="FC3799" s="1"/>
      <c r="FD3799" s="1"/>
      <c r="FE3799" s="1"/>
      <c r="FF3799" s="1"/>
      <c r="FG3799" s="1"/>
      <c r="FH3799" s="1"/>
      <c r="FI3799" s="1"/>
      <c r="FJ3799" s="1"/>
    </row>
    <row r="3800" spans="1:166" x14ac:dyDescent="0.15">
      <c r="A3800" s="65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8"/>
      <c r="M3800" s="12"/>
      <c r="N3800" s="12"/>
      <c r="O3800" s="18"/>
      <c r="P3800" s="14"/>
      <c r="Q3800" s="27"/>
      <c r="R3800" s="14"/>
      <c r="S3800" s="4"/>
      <c r="T3800" s="5"/>
      <c r="U3800" s="10"/>
      <c r="V3800" s="10"/>
      <c r="W3800" s="10"/>
      <c r="X3800" s="50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0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  <c r="EY3800" s="1"/>
      <c r="EZ3800" s="1"/>
      <c r="FA3800" s="1"/>
      <c r="FB3800" s="1"/>
      <c r="FC3800" s="1"/>
      <c r="FD3800" s="1"/>
      <c r="FE3800" s="1"/>
      <c r="FF3800" s="1"/>
      <c r="FG3800" s="1"/>
      <c r="FH3800" s="1"/>
      <c r="FI3800" s="1"/>
      <c r="FJ3800" s="1"/>
    </row>
    <row r="3801" spans="1:166" x14ac:dyDescent="0.15">
      <c r="A3801" s="65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8"/>
      <c r="M3801" s="12"/>
      <c r="N3801" s="12"/>
      <c r="O3801" s="18"/>
      <c r="P3801" s="14"/>
      <c r="Q3801" s="27"/>
      <c r="R3801" s="14"/>
      <c r="S3801" s="4"/>
      <c r="T3801" s="5"/>
      <c r="U3801" s="10"/>
      <c r="V3801" s="10"/>
      <c r="W3801" s="10"/>
      <c r="X3801" s="50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0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  <c r="EY3801" s="1"/>
      <c r="EZ3801" s="1"/>
      <c r="FA3801" s="1"/>
      <c r="FB3801" s="1"/>
      <c r="FC3801" s="1"/>
      <c r="FD3801" s="1"/>
      <c r="FE3801" s="1"/>
      <c r="FF3801" s="1"/>
      <c r="FG3801" s="1"/>
      <c r="FH3801" s="1"/>
      <c r="FI3801" s="1"/>
      <c r="FJ3801" s="1"/>
    </row>
    <row r="3802" spans="1:166" x14ac:dyDescent="0.15">
      <c r="A3802" s="65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8"/>
      <c r="M3802" s="12"/>
      <c r="N3802" s="12"/>
      <c r="O3802" s="18"/>
      <c r="P3802" s="14"/>
      <c r="Q3802" s="27"/>
      <c r="R3802" s="14"/>
      <c r="S3802" s="4"/>
      <c r="T3802" s="5"/>
      <c r="U3802" s="10"/>
      <c r="V3802" s="10"/>
      <c r="W3802" s="10"/>
      <c r="X3802" s="50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0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  <c r="EY3802" s="1"/>
      <c r="EZ3802" s="1"/>
      <c r="FA3802" s="1"/>
      <c r="FB3802" s="1"/>
      <c r="FC3802" s="1"/>
      <c r="FD3802" s="1"/>
      <c r="FE3802" s="1"/>
      <c r="FF3802" s="1"/>
      <c r="FG3802" s="1"/>
      <c r="FH3802" s="1"/>
      <c r="FI3802" s="1"/>
      <c r="FJ3802" s="1"/>
    </row>
    <row r="3803" spans="1:166" x14ac:dyDescent="0.15">
      <c r="A3803" s="65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8"/>
      <c r="M3803" s="12"/>
      <c r="N3803" s="12"/>
      <c r="O3803" s="18"/>
      <c r="P3803" s="14"/>
      <c r="Q3803" s="27"/>
      <c r="R3803" s="14"/>
      <c r="S3803" s="4"/>
      <c r="T3803" s="5"/>
      <c r="U3803" s="10"/>
      <c r="V3803" s="10"/>
      <c r="W3803" s="10"/>
      <c r="X3803" s="50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0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  <c r="EY3803" s="1"/>
      <c r="EZ3803" s="1"/>
      <c r="FA3803" s="1"/>
      <c r="FB3803" s="1"/>
      <c r="FC3803" s="1"/>
      <c r="FD3803" s="1"/>
      <c r="FE3803" s="1"/>
      <c r="FF3803" s="1"/>
      <c r="FG3803" s="1"/>
      <c r="FH3803" s="1"/>
      <c r="FI3803" s="1"/>
      <c r="FJ3803" s="1"/>
    </row>
    <row r="3804" spans="1:166" x14ac:dyDescent="0.15">
      <c r="A3804" s="65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8"/>
      <c r="M3804" s="12"/>
      <c r="N3804" s="12"/>
      <c r="O3804" s="18"/>
      <c r="P3804" s="14"/>
      <c r="Q3804" s="27"/>
      <c r="R3804" s="14"/>
      <c r="S3804" s="4"/>
      <c r="T3804" s="5"/>
      <c r="U3804" s="10"/>
      <c r="V3804" s="10"/>
      <c r="W3804" s="10"/>
      <c r="X3804" s="50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0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  <c r="EY3804" s="1"/>
      <c r="EZ3804" s="1"/>
      <c r="FA3804" s="1"/>
      <c r="FB3804" s="1"/>
      <c r="FC3804" s="1"/>
      <c r="FD3804" s="1"/>
      <c r="FE3804" s="1"/>
      <c r="FF3804" s="1"/>
      <c r="FG3804" s="1"/>
      <c r="FH3804" s="1"/>
      <c r="FI3804" s="1"/>
      <c r="FJ3804" s="1"/>
    </row>
    <row r="3805" spans="1:166" x14ac:dyDescent="0.15">
      <c r="A3805" s="65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8"/>
      <c r="M3805" s="12"/>
      <c r="N3805" s="12"/>
      <c r="O3805" s="18"/>
      <c r="P3805" s="14"/>
      <c r="Q3805" s="27"/>
      <c r="R3805" s="14"/>
      <c r="S3805" s="4"/>
      <c r="T3805" s="5"/>
      <c r="U3805" s="10"/>
      <c r="V3805" s="10"/>
      <c r="W3805" s="10"/>
      <c r="X3805" s="50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0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  <c r="EY3805" s="1"/>
      <c r="EZ3805" s="1"/>
      <c r="FA3805" s="1"/>
      <c r="FB3805" s="1"/>
      <c r="FC3805" s="1"/>
      <c r="FD3805" s="1"/>
      <c r="FE3805" s="1"/>
      <c r="FF3805" s="1"/>
      <c r="FG3805" s="1"/>
      <c r="FH3805" s="1"/>
      <c r="FI3805" s="1"/>
      <c r="FJ3805" s="1"/>
    </row>
    <row r="3806" spans="1:166" x14ac:dyDescent="0.15">
      <c r="A3806" s="65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8"/>
      <c r="M3806" s="12"/>
      <c r="N3806" s="12"/>
      <c r="O3806" s="18"/>
      <c r="P3806" s="14"/>
      <c r="Q3806" s="27"/>
      <c r="R3806" s="14"/>
      <c r="S3806" s="4"/>
      <c r="T3806" s="5"/>
      <c r="U3806" s="10"/>
      <c r="V3806" s="10"/>
      <c r="W3806" s="10"/>
      <c r="X3806" s="50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0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  <c r="EY3806" s="1"/>
      <c r="EZ3806" s="1"/>
      <c r="FA3806" s="1"/>
      <c r="FB3806" s="1"/>
      <c r="FC3806" s="1"/>
      <c r="FD3806" s="1"/>
      <c r="FE3806" s="1"/>
      <c r="FF3806" s="1"/>
      <c r="FG3806" s="1"/>
      <c r="FH3806" s="1"/>
      <c r="FI3806" s="1"/>
      <c r="FJ3806" s="1"/>
    </row>
    <row r="3807" spans="1:166" x14ac:dyDescent="0.15">
      <c r="A3807" s="65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8"/>
      <c r="M3807" s="12"/>
      <c r="N3807" s="12"/>
      <c r="O3807" s="18"/>
      <c r="P3807" s="14"/>
      <c r="Q3807" s="27"/>
      <c r="R3807" s="14"/>
      <c r="S3807" s="4"/>
      <c r="T3807" s="5"/>
      <c r="U3807" s="10"/>
      <c r="V3807" s="10"/>
      <c r="W3807" s="10"/>
      <c r="X3807" s="50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0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  <c r="EY3807" s="1"/>
      <c r="EZ3807" s="1"/>
      <c r="FA3807" s="1"/>
      <c r="FB3807" s="1"/>
      <c r="FC3807" s="1"/>
      <c r="FD3807" s="1"/>
      <c r="FE3807" s="1"/>
      <c r="FF3807" s="1"/>
      <c r="FG3807" s="1"/>
      <c r="FH3807" s="1"/>
      <c r="FI3807" s="1"/>
      <c r="FJ3807" s="1"/>
    </row>
    <row r="3808" spans="1:166" x14ac:dyDescent="0.15">
      <c r="A3808" s="65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8"/>
      <c r="M3808" s="12"/>
      <c r="N3808" s="12"/>
      <c r="O3808" s="18"/>
      <c r="P3808" s="14"/>
      <c r="Q3808" s="27"/>
      <c r="R3808" s="14"/>
      <c r="S3808" s="4"/>
      <c r="T3808" s="5"/>
      <c r="U3808" s="10"/>
      <c r="V3808" s="10"/>
      <c r="W3808" s="10"/>
      <c r="X3808" s="50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0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  <c r="EY3808" s="1"/>
      <c r="EZ3808" s="1"/>
      <c r="FA3808" s="1"/>
      <c r="FB3808" s="1"/>
      <c r="FC3808" s="1"/>
      <c r="FD3808" s="1"/>
      <c r="FE3808" s="1"/>
      <c r="FF3808" s="1"/>
      <c r="FG3808" s="1"/>
      <c r="FH3808" s="1"/>
      <c r="FI3808" s="1"/>
      <c r="FJ3808" s="1"/>
    </row>
    <row r="3809" spans="1:166" x14ac:dyDescent="0.15">
      <c r="A3809" s="65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8"/>
      <c r="M3809" s="12"/>
      <c r="N3809" s="12"/>
      <c r="O3809" s="18"/>
      <c r="P3809" s="14"/>
      <c r="Q3809" s="27"/>
      <c r="R3809" s="14"/>
      <c r="S3809" s="4"/>
      <c r="T3809" s="5"/>
      <c r="U3809" s="10"/>
      <c r="V3809" s="10"/>
      <c r="W3809" s="10"/>
      <c r="X3809" s="50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0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  <c r="EY3809" s="1"/>
      <c r="EZ3809" s="1"/>
      <c r="FA3809" s="1"/>
      <c r="FB3809" s="1"/>
      <c r="FC3809" s="1"/>
      <c r="FD3809" s="1"/>
      <c r="FE3809" s="1"/>
      <c r="FF3809" s="1"/>
      <c r="FG3809" s="1"/>
      <c r="FH3809" s="1"/>
      <c r="FI3809" s="1"/>
      <c r="FJ3809" s="1"/>
    </row>
    <row r="3810" spans="1:166" x14ac:dyDescent="0.15">
      <c r="A3810" s="65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8"/>
      <c r="M3810" s="12"/>
      <c r="N3810" s="12"/>
      <c r="O3810" s="18"/>
      <c r="P3810" s="14"/>
      <c r="Q3810" s="27"/>
      <c r="R3810" s="14"/>
      <c r="S3810" s="4"/>
      <c r="T3810" s="5"/>
      <c r="U3810" s="10"/>
      <c r="V3810" s="10"/>
      <c r="W3810" s="10"/>
      <c r="X3810" s="50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0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  <c r="EY3810" s="1"/>
      <c r="EZ3810" s="1"/>
      <c r="FA3810" s="1"/>
      <c r="FB3810" s="1"/>
      <c r="FC3810" s="1"/>
      <c r="FD3810" s="1"/>
      <c r="FE3810" s="1"/>
      <c r="FF3810" s="1"/>
      <c r="FG3810" s="1"/>
      <c r="FH3810" s="1"/>
      <c r="FI3810" s="1"/>
      <c r="FJ3810" s="1"/>
    </row>
    <row r="3811" spans="1:166" x14ac:dyDescent="0.15">
      <c r="A3811" s="65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8"/>
      <c r="M3811" s="12"/>
      <c r="N3811" s="12"/>
      <c r="O3811" s="18"/>
      <c r="P3811" s="14"/>
      <c r="Q3811" s="27"/>
      <c r="R3811" s="14"/>
      <c r="S3811" s="4"/>
      <c r="T3811" s="5"/>
      <c r="U3811" s="10"/>
      <c r="V3811" s="10"/>
      <c r="W3811" s="10"/>
      <c r="X3811" s="50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0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  <c r="EY3811" s="1"/>
      <c r="EZ3811" s="1"/>
      <c r="FA3811" s="1"/>
      <c r="FB3811" s="1"/>
      <c r="FC3811" s="1"/>
      <c r="FD3811" s="1"/>
      <c r="FE3811" s="1"/>
      <c r="FF3811" s="1"/>
      <c r="FG3811" s="1"/>
      <c r="FH3811" s="1"/>
      <c r="FI3811" s="1"/>
      <c r="FJ3811" s="1"/>
    </row>
    <row r="3812" spans="1:166" x14ac:dyDescent="0.15">
      <c r="A3812" s="65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8"/>
      <c r="M3812" s="12"/>
      <c r="N3812" s="12"/>
      <c r="O3812" s="18"/>
      <c r="P3812" s="14"/>
      <c r="Q3812" s="27"/>
      <c r="R3812" s="14"/>
      <c r="S3812" s="4"/>
      <c r="T3812" s="5"/>
      <c r="U3812" s="10"/>
      <c r="V3812" s="10"/>
      <c r="W3812" s="10"/>
      <c r="X3812" s="50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0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  <c r="EY3812" s="1"/>
      <c r="EZ3812" s="1"/>
      <c r="FA3812" s="1"/>
      <c r="FB3812" s="1"/>
      <c r="FC3812" s="1"/>
      <c r="FD3812" s="1"/>
      <c r="FE3812" s="1"/>
      <c r="FF3812" s="1"/>
      <c r="FG3812" s="1"/>
      <c r="FH3812" s="1"/>
      <c r="FI3812" s="1"/>
      <c r="FJ3812" s="1"/>
    </row>
    <row r="3813" spans="1:166" x14ac:dyDescent="0.15">
      <c r="A3813" s="65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8"/>
      <c r="M3813" s="12"/>
      <c r="N3813" s="12"/>
      <c r="O3813" s="18"/>
      <c r="P3813" s="14"/>
      <c r="Q3813" s="27"/>
      <c r="R3813" s="14"/>
      <c r="S3813" s="4"/>
      <c r="T3813" s="5"/>
      <c r="U3813" s="10"/>
      <c r="V3813" s="10"/>
      <c r="W3813" s="10"/>
      <c r="X3813" s="50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0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  <c r="EY3813" s="1"/>
      <c r="EZ3813" s="1"/>
      <c r="FA3813" s="1"/>
      <c r="FB3813" s="1"/>
      <c r="FC3813" s="1"/>
      <c r="FD3813" s="1"/>
      <c r="FE3813" s="1"/>
      <c r="FF3813" s="1"/>
      <c r="FG3813" s="1"/>
      <c r="FH3813" s="1"/>
      <c r="FI3813" s="1"/>
      <c r="FJ3813" s="1"/>
    </row>
    <row r="3814" spans="1:166" x14ac:dyDescent="0.15">
      <c r="A3814" s="65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8"/>
      <c r="M3814" s="12"/>
      <c r="N3814" s="12"/>
      <c r="O3814" s="18"/>
      <c r="P3814" s="14"/>
      <c r="Q3814" s="27"/>
      <c r="R3814" s="14"/>
      <c r="S3814" s="4"/>
      <c r="T3814" s="5"/>
      <c r="U3814" s="10"/>
      <c r="V3814" s="10"/>
      <c r="W3814" s="10"/>
      <c r="X3814" s="50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0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  <c r="EY3814" s="1"/>
      <c r="EZ3814" s="1"/>
      <c r="FA3814" s="1"/>
      <c r="FB3814" s="1"/>
      <c r="FC3814" s="1"/>
      <c r="FD3814" s="1"/>
      <c r="FE3814" s="1"/>
      <c r="FF3814" s="1"/>
      <c r="FG3814" s="1"/>
      <c r="FH3814" s="1"/>
      <c r="FI3814" s="1"/>
      <c r="FJ3814" s="1"/>
    </row>
    <row r="3815" spans="1:166" x14ac:dyDescent="0.15">
      <c r="A3815" s="65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8"/>
      <c r="M3815" s="12"/>
      <c r="N3815" s="12"/>
      <c r="O3815" s="18"/>
      <c r="P3815" s="14"/>
      <c r="Q3815" s="27"/>
      <c r="R3815" s="14"/>
      <c r="S3815" s="4"/>
      <c r="T3815" s="5"/>
      <c r="U3815" s="10"/>
      <c r="V3815" s="10"/>
      <c r="W3815" s="10"/>
      <c r="X3815" s="50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0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  <c r="EY3815" s="1"/>
      <c r="EZ3815" s="1"/>
      <c r="FA3815" s="1"/>
      <c r="FB3815" s="1"/>
      <c r="FC3815" s="1"/>
      <c r="FD3815" s="1"/>
      <c r="FE3815" s="1"/>
      <c r="FF3815" s="1"/>
      <c r="FG3815" s="1"/>
      <c r="FH3815" s="1"/>
      <c r="FI3815" s="1"/>
      <c r="FJ3815" s="1"/>
    </row>
    <row r="3816" spans="1:166" x14ac:dyDescent="0.15">
      <c r="A3816" s="65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8"/>
      <c r="M3816" s="12"/>
      <c r="N3816" s="12"/>
      <c r="O3816" s="18"/>
      <c r="P3816" s="14"/>
      <c r="Q3816" s="27"/>
      <c r="R3816" s="14"/>
      <c r="S3816" s="4"/>
      <c r="T3816" s="5"/>
      <c r="U3816" s="10"/>
      <c r="V3816" s="10"/>
      <c r="W3816" s="10"/>
      <c r="X3816" s="50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0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  <c r="EY3816" s="1"/>
      <c r="EZ3816" s="1"/>
      <c r="FA3816" s="1"/>
      <c r="FB3816" s="1"/>
      <c r="FC3816" s="1"/>
      <c r="FD3816" s="1"/>
      <c r="FE3816" s="1"/>
      <c r="FF3816" s="1"/>
      <c r="FG3816" s="1"/>
      <c r="FH3816" s="1"/>
      <c r="FI3816" s="1"/>
      <c r="FJ3816" s="1"/>
    </row>
    <row r="3817" spans="1:166" x14ac:dyDescent="0.15">
      <c r="A3817" s="65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8"/>
      <c r="M3817" s="12"/>
      <c r="N3817" s="12"/>
      <c r="O3817" s="18"/>
      <c r="P3817" s="14"/>
      <c r="Q3817" s="27"/>
      <c r="R3817" s="14"/>
      <c r="S3817" s="4"/>
      <c r="T3817" s="5"/>
      <c r="U3817" s="10"/>
      <c r="V3817" s="10"/>
      <c r="W3817" s="10"/>
      <c r="X3817" s="50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0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  <c r="EY3817" s="1"/>
      <c r="EZ3817" s="1"/>
      <c r="FA3817" s="1"/>
      <c r="FB3817" s="1"/>
      <c r="FC3817" s="1"/>
      <c r="FD3817" s="1"/>
      <c r="FE3817" s="1"/>
      <c r="FF3817" s="1"/>
      <c r="FG3817" s="1"/>
      <c r="FH3817" s="1"/>
      <c r="FI3817" s="1"/>
      <c r="FJ3817" s="1"/>
    </row>
    <row r="3818" spans="1:166" x14ac:dyDescent="0.15">
      <c r="A3818" s="65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8"/>
      <c r="M3818" s="12"/>
      <c r="N3818" s="12"/>
      <c r="O3818" s="18"/>
      <c r="P3818" s="14"/>
      <c r="Q3818" s="27"/>
      <c r="R3818" s="14"/>
      <c r="S3818" s="4"/>
      <c r="T3818" s="5"/>
      <c r="U3818" s="10"/>
      <c r="V3818" s="10"/>
      <c r="W3818" s="10"/>
      <c r="X3818" s="50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0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  <c r="EY3818" s="1"/>
      <c r="EZ3818" s="1"/>
      <c r="FA3818" s="1"/>
      <c r="FB3818" s="1"/>
      <c r="FC3818" s="1"/>
      <c r="FD3818" s="1"/>
      <c r="FE3818" s="1"/>
      <c r="FF3818" s="1"/>
      <c r="FG3818" s="1"/>
      <c r="FH3818" s="1"/>
      <c r="FI3818" s="1"/>
      <c r="FJ3818" s="1"/>
    </row>
    <row r="3819" spans="1:166" x14ac:dyDescent="0.15">
      <c r="A3819" s="65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8"/>
      <c r="M3819" s="12"/>
      <c r="N3819" s="12"/>
      <c r="O3819" s="18"/>
      <c r="P3819" s="14"/>
      <c r="Q3819" s="27"/>
      <c r="R3819" s="14"/>
      <c r="S3819" s="4"/>
      <c r="T3819" s="5"/>
      <c r="U3819" s="10"/>
      <c r="V3819" s="10"/>
      <c r="W3819" s="10"/>
      <c r="X3819" s="50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0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  <c r="EY3819" s="1"/>
      <c r="EZ3819" s="1"/>
      <c r="FA3819" s="1"/>
      <c r="FB3819" s="1"/>
      <c r="FC3819" s="1"/>
      <c r="FD3819" s="1"/>
      <c r="FE3819" s="1"/>
      <c r="FF3819" s="1"/>
      <c r="FG3819" s="1"/>
      <c r="FH3819" s="1"/>
      <c r="FI3819" s="1"/>
      <c r="FJ3819" s="1"/>
    </row>
    <row r="3820" spans="1:166" x14ac:dyDescent="0.15">
      <c r="A3820" s="65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8"/>
      <c r="M3820" s="12"/>
      <c r="N3820" s="12"/>
      <c r="O3820" s="18"/>
      <c r="P3820" s="14"/>
      <c r="Q3820" s="27"/>
      <c r="R3820" s="14"/>
      <c r="S3820" s="4"/>
      <c r="T3820" s="5"/>
      <c r="U3820" s="10"/>
      <c r="V3820" s="10"/>
      <c r="W3820" s="10"/>
      <c r="X3820" s="50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0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  <c r="EY3820" s="1"/>
      <c r="EZ3820" s="1"/>
      <c r="FA3820" s="1"/>
      <c r="FB3820" s="1"/>
      <c r="FC3820" s="1"/>
      <c r="FD3820" s="1"/>
      <c r="FE3820" s="1"/>
      <c r="FF3820" s="1"/>
      <c r="FG3820" s="1"/>
      <c r="FH3820" s="1"/>
      <c r="FI3820" s="1"/>
      <c r="FJ3820" s="1"/>
    </row>
    <row r="3821" spans="1:166" x14ac:dyDescent="0.15">
      <c r="A3821" s="65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8"/>
      <c r="M3821" s="12"/>
      <c r="N3821" s="12"/>
      <c r="O3821" s="18"/>
      <c r="P3821" s="14"/>
      <c r="Q3821" s="27"/>
      <c r="R3821" s="14"/>
      <c r="S3821" s="4"/>
      <c r="T3821" s="5"/>
      <c r="U3821" s="10"/>
      <c r="V3821" s="10"/>
      <c r="W3821" s="10"/>
      <c r="X3821" s="50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0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  <c r="EY3821" s="1"/>
      <c r="EZ3821" s="1"/>
      <c r="FA3821" s="1"/>
      <c r="FB3821" s="1"/>
      <c r="FC3821" s="1"/>
      <c r="FD3821" s="1"/>
      <c r="FE3821" s="1"/>
      <c r="FF3821" s="1"/>
      <c r="FG3821" s="1"/>
      <c r="FH3821" s="1"/>
      <c r="FI3821" s="1"/>
      <c r="FJ3821" s="1"/>
    </row>
    <row r="3822" spans="1:166" x14ac:dyDescent="0.15">
      <c r="A3822" s="65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8"/>
      <c r="M3822" s="12"/>
      <c r="N3822" s="12"/>
      <c r="O3822" s="18"/>
      <c r="P3822" s="14"/>
      <c r="Q3822" s="27"/>
      <c r="R3822" s="14"/>
      <c r="S3822" s="4"/>
      <c r="T3822" s="5"/>
      <c r="U3822" s="10"/>
      <c r="V3822" s="10"/>
      <c r="W3822" s="10"/>
      <c r="X3822" s="50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0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  <c r="EY3822" s="1"/>
      <c r="EZ3822" s="1"/>
      <c r="FA3822" s="1"/>
      <c r="FB3822" s="1"/>
      <c r="FC3822" s="1"/>
      <c r="FD3822" s="1"/>
      <c r="FE3822" s="1"/>
      <c r="FF3822" s="1"/>
      <c r="FG3822" s="1"/>
      <c r="FH3822" s="1"/>
      <c r="FI3822" s="1"/>
      <c r="FJ3822" s="1"/>
    </row>
    <row r="3823" spans="1:166" x14ac:dyDescent="0.15">
      <c r="A3823" s="65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8"/>
      <c r="M3823" s="12"/>
      <c r="N3823" s="12"/>
      <c r="O3823" s="18"/>
      <c r="P3823" s="14"/>
      <c r="Q3823" s="27"/>
      <c r="R3823" s="14"/>
      <c r="S3823" s="4"/>
      <c r="T3823" s="5"/>
      <c r="U3823" s="10"/>
      <c r="V3823" s="10"/>
      <c r="W3823" s="10"/>
      <c r="X3823" s="50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0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  <c r="EY3823" s="1"/>
      <c r="EZ3823" s="1"/>
      <c r="FA3823" s="1"/>
      <c r="FB3823" s="1"/>
      <c r="FC3823" s="1"/>
      <c r="FD3823" s="1"/>
      <c r="FE3823" s="1"/>
      <c r="FF3823" s="1"/>
      <c r="FG3823" s="1"/>
      <c r="FH3823" s="1"/>
      <c r="FI3823" s="1"/>
      <c r="FJ3823" s="1"/>
    </row>
    <row r="3824" spans="1:166" x14ac:dyDescent="0.15">
      <c r="A3824" s="65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8"/>
      <c r="M3824" s="12"/>
      <c r="N3824" s="12"/>
      <c r="O3824" s="18"/>
      <c r="P3824" s="14"/>
      <c r="Q3824" s="27"/>
      <c r="R3824" s="14"/>
      <c r="S3824" s="4"/>
      <c r="T3824" s="5"/>
      <c r="U3824" s="10"/>
      <c r="V3824" s="10"/>
      <c r="W3824" s="10"/>
      <c r="X3824" s="50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0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  <c r="EY3824" s="1"/>
      <c r="EZ3824" s="1"/>
      <c r="FA3824" s="1"/>
      <c r="FB3824" s="1"/>
      <c r="FC3824" s="1"/>
      <c r="FD3824" s="1"/>
      <c r="FE3824" s="1"/>
      <c r="FF3824" s="1"/>
      <c r="FG3824" s="1"/>
      <c r="FH3824" s="1"/>
      <c r="FI3824" s="1"/>
      <c r="FJ3824" s="1"/>
    </row>
    <row r="3825" spans="1:166" x14ac:dyDescent="0.15">
      <c r="A3825" s="65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8"/>
      <c r="M3825" s="12"/>
      <c r="N3825" s="12"/>
      <c r="O3825" s="18"/>
      <c r="P3825" s="14"/>
      <c r="Q3825" s="27"/>
      <c r="R3825" s="14"/>
      <c r="S3825" s="4"/>
      <c r="T3825" s="5"/>
      <c r="U3825" s="10"/>
      <c r="V3825" s="10"/>
      <c r="W3825" s="10"/>
      <c r="X3825" s="50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0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  <c r="EY3825" s="1"/>
      <c r="EZ3825" s="1"/>
      <c r="FA3825" s="1"/>
      <c r="FB3825" s="1"/>
      <c r="FC3825" s="1"/>
      <c r="FD3825" s="1"/>
      <c r="FE3825" s="1"/>
      <c r="FF3825" s="1"/>
      <c r="FG3825" s="1"/>
      <c r="FH3825" s="1"/>
      <c r="FI3825" s="1"/>
      <c r="FJ3825" s="1"/>
    </row>
    <row r="3826" spans="1:166" x14ac:dyDescent="0.15">
      <c r="A3826" s="65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8"/>
      <c r="M3826" s="12"/>
      <c r="N3826" s="12"/>
      <c r="O3826" s="18"/>
      <c r="P3826" s="14"/>
      <c r="Q3826" s="27"/>
      <c r="R3826" s="14"/>
      <c r="S3826" s="4"/>
      <c r="T3826" s="5"/>
      <c r="U3826" s="10"/>
      <c r="V3826" s="10"/>
      <c r="W3826" s="10"/>
      <c r="X3826" s="50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0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  <c r="EY3826" s="1"/>
      <c r="EZ3826" s="1"/>
      <c r="FA3826" s="1"/>
      <c r="FB3826" s="1"/>
      <c r="FC3826" s="1"/>
      <c r="FD3826" s="1"/>
      <c r="FE3826" s="1"/>
      <c r="FF3826" s="1"/>
      <c r="FG3826" s="1"/>
      <c r="FH3826" s="1"/>
      <c r="FI3826" s="1"/>
      <c r="FJ3826" s="1"/>
    </row>
    <row r="3827" spans="1:166" x14ac:dyDescent="0.15">
      <c r="A3827" s="65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8"/>
      <c r="M3827" s="12"/>
      <c r="N3827" s="12"/>
      <c r="O3827" s="18"/>
      <c r="P3827" s="14"/>
      <c r="Q3827" s="27"/>
      <c r="R3827" s="14"/>
      <c r="S3827" s="4"/>
      <c r="T3827" s="5"/>
      <c r="U3827" s="10"/>
      <c r="V3827" s="10"/>
      <c r="W3827" s="10"/>
      <c r="X3827" s="50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0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  <c r="EY3827" s="1"/>
      <c r="EZ3827" s="1"/>
      <c r="FA3827" s="1"/>
      <c r="FB3827" s="1"/>
      <c r="FC3827" s="1"/>
      <c r="FD3827" s="1"/>
      <c r="FE3827" s="1"/>
      <c r="FF3827" s="1"/>
      <c r="FG3827" s="1"/>
      <c r="FH3827" s="1"/>
      <c r="FI3827" s="1"/>
      <c r="FJ3827" s="1"/>
    </row>
    <row r="3828" spans="1:166" x14ac:dyDescent="0.15">
      <c r="A3828" s="65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8"/>
      <c r="M3828" s="12"/>
      <c r="N3828" s="12"/>
      <c r="O3828" s="18"/>
      <c r="P3828" s="14"/>
      <c r="Q3828" s="27"/>
      <c r="R3828" s="14"/>
      <c r="S3828" s="4"/>
      <c r="T3828" s="5"/>
      <c r="U3828" s="10"/>
      <c r="V3828" s="10"/>
      <c r="W3828" s="10"/>
      <c r="X3828" s="50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0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  <c r="EY3828" s="1"/>
      <c r="EZ3828" s="1"/>
      <c r="FA3828" s="1"/>
      <c r="FB3828" s="1"/>
      <c r="FC3828" s="1"/>
      <c r="FD3828" s="1"/>
      <c r="FE3828" s="1"/>
      <c r="FF3828" s="1"/>
      <c r="FG3828" s="1"/>
      <c r="FH3828" s="1"/>
      <c r="FI3828" s="1"/>
      <c r="FJ3828" s="1"/>
    </row>
    <row r="3829" spans="1:166" x14ac:dyDescent="0.15">
      <c r="A3829" s="65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8"/>
      <c r="M3829" s="12"/>
      <c r="N3829" s="12"/>
      <c r="O3829" s="18"/>
      <c r="P3829" s="14"/>
      <c r="Q3829" s="27"/>
      <c r="R3829" s="14"/>
      <c r="S3829" s="4"/>
      <c r="T3829" s="5"/>
      <c r="U3829" s="10"/>
      <c r="V3829" s="10"/>
      <c r="W3829" s="10"/>
      <c r="X3829" s="50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0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  <c r="EY3829" s="1"/>
      <c r="EZ3829" s="1"/>
      <c r="FA3829" s="1"/>
      <c r="FB3829" s="1"/>
      <c r="FC3829" s="1"/>
      <c r="FD3829" s="1"/>
      <c r="FE3829" s="1"/>
      <c r="FF3829" s="1"/>
      <c r="FG3829" s="1"/>
      <c r="FH3829" s="1"/>
      <c r="FI3829" s="1"/>
      <c r="FJ3829" s="1"/>
    </row>
    <row r="3830" spans="1:166" x14ac:dyDescent="0.15">
      <c r="A3830" s="65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8"/>
      <c r="M3830" s="12"/>
      <c r="N3830" s="12"/>
      <c r="O3830" s="18"/>
      <c r="P3830" s="14"/>
      <c r="Q3830" s="27"/>
      <c r="R3830" s="14"/>
      <c r="S3830" s="4"/>
      <c r="T3830" s="5"/>
      <c r="U3830" s="10"/>
      <c r="V3830" s="10"/>
      <c r="W3830" s="10"/>
      <c r="X3830" s="50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0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  <c r="EY3830" s="1"/>
      <c r="EZ3830" s="1"/>
      <c r="FA3830" s="1"/>
      <c r="FB3830" s="1"/>
      <c r="FC3830" s="1"/>
      <c r="FD3830" s="1"/>
      <c r="FE3830" s="1"/>
      <c r="FF3830" s="1"/>
      <c r="FG3830" s="1"/>
      <c r="FH3830" s="1"/>
      <c r="FI3830" s="1"/>
      <c r="FJ3830" s="1"/>
    </row>
    <row r="3831" spans="1:166" x14ac:dyDescent="0.15">
      <c r="A3831" s="65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8"/>
      <c r="M3831" s="12"/>
      <c r="N3831" s="12"/>
      <c r="O3831" s="18"/>
      <c r="P3831" s="14"/>
      <c r="Q3831" s="27"/>
      <c r="R3831" s="14"/>
      <c r="S3831" s="4"/>
      <c r="T3831" s="5"/>
      <c r="U3831" s="10"/>
      <c r="V3831" s="10"/>
      <c r="W3831" s="10"/>
      <c r="X3831" s="50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0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  <c r="EY3831" s="1"/>
      <c r="EZ3831" s="1"/>
      <c r="FA3831" s="1"/>
      <c r="FB3831" s="1"/>
      <c r="FC3831" s="1"/>
      <c r="FD3831" s="1"/>
      <c r="FE3831" s="1"/>
      <c r="FF3831" s="1"/>
      <c r="FG3831" s="1"/>
      <c r="FH3831" s="1"/>
      <c r="FI3831" s="1"/>
      <c r="FJ3831" s="1"/>
    </row>
    <row r="3832" spans="1:166" x14ac:dyDescent="0.15">
      <c r="A3832" s="65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8"/>
      <c r="M3832" s="12"/>
      <c r="N3832" s="12"/>
      <c r="O3832" s="18"/>
      <c r="P3832" s="14"/>
      <c r="Q3832" s="27"/>
      <c r="R3832" s="14"/>
      <c r="S3832" s="4"/>
      <c r="T3832" s="5"/>
      <c r="U3832" s="10"/>
      <c r="V3832" s="10"/>
      <c r="W3832" s="10"/>
      <c r="X3832" s="50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0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  <c r="EY3832" s="1"/>
      <c r="EZ3832" s="1"/>
      <c r="FA3832" s="1"/>
      <c r="FB3832" s="1"/>
      <c r="FC3832" s="1"/>
      <c r="FD3832" s="1"/>
      <c r="FE3832" s="1"/>
      <c r="FF3832" s="1"/>
      <c r="FG3832" s="1"/>
      <c r="FH3832" s="1"/>
      <c r="FI3832" s="1"/>
      <c r="FJ3832" s="1"/>
    </row>
    <row r="3833" spans="1:166" x14ac:dyDescent="0.15">
      <c r="A3833" s="65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8"/>
      <c r="M3833" s="12"/>
      <c r="N3833" s="12"/>
      <c r="O3833" s="18"/>
      <c r="P3833" s="14"/>
      <c r="Q3833" s="27"/>
      <c r="R3833" s="14"/>
      <c r="S3833" s="4"/>
      <c r="T3833" s="5"/>
      <c r="U3833" s="10"/>
      <c r="V3833" s="10"/>
      <c r="W3833" s="10"/>
      <c r="X3833" s="50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0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  <c r="EY3833" s="1"/>
      <c r="EZ3833" s="1"/>
      <c r="FA3833" s="1"/>
      <c r="FB3833" s="1"/>
      <c r="FC3833" s="1"/>
      <c r="FD3833" s="1"/>
      <c r="FE3833" s="1"/>
      <c r="FF3833" s="1"/>
      <c r="FG3833" s="1"/>
      <c r="FH3833" s="1"/>
      <c r="FI3833" s="1"/>
      <c r="FJ3833" s="1"/>
    </row>
    <row r="3834" spans="1:166" x14ac:dyDescent="0.15">
      <c r="A3834" s="65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8"/>
      <c r="M3834" s="12"/>
      <c r="N3834" s="12"/>
      <c r="O3834" s="18"/>
      <c r="P3834" s="14"/>
      <c r="Q3834" s="27"/>
      <c r="R3834" s="14"/>
      <c r="S3834" s="4"/>
      <c r="T3834" s="5"/>
      <c r="U3834" s="10"/>
      <c r="V3834" s="10"/>
      <c r="W3834" s="10"/>
      <c r="X3834" s="50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0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  <c r="EY3834" s="1"/>
      <c r="EZ3834" s="1"/>
      <c r="FA3834" s="1"/>
      <c r="FB3834" s="1"/>
      <c r="FC3834" s="1"/>
      <c r="FD3834" s="1"/>
      <c r="FE3834" s="1"/>
      <c r="FF3834" s="1"/>
      <c r="FG3834" s="1"/>
      <c r="FH3834" s="1"/>
      <c r="FI3834" s="1"/>
      <c r="FJ3834" s="1"/>
    </row>
    <row r="3835" spans="1:166" x14ac:dyDescent="0.15">
      <c r="A3835" s="65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8"/>
      <c r="M3835" s="12"/>
      <c r="N3835" s="12"/>
      <c r="O3835" s="18"/>
      <c r="P3835" s="14"/>
      <c r="Q3835" s="27"/>
      <c r="R3835" s="14"/>
      <c r="S3835" s="4"/>
      <c r="T3835" s="5"/>
      <c r="U3835" s="10"/>
      <c r="V3835" s="10"/>
      <c r="W3835" s="10"/>
      <c r="X3835" s="50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0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  <c r="EY3835" s="1"/>
      <c r="EZ3835" s="1"/>
      <c r="FA3835" s="1"/>
      <c r="FB3835" s="1"/>
      <c r="FC3835" s="1"/>
      <c r="FD3835" s="1"/>
      <c r="FE3835" s="1"/>
      <c r="FF3835" s="1"/>
      <c r="FG3835" s="1"/>
      <c r="FH3835" s="1"/>
      <c r="FI3835" s="1"/>
      <c r="FJ3835" s="1"/>
    </row>
    <row r="3836" spans="1:166" x14ac:dyDescent="0.15">
      <c r="A3836" s="65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8"/>
      <c r="M3836" s="12"/>
      <c r="N3836" s="12"/>
      <c r="O3836" s="18"/>
      <c r="P3836" s="14"/>
      <c r="Q3836" s="27"/>
      <c r="R3836" s="14"/>
      <c r="S3836" s="4"/>
      <c r="T3836" s="5"/>
      <c r="U3836" s="10"/>
      <c r="V3836" s="10"/>
      <c r="W3836" s="10"/>
      <c r="X3836" s="50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0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  <c r="EY3836" s="1"/>
      <c r="EZ3836" s="1"/>
      <c r="FA3836" s="1"/>
      <c r="FB3836" s="1"/>
      <c r="FC3836" s="1"/>
      <c r="FD3836" s="1"/>
      <c r="FE3836" s="1"/>
      <c r="FF3836" s="1"/>
      <c r="FG3836" s="1"/>
      <c r="FH3836" s="1"/>
      <c r="FI3836" s="1"/>
      <c r="FJ3836" s="1"/>
    </row>
    <row r="3837" spans="1:166" x14ac:dyDescent="0.15">
      <c r="A3837" s="65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8"/>
      <c r="M3837" s="12"/>
      <c r="N3837" s="12"/>
      <c r="O3837" s="18"/>
      <c r="P3837" s="14"/>
      <c r="Q3837" s="27"/>
      <c r="R3837" s="14"/>
      <c r="S3837" s="4"/>
      <c r="T3837" s="5"/>
      <c r="U3837" s="10"/>
      <c r="V3837" s="10"/>
      <c r="W3837" s="10"/>
      <c r="X3837" s="50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0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  <c r="EY3837" s="1"/>
      <c r="EZ3837" s="1"/>
      <c r="FA3837" s="1"/>
      <c r="FB3837" s="1"/>
      <c r="FC3837" s="1"/>
      <c r="FD3837" s="1"/>
      <c r="FE3837" s="1"/>
      <c r="FF3837" s="1"/>
      <c r="FG3837" s="1"/>
      <c r="FH3837" s="1"/>
      <c r="FI3837" s="1"/>
      <c r="FJ3837" s="1"/>
    </row>
    <row r="3838" spans="1:166" x14ac:dyDescent="0.15">
      <c r="A3838" s="65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8"/>
      <c r="M3838" s="12"/>
      <c r="N3838" s="12"/>
      <c r="O3838" s="18"/>
      <c r="P3838" s="14"/>
      <c r="Q3838" s="27"/>
      <c r="R3838" s="14"/>
      <c r="S3838" s="4"/>
      <c r="T3838" s="5"/>
      <c r="U3838" s="10"/>
      <c r="V3838" s="10"/>
      <c r="W3838" s="10"/>
      <c r="X3838" s="50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0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  <c r="EY3838" s="1"/>
      <c r="EZ3838" s="1"/>
      <c r="FA3838" s="1"/>
      <c r="FB3838" s="1"/>
      <c r="FC3838" s="1"/>
      <c r="FD3838" s="1"/>
      <c r="FE3838" s="1"/>
      <c r="FF3838" s="1"/>
      <c r="FG3838" s="1"/>
      <c r="FH3838" s="1"/>
      <c r="FI3838" s="1"/>
      <c r="FJ3838" s="1"/>
    </row>
    <row r="3839" spans="1:166" x14ac:dyDescent="0.15">
      <c r="A3839" s="65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8"/>
      <c r="M3839" s="12"/>
      <c r="N3839" s="12"/>
      <c r="O3839" s="18"/>
      <c r="P3839" s="14"/>
      <c r="Q3839" s="27"/>
      <c r="R3839" s="14"/>
      <c r="S3839" s="4"/>
      <c r="T3839" s="5"/>
      <c r="U3839" s="10"/>
      <c r="V3839" s="10"/>
      <c r="W3839" s="10"/>
      <c r="X3839" s="50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0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  <c r="EY3839" s="1"/>
      <c r="EZ3839" s="1"/>
      <c r="FA3839" s="1"/>
      <c r="FB3839" s="1"/>
      <c r="FC3839" s="1"/>
      <c r="FD3839" s="1"/>
      <c r="FE3839" s="1"/>
      <c r="FF3839" s="1"/>
      <c r="FG3839" s="1"/>
      <c r="FH3839" s="1"/>
      <c r="FI3839" s="1"/>
      <c r="FJ3839" s="1"/>
    </row>
    <row r="3840" spans="1:166" x14ac:dyDescent="0.15">
      <c r="A3840" s="65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8"/>
      <c r="M3840" s="12"/>
      <c r="N3840" s="12"/>
      <c r="O3840" s="18"/>
      <c r="P3840" s="14"/>
      <c r="Q3840" s="27"/>
      <c r="R3840" s="14"/>
      <c r="S3840" s="4"/>
      <c r="T3840" s="5"/>
      <c r="U3840" s="10"/>
      <c r="V3840" s="10"/>
      <c r="W3840" s="10"/>
      <c r="X3840" s="50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0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  <c r="EY3840" s="1"/>
      <c r="EZ3840" s="1"/>
      <c r="FA3840" s="1"/>
      <c r="FB3840" s="1"/>
      <c r="FC3840" s="1"/>
      <c r="FD3840" s="1"/>
      <c r="FE3840" s="1"/>
      <c r="FF3840" s="1"/>
      <c r="FG3840" s="1"/>
      <c r="FH3840" s="1"/>
      <c r="FI3840" s="1"/>
      <c r="FJ3840" s="1"/>
    </row>
    <row r="3841" spans="1:166" x14ac:dyDescent="0.15">
      <c r="A3841" s="65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8"/>
      <c r="M3841" s="12"/>
      <c r="N3841" s="12"/>
      <c r="O3841" s="18"/>
      <c r="P3841" s="14"/>
      <c r="Q3841" s="27"/>
      <c r="R3841" s="14"/>
      <c r="S3841" s="4"/>
      <c r="T3841" s="5"/>
      <c r="U3841" s="10"/>
      <c r="V3841" s="10"/>
      <c r="W3841" s="10"/>
      <c r="X3841" s="50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0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  <c r="EY3841" s="1"/>
      <c r="EZ3841" s="1"/>
      <c r="FA3841" s="1"/>
      <c r="FB3841" s="1"/>
      <c r="FC3841" s="1"/>
      <c r="FD3841" s="1"/>
      <c r="FE3841" s="1"/>
      <c r="FF3841" s="1"/>
      <c r="FG3841" s="1"/>
      <c r="FH3841" s="1"/>
      <c r="FI3841" s="1"/>
      <c r="FJ3841" s="1"/>
    </row>
    <row r="3842" spans="1:166" x14ac:dyDescent="0.15">
      <c r="A3842" s="65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8"/>
      <c r="M3842" s="12"/>
      <c r="N3842" s="12"/>
      <c r="O3842" s="18"/>
      <c r="P3842" s="14"/>
      <c r="Q3842" s="27"/>
      <c r="R3842" s="14"/>
      <c r="S3842" s="4"/>
      <c r="T3842" s="5"/>
      <c r="U3842" s="10"/>
      <c r="V3842" s="10"/>
      <c r="W3842" s="10"/>
      <c r="X3842" s="50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0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  <c r="EY3842" s="1"/>
      <c r="EZ3842" s="1"/>
      <c r="FA3842" s="1"/>
      <c r="FB3842" s="1"/>
      <c r="FC3842" s="1"/>
      <c r="FD3842" s="1"/>
      <c r="FE3842" s="1"/>
      <c r="FF3842" s="1"/>
      <c r="FG3842" s="1"/>
      <c r="FH3842" s="1"/>
      <c r="FI3842" s="1"/>
      <c r="FJ3842" s="1"/>
    </row>
    <row r="3843" spans="1:166" x14ac:dyDescent="0.15">
      <c r="A3843" s="65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8"/>
      <c r="M3843" s="12"/>
      <c r="N3843" s="12"/>
      <c r="O3843" s="18"/>
      <c r="P3843" s="14"/>
      <c r="Q3843" s="27"/>
      <c r="R3843" s="14"/>
      <c r="S3843" s="4"/>
      <c r="T3843" s="5"/>
      <c r="U3843" s="10"/>
      <c r="V3843" s="10"/>
      <c r="W3843" s="10"/>
      <c r="X3843" s="50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0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  <c r="EY3843" s="1"/>
      <c r="EZ3843" s="1"/>
      <c r="FA3843" s="1"/>
      <c r="FB3843" s="1"/>
      <c r="FC3843" s="1"/>
      <c r="FD3843" s="1"/>
      <c r="FE3843" s="1"/>
      <c r="FF3843" s="1"/>
      <c r="FG3843" s="1"/>
      <c r="FH3843" s="1"/>
      <c r="FI3843" s="1"/>
      <c r="FJ3843" s="1"/>
    </row>
    <row r="3844" spans="1:166" x14ac:dyDescent="0.15">
      <c r="A3844" s="65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8"/>
      <c r="M3844" s="12"/>
      <c r="N3844" s="12"/>
      <c r="O3844" s="18"/>
      <c r="P3844" s="14"/>
      <c r="Q3844" s="27"/>
      <c r="R3844" s="14"/>
      <c r="S3844" s="4"/>
      <c r="T3844" s="5"/>
      <c r="U3844" s="10"/>
      <c r="V3844" s="10"/>
      <c r="W3844" s="10"/>
      <c r="X3844" s="50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0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  <c r="EY3844" s="1"/>
      <c r="EZ3844" s="1"/>
      <c r="FA3844" s="1"/>
      <c r="FB3844" s="1"/>
      <c r="FC3844" s="1"/>
      <c r="FD3844" s="1"/>
      <c r="FE3844" s="1"/>
      <c r="FF3844" s="1"/>
      <c r="FG3844" s="1"/>
      <c r="FH3844" s="1"/>
      <c r="FI3844" s="1"/>
      <c r="FJ3844" s="1"/>
    </row>
    <row r="3845" spans="1:166" x14ac:dyDescent="0.15">
      <c r="A3845" s="65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8"/>
      <c r="M3845" s="12"/>
      <c r="N3845" s="12"/>
      <c r="O3845" s="18"/>
      <c r="P3845" s="14"/>
      <c r="Q3845" s="27"/>
      <c r="R3845" s="14"/>
      <c r="S3845" s="4"/>
      <c r="T3845" s="5"/>
      <c r="U3845" s="10"/>
      <c r="V3845" s="10"/>
      <c r="W3845" s="10"/>
      <c r="X3845" s="50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0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  <c r="EY3845" s="1"/>
      <c r="EZ3845" s="1"/>
      <c r="FA3845" s="1"/>
      <c r="FB3845" s="1"/>
      <c r="FC3845" s="1"/>
      <c r="FD3845" s="1"/>
      <c r="FE3845" s="1"/>
      <c r="FF3845" s="1"/>
      <c r="FG3845" s="1"/>
      <c r="FH3845" s="1"/>
      <c r="FI3845" s="1"/>
      <c r="FJ3845" s="1"/>
    </row>
    <row r="3846" spans="1:166" x14ac:dyDescent="0.15">
      <c r="A3846" s="65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8"/>
      <c r="M3846" s="12"/>
      <c r="N3846" s="12"/>
      <c r="O3846" s="18"/>
      <c r="P3846" s="14"/>
      <c r="Q3846" s="27"/>
      <c r="R3846" s="14"/>
      <c r="S3846" s="4"/>
      <c r="T3846" s="5"/>
      <c r="U3846" s="10"/>
      <c r="V3846" s="10"/>
      <c r="W3846" s="10"/>
      <c r="X3846" s="50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0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  <c r="EY3846" s="1"/>
      <c r="EZ3846" s="1"/>
      <c r="FA3846" s="1"/>
      <c r="FB3846" s="1"/>
      <c r="FC3846" s="1"/>
      <c r="FD3846" s="1"/>
      <c r="FE3846" s="1"/>
      <c r="FF3846" s="1"/>
      <c r="FG3846" s="1"/>
      <c r="FH3846" s="1"/>
      <c r="FI3846" s="1"/>
      <c r="FJ3846" s="1"/>
    </row>
    <row r="3847" spans="1:166" x14ac:dyDescent="0.15">
      <c r="A3847" s="65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8"/>
      <c r="M3847" s="12"/>
      <c r="N3847" s="12"/>
      <c r="O3847" s="18"/>
      <c r="P3847" s="14"/>
      <c r="Q3847" s="27"/>
      <c r="R3847" s="14"/>
      <c r="S3847" s="4"/>
      <c r="T3847" s="5"/>
      <c r="U3847" s="10"/>
      <c r="V3847" s="10"/>
      <c r="W3847" s="10"/>
      <c r="X3847" s="50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0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  <c r="EY3847" s="1"/>
      <c r="EZ3847" s="1"/>
      <c r="FA3847" s="1"/>
      <c r="FB3847" s="1"/>
      <c r="FC3847" s="1"/>
      <c r="FD3847" s="1"/>
      <c r="FE3847" s="1"/>
      <c r="FF3847" s="1"/>
      <c r="FG3847" s="1"/>
      <c r="FH3847" s="1"/>
      <c r="FI3847" s="1"/>
      <c r="FJ3847" s="1"/>
    </row>
    <row r="3848" spans="1:166" x14ac:dyDescent="0.15">
      <c r="A3848" s="65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8"/>
      <c r="M3848" s="12"/>
      <c r="N3848" s="12"/>
      <c r="O3848" s="18"/>
      <c r="P3848" s="14"/>
      <c r="Q3848" s="27"/>
      <c r="R3848" s="14"/>
      <c r="S3848" s="4"/>
      <c r="T3848" s="5"/>
      <c r="U3848" s="45"/>
      <c r="V3848" s="45"/>
      <c r="W3848" s="45"/>
      <c r="X3848" s="58"/>
      <c r="Y3848" s="34"/>
      <c r="Z3848" s="39"/>
      <c r="AA3848" s="45"/>
      <c r="AB3848" s="34"/>
      <c r="AC3848" s="34"/>
      <c r="AD3848" s="34"/>
      <c r="AE3848" s="45"/>
      <c r="AF3848" s="35"/>
      <c r="AG3848" s="45"/>
      <c r="AH3848" s="45"/>
      <c r="AI3848" s="39"/>
      <c r="AJ3848" s="39"/>
      <c r="AK3848" s="39"/>
      <c r="AL3848" s="39"/>
      <c r="AM3848" s="39"/>
      <c r="AN3848" s="39"/>
      <c r="AO3848" s="39"/>
      <c r="AP3848" s="39"/>
      <c r="AQ3848" s="39"/>
      <c r="AR3848" s="39"/>
      <c r="AS3848" s="39"/>
      <c r="AT3848" s="39"/>
      <c r="AU3848" s="39"/>
      <c r="AV3848" s="39"/>
      <c r="AW3848" s="39"/>
      <c r="AX3848" s="39"/>
      <c r="AY3848" s="39"/>
      <c r="AZ3848" s="39"/>
      <c r="BA3848" s="39"/>
      <c r="BB3848" s="39"/>
      <c r="BC3848" s="39"/>
      <c r="BD3848" s="39"/>
      <c r="BE3848" s="39"/>
      <c r="BF3848" s="39"/>
      <c r="BG3848" s="39"/>
      <c r="BH3848" s="39"/>
      <c r="BI3848" s="39"/>
      <c r="BJ3848" s="39"/>
      <c r="BK3848" s="39"/>
      <c r="BL3848" s="39"/>
      <c r="BM3848" s="39"/>
      <c r="BN3848" s="39"/>
      <c r="BO3848" s="39"/>
      <c r="BP3848" s="39"/>
      <c r="BQ3848" s="39"/>
      <c r="BR3848" s="39"/>
      <c r="BS3848" s="39"/>
      <c r="BT3848" s="39"/>
      <c r="BU3848" s="39"/>
      <c r="BV3848" s="39"/>
      <c r="BW3848" s="39"/>
      <c r="BX3848" s="39"/>
      <c r="BY3848" s="39"/>
      <c r="BZ3848" s="39"/>
      <c r="CA3848" s="39"/>
      <c r="CB3848" s="39"/>
      <c r="CC3848" s="39"/>
      <c r="CD3848" s="39"/>
      <c r="CE3848" s="39"/>
      <c r="CF3848" s="39"/>
      <c r="CG3848" s="39"/>
      <c r="CH3848" s="39"/>
      <c r="CI3848" s="39"/>
      <c r="CJ3848" s="39"/>
      <c r="CK3848" s="39"/>
      <c r="CL3848" s="39"/>
      <c r="CM3848" s="39"/>
      <c r="CN3848" s="39"/>
      <c r="CO3848" s="39"/>
      <c r="CP3848" s="39"/>
      <c r="CQ3848" s="39"/>
      <c r="CR3848" s="39"/>
      <c r="CS3848" s="39"/>
      <c r="CT3848" s="39"/>
      <c r="CU3848" s="39"/>
      <c r="CV3848" s="39"/>
      <c r="CW3848" s="39"/>
      <c r="CX3848" s="39"/>
      <c r="CY3848" s="39"/>
      <c r="CZ3848" s="39"/>
      <c r="DA3848" s="39"/>
      <c r="DB3848" s="39"/>
      <c r="DC3848" s="39"/>
      <c r="DD3848" s="39"/>
      <c r="DE3848" s="39"/>
      <c r="DF3848" s="39"/>
      <c r="DG3848" s="39"/>
      <c r="DH3848" s="39"/>
      <c r="DI3848" s="39"/>
      <c r="DJ3848" s="39"/>
      <c r="DK3848" s="39"/>
      <c r="DL3848" s="39"/>
      <c r="DM3848" s="39"/>
      <c r="DN3848" s="39"/>
      <c r="DO3848" s="39"/>
      <c r="DP3848" s="39"/>
      <c r="DQ3848" s="39"/>
      <c r="DR3848" s="39"/>
      <c r="DS3848" s="39"/>
      <c r="DT3848" s="39"/>
      <c r="DU3848" s="39"/>
      <c r="DV3848" s="39"/>
      <c r="DW3848" s="39"/>
      <c r="DX3848" s="39"/>
      <c r="DY3848" s="39"/>
      <c r="DZ3848" s="39"/>
      <c r="EA3848" s="39"/>
      <c r="EB3848" s="39"/>
      <c r="EC3848" s="39"/>
      <c r="ED3848" s="39"/>
      <c r="EE3848" s="39"/>
      <c r="EF3848" s="39"/>
      <c r="EG3848" s="39"/>
      <c r="EH3848" s="39"/>
      <c r="EI3848" s="39"/>
      <c r="EJ3848" s="39"/>
      <c r="EK3848" s="39"/>
      <c r="EL3848" s="39"/>
      <c r="EM3848" s="39"/>
      <c r="EN3848" s="39"/>
      <c r="EO3848" s="39"/>
      <c r="EP3848" s="39"/>
      <c r="EQ3848" s="39"/>
      <c r="ER3848" s="39"/>
      <c r="ES3848" s="39"/>
      <c r="ET3848" s="39"/>
      <c r="EU3848" s="39"/>
      <c r="EV3848" s="39"/>
      <c r="EW3848" s="39"/>
      <c r="EX3848" s="39"/>
      <c r="EY3848" s="39"/>
      <c r="EZ3848" s="39"/>
      <c r="FA3848" s="39"/>
      <c r="FB3848" s="39"/>
      <c r="FC3848" s="39"/>
      <c r="FD3848" s="39"/>
      <c r="FE3848" s="39"/>
      <c r="FF3848" s="39"/>
      <c r="FG3848" s="39"/>
      <c r="FH3848" s="39"/>
      <c r="FI3848" s="39"/>
      <c r="FJ3848" s="39"/>
    </row>
    <row r="3849" spans="1:166" x14ac:dyDescent="0.15">
      <c r="A3849" s="65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8"/>
      <c r="M3849" s="12"/>
      <c r="N3849" s="12"/>
      <c r="O3849" s="18"/>
      <c r="P3849" s="14"/>
      <c r="Q3849" s="27"/>
      <c r="R3849" s="14"/>
      <c r="S3849" s="4"/>
      <c r="T3849" s="5"/>
      <c r="U3849" s="10"/>
      <c r="V3849" s="10"/>
      <c r="W3849" s="10"/>
      <c r="X3849" s="50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0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  <c r="EY3849" s="1"/>
      <c r="EZ3849" s="1"/>
      <c r="FA3849" s="1"/>
      <c r="FB3849" s="1"/>
      <c r="FC3849" s="1"/>
      <c r="FD3849" s="1"/>
      <c r="FE3849" s="1"/>
      <c r="FF3849" s="1"/>
      <c r="FG3849" s="1"/>
      <c r="FH3849" s="1"/>
      <c r="FI3849" s="1"/>
      <c r="FJ3849" s="1"/>
    </row>
    <row r="3850" spans="1:166" x14ac:dyDescent="0.15">
      <c r="A3850" s="65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8"/>
      <c r="M3850" s="12"/>
      <c r="N3850" s="12"/>
      <c r="O3850" s="18"/>
      <c r="P3850" s="14"/>
      <c r="Q3850" s="27"/>
      <c r="R3850" s="14"/>
      <c r="S3850" s="4"/>
      <c r="T3850" s="5"/>
      <c r="U3850" s="10"/>
      <c r="V3850" s="10"/>
      <c r="W3850" s="10"/>
      <c r="X3850" s="50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0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  <c r="EX3850" s="1"/>
      <c r="EY3850" s="1"/>
      <c r="EZ3850" s="1"/>
      <c r="FA3850" s="1"/>
      <c r="FB3850" s="1"/>
      <c r="FC3850" s="1"/>
      <c r="FD3850" s="1"/>
      <c r="FE3850" s="1"/>
      <c r="FF3850" s="1"/>
      <c r="FG3850" s="1"/>
      <c r="FH3850" s="1"/>
      <c r="FI3850" s="1"/>
      <c r="FJ3850" s="1"/>
    </row>
    <row r="3851" spans="1:166" x14ac:dyDescent="0.15">
      <c r="A3851" s="65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8"/>
      <c r="M3851" s="12"/>
      <c r="N3851" s="12"/>
      <c r="O3851" s="18"/>
      <c r="P3851" s="14"/>
      <c r="Q3851" s="27"/>
      <c r="R3851" s="14"/>
      <c r="S3851" s="4"/>
      <c r="T3851" s="5"/>
      <c r="U3851" s="10"/>
      <c r="V3851" s="10"/>
      <c r="W3851" s="10"/>
      <c r="X3851" s="50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0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  <c r="EY3851" s="1"/>
      <c r="EZ3851" s="1"/>
      <c r="FA3851" s="1"/>
      <c r="FB3851" s="1"/>
      <c r="FC3851" s="1"/>
      <c r="FD3851" s="1"/>
      <c r="FE3851" s="1"/>
      <c r="FF3851" s="1"/>
      <c r="FG3851" s="1"/>
      <c r="FH3851" s="1"/>
      <c r="FI3851" s="1"/>
      <c r="FJ3851" s="1"/>
    </row>
    <row r="3852" spans="1:166" x14ac:dyDescent="0.15">
      <c r="A3852" s="65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8"/>
      <c r="M3852" s="12"/>
      <c r="N3852" s="12"/>
      <c r="O3852" s="18"/>
      <c r="P3852" s="14"/>
      <c r="Q3852" s="27"/>
      <c r="R3852" s="14"/>
      <c r="S3852" s="4"/>
      <c r="T3852" s="5"/>
      <c r="U3852" s="10"/>
      <c r="V3852" s="10"/>
      <c r="W3852" s="10"/>
      <c r="X3852" s="50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0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  <c r="EY3852" s="1"/>
      <c r="EZ3852" s="1"/>
      <c r="FA3852" s="1"/>
      <c r="FB3852" s="1"/>
      <c r="FC3852" s="1"/>
      <c r="FD3852" s="1"/>
      <c r="FE3852" s="1"/>
      <c r="FF3852" s="1"/>
      <c r="FG3852" s="1"/>
      <c r="FH3852" s="1"/>
      <c r="FI3852" s="1"/>
      <c r="FJ3852" s="1"/>
    </row>
    <row r="3853" spans="1:166" x14ac:dyDescent="0.15">
      <c r="A3853" s="65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8"/>
      <c r="M3853" s="12"/>
      <c r="N3853" s="12"/>
      <c r="O3853" s="18"/>
      <c r="P3853" s="14"/>
      <c r="Q3853" s="27"/>
      <c r="R3853" s="14"/>
      <c r="S3853" s="4"/>
      <c r="T3853" s="5"/>
      <c r="U3853" s="10"/>
      <c r="V3853" s="10"/>
      <c r="W3853" s="10"/>
      <c r="X3853" s="50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0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  <c r="EY3853" s="1"/>
      <c r="EZ3853" s="1"/>
      <c r="FA3853" s="1"/>
      <c r="FB3853" s="1"/>
      <c r="FC3853" s="1"/>
      <c r="FD3853" s="1"/>
      <c r="FE3853" s="1"/>
      <c r="FF3853" s="1"/>
      <c r="FG3853" s="1"/>
      <c r="FH3853" s="1"/>
      <c r="FI3853" s="1"/>
      <c r="FJ3853" s="1"/>
    </row>
    <row r="3854" spans="1:166" x14ac:dyDescent="0.15">
      <c r="A3854" s="65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8"/>
      <c r="M3854" s="12"/>
      <c r="N3854" s="12"/>
      <c r="O3854" s="18"/>
      <c r="P3854" s="14"/>
      <c r="Q3854" s="27"/>
      <c r="R3854" s="14"/>
      <c r="S3854" s="4"/>
      <c r="T3854" s="5"/>
      <c r="U3854" s="10"/>
      <c r="V3854" s="10"/>
      <c r="W3854" s="10"/>
      <c r="X3854" s="50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0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  <c r="EY3854" s="1"/>
      <c r="EZ3854" s="1"/>
      <c r="FA3854" s="1"/>
      <c r="FB3854" s="1"/>
      <c r="FC3854" s="1"/>
      <c r="FD3854" s="1"/>
      <c r="FE3854" s="1"/>
      <c r="FF3854" s="1"/>
      <c r="FG3854" s="1"/>
      <c r="FH3854" s="1"/>
      <c r="FI3854" s="1"/>
      <c r="FJ3854" s="1"/>
    </row>
    <row r="3855" spans="1:166" x14ac:dyDescent="0.15">
      <c r="A3855" s="65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8"/>
      <c r="M3855" s="12"/>
      <c r="N3855" s="12"/>
      <c r="O3855" s="18"/>
      <c r="P3855" s="14"/>
      <c r="Q3855" s="27"/>
      <c r="R3855" s="14"/>
      <c r="S3855" s="4"/>
      <c r="T3855" s="5"/>
      <c r="U3855" s="10"/>
      <c r="V3855" s="10"/>
      <c r="W3855" s="10"/>
      <c r="X3855" s="50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0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  <c r="EY3855" s="1"/>
      <c r="EZ3855" s="1"/>
      <c r="FA3855" s="1"/>
      <c r="FB3855" s="1"/>
      <c r="FC3855" s="1"/>
      <c r="FD3855" s="1"/>
      <c r="FE3855" s="1"/>
      <c r="FF3855" s="1"/>
      <c r="FG3855" s="1"/>
      <c r="FH3855" s="1"/>
      <c r="FI3855" s="1"/>
      <c r="FJ3855" s="1"/>
    </row>
    <row r="3856" spans="1:166" x14ac:dyDescent="0.15">
      <c r="A3856" s="65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8"/>
      <c r="M3856" s="12"/>
      <c r="N3856" s="12"/>
      <c r="O3856" s="18"/>
      <c r="P3856" s="14"/>
      <c r="Q3856" s="27"/>
      <c r="R3856" s="14"/>
      <c r="S3856" s="4"/>
      <c r="T3856" s="5"/>
      <c r="U3856" s="10"/>
      <c r="V3856" s="10"/>
      <c r="W3856" s="10"/>
      <c r="X3856" s="50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0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  <c r="EY3856" s="1"/>
      <c r="EZ3856" s="1"/>
      <c r="FA3856" s="1"/>
      <c r="FB3856" s="1"/>
      <c r="FC3856" s="1"/>
      <c r="FD3856" s="1"/>
      <c r="FE3856" s="1"/>
      <c r="FF3856" s="1"/>
      <c r="FG3856" s="1"/>
      <c r="FH3856" s="1"/>
      <c r="FI3856" s="1"/>
      <c r="FJ3856" s="1"/>
    </row>
    <row r="3857" spans="1:166" x14ac:dyDescent="0.15">
      <c r="A3857" s="65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8"/>
      <c r="M3857" s="12"/>
      <c r="N3857" s="12"/>
      <c r="O3857" s="18"/>
      <c r="P3857" s="14"/>
      <c r="Q3857" s="27"/>
      <c r="R3857" s="14"/>
      <c r="S3857" s="4"/>
      <c r="T3857" s="5"/>
      <c r="U3857" s="10"/>
      <c r="V3857" s="10"/>
      <c r="W3857" s="10"/>
      <c r="X3857" s="50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0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  <c r="EY3857" s="1"/>
      <c r="EZ3857" s="1"/>
      <c r="FA3857" s="1"/>
      <c r="FB3857" s="1"/>
      <c r="FC3857" s="1"/>
      <c r="FD3857" s="1"/>
      <c r="FE3857" s="1"/>
      <c r="FF3857" s="1"/>
      <c r="FG3857" s="1"/>
      <c r="FH3857" s="1"/>
      <c r="FI3857" s="1"/>
      <c r="FJ3857" s="1"/>
    </row>
    <row r="3858" spans="1:166" x14ac:dyDescent="0.15">
      <c r="A3858" s="65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8"/>
      <c r="M3858" s="12"/>
      <c r="N3858" s="12"/>
      <c r="O3858" s="18"/>
      <c r="P3858" s="14"/>
      <c r="Q3858" s="27"/>
      <c r="R3858" s="14"/>
      <c r="S3858" s="4"/>
      <c r="T3858" s="5"/>
      <c r="U3858" s="10"/>
      <c r="V3858" s="10"/>
      <c r="W3858" s="10"/>
      <c r="X3858" s="50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0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  <c r="EY3858" s="1"/>
      <c r="EZ3858" s="1"/>
      <c r="FA3858" s="1"/>
      <c r="FB3858" s="1"/>
      <c r="FC3858" s="1"/>
      <c r="FD3858" s="1"/>
      <c r="FE3858" s="1"/>
      <c r="FF3858" s="1"/>
      <c r="FG3858" s="1"/>
      <c r="FH3858" s="1"/>
      <c r="FI3858" s="1"/>
      <c r="FJ3858" s="1"/>
    </row>
    <row r="3859" spans="1:166" x14ac:dyDescent="0.15">
      <c r="A3859" s="65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8"/>
      <c r="M3859" s="12"/>
      <c r="N3859" s="12"/>
      <c r="O3859" s="18"/>
      <c r="P3859" s="14"/>
      <c r="Q3859" s="27"/>
      <c r="R3859" s="14"/>
      <c r="S3859" s="4"/>
      <c r="T3859" s="5"/>
      <c r="U3859" s="10"/>
      <c r="V3859" s="10"/>
      <c r="W3859" s="10"/>
      <c r="X3859" s="50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0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  <c r="EY3859" s="1"/>
      <c r="EZ3859" s="1"/>
      <c r="FA3859" s="1"/>
      <c r="FB3859" s="1"/>
      <c r="FC3859" s="1"/>
      <c r="FD3859" s="1"/>
      <c r="FE3859" s="1"/>
      <c r="FF3859" s="1"/>
      <c r="FG3859" s="1"/>
      <c r="FH3859" s="1"/>
      <c r="FI3859" s="1"/>
      <c r="FJ3859" s="1"/>
    </row>
    <row r="3860" spans="1:166" x14ac:dyDescent="0.15">
      <c r="A3860" s="65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8"/>
      <c r="M3860" s="12"/>
      <c r="N3860" s="12"/>
      <c r="O3860" s="18"/>
      <c r="P3860" s="14"/>
      <c r="Q3860" s="27"/>
      <c r="R3860" s="14"/>
      <c r="S3860" s="4"/>
      <c r="T3860" s="5"/>
      <c r="U3860" s="10"/>
      <c r="V3860" s="10"/>
      <c r="W3860" s="10"/>
      <c r="X3860" s="50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0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  <c r="EY3860" s="1"/>
      <c r="EZ3860" s="1"/>
      <c r="FA3860" s="1"/>
      <c r="FB3860" s="1"/>
      <c r="FC3860" s="1"/>
      <c r="FD3860" s="1"/>
      <c r="FE3860" s="1"/>
      <c r="FF3860" s="1"/>
      <c r="FG3860" s="1"/>
      <c r="FH3860" s="1"/>
      <c r="FI3860" s="1"/>
      <c r="FJ3860" s="1"/>
    </row>
    <row r="3861" spans="1:166" x14ac:dyDescent="0.15">
      <c r="A3861" s="65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8"/>
      <c r="M3861" s="12"/>
      <c r="N3861" s="12"/>
      <c r="O3861" s="18"/>
      <c r="P3861" s="14"/>
      <c r="Q3861" s="27"/>
      <c r="R3861" s="14"/>
      <c r="S3861" s="4"/>
      <c r="T3861" s="5"/>
      <c r="U3861" s="10"/>
      <c r="V3861" s="10"/>
      <c r="W3861" s="10"/>
      <c r="X3861" s="50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0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  <c r="EY3861" s="1"/>
      <c r="EZ3861" s="1"/>
      <c r="FA3861" s="1"/>
      <c r="FB3861" s="1"/>
      <c r="FC3861" s="1"/>
      <c r="FD3861" s="1"/>
      <c r="FE3861" s="1"/>
      <c r="FF3861" s="1"/>
      <c r="FG3861" s="1"/>
      <c r="FH3861" s="1"/>
      <c r="FI3861" s="1"/>
      <c r="FJ3861" s="1"/>
    </row>
    <row r="3862" spans="1:166" x14ac:dyDescent="0.15">
      <c r="A3862" s="65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8"/>
      <c r="M3862" s="12"/>
      <c r="N3862" s="12"/>
      <c r="O3862" s="18"/>
      <c r="P3862" s="14"/>
      <c r="Q3862" s="27"/>
      <c r="R3862" s="14"/>
      <c r="S3862" s="4"/>
      <c r="T3862" s="5"/>
      <c r="U3862" s="10"/>
      <c r="V3862" s="10"/>
      <c r="W3862" s="10"/>
      <c r="X3862" s="50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0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  <c r="EY3862" s="1"/>
      <c r="EZ3862" s="1"/>
      <c r="FA3862" s="1"/>
      <c r="FB3862" s="1"/>
      <c r="FC3862" s="1"/>
      <c r="FD3862" s="1"/>
      <c r="FE3862" s="1"/>
      <c r="FF3862" s="1"/>
      <c r="FG3862" s="1"/>
      <c r="FH3862" s="1"/>
      <c r="FI3862" s="1"/>
      <c r="FJ3862" s="1"/>
    </row>
    <row r="3863" spans="1:166" x14ac:dyDescent="0.15">
      <c r="A3863" s="65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8"/>
      <c r="M3863" s="12"/>
      <c r="N3863" s="12"/>
      <c r="O3863" s="18"/>
      <c r="P3863" s="14"/>
      <c r="Q3863" s="27"/>
      <c r="R3863" s="14"/>
      <c r="S3863" s="4"/>
      <c r="T3863" s="5"/>
      <c r="U3863" s="10"/>
      <c r="V3863" s="10"/>
      <c r="W3863" s="10"/>
      <c r="X3863" s="50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0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  <c r="EY3863" s="1"/>
      <c r="EZ3863" s="1"/>
      <c r="FA3863" s="1"/>
      <c r="FB3863" s="1"/>
      <c r="FC3863" s="1"/>
      <c r="FD3863" s="1"/>
      <c r="FE3863" s="1"/>
      <c r="FF3863" s="1"/>
      <c r="FG3863" s="1"/>
      <c r="FH3863" s="1"/>
      <c r="FI3863" s="1"/>
      <c r="FJ3863" s="1"/>
    </row>
    <row r="3864" spans="1:166" x14ac:dyDescent="0.15">
      <c r="A3864" s="65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8"/>
      <c r="M3864" s="12"/>
      <c r="N3864" s="12"/>
      <c r="O3864" s="18"/>
      <c r="P3864" s="14"/>
      <c r="Q3864" s="27"/>
      <c r="R3864" s="14"/>
      <c r="S3864" s="4"/>
      <c r="T3864" s="5"/>
      <c r="U3864" s="10"/>
      <c r="V3864" s="10"/>
      <c r="W3864" s="10"/>
      <c r="X3864" s="50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0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  <c r="EY3864" s="1"/>
      <c r="EZ3864" s="1"/>
      <c r="FA3864" s="1"/>
      <c r="FB3864" s="1"/>
      <c r="FC3864" s="1"/>
      <c r="FD3864" s="1"/>
      <c r="FE3864" s="1"/>
      <c r="FF3864" s="1"/>
      <c r="FG3864" s="1"/>
      <c r="FH3864" s="1"/>
      <c r="FI3864" s="1"/>
      <c r="FJ3864" s="1"/>
    </row>
    <row r="3865" spans="1:166" x14ac:dyDescent="0.15">
      <c r="A3865" s="65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8"/>
      <c r="M3865" s="12"/>
      <c r="N3865" s="12"/>
      <c r="O3865" s="18"/>
      <c r="P3865" s="14"/>
      <c r="Q3865" s="27"/>
      <c r="R3865" s="14"/>
      <c r="S3865" s="4"/>
      <c r="T3865" s="5"/>
      <c r="U3865" s="10"/>
      <c r="V3865" s="10"/>
      <c r="W3865" s="10"/>
      <c r="X3865" s="50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0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  <c r="EY3865" s="1"/>
      <c r="EZ3865" s="1"/>
      <c r="FA3865" s="1"/>
      <c r="FB3865" s="1"/>
      <c r="FC3865" s="1"/>
      <c r="FD3865" s="1"/>
      <c r="FE3865" s="1"/>
      <c r="FF3865" s="1"/>
      <c r="FG3865" s="1"/>
      <c r="FH3865" s="1"/>
      <c r="FI3865" s="1"/>
      <c r="FJ3865" s="1"/>
    </row>
    <row r="3866" spans="1:166" x14ac:dyDescent="0.15">
      <c r="A3866" s="65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8"/>
      <c r="M3866" s="12"/>
      <c r="N3866" s="12"/>
      <c r="O3866" s="18"/>
      <c r="P3866" s="14"/>
      <c r="Q3866" s="27"/>
      <c r="R3866" s="14"/>
      <c r="S3866" s="4"/>
      <c r="T3866" s="5"/>
      <c r="U3866" s="10"/>
      <c r="V3866" s="10"/>
      <c r="W3866" s="10"/>
      <c r="X3866" s="50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0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  <c r="EY3866" s="1"/>
      <c r="EZ3866" s="1"/>
      <c r="FA3866" s="1"/>
      <c r="FB3866" s="1"/>
      <c r="FC3866" s="1"/>
      <c r="FD3866" s="1"/>
      <c r="FE3866" s="1"/>
      <c r="FF3866" s="1"/>
      <c r="FG3866" s="1"/>
      <c r="FH3866" s="1"/>
      <c r="FI3866" s="1"/>
      <c r="FJ3866" s="1"/>
    </row>
    <row r="3867" spans="1:166" x14ac:dyDescent="0.15">
      <c r="A3867" s="65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8"/>
      <c r="M3867" s="12"/>
      <c r="N3867" s="12"/>
      <c r="O3867" s="18"/>
      <c r="P3867" s="14"/>
      <c r="Q3867" s="27"/>
      <c r="R3867" s="14"/>
      <c r="S3867" s="4"/>
      <c r="T3867" s="5"/>
      <c r="U3867" s="10"/>
      <c r="V3867" s="10"/>
      <c r="W3867" s="10"/>
      <c r="X3867" s="50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0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  <c r="EY3867" s="1"/>
      <c r="EZ3867" s="1"/>
      <c r="FA3867" s="1"/>
      <c r="FB3867" s="1"/>
      <c r="FC3867" s="1"/>
      <c r="FD3867" s="1"/>
      <c r="FE3867" s="1"/>
      <c r="FF3867" s="1"/>
      <c r="FG3867" s="1"/>
      <c r="FH3867" s="1"/>
      <c r="FI3867" s="1"/>
      <c r="FJ3867" s="1"/>
    </row>
    <row r="3868" spans="1:166" x14ac:dyDescent="0.15">
      <c r="A3868" s="65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8"/>
      <c r="M3868" s="12"/>
      <c r="N3868" s="12"/>
      <c r="O3868" s="18"/>
      <c r="P3868" s="14"/>
      <c r="Q3868" s="27"/>
      <c r="R3868" s="14"/>
      <c r="S3868" s="4"/>
      <c r="T3868" s="5"/>
      <c r="U3868" s="10"/>
      <c r="V3868" s="10"/>
      <c r="W3868" s="10"/>
      <c r="X3868" s="50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0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  <c r="EY3868" s="1"/>
      <c r="EZ3868" s="1"/>
      <c r="FA3868" s="1"/>
      <c r="FB3868" s="1"/>
      <c r="FC3868" s="1"/>
      <c r="FD3868" s="1"/>
      <c r="FE3868" s="1"/>
      <c r="FF3868" s="1"/>
      <c r="FG3868" s="1"/>
      <c r="FH3868" s="1"/>
      <c r="FI3868" s="1"/>
      <c r="FJ3868" s="1"/>
    </row>
    <row r="3869" spans="1:166" x14ac:dyDescent="0.15">
      <c r="A3869" s="65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8"/>
      <c r="M3869" s="12"/>
      <c r="N3869" s="12"/>
      <c r="O3869" s="18"/>
      <c r="P3869" s="14"/>
      <c r="Q3869" s="27"/>
      <c r="R3869" s="14"/>
      <c r="S3869" s="4"/>
      <c r="T3869" s="5"/>
      <c r="U3869" s="10"/>
      <c r="V3869" s="10"/>
      <c r="W3869" s="10"/>
      <c r="X3869" s="50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0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  <c r="EY3869" s="1"/>
      <c r="EZ3869" s="1"/>
      <c r="FA3869" s="1"/>
      <c r="FB3869" s="1"/>
      <c r="FC3869" s="1"/>
      <c r="FD3869" s="1"/>
      <c r="FE3869" s="1"/>
      <c r="FF3869" s="1"/>
      <c r="FG3869" s="1"/>
      <c r="FH3869" s="1"/>
      <c r="FI3869" s="1"/>
      <c r="FJ3869" s="1"/>
    </row>
    <row r="3870" spans="1:166" x14ac:dyDescent="0.15">
      <c r="A3870" s="65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8"/>
      <c r="M3870" s="12"/>
      <c r="N3870" s="12"/>
      <c r="O3870" s="18"/>
      <c r="P3870" s="14"/>
      <c r="Q3870" s="27"/>
      <c r="R3870" s="14"/>
      <c r="S3870" s="4"/>
      <c r="T3870" s="5"/>
      <c r="U3870" s="10"/>
      <c r="V3870" s="10"/>
      <c r="W3870" s="10"/>
      <c r="X3870" s="50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0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  <c r="EY3870" s="1"/>
      <c r="EZ3870" s="1"/>
      <c r="FA3870" s="1"/>
      <c r="FB3870" s="1"/>
      <c r="FC3870" s="1"/>
      <c r="FD3870" s="1"/>
      <c r="FE3870" s="1"/>
      <c r="FF3870" s="1"/>
      <c r="FG3870" s="1"/>
      <c r="FH3870" s="1"/>
      <c r="FI3870" s="1"/>
      <c r="FJ3870" s="1"/>
    </row>
    <row r="3871" spans="1:166" x14ac:dyDescent="0.15">
      <c r="A3871" s="65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8"/>
      <c r="M3871" s="12"/>
      <c r="N3871" s="12"/>
      <c r="O3871" s="18"/>
      <c r="P3871" s="14"/>
      <c r="Q3871" s="27"/>
      <c r="R3871" s="14"/>
      <c r="S3871" s="4"/>
      <c r="T3871" s="5"/>
      <c r="U3871" s="10"/>
      <c r="V3871" s="10"/>
      <c r="W3871" s="10"/>
      <c r="X3871" s="50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0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  <c r="EY3871" s="1"/>
      <c r="EZ3871" s="1"/>
      <c r="FA3871" s="1"/>
      <c r="FB3871" s="1"/>
      <c r="FC3871" s="1"/>
      <c r="FD3871" s="1"/>
      <c r="FE3871" s="1"/>
      <c r="FF3871" s="1"/>
      <c r="FG3871" s="1"/>
      <c r="FH3871" s="1"/>
      <c r="FI3871" s="1"/>
      <c r="FJ3871" s="1"/>
    </row>
    <row r="3872" spans="1:166" x14ac:dyDescent="0.15">
      <c r="A3872" s="65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8"/>
      <c r="M3872" s="12"/>
      <c r="N3872" s="12"/>
      <c r="O3872" s="18"/>
      <c r="P3872" s="14"/>
      <c r="Q3872" s="27"/>
      <c r="R3872" s="14"/>
      <c r="S3872" s="4"/>
      <c r="T3872" s="5"/>
      <c r="U3872" s="10"/>
      <c r="V3872" s="10"/>
      <c r="W3872" s="10"/>
      <c r="X3872" s="50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0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  <c r="EY3872" s="1"/>
      <c r="EZ3872" s="1"/>
      <c r="FA3872" s="1"/>
      <c r="FB3872" s="1"/>
      <c r="FC3872" s="1"/>
      <c r="FD3872" s="1"/>
      <c r="FE3872" s="1"/>
      <c r="FF3872" s="1"/>
      <c r="FG3872" s="1"/>
      <c r="FH3872" s="1"/>
      <c r="FI3872" s="1"/>
      <c r="FJ3872" s="1"/>
    </row>
    <row r="3873" spans="1:166" x14ac:dyDescent="0.15">
      <c r="A3873" s="65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8"/>
      <c r="M3873" s="12"/>
      <c r="N3873" s="12"/>
      <c r="O3873" s="18"/>
      <c r="P3873" s="14"/>
      <c r="Q3873" s="27"/>
      <c r="R3873" s="14"/>
      <c r="S3873" s="4"/>
      <c r="T3873" s="5"/>
      <c r="U3873" s="10"/>
      <c r="V3873" s="10"/>
      <c r="W3873" s="10"/>
      <c r="X3873" s="50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0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  <c r="EY3873" s="1"/>
      <c r="EZ3873" s="1"/>
      <c r="FA3873" s="1"/>
      <c r="FB3873" s="1"/>
      <c r="FC3873" s="1"/>
      <c r="FD3873" s="1"/>
      <c r="FE3873" s="1"/>
      <c r="FF3873" s="1"/>
      <c r="FG3873" s="1"/>
      <c r="FH3873" s="1"/>
      <c r="FI3873" s="1"/>
      <c r="FJ3873" s="1"/>
    </row>
    <row r="3874" spans="1:166" x14ac:dyDescent="0.15">
      <c r="A3874" s="65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8"/>
      <c r="M3874" s="12"/>
      <c r="N3874" s="12"/>
      <c r="O3874" s="18"/>
      <c r="P3874" s="14"/>
      <c r="Q3874" s="27"/>
      <c r="R3874" s="14"/>
      <c r="S3874" s="4"/>
      <c r="T3874" s="5"/>
      <c r="U3874" s="10"/>
      <c r="V3874" s="10"/>
      <c r="W3874" s="10"/>
      <c r="X3874" s="50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0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  <c r="EY3874" s="1"/>
      <c r="EZ3874" s="1"/>
      <c r="FA3874" s="1"/>
      <c r="FB3874" s="1"/>
      <c r="FC3874" s="1"/>
      <c r="FD3874" s="1"/>
      <c r="FE3874" s="1"/>
      <c r="FF3874" s="1"/>
      <c r="FG3874" s="1"/>
      <c r="FH3874" s="1"/>
      <c r="FI3874" s="1"/>
      <c r="FJ3874" s="1"/>
    </row>
    <row r="3875" spans="1:166" x14ac:dyDescent="0.15">
      <c r="A3875" s="65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8"/>
      <c r="M3875" s="12"/>
      <c r="N3875" s="12"/>
      <c r="O3875" s="18"/>
      <c r="P3875" s="14"/>
      <c r="Q3875" s="27"/>
      <c r="R3875" s="14"/>
      <c r="S3875" s="4"/>
      <c r="T3875" s="5"/>
      <c r="U3875" s="10"/>
      <c r="V3875" s="10"/>
      <c r="W3875" s="10"/>
      <c r="X3875" s="50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0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  <c r="EY3875" s="1"/>
      <c r="EZ3875" s="1"/>
      <c r="FA3875" s="1"/>
      <c r="FB3875" s="1"/>
      <c r="FC3875" s="1"/>
      <c r="FD3875" s="1"/>
      <c r="FE3875" s="1"/>
      <c r="FF3875" s="1"/>
      <c r="FG3875" s="1"/>
      <c r="FH3875" s="1"/>
      <c r="FI3875" s="1"/>
      <c r="FJ3875" s="1"/>
    </row>
    <row r="3876" spans="1:166" x14ac:dyDescent="0.15">
      <c r="A3876" s="65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8"/>
      <c r="M3876" s="12"/>
      <c r="N3876" s="12"/>
      <c r="O3876" s="18"/>
      <c r="P3876" s="14"/>
      <c r="Q3876" s="27"/>
      <c r="R3876" s="14"/>
      <c r="S3876" s="4"/>
      <c r="T3876" s="5"/>
      <c r="U3876" s="10"/>
      <c r="V3876" s="10"/>
      <c r="W3876" s="10"/>
      <c r="X3876" s="50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0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  <c r="EY3876" s="1"/>
      <c r="EZ3876" s="1"/>
      <c r="FA3876" s="1"/>
      <c r="FB3876" s="1"/>
      <c r="FC3876" s="1"/>
      <c r="FD3876" s="1"/>
      <c r="FE3876" s="1"/>
      <c r="FF3876" s="1"/>
      <c r="FG3876" s="1"/>
      <c r="FH3876" s="1"/>
      <c r="FI3876" s="1"/>
      <c r="FJ3876" s="1"/>
    </row>
    <row r="3877" spans="1:166" x14ac:dyDescent="0.15">
      <c r="A3877" s="65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8"/>
      <c r="M3877" s="12"/>
      <c r="N3877" s="12"/>
      <c r="O3877" s="18"/>
      <c r="P3877" s="14"/>
      <c r="Q3877" s="27"/>
      <c r="R3877" s="14"/>
      <c r="S3877" s="4"/>
      <c r="T3877" s="5"/>
      <c r="U3877" s="10"/>
      <c r="V3877" s="10"/>
      <c r="W3877" s="10"/>
      <c r="X3877" s="50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0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  <c r="EY3877" s="1"/>
      <c r="EZ3877" s="1"/>
      <c r="FA3877" s="1"/>
      <c r="FB3877" s="1"/>
      <c r="FC3877" s="1"/>
      <c r="FD3877" s="1"/>
      <c r="FE3877" s="1"/>
      <c r="FF3877" s="1"/>
      <c r="FG3877" s="1"/>
      <c r="FH3877" s="1"/>
      <c r="FI3877" s="1"/>
      <c r="FJ3877" s="1"/>
    </row>
    <row r="3878" spans="1:166" x14ac:dyDescent="0.15">
      <c r="A3878" s="65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8"/>
      <c r="M3878" s="12"/>
      <c r="N3878" s="12"/>
      <c r="O3878" s="18"/>
      <c r="P3878" s="14"/>
      <c r="Q3878" s="27"/>
      <c r="R3878" s="14"/>
      <c r="S3878" s="4"/>
      <c r="T3878" s="5"/>
      <c r="U3878" s="10"/>
      <c r="V3878" s="10"/>
      <c r="W3878" s="10"/>
      <c r="X3878" s="50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0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  <c r="EY3878" s="1"/>
      <c r="EZ3878" s="1"/>
      <c r="FA3878" s="1"/>
      <c r="FB3878" s="1"/>
      <c r="FC3878" s="1"/>
      <c r="FD3878" s="1"/>
      <c r="FE3878" s="1"/>
      <c r="FF3878" s="1"/>
      <c r="FG3878" s="1"/>
      <c r="FH3878" s="1"/>
      <c r="FI3878" s="1"/>
      <c r="FJ3878" s="1"/>
    </row>
    <row r="3879" spans="1:166" x14ac:dyDescent="0.15">
      <c r="A3879" s="65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8"/>
      <c r="M3879" s="12"/>
      <c r="N3879" s="12"/>
      <c r="O3879" s="18"/>
      <c r="P3879" s="14"/>
      <c r="Q3879" s="27"/>
      <c r="R3879" s="14"/>
      <c r="S3879" s="4"/>
      <c r="T3879" s="5"/>
      <c r="U3879" s="10"/>
      <c r="V3879" s="10"/>
      <c r="W3879" s="10"/>
      <c r="X3879" s="50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0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  <c r="EY3879" s="1"/>
      <c r="EZ3879" s="1"/>
      <c r="FA3879" s="1"/>
      <c r="FB3879" s="1"/>
      <c r="FC3879" s="1"/>
      <c r="FD3879" s="1"/>
      <c r="FE3879" s="1"/>
      <c r="FF3879" s="1"/>
      <c r="FG3879" s="1"/>
      <c r="FH3879" s="1"/>
      <c r="FI3879" s="1"/>
      <c r="FJ3879" s="1"/>
    </row>
    <row r="3880" spans="1:166" x14ac:dyDescent="0.15">
      <c r="A3880" s="65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8"/>
      <c r="M3880" s="12"/>
      <c r="N3880" s="12"/>
      <c r="O3880" s="18"/>
      <c r="P3880" s="14"/>
      <c r="Q3880" s="27"/>
      <c r="R3880" s="14"/>
      <c r="S3880" s="4"/>
      <c r="T3880" s="5"/>
      <c r="U3880" s="10"/>
      <c r="V3880" s="10"/>
      <c r="W3880" s="10"/>
      <c r="X3880" s="50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0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  <c r="EY3880" s="1"/>
      <c r="EZ3880" s="1"/>
      <c r="FA3880" s="1"/>
      <c r="FB3880" s="1"/>
      <c r="FC3880" s="1"/>
      <c r="FD3880" s="1"/>
      <c r="FE3880" s="1"/>
      <c r="FF3880" s="1"/>
      <c r="FG3880" s="1"/>
      <c r="FH3880" s="1"/>
      <c r="FI3880" s="1"/>
      <c r="FJ3880" s="1"/>
    </row>
    <row r="3881" spans="1:166" x14ac:dyDescent="0.15">
      <c r="A3881" s="65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8"/>
      <c r="M3881" s="12"/>
      <c r="N3881" s="12"/>
      <c r="O3881" s="18"/>
      <c r="P3881" s="14"/>
      <c r="Q3881" s="27"/>
      <c r="R3881" s="14"/>
      <c r="S3881" s="4"/>
      <c r="T3881" s="5"/>
      <c r="U3881" s="10"/>
      <c r="V3881" s="10"/>
      <c r="W3881" s="10"/>
      <c r="X3881" s="50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0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  <c r="EY3881" s="1"/>
      <c r="EZ3881" s="1"/>
      <c r="FA3881" s="1"/>
      <c r="FB3881" s="1"/>
      <c r="FC3881" s="1"/>
      <c r="FD3881" s="1"/>
      <c r="FE3881" s="1"/>
      <c r="FF3881" s="1"/>
      <c r="FG3881" s="1"/>
      <c r="FH3881" s="1"/>
      <c r="FI3881" s="1"/>
      <c r="FJ3881" s="1"/>
    </row>
    <row r="3882" spans="1:166" x14ac:dyDescent="0.15">
      <c r="A3882" s="65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8"/>
      <c r="M3882" s="12"/>
      <c r="N3882" s="12"/>
      <c r="O3882" s="18"/>
      <c r="P3882" s="14"/>
      <c r="Q3882" s="27"/>
      <c r="R3882" s="14"/>
      <c r="S3882" s="4"/>
      <c r="T3882" s="5"/>
      <c r="U3882" s="10"/>
      <c r="V3882" s="10"/>
      <c r="W3882" s="10"/>
      <c r="X3882" s="50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0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  <c r="EY3882" s="1"/>
      <c r="EZ3882" s="1"/>
      <c r="FA3882" s="1"/>
      <c r="FB3882" s="1"/>
      <c r="FC3882" s="1"/>
      <c r="FD3882" s="1"/>
      <c r="FE3882" s="1"/>
      <c r="FF3882" s="1"/>
      <c r="FG3882" s="1"/>
      <c r="FH3882" s="1"/>
      <c r="FI3882" s="1"/>
      <c r="FJ3882" s="1"/>
    </row>
    <row r="3883" spans="1:166" x14ac:dyDescent="0.15">
      <c r="A3883" s="65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8"/>
      <c r="M3883" s="12"/>
      <c r="N3883" s="12"/>
      <c r="O3883" s="18"/>
      <c r="P3883" s="14"/>
      <c r="Q3883" s="27"/>
      <c r="R3883" s="14"/>
      <c r="S3883" s="4"/>
      <c r="T3883" s="5"/>
      <c r="U3883" s="10"/>
      <c r="V3883" s="10"/>
      <c r="W3883" s="10"/>
      <c r="X3883" s="50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0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  <c r="EY3883" s="1"/>
      <c r="EZ3883" s="1"/>
      <c r="FA3883" s="1"/>
      <c r="FB3883" s="1"/>
      <c r="FC3883" s="1"/>
      <c r="FD3883" s="1"/>
      <c r="FE3883" s="1"/>
      <c r="FF3883" s="1"/>
      <c r="FG3883" s="1"/>
      <c r="FH3883" s="1"/>
      <c r="FI3883" s="1"/>
      <c r="FJ3883" s="1"/>
    </row>
    <row r="3884" spans="1:166" x14ac:dyDescent="0.15">
      <c r="A3884" s="65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8"/>
      <c r="M3884" s="12"/>
      <c r="N3884" s="12"/>
      <c r="O3884" s="18"/>
      <c r="P3884" s="14"/>
      <c r="Q3884" s="27"/>
      <c r="R3884" s="14"/>
      <c r="S3884" s="4"/>
      <c r="T3884" s="5"/>
      <c r="U3884" s="10"/>
      <c r="V3884" s="10"/>
      <c r="W3884" s="10"/>
      <c r="X3884" s="50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0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  <c r="EY3884" s="1"/>
      <c r="EZ3884" s="1"/>
      <c r="FA3884" s="1"/>
      <c r="FB3884" s="1"/>
      <c r="FC3884" s="1"/>
      <c r="FD3884" s="1"/>
      <c r="FE3884" s="1"/>
      <c r="FF3884" s="1"/>
      <c r="FG3884" s="1"/>
      <c r="FH3884" s="1"/>
      <c r="FI3884" s="1"/>
      <c r="FJ3884" s="1"/>
    </row>
    <row r="3885" spans="1:166" x14ac:dyDescent="0.15">
      <c r="A3885" s="65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8"/>
      <c r="M3885" s="12"/>
      <c r="N3885" s="12"/>
      <c r="O3885" s="18"/>
      <c r="P3885" s="14"/>
      <c r="Q3885" s="27"/>
      <c r="R3885" s="14"/>
      <c r="S3885" s="4"/>
      <c r="T3885" s="5"/>
      <c r="U3885" s="10"/>
      <c r="V3885" s="10"/>
      <c r="W3885" s="10"/>
      <c r="X3885" s="50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0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  <c r="EY3885" s="1"/>
      <c r="EZ3885" s="1"/>
      <c r="FA3885" s="1"/>
      <c r="FB3885" s="1"/>
      <c r="FC3885" s="1"/>
      <c r="FD3885" s="1"/>
      <c r="FE3885" s="1"/>
      <c r="FF3885" s="1"/>
      <c r="FG3885" s="1"/>
      <c r="FH3885" s="1"/>
      <c r="FI3885" s="1"/>
      <c r="FJ3885" s="1"/>
    </row>
    <row r="3886" spans="1:166" x14ac:dyDescent="0.15">
      <c r="A3886" s="65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8"/>
      <c r="M3886" s="12"/>
      <c r="N3886" s="12"/>
      <c r="O3886" s="18"/>
      <c r="P3886" s="14"/>
      <c r="Q3886" s="27"/>
      <c r="R3886" s="14"/>
      <c r="S3886" s="4"/>
      <c r="T3886" s="5"/>
      <c r="U3886" s="10"/>
      <c r="V3886" s="10"/>
      <c r="W3886" s="10"/>
      <c r="X3886" s="50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0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  <c r="EY3886" s="1"/>
      <c r="EZ3886" s="1"/>
      <c r="FA3886" s="1"/>
      <c r="FB3886" s="1"/>
      <c r="FC3886" s="1"/>
      <c r="FD3886" s="1"/>
      <c r="FE3886" s="1"/>
      <c r="FF3886" s="1"/>
      <c r="FG3886" s="1"/>
      <c r="FH3886" s="1"/>
      <c r="FI3886" s="1"/>
      <c r="FJ3886" s="1"/>
    </row>
    <row r="3887" spans="1:166" x14ac:dyDescent="0.15">
      <c r="A3887" s="65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8"/>
      <c r="M3887" s="12"/>
      <c r="N3887" s="12"/>
      <c r="O3887" s="18"/>
      <c r="P3887" s="14"/>
      <c r="Q3887" s="27"/>
      <c r="R3887" s="14"/>
      <c r="S3887" s="4"/>
      <c r="T3887" s="5"/>
      <c r="U3887" s="10"/>
      <c r="V3887" s="10"/>
      <c r="W3887" s="10"/>
      <c r="X3887" s="50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0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  <c r="EY3887" s="1"/>
      <c r="EZ3887" s="1"/>
      <c r="FA3887" s="1"/>
      <c r="FB3887" s="1"/>
      <c r="FC3887" s="1"/>
      <c r="FD3887" s="1"/>
      <c r="FE3887" s="1"/>
      <c r="FF3887" s="1"/>
      <c r="FG3887" s="1"/>
      <c r="FH3887" s="1"/>
      <c r="FI3887" s="1"/>
      <c r="FJ3887" s="1"/>
    </row>
    <row r="3888" spans="1:166" x14ac:dyDescent="0.15">
      <c r="A3888" s="65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8"/>
      <c r="M3888" s="12"/>
      <c r="N3888" s="12"/>
      <c r="O3888" s="18"/>
      <c r="P3888" s="14"/>
      <c r="Q3888" s="27"/>
      <c r="R3888" s="14"/>
      <c r="S3888" s="4"/>
      <c r="T3888" s="5"/>
      <c r="U3888" s="10"/>
      <c r="V3888" s="10"/>
      <c r="W3888" s="10"/>
      <c r="X3888" s="50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0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  <c r="EY3888" s="1"/>
      <c r="EZ3888" s="1"/>
      <c r="FA3888" s="1"/>
      <c r="FB3888" s="1"/>
      <c r="FC3888" s="1"/>
      <c r="FD3888" s="1"/>
      <c r="FE3888" s="1"/>
      <c r="FF3888" s="1"/>
      <c r="FG3888" s="1"/>
      <c r="FH3888" s="1"/>
      <c r="FI3888" s="1"/>
      <c r="FJ3888" s="1"/>
    </row>
    <row r="3889" spans="1:166" x14ac:dyDescent="0.15">
      <c r="A3889" s="65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8"/>
      <c r="M3889" s="12"/>
      <c r="N3889" s="12"/>
      <c r="O3889" s="18"/>
      <c r="P3889" s="14"/>
      <c r="Q3889" s="27"/>
      <c r="R3889" s="14"/>
      <c r="S3889" s="4"/>
      <c r="T3889" s="5"/>
      <c r="U3889" s="10"/>
      <c r="V3889" s="10"/>
      <c r="W3889" s="10"/>
      <c r="X3889" s="50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0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  <c r="EY3889" s="1"/>
      <c r="EZ3889" s="1"/>
      <c r="FA3889" s="1"/>
      <c r="FB3889" s="1"/>
      <c r="FC3889" s="1"/>
      <c r="FD3889" s="1"/>
      <c r="FE3889" s="1"/>
      <c r="FF3889" s="1"/>
      <c r="FG3889" s="1"/>
      <c r="FH3889" s="1"/>
      <c r="FI3889" s="1"/>
      <c r="FJ3889" s="1"/>
    </row>
    <row r="3890" spans="1:166" x14ac:dyDescent="0.15">
      <c r="A3890" s="65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8"/>
      <c r="M3890" s="12"/>
      <c r="N3890" s="12"/>
      <c r="O3890" s="18"/>
      <c r="P3890" s="14"/>
      <c r="Q3890" s="27"/>
      <c r="R3890" s="14"/>
      <c r="S3890" s="4"/>
      <c r="T3890" s="5"/>
      <c r="U3890" s="10"/>
      <c r="V3890" s="10"/>
      <c r="W3890" s="10"/>
      <c r="X3890" s="50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0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  <c r="EY3890" s="1"/>
      <c r="EZ3890" s="1"/>
      <c r="FA3890" s="1"/>
      <c r="FB3890" s="1"/>
      <c r="FC3890" s="1"/>
      <c r="FD3890" s="1"/>
      <c r="FE3890" s="1"/>
      <c r="FF3890" s="1"/>
      <c r="FG3890" s="1"/>
      <c r="FH3890" s="1"/>
      <c r="FI3890" s="1"/>
      <c r="FJ3890" s="1"/>
    </row>
    <row r="3891" spans="1:166" x14ac:dyDescent="0.15">
      <c r="A3891" s="65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8"/>
      <c r="M3891" s="12"/>
      <c r="N3891" s="12"/>
      <c r="O3891" s="18"/>
      <c r="P3891" s="14"/>
      <c r="Q3891" s="27"/>
      <c r="R3891" s="14"/>
      <c r="S3891" s="4"/>
      <c r="T3891" s="5"/>
      <c r="U3891" s="10"/>
      <c r="V3891" s="10"/>
      <c r="W3891" s="10"/>
      <c r="X3891" s="50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0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  <c r="EY3891" s="1"/>
      <c r="EZ3891" s="1"/>
      <c r="FA3891" s="1"/>
      <c r="FB3891" s="1"/>
      <c r="FC3891" s="1"/>
      <c r="FD3891" s="1"/>
      <c r="FE3891" s="1"/>
      <c r="FF3891" s="1"/>
      <c r="FG3891" s="1"/>
      <c r="FH3891" s="1"/>
      <c r="FI3891" s="1"/>
      <c r="FJ3891" s="1"/>
    </row>
    <row r="3892" spans="1:166" x14ac:dyDescent="0.15">
      <c r="A3892" s="65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8"/>
      <c r="M3892" s="12"/>
      <c r="N3892" s="12"/>
      <c r="O3892" s="18"/>
      <c r="P3892" s="14"/>
      <c r="Q3892" s="27"/>
      <c r="R3892" s="14"/>
      <c r="S3892" s="4"/>
      <c r="T3892" s="5"/>
      <c r="U3892" s="10"/>
      <c r="V3892" s="10"/>
      <c r="W3892" s="10"/>
      <c r="X3892" s="50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0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  <c r="EY3892" s="1"/>
      <c r="EZ3892" s="1"/>
      <c r="FA3892" s="1"/>
      <c r="FB3892" s="1"/>
      <c r="FC3892" s="1"/>
      <c r="FD3892" s="1"/>
      <c r="FE3892" s="1"/>
      <c r="FF3892" s="1"/>
      <c r="FG3892" s="1"/>
      <c r="FH3892" s="1"/>
      <c r="FI3892" s="1"/>
      <c r="FJ3892" s="1"/>
    </row>
    <row r="3893" spans="1:166" x14ac:dyDescent="0.15">
      <c r="A3893" s="65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8"/>
      <c r="M3893" s="12"/>
      <c r="N3893" s="12"/>
      <c r="O3893" s="18"/>
      <c r="P3893" s="14"/>
      <c r="Q3893" s="27"/>
      <c r="R3893" s="14"/>
      <c r="S3893" s="4"/>
      <c r="T3893" s="5"/>
      <c r="U3893" s="10"/>
      <c r="V3893" s="10"/>
      <c r="W3893" s="10"/>
      <c r="X3893" s="50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0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  <c r="EY3893" s="1"/>
      <c r="EZ3893" s="1"/>
      <c r="FA3893" s="1"/>
      <c r="FB3893" s="1"/>
      <c r="FC3893" s="1"/>
      <c r="FD3893" s="1"/>
      <c r="FE3893" s="1"/>
      <c r="FF3893" s="1"/>
      <c r="FG3893" s="1"/>
      <c r="FH3893" s="1"/>
      <c r="FI3893" s="1"/>
      <c r="FJ3893" s="1"/>
    </row>
    <row r="3894" spans="1:166" x14ac:dyDescent="0.15">
      <c r="A3894" s="65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8"/>
      <c r="M3894" s="12"/>
      <c r="N3894" s="12"/>
      <c r="O3894" s="18"/>
      <c r="P3894" s="14"/>
      <c r="Q3894" s="27"/>
      <c r="R3894" s="14"/>
      <c r="S3894" s="4"/>
      <c r="T3894" s="5"/>
      <c r="U3894" s="10"/>
      <c r="V3894" s="10"/>
      <c r="W3894" s="10"/>
      <c r="X3894" s="50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0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  <c r="EY3894" s="1"/>
      <c r="EZ3894" s="1"/>
      <c r="FA3894" s="1"/>
      <c r="FB3894" s="1"/>
      <c r="FC3894" s="1"/>
      <c r="FD3894" s="1"/>
      <c r="FE3894" s="1"/>
      <c r="FF3894" s="1"/>
      <c r="FG3894" s="1"/>
      <c r="FH3894" s="1"/>
      <c r="FI3894" s="1"/>
      <c r="FJ3894" s="1"/>
    </row>
    <row r="3895" spans="1:166" x14ac:dyDescent="0.15">
      <c r="A3895" s="65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8"/>
      <c r="M3895" s="12"/>
      <c r="N3895" s="12"/>
      <c r="O3895" s="18"/>
      <c r="P3895" s="14"/>
      <c r="Q3895" s="27"/>
      <c r="R3895" s="14"/>
      <c r="S3895" s="4"/>
      <c r="T3895" s="5"/>
      <c r="U3895" s="10"/>
      <c r="V3895" s="10"/>
      <c r="W3895" s="10"/>
      <c r="X3895" s="50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0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  <c r="EY3895" s="1"/>
      <c r="EZ3895" s="1"/>
      <c r="FA3895" s="1"/>
      <c r="FB3895" s="1"/>
      <c r="FC3895" s="1"/>
      <c r="FD3895" s="1"/>
      <c r="FE3895" s="1"/>
      <c r="FF3895" s="1"/>
      <c r="FG3895" s="1"/>
      <c r="FH3895" s="1"/>
      <c r="FI3895" s="1"/>
      <c r="FJ3895" s="1"/>
    </row>
    <row r="3896" spans="1:166" x14ac:dyDescent="0.15">
      <c r="A3896" s="65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8"/>
      <c r="M3896" s="12"/>
      <c r="N3896" s="12"/>
      <c r="O3896" s="18"/>
      <c r="P3896" s="14"/>
      <c r="Q3896" s="27"/>
      <c r="R3896" s="14"/>
      <c r="S3896" s="4"/>
      <c r="T3896" s="5"/>
      <c r="U3896" s="10"/>
      <c r="V3896" s="10"/>
      <c r="W3896" s="10"/>
      <c r="X3896" s="50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0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  <c r="EY3896" s="1"/>
      <c r="EZ3896" s="1"/>
      <c r="FA3896" s="1"/>
      <c r="FB3896" s="1"/>
      <c r="FC3896" s="1"/>
      <c r="FD3896" s="1"/>
      <c r="FE3896" s="1"/>
      <c r="FF3896" s="1"/>
      <c r="FG3896" s="1"/>
      <c r="FH3896" s="1"/>
      <c r="FI3896" s="1"/>
      <c r="FJ3896" s="1"/>
    </row>
    <row r="3897" spans="1:166" x14ac:dyDescent="0.15">
      <c r="A3897" s="65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8"/>
      <c r="M3897" s="12"/>
      <c r="N3897" s="12"/>
      <c r="O3897" s="18"/>
      <c r="P3897" s="14"/>
      <c r="Q3897" s="27"/>
      <c r="R3897" s="14"/>
      <c r="S3897" s="4"/>
      <c r="T3897" s="5"/>
      <c r="U3897" s="10"/>
      <c r="V3897" s="10"/>
      <c r="W3897" s="10"/>
      <c r="X3897" s="50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0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  <c r="EY3897" s="1"/>
      <c r="EZ3897" s="1"/>
      <c r="FA3897" s="1"/>
      <c r="FB3897" s="1"/>
      <c r="FC3897" s="1"/>
      <c r="FD3897" s="1"/>
      <c r="FE3897" s="1"/>
      <c r="FF3897" s="1"/>
      <c r="FG3897" s="1"/>
      <c r="FH3897" s="1"/>
      <c r="FI3897" s="1"/>
      <c r="FJ3897" s="1"/>
    </row>
    <row r="3898" spans="1:166" x14ac:dyDescent="0.15">
      <c r="A3898" s="65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8"/>
      <c r="M3898" s="12"/>
      <c r="N3898" s="12"/>
      <c r="O3898" s="18"/>
      <c r="P3898" s="14"/>
      <c r="Q3898" s="27"/>
      <c r="R3898" s="14"/>
      <c r="S3898" s="4"/>
      <c r="T3898" s="5"/>
      <c r="U3898" s="10"/>
      <c r="V3898" s="10"/>
      <c r="W3898" s="10"/>
      <c r="X3898" s="50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0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  <c r="EY3898" s="1"/>
      <c r="EZ3898" s="1"/>
      <c r="FA3898" s="1"/>
      <c r="FB3898" s="1"/>
      <c r="FC3898" s="1"/>
      <c r="FD3898" s="1"/>
      <c r="FE3898" s="1"/>
      <c r="FF3898" s="1"/>
      <c r="FG3898" s="1"/>
      <c r="FH3898" s="1"/>
      <c r="FI3898" s="1"/>
      <c r="FJ3898" s="1"/>
    </row>
    <row r="3899" spans="1:166" x14ac:dyDescent="0.15">
      <c r="A3899" s="65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8"/>
      <c r="M3899" s="12"/>
      <c r="N3899" s="12"/>
      <c r="O3899" s="18"/>
      <c r="P3899" s="14"/>
      <c r="Q3899" s="27"/>
      <c r="R3899" s="14"/>
      <c r="S3899" s="4"/>
      <c r="T3899" s="5"/>
      <c r="U3899" s="10"/>
      <c r="V3899" s="10"/>
      <c r="W3899" s="10"/>
      <c r="X3899" s="50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0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  <c r="EY3899" s="1"/>
      <c r="EZ3899" s="1"/>
      <c r="FA3899" s="1"/>
      <c r="FB3899" s="1"/>
      <c r="FC3899" s="1"/>
      <c r="FD3899" s="1"/>
      <c r="FE3899" s="1"/>
      <c r="FF3899" s="1"/>
      <c r="FG3899" s="1"/>
      <c r="FH3899" s="1"/>
      <c r="FI3899" s="1"/>
      <c r="FJ3899" s="1"/>
    </row>
    <row r="3900" spans="1:166" x14ac:dyDescent="0.15">
      <c r="A3900" s="65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8"/>
      <c r="M3900" s="12"/>
      <c r="N3900" s="12"/>
      <c r="O3900" s="18"/>
      <c r="P3900" s="14"/>
      <c r="Q3900" s="27"/>
      <c r="R3900" s="14"/>
      <c r="S3900" s="4"/>
      <c r="T3900" s="5"/>
      <c r="U3900" s="10"/>
      <c r="V3900" s="10"/>
      <c r="W3900" s="10"/>
      <c r="X3900" s="50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0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  <c r="EY3900" s="1"/>
      <c r="EZ3900" s="1"/>
      <c r="FA3900" s="1"/>
      <c r="FB3900" s="1"/>
      <c r="FC3900" s="1"/>
      <c r="FD3900" s="1"/>
      <c r="FE3900" s="1"/>
      <c r="FF3900" s="1"/>
      <c r="FG3900" s="1"/>
      <c r="FH3900" s="1"/>
      <c r="FI3900" s="1"/>
      <c r="FJ3900" s="1"/>
    </row>
    <row r="3901" spans="1:166" x14ac:dyDescent="0.15">
      <c r="A3901" s="65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8"/>
      <c r="M3901" s="12"/>
      <c r="N3901" s="12"/>
      <c r="O3901" s="18"/>
      <c r="P3901" s="14"/>
      <c r="Q3901" s="27"/>
      <c r="R3901" s="14"/>
      <c r="S3901" s="4"/>
      <c r="T3901" s="5"/>
      <c r="U3901" s="10"/>
      <c r="V3901" s="10"/>
      <c r="W3901" s="10"/>
      <c r="X3901" s="50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0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  <c r="EY3901" s="1"/>
      <c r="EZ3901" s="1"/>
      <c r="FA3901" s="1"/>
      <c r="FB3901" s="1"/>
      <c r="FC3901" s="1"/>
      <c r="FD3901" s="1"/>
      <c r="FE3901" s="1"/>
      <c r="FF3901" s="1"/>
      <c r="FG3901" s="1"/>
      <c r="FH3901" s="1"/>
      <c r="FI3901" s="1"/>
      <c r="FJ3901" s="1"/>
    </row>
    <row r="3902" spans="1:166" x14ac:dyDescent="0.15">
      <c r="A3902" s="65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8"/>
      <c r="M3902" s="12"/>
      <c r="N3902" s="12"/>
      <c r="O3902" s="18"/>
      <c r="P3902" s="14"/>
      <c r="Q3902" s="27"/>
      <c r="R3902" s="14"/>
      <c r="S3902" s="4"/>
      <c r="T3902" s="5"/>
      <c r="U3902" s="10"/>
      <c r="V3902" s="10"/>
      <c r="W3902" s="10"/>
      <c r="X3902" s="50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0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  <c r="EY3902" s="1"/>
      <c r="EZ3902" s="1"/>
      <c r="FA3902" s="1"/>
      <c r="FB3902" s="1"/>
      <c r="FC3902" s="1"/>
      <c r="FD3902" s="1"/>
      <c r="FE3902" s="1"/>
      <c r="FF3902" s="1"/>
      <c r="FG3902" s="1"/>
      <c r="FH3902" s="1"/>
      <c r="FI3902" s="1"/>
      <c r="FJ3902" s="1"/>
    </row>
    <row r="3903" spans="1:166" x14ac:dyDescent="0.15">
      <c r="A3903" s="65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8"/>
      <c r="M3903" s="12"/>
      <c r="N3903" s="12"/>
      <c r="O3903" s="18"/>
      <c r="P3903" s="14"/>
      <c r="Q3903" s="27"/>
      <c r="R3903" s="14"/>
      <c r="S3903" s="4"/>
      <c r="T3903" s="5"/>
      <c r="U3903" s="10"/>
      <c r="V3903" s="10"/>
      <c r="W3903" s="10"/>
      <c r="X3903" s="50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0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  <c r="EY3903" s="1"/>
      <c r="EZ3903" s="1"/>
      <c r="FA3903" s="1"/>
      <c r="FB3903" s="1"/>
      <c r="FC3903" s="1"/>
      <c r="FD3903" s="1"/>
      <c r="FE3903" s="1"/>
      <c r="FF3903" s="1"/>
      <c r="FG3903" s="1"/>
      <c r="FH3903" s="1"/>
      <c r="FI3903" s="1"/>
      <c r="FJ3903" s="1"/>
    </row>
    <row r="3904" spans="1:166" x14ac:dyDescent="0.15">
      <c r="A3904" s="65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8"/>
      <c r="M3904" s="12"/>
      <c r="N3904" s="12"/>
      <c r="O3904" s="18"/>
      <c r="P3904" s="14"/>
      <c r="Q3904" s="27"/>
      <c r="R3904" s="14"/>
      <c r="S3904" s="4"/>
      <c r="T3904" s="5"/>
      <c r="U3904" s="10"/>
      <c r="V3904" s="10"/>
      <c r="W3904" s="10"/>
      <c r="X3904" s="50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0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  <c r="EY3904" s="1"/>
      <c r="EZ3904" s="1"/>
      <c r="FA3904" s="1"/>
      <c r="FB3904" s="1"/>
      <c r="FC3904" s="1"/>
      <c r="FD3904" s="1"/>
      <c r="FE3904" s="1"/>
      <c r="FF3904" s="1"/>
      <c r="FG3904" s="1"/>
      <c r="FH3904" s="1"/>
      <c r="FI3904" s="1"/>
      <c r="FJ3904" s="1"/>
    </row>
    <row r="3905" spans="1:166" x14ac:dyDescent="0.15">
      <c r="A3905" s="65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8"/>
      <c r="M3905" s="12"/>
      <c r="N3905" s="12"/>
      <c r="O3905" s="18"/>
      <c r="P3905" s="14"/>
      <c r="Q3905" s="27"/>
      <c r="R3905" s="14"/>
      <c r="S3905" s="4"/>
      <c r="T3905" s="5"/>
      <c r="U3905" s="10"/>
      <c r="V3905" s="10"/>
      <c r="W3905" s="10"/>
      <c r="X3905" s="50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0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  <c r="EY3905" s="1"/>
      <c r="EZ3905" s="1"/>
      <c r="FA3905" s="1"/>
      <c r="FB3905" s="1"/>
      <c r="FC3905" s="1"/>
      <c r="FD3905" s="1"/>
      <c r="FE3905" s="1"/>
      <c r="FF3905" s="1"/>
      <c r="FG3905" s="1"/>
      <c r="FH3905" s="1"/>
      <c r="FI3905" s="1"/>
      <c r="FJ3905" s="1"/>
    </row>
    <row r="3906" spans="1:166" x14ac:dyDescent="0.15">
      <c r="A3906" s="65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8"/>
      <c r="M3906" s="12"/>
      <c r="N3906" s="12"/>
      <c r="O3906" s="18"/>
      <c r="P3906" s="14"/>
      <c r="Q3906" s="27"/>
      <c r="R3906" s="14"/>
      <c r="S3906" s="4"/>
      <c r="T3906" s="5"/>
      <c r="U3906" s="10"/>
      <c r="V3906" s="10"/>
      <c r="W3906" s="10"/>
      <c r="X3906" s="50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0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  <c r="EY3906" s="1"/>
      <c r="EZ3906" s="1"/>
      <c r="FA3906" s="1"/>
      <c r="FB3906" s="1"/>
      <c r="FC3906" s="1"/>
      <c r="FD3906" s="1"/>
      <c r="FE3906" s="1"/>
      <c r="FF3906" s="1"/>
      <c r="FG3906" s="1"/>
      <c r="FH3906" s="1"/>
      <c r="FI3906" s="1"/>
      <c r="FJ3906" s="1"/>
    </row>
    <row r="3907" spans="1:166" x14ac:dyDescent="0.15">
      <c r="A3907" s="65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8"/>
      <c r="M3907" s="12"/>
      <c r="N3907" s="12"/>
      <c r="O3907" s="18"/>
      <c r="P3907" s="14"/>
      <c r="Q3907" s="27"/>
      <c r="R3907" s="14"/>
      <c r="S3907" s="4"/>
      <c r="T3907" s="5"/>
      <c r="U3907" s="10"/>
      <c r="V3907" s="10"/>
      <c r="W3907" s="10"/>
      <c r="X3907" s="50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0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  <c r="EY3907" s="1"/>
      <c r="EZ3907" s="1"/>
      <c r="FA3907" s="1"/>
      <c r="FB3907" s="1"/>
      <c r="FC3907" s="1"/>
      <c r="FD3907" s="1"/>
      <c r="FE3907" s="1"/>
      <c r="FF3907" s="1"/>
      <c r="FG3907" s="1"/>
      <c r="FH3907" s="1"/>
      <c r="FI3907" s="1"/>
      <c r="FJ3907" s="1"/>
    </row>
    <row r="3908" spans="1:166" x14ac:dyDescent="0.15">
      <c r="A3908" s="65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8"/>
      <c r="M3908" s="12"/>
      <c r="N3908" s="12"/>
      <c r="O3908" s="18"/>
      <c r="P3908" s="14"/>
      <c r="Q3908" s="27"/>
      <c r="R3908" s="14"/>
      <c r="S3908" s="4"/>
      <c r="T3908" s="5"/>
      <c r="U3908" s="10"/>
      <c r="V3908" s="10"/>
      <c r="W3908" s="10"/>
      <c r="X3908" s="50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0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  <c r="EY3908" s="1"/>
      <c r="EZ3908" s="1"/>
      <c r="FA3908" s="1"/>
      <c r="FB3908" s="1"/>
      <c r="FC3908" s="1"/>
      <c r="FD3908" s="1"/>
      <c r="FE3908" s="1"/>
      <c r="FF3908" s="1"/>
      <c r="FG3908" s="1"/>
      <c r="FH3908" s="1"/>
      <c r="FI3908" s="1"/>
      <c r="FJ3908" s="1"/>
    </row>
    <row r="3909" spans="1:166" x14ac:dyDescent="0.15">
      <c r="A3909" s="65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8"/>
      <c r="M3909" s="12"/>
      <c r="N3909" s="12"/>
      <c r="O3909" s="18"/>
      <c r="P3909" s="14"/>
      <c r="Q3909" s="27"/>
      <c r="R3909" s="14"/>
      <c r="S3909" s="4"/>
      <c r="T3909" s="5"/>
      <c r="U3909" s="10"/>
      <c r="V3909" s="10"/>
      <c r="W3909" s="10"/>
      <c r="X3909" s="50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0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  <c r="EY3909" s="1"/>
      <c r="EZ3909" s="1"/>
      <c r="FA3909" s="1"/>
      <c r="FB3909" s="1"/>
      <c r="FC3909" s="1"/>
      <c r="FD3909" s="1"/>
      <c r="FE3909" s="1"/>
      <c r="FF3909" s="1"/>
      <c r="FG3909" s="1"/>
      <c r="FH3909" s="1"/>
      <c r="FI3909" s="1"/>
      <c r="FJ3909" s="1"/>
    </row>
    <row r="3910" spans="1:166" x14ac:dyDescent="0.15">
      <c r="A3910" s="65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8"/>
      <c r="M3910" s="12"/>
      <c r="N3910" s="12"/>
      <c r="O3910" s="18"/>
      <c r="P3910" s="14"/>
      <c r="Q3910" s="27"/>
      <c r="R3910" s="14"/>
      <c r="S3910" s="4"/>
      <c r="T3910" s="5"/>
      <c r="U3910" s="10"/>
      <c r="V3910" s="10"/>
      <c r="W3910" s="10"/>
      <c r="X3910" s="50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0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  <c r="EY3910" s="1"/>
      <c r="EZ3910" s="1"/>
      <c r="FA3910" s="1"/>
      <c r="FB3910" s="1"/>
      <c r="FC3910" s="1"/>
      <c r="FD3910" s="1"/>
      <c r="FE3910" s="1"/>
      <c r="FF3910" s="1"/>
      <c r="FG3910" s="1"/>
      <c r="FH3910" s="1"/>
      <c r="FI3910" s="1"/>
      <c r="FJ3910" s="1"/>
    </row>
    <row r="3911" spans="1:166" x14ac:dyDescent="0.15">
      <c r="A3911" s="65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8"/>
      <c r="M3911" s="12"/>
      <c r="N3911" s="12"/>
      <c r="O3911" s="18"/>
      <c r="P3911" s="14"/>
      <c r="Q3911" s="27"/>
      <c r="R3911" s="14"/>
      <c r="S3911" s="4"/>
      <c r="T3911" s="5"/>
      <c r="U3911" s="10"/>
      <c r="V3911" s="10"/>
      <c r="W3911" s="10"/>
      <c r="X3911" s="50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0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  <c r="EY3911" s="1"/>
      <c r="EZ3911" s="1"/>
      <c r="FA3911" s="1"/>
      <c r="FB3911" s="1"/>
      <c r="FC3911" s="1"/>
      <c r="FD3911" s="1"/>
      <c r="FE3911" s="1"/>
      <c r="FF3911" s="1"/>
      <c r="FG3911" s="1"/>
      <c r="FH3911" s="1"/>
      <c r="FI3911" s="1"/>
      <c r="FJ3911" s="1"/>
    </row>
    <row r="3912" spans="1:166" x14ac:dyDescent="0.15">
      <c r="A3912" s="65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8"/>
      <c r="M3912" s="12"/>
      <c r="N3912" s="12"/>
      <c r="O3912" s="18"/>
      <c r="P3912" s="14"/>
      <c r="Q3912" s="27"/>
      <c r="R3912" s="14"/>
      <c r="S3912" s="4"/>
      <c r="T3912" s="5"/>
      <c r="U3912" s="10"/>
      <c r="V3912" s="10"/>
      <c r="W3912" s="10"/>
      <c r="X3912" s="50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0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  <c r="EY3912" s="1"/>
      <c r="EZ3912" s="1"/>
      <c r="FA3912" s="1"/>
      <c r="FB3912" s="1"/>
      <c r="FC3912" s="1"/>
      <c r="FD3912" s="1"/>
      <c r="FE3912" s="1"/>
      <c r="FF3912" s="1"/>
      <c r="FG3912" s="1"/>
      <c r="FH3912" s="1"/>
      <c r="FI3912" s="1"/>
      <c r="FJ3912" s="1"/>
    </row>
    <row r="3913" spans="1:166" x14ac:dyDescent="0.15">
      <c r="A3913" s="65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8"/>
      <c r="M3913" s="12"/>
      <c r="N3913" s="12"/>
      <c r="O3913" s="18"/>
      <c r="P3913" s="14"/>
      <c r="Q3913" s="27"/>
      <c r="R3913" s="14"/>
      <c r="S3913" s="4"/>
      <c r="T3913" s="5"/>
      <c r="U3913" s="10"/>
      <c r="V3913" s="10"/>
      <c r="W3913" s="10"/>
      <c r="X3913" s="50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0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  <c r="EY3913" s="1"/>
      <c r="EZ3913" s="1"/>
      <c r="FA3913" s="1"/>
      <c r="FB3913" s="1"/>
      <c r="FC3913" s="1"/>
      <c r="FD3913" s="1"/>
      <c r="FE3913" s="1"/>
      <c r="FF3913" s="1"/>
      <c r="FG3913" s="1"/>
      <c r="FH3913" s="1"/>
      <c r="FI3913" s="1"/>
      <c r="FJ3913" s="1"/>
    </row>
    <row r="3914" spans="1:166" x14ac:dyDescent="0.15">
      <c r="A3914" s="65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8"/>
      <c r="M3914" s="12"/>
      <c r="N3914" s="12"/>
      <c r="O3914" s="18"/>
      <c r="P3914" s="14"/>
      <c r="Q3914" s="27"/>
      <c r="R3914" s="14"/>
      <c r="S3914" s="4"/>
      <c r="T3914" s="5"/>
      <c r="U3914" s="10"/>
      <c r="V3914" s="10"/>
      <c r="W3914" s="10"/>
      <c r="X3914" s="50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0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  <c r="EY3914" s="1"/>
      <c r="EZ3914" s="1"/>
      <c r="FA3914" s="1"/>
      <c r="FB3914" s="1"/>
      <c r="FC3914" s="1"/>
      <c r="FD3914" s="1"/>
      <c r="FE3914" s="1"/>
      <c r="FF3914" s="1"/>
      <c r="FG3914" s="1"/>
      <c r="FH3914" s="1"/>
      <c r="FI3914" s="1"/>
      <c r="FJ3914" s="1"/>
    </row>
    <row r="3915" spans="1:166" x14ac:dyDescent="0.15">
      <c r="A3915" s="65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8"/>
      <c r="M3915" s="12"/>
      <c r="N3915" s="12"/>
      <c r="O3915" s="18"/>
      <c r="P3915" s="14"/>
      <c r="Q3915" s="27"/>
      <c r="R3915" s="14"/>
      <c r="S3915" s="4"/>
      <c r="T3915" s="5"/>
      <c r="U3915" s="10"/>
      <c r="V3915" s="10"/>
      <c r="W3915" s="10"/>
      <c r="X3915" s="50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0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  <c r="EY3915" s="1"/>
      <c r="EZ3915" s="1"/>
      <c r="FA3915" s="1"/>
      <c r="FB3915" s="1"/>
      <c r="FC3915" s="1"/>
      <c r="FD3915" s="1"/>
      <c r="FE3915" s="1"/>
      <c r="FF3915" s="1"/>
      <c r="FG3915" s="1"/>
      <c r="FH3915" s="1"/>
      <c r="FI3915" s="1"/>
      <c r="FJ3915" s="1"/>
    </row>
    <row r="3916" spans="1:166" x14ac:dyDescent="0.15">
      <c r="A3916" s="65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8"/>
      <c r="M3916" s="12"/>
      <c r="N3916" s="12"/>
      <c r="O3916" s="18"/>
      <c r="P3916" s="14"/>
      <c r="Q3916" s="27"/>
      <c r="R3916" s="14"/>
      <c r="S3916" s="4"/>
      <c r="T3916" s="5"/>
      <c r="U3916" s="10"/>
      <c r="V3916" s="10"/>
      <c r="W3916" s="10"/>
      <c r="X3916" s="50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0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  <c r="EY3916" s="1"/>
      <c r="EZ3916" s="1"/>
      <c r="FA3916" s="1"/>
      <c r="FB3916" s="1"/>
      <c r="FC3916" s="1"/>
      <c r="FD3916" s="1"/>
      <c r="FE3916" s="1"/>
      <c r="FF3916" s="1"/>
      <c r="FG3916" s="1"/>
      <c r="FH3916" s="1"/>
      <c r="FI3916" s="1"/>
      <c r="FJ3916" s="1"/>
    </row>
    <row r="3917" spans="1:166" x14ac:dyDescent="0.15">
      <c r="A3917" s="65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8"/>
      <c r="M3917" s="12"/>
      <c r="N3917" s="12"/>
      <c r="O3917" s="18"/>
      <c r="P3917" s="14"/>
      <c r="Q3917" s="27"/>
      <c r="R3917" s="14"/>
      <c r="S3917" s="4"/>
      <c r="T3917" s="5"/>
      <c r="U3917" s="10"/>
      <c r="V3917" s="10"/>
      <c r="W3917" s="10"/>
      <c r="X3917" s="50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0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  <c r="EY3917" s="1"/>
      <c r="EZ3917" s="1"/>
      <c r="FA3917" s="1"/>
      <c r="FB3917" s="1"/>
      <c r="FC3917" s="1"/>
      <c r="FD3917" s="1"/>
      <c r="FE3917" s="1"/>
      <c r="FF3917" s="1"/>
      <c r="FG3917" s="1"/>
      <c r="FH3917" s="1"/>
      <c r="FI3917" s="1"/>
      <c r="FJ3917" s="1"/>
    </row>
    <row r="3918" spans="1:166" x14ac:dyDescent="0.15">
      <c r="A3918" s="65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8"/>
      <c r="M3918" s="12"/>
      <c r="N3918" s="12"/>
      <c r="O3918" s="18"/>
      <c r="P3918" s="14"/>
      <c r="Q3918" s="27"/>
      <c r="R3918" s="14"/>
      <c r="S3918" s="4"/>
      <c r="T3918" s="5"/>
      <c r="U3918" s="10"/>
      <c r="V3918" s="10"/>
      <c r="W3918" s="10"/>
      <c r="X3918" s="50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0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  <c r="EY3918" s="1"/>
      <c r="EZ3918" s="1"/>
      <c r="FA3918" s="1"/>
      <c r="FB3918" s="1"/>
      <c r="FC3918" s="1"/>
      <c r="FD3918" s="1"/>
      <c r="FE3918" s="1"/>
      <c r="FF3918" s="1"/>
      <c r="FG3918" s="1"/>
      <c r="FH3918" s="1"/>
      <c r="FI3918" s="1"/>
      <c r="FJ3918" s="1"/>
    </row>
    <row r="3919" spans="1:166" x14ac:dyDescent="0.15">
      <c r="A3919" s="65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8"/>
      <c r="M3919" s="12"/>
      <c r="N3919" s="12"/>
      <c r="O3919" s="18"/>
      <c r="P3919" s="14"/>
      <c r="Q3919" s="27"/>
      <c r="R3919" s="14"/>
      <c r="S3919" s="4"/>
      <c r="T3919" s="5"/>
      <c r="U3919" s="10"/>
      <c r="V3919" s="10"/>
      <c r="W3919" s="10"/>
      <c r="X3919" s="50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0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  <c r="EY3919" s="1"/>
      <c r="EZ3919" s="1"/>
      <c r="FA3919" s="1"/>
      <c r="FB3919" s="1"/>
      <c r="FC3919" s="1"/>
      <c r="FD3919" s="1"/>
      <c r="FE3919" s="1"/>
      <c r="FF3919" s="1"/>
      <c r="FG3919" s="1"/>
      <c r="FH3919" s="1"/>
      <c r="FI3919" s="1"/>
      <c r="FJ3919" s="1"/>
    </row>
    <row r="3920" spans="1:166" x14ac:dyDescent="0.15">
      <c r="A3920" s="65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8"/>
      <c r="M3920" s="12"/>
      <c r="N3920" s="12"/>
      <c r="O3920" s="18"/>
      <c r="P3920" s="14"/>
      <c r="Q3920" s="27"/>
      <c r="R3920" s="14"/>
      <c r="S3920" s="4"/>
      <c r="T3920" s="5"/>
      <c r="U3920" s="10"/>
      <c r="V3920" s="10"/>
      <c r="W3920" s="10"/>
      <c r="X3920" s="50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0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  <c r="EY3920" s="1"/>
      <c r="EZ3920" s="1"/>
      <c r="FA3920" s="1"/>
      <c r="FB3920" s="1"/>
      <c r="FC3920" s="1"/>
      <c r="FD3920" s="1"/>
      <c r="FE3920" s="1"/>
      <c r="FF3920" s="1"/>
      <c r="FG3920" s="1"/>
      <c r="FH3920" s="1"/>
      <c r="FI3920" s="1"/>
      <c r="FJ3920" s="1"/>
    </row>
    <row r="3921" spans="1:166" x14ac:dyDescent="0.15">
      <c r="A3921" s="65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8"/>
      <c r="M3921" s="12"/>
      <c r="N3921" s="12"/>
      <c r="O3921" s="18"/>
      <c r="P3921" s="14"/>
      <c r="Q3921" s="27"/>
      <c r="R3921" s="14"/>
      <c r="S3921" s="4"/>
      <c r="T3921" s="5"/>
      <c r="U3921" s="10"/>
      <c r="V3921" s="10"/>
      <c r="W3921" s="10"/>
      <c r="X3921" s="50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0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  <c r="EY3921" s="1"/>
      <c r="EZ3921" s="1"/>
      <c r="FA3921" s="1"/>
      <c r="FB3921" s="1"/>
      <c r="FC3921" s="1"/>
      <c r="FD3921" s="1"/>
      <c r="FE3921" s="1"/>
      <c r="FF3921" s="1"/>
      <c r="FG3921" s="1"/>
      <c r="FH3921" s="1"/>
      <c r="FI3921" s="1"/>
      <c r="FJ3921" s="1"/>
    </row>
    <row r="3922" spans="1:166" x14ac:dyDescent="0.15">
      <c r="A3922" s="65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8"/>
      <c r="M3922" s="12"/>
      <c r="N3922" s="12"/>
      <c r="O3922" s="18"/>
      <c r="P3922" s="14"/>
      <c r="Q3922" s="27"/>
      <c r="R3922" s="14"/>
      <c r="S3922" s="4"/>
      <c r="T3922" s="5"/>
      <c r="U3922" s="10"/>
      <c r="V3922" s="10"/>
      <c r="W3922" s="10"/>
      <c r="X3922" s="50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0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  <c r="EY3922" s="1"/>
      <c r="EZ3922" s="1"/>
      <c r="FA3922" s="1"/>
      <c r="FB3922" s="1"/>
      <c r="FC3922" s="1"/>
      <c r="FD3922" s="1"/>
      <c r="FE3922" s="1"/>
      <c r="FF3922" s="1"/>
      <c r="FG3922" s="1"/>
      <c r="FH3922" s="1"/>
      <c r="FI3922" s="1"/>
      <c r="FJ3922" s="1"/>
    </row>
    <row r="3923" spans="1:166" x14ac:dyDescent="0.15">
      <c r="A3923" s="65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8"/>
      <c r="M3923" s="12"/>
      <c r="N3923" s="12"/>
      <c r="O3923" s="18"/>
      <c r="P3923" s="14"/>
      <c r="Q3923" s="27"/>
      <c r="R3923" s="14"/>
      <c r="S3923" s="4"/>
      <c r="T3923" s="5"/>
      <c r="U3923" s="10"/>
      <c r="V3923" s="10"/>
      <c r="W3923" s="10"/>
      <c r="X3923" s="50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0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  <c r="EY3923" s="1"/>
      <c r="EZ3923" s="1"/>
      <c r="FA3923" s="1"/>
      <c r="FB3923" s="1"/>
      <c r="FC3923" s="1"/>
      <c r="FD3923" s="1"/>
      <c r="FE3923" s="1"/>
      <c r="FF3923" s="1"/>
      <c r="FG3923" s="1"/>
      <c r="FH3923" s="1"/>
      <c r="FI3923" s="1"/>
      <c r="FJ3923" s="1"/>
    </row>
    <row r="3924" spans="1:166" x14ac:dyDescent="0.15">
      <c r="A3924" s="65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8"/>
      <c r="M3924" s="12"/>
      <c r="N3924" s="12"/>
      <c r="O3924" s="18"/>
      <c r="P3924" s="14"/>
      <c r="Q3924" s="27"/>
      <c r="R3924" s="14"/>
      <c r="S3924" s="4"/>
      <c r="T3924" s="5"/>
      <c r="U3924" s="10"/>
      <c r="V3924" s="10"/>
      <c r="W3924" s="10"/>
      <c r="X3924" s="50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0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  <c r="EY3924" s="1"/>
      <c r="EZ3924" s="1"/>
      <c r="FA3924" s="1"/>
      <c r="FB3924" s="1"/>
      <c r="FC3924" s="1"/>
      <c r="FD3924" s="1"/>
      <c r="FE3924" s="1"/>
      <c r="FF3924" s="1"/>
      <c r="FG3924" s="1"/>
      <c r="FH3924" s="1"/>
      <c r="FI3924" s="1"/>
      <c r="FJ3924" s="1"/>
    </row>
    <row r="3925" spans="1:166" x14ac:dyDescent="0.15">
      <c r="A3925" s="65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8"/>
      <c r="M3925" s="12"/>
      <c r="N3925" s="12"/>
      <c r="O3925" s="18"/>
      <c r="P3925" s="14"/>
      <c r="Q3925" s="27"/>
      <c r="R3925" s="14"/>
      <c r="S3925" s="4"/>
      <c r="T3925" s="5"/>
      <c r="U3925" s="10"/>
      <c r="V3925" s="10"/>
      <c r="W3925" s="10"/>
      <c r="X3925" s="50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0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  <c r="EY3925" s="1"/>
      <c r="EZ3925" s="1"/>
      <c r="FA3925" s="1"/>
      <c r="FB3925" s="1"/>
      <c r="FC3925" s="1"/>
      <c r="FD3925" s="1"/>
      <c r="FE3925" s="1"/>
      <c r="FF3925" s="1"/>
      <c r="FG3925" s="1"/>
      <c r="FH3925" s="1"/>
      <c r="FI3925" s="1"/>
      <c r="FJ3925" s="1"/>
    </row>
    <row r="3926" spans="1:166" x14ac:dyDescent="0.15">
      <c r="A3926" s="65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8"/>
      <c r="M3926" s="12"/>
      <c r="N3926" s="12"/>
      <c r="O3926" s="18"/>
      <c r="P3926" s="14"/>
      <c r="Q3926" s="27"/>
      <c r="R3926" s="14"/>
      <c r="S3926" s="4"/>
      <c r="T3926" s="5"/>
      <c r="U3926" s="10"/>
      <c r="V3926" s="10"/>
      <c r="W3926" s="10"/>
      <c r="X3926" s="50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0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  <c r="EY3926" s="1"/>
      <c r="EZ3926" s="1"/>
      <c r="FA3926" s="1"/>
      <c r="FB3926" s="1"/>
      <c r="FC3926" s="1"/>
      <c r="FD3926" s="1"/>
      <c r="FE3926" s="1"/>
      <c r="FF3926" s="1"/>
      <c r="FG3926" s="1"/>
      <c r="FH3926" s="1"/>
      <c r="FI3926" s="1"/>
      <c r="FJ3926" s="1"/>
    </row>
    <row r="3927" spans="1:166" x14ac:dyDescent="0.15">
      <c r="A3927" s="65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8"/>
      <c r="M3927" s="12"/>
      <c r="N3927" s="12"/>
      <c r="O3927" s="18"/>
      <c r="P3927" s="14"/>
      <c r="Q3927" s="27"/>
      <c r="R3927" s="14"/>
      <c r="S3927" s="4"/>
      <c r="T3927" s="5"/>
      <c r="U3927" s="10"/>
      <c r="V3927" s="10"/>
      <c r="W3927" s="10"/>
      <c r="X3927" s="50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0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  <c r="EY3927" s="1"/>
      <c r="EZ3927" s="1"/>
      <c r="FA3927" s="1"/>
      <c r="FB3927" s="1"/>
      <c r="FC3927" s="1"/>
      <c r="FD3927" s="1"/>
      <c r="FE3927" s="1"/>
      <c r="FF3927" s="1"/>
      <c r="FG3927" s="1"/>
      <c r="FH3927" s="1"/>
      <c r="FI3927" s="1"/>
      <c r="FJ3927" s="1"/>
    </row>
    <row r="3928" spans="1:166" x14ac:dyDescent="0.15">
      <c r="A3928" s="65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8"/>
      <c r="M3928" s="12"/>
      <c r="N3928" s="12"/>
      <c r="O3928" s="18"/>
      <c r="P3928" s="14"/>
      <c r="Q3928" s="27"/>
      <c r="R3928" s="14"/>
      <c r="S3928" s="4"/>
      <c r="T3928" s="5"/>
      <c r="U3928" s="10"/>
      <c r="V3928" s="10"/>
      <c r="W3928" s="10"/>
      <c r="X3928" s="50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0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  <c r="EY3928" s="1"/>
      <c r="EZ3928" s="1"/>
      <c r="FA3928" s="1"/>
      <c r="FB3928" s="1"/>
      <c r="FC3928" s="1"/>
      <c r="FD3928" s="1"/>
      <c r="FE3928" s="1"/>
      <c r="FF3928" s="1"/>
      <c r="FG3928" s="1"/>
      <c r="FH3928" s="1"/>
      <c r="FI3928" s="1"/>
      <c r="FJ3928" s="1"/>
    </row>
    <row r="3929" spans="1:166" x14ac:dyDescent="0.15">
      <c r="A3929" s="65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8"/>
      <c r="M3929" s="12"/>
      <c r="N3929" s="12"/>
      <c r="O3929" s="18"/>
      <c r="P3929" s="14"/>
      <c r="Q3929" s="27"/>
      <c r="R3929" s="14"/>
      <c r="S3929" s="4"/>
      <c r="T3929" s="5"/>
      <c r="U3929" s="10"/>
      <c r="V3929" s="10"/>
      <c r="W3929" s="10"/>
      <c r="X3929" s="50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0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  <c r="EY3929" s="1"/>
      <c r="EZ3929" s="1"/>
      <c r="FA3929" s="1"/>
      <c r="FB3929" s="1"/>
      <c r="FC3929" s="1"/>
      <c r="FD3929" s="1"/>
      <c r="FE3929" s="1"/>
      <c r="FF3929" s="1"/>
      <c r="FG3929" s="1"/>
      <c r="FH3929" s="1"/>
      <c r="FI3929" s="1"/>
      <c r="FJ3929" s="1"/>
    </row>
    <row r="3930" spans="1:166" x14ac:dyDescent="0.15">
      <c r="A3930" s="65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8"/>
      <c r="M3930" s="12"/>
      <c r="N3930" s="12"/>
      <c r="O3930" s="18"/>
      <c r="P3930" s="14"/>
      <c r="Q3930" s="27"/>
      <c r="R3930" s="14"/>
      <c r="S3930" s="4"/>
      <c r="T3930" s="5"/>
      <c r="U3930" s="10"/>
      <c r="V3930" s="10"/>
      <c r="W3930" s="10"/>
      <c r="X3930" s="50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0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  <c r="EY3930" s="1"/>
      <c r="EZ3930" s="1"/>
      <c r="FA3930" s="1"/>
      <c r="FB3930" s="1"/>
      <c r="FC3930" s="1"/>
      <c r="FD3930" s="1"/>
      <c r="FE3930" s="1"/>
      <c r="FF3930" s="1"/>
      <c r="FG3930" s="1"/>
      <c r="FH3930" s="1"/>
      <c r="FI3930" s="1"/>
      <c r="FJ3930" s="1"/>
    </row>
    <row r="3931" spans="1:166" x14ac:dyDescent="0.15">
      <c r="A3931" s="65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8"/>
      <c r="M3931" s="12"/>
      <c r="N3931" s="12"/>
      <c r="O3931" s="18"/>
      <c r="P3931" s="14"/>
      <c r="Q3931" s="27"/>
      <c r="R3931" s="14"/>
      <c r="S3931" s="4"/>
      <c r="T3931" s="5"/>
      <c r="U3931" s="10"/>
      <c r="V3931" s="10"/>
      <c r="W3931" s="10"/>
      <c r="X3931" s="50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0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  <c r="EY3931" s="1"/>
      <c r="EZ3931" s="1"/>
      <c r="FA3931" s="1"/>
      <c r="FB3931" s="1"/>
      <c r="FC3931" s="1"/>
      <c r="FD3931" s="1"/>
      <c r="FE3931" s="1"/>
      <c r="FF3931" s="1"/>
      <c r="FG3931" s="1"/>
      <c r="FH3931" s="1"/>
      <c r="FI3931" s="1"/>
      <c r="FJ3931" s="1"/>
    </row>
    <row r="3932" spans="1:166" x14ac:dyDescent="0.15">
      <c r="A3932" s="65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8"/>
      <c r="M3932" s="12"/>
      <c r="N3932" s="12"/>
      <c r="O3932" s="18"/>
      <c r="P3932" s="14"/>
      <c r="Q3932" s="27"/>
      <c r="R3932" s="14"/>
      <c r="S3932" s="4"/>
      <c r="T3932" s="5"/>
      <c r="U3932" s="10"/>
      <c r="V3932" s="10"/>
      <c r="W3932" s="10"/>
      <c r="X3932" s="50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0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  <c r="EY3932" s="1"/>
      <c r="EZ3932" s="1"/>
      <c r="FA3932" s="1"/>
      <c r="FB3932" s="1"/>
      <c r="FC3932" s="1"/>
      <c r="FD3932" s="1"/>
      <c r="FE3932" s="1"/>
      <c r="FF3932" s="1"/>
      <c r="FG3932" s="1"/>
      <c r="FH3932" s="1"/>
      <c r="FI3932" s="1"/>
      <c r="FJ3932" s="1"/>
    </row>
    <row r="3933" spans="1:166" x14ac:dyDescent="0.15">
      <c r="A3933" s="65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8"/>
      <c r="M3933" s="12"/>
      <c r="N3933" s="12"/>
      <c r="O3933" s="18"/>
      <c r="P3933" s="14"/>
      <c r="Q3933" s="27"/>
      <c r="R3933" s="14"/>
      <c r="S3933" s="4"/>
      <c r="T3933" s="5"/>
      <c r="U3933" s="10"/>
      <c r="V3933" s="10"/>
      <c r="W3933" s="10"/>
      <c r="X3933" s="50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0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  <c r="EY3933" s="1"/>
      <c r="EZ3933" s="1"/>
      <c r="FA3933" s="1"/>
      <c r="FB3933" s="1"/>
      <c r="FC3933" s="1"/>
      <c r="FD3933" s="1"/>
      <c r="FE3933" s="1"/>
      <c r="FF3933" s="1"/>
      <c r="FG3933" s="1"/>
      <c r="FH3933" s="1"/>
      <c r="FI3933" s="1"/>
      <c r="FJ3933" s="1"/>
    </row>
    <row r="3934" spans="1:166" x14ac:dyDescent="0.15">
      <c r="A3934" s="65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8"/>
      <c r="M3934" s="12"/>
      <c r="N3934" s="12"/>
      <c r="O3934" s="18"/>
      <c r="P3934" s="14"/>
      <c r="Q3934" s="27"/>
      <c r="R3934" s="14"/>
      <c r="S3934" s="4"/>
      <c r="T3934" s="5"/>
      <c r="U3934" s="10"/>
      <c r="V3934" s="10"/>
      <c r="W3934" s="10"/>
      <c r="X3934" s="50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0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  <c r="EY3934" s="1"/>
      <c r="EZ3934" s="1"/>
      <c r="FA3934" s="1"/>
      <c r="FB3934" s="1"/>
      <c r="FC3934" s="1"/>
      <c r="FD3934" s="1"/>
      <c r="FE3934" s="1"/>
      <c r="FF3934" s="1"/>
      <c r="FG3934" s="1"/>
      <c r="FH3934" s="1"/>
      <c r="FI3934" s="1"/>
      <c r="FJ3934" s="1"/>
    </row>
    <row r="3935" spans="1:166" x14ac:dyDescent="0.15">
      <c r="A3935" s="65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8"/>
      <c r="M3935" s="12"/>
      <c r="N3935" s="12"/>
      <c r="O3935" s="18"/>
      <c r="P3935" s="14"/>
      <c r="Q3935" s="27"/>
      <c r="R3935" s="14"/>
      <c r="S3935" s="4"/>
      <c r="T3935" s="5"/>
      <c r="U3935" s="10"/>
      <c r="V3935" s="10"/>
      <c r="W3935" s="10"/>
      <c r="X3935" s="50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0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  <c r="EY3935" s="1"/>
      <c r="EZ3935" s="1"/>
      <c r="FA3935" s="1"/>
      <c r="FB3935" s="1"/>
      <c r="FC3935" s="1"/>
      <c r="FD3935" s="1"/>
      <c r="FE3935" s="1"/>
      <c r="FF3935" s="1"/>
      <c r="FG3935" s="1"/>
      <c r="FH3935" s="1"/>
      <c r="FI3935" s="1"/>
      <c r="FJ3935" s="1"/>
    </row>
    <row r="3936" spans="1:166" x14ac:dyDescent="0.15">
      <c r="A3936" s="65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8"/>
      <c r="M3936" s="12"/>
      <c r="N3936" s="12"/>
      <c r="O3936" s="18"/>
      <c r="P3936" s="14"/>
      <c r="Q3936" s="27"/>
      <c r="R3936" s="14"/>
      <c r="S3936" s="4"/>
      <c r="T3936" s="5"/>
      <c r="U3936" s="10"/>
      <c r="V3936" s="10"/>
      <c r="W3936" s="10"/>
      <c r="X3936" s="50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0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  <c r="EY3936" s="1"/>
      <c r="EZ3936" s="1"/>
      <c r="FA3936" s="1"/>
      <c r="FB3936" s="1"/>
      <c r="FC3936" s="1"/>
      <c r="FD3936" s="1"/>
      <c r="FE3936" s="1"/>
      <c r="FF3936" s="1"/>
      <c r="FG3936" s="1"/>
      <c r="FH3936" s="1"/>
      <c r="FI3936" s="1"/>
      <c r="FJ3936" s="1"/>
    </row>
    <row r="3937" spans="1:166" x14ac:dyDescent="0.15">
      <c r="A3937" s="65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8"/>
      <c r="M3937" s="12"/>
      <c r="N3937" s="12"/>
      <c r="O3937" s="18"/>
      <c r="P3937" s="14"/>
      <c r="Q3937" s="27"/>
      <c r="R3937" s="14"/>
      <c r="S3937" s="4"/>
      <c r="T3937" s="5"/>
      <c r="U3937" s="10"/>
      <c r="V3937" s="10"/>
      <c r="W3937" s="10"/>
      <c r="X3937" s="50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0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  <c r="EY3937" s="1"/>
      <c r="EZ3937" s="1"/>
      <c r="FA3937" s="1"/>
      <c r="FB3937" s="1"/>
      <c r="FC3937" s="1"/>
      <c r="FD3937" s="1"/>
      <c r="FE3937" s="1"/>
      <c r="FF3937" s="1"/>
      <c r="FG3937" s="1"/>
      <c r="FH3937" s="1"/>
      <c r="FI3937" s="1"/>
      <c r="FJ3937" s="1"/>
    </row>
    <row r="3938" spans="1:166" x14ac:dyDescent="0.15">
      <c r="A3938" s="65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8"/>
      <c r="M3938" s="12"/>
      <c r="N3938" s="12"/>
      <c r="O3938" s="18"/>
      <c r="P3938" s="14"/>
      <c r="Q3938" s="27"/>
      <c r="R3938" s="14"/>
      <c r="S3938" s="4"/>
      <c r="T3938" s="5"/>
      <c r="U3938" s="10"/>
      <c r="V3938" s="10"/>
      <c r="W3938" s="10"/>
      <c r="X3938" s="50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0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  <c r="EY3938" s="1"/>
      <c r="EZ3938" s="1"/>
      <c r="FA3938" s="1"/>
      <c r="FB3938" s="1"/>
      <c r="FC3938" s="1"/>
      <c r="FD3938" s="1"/>
      <c r="FE3938" s="1"/>
      <c r="FF3938" s="1"/>
      <c r="FG3938" s="1"/>
      <c r="FH3938" s="1"/>
      <c r="FI3938" s="1"/>
      <c r="FJ3938" s="1"/>
    </row>
    <row r="3939" spans="1:166" x14ac:dyDescent="0.15">
      <c r="A3939" s="65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8"/>
      <c r="M3939" s="12"/>
      <c r="N3939" s="12"/>
      <c r="O3939" s="18"/>
      <c r="P3939" s="14"/>
      <c r="Q3939" s="27"/>
      <c r="R3939" s="14"/>
      <c r="S3939" s="4"/>
      <c r="T3939" s="5"/>
      <c r="U3939" s="10"/>
      <c r="V3939" s="10"/>
      <c r="W3939" s="10"/>
      <c r="X3939" s="50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0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  <c r="EY3939" s="1"/>
      <c r="EZ3939" s="1"/>
      <c r="FA3939" s="1"/>
      <c r="FB3939" s="1"/>
      <c r="FC3939" s="1"/>
      <c r="FD3939" s="1"/>
      <c r="FE3939" s="1"/>
      <c r="FF3939" s="1"/>
      <c r="FG3939" s="1"/>
      <c r="FH3939" s="1"/>
      <c r="FI3939" s="1"/>
      <c r="FJ3939" s="1"/>
    </row>
    <row r="3940" spans="1:166" x14ac:dyDescent="0.15">
      <c r="A3940" s="65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8"/>
      <c r="M3940" s="12"/>
      <c r="N3940" s="12"/>
      <c r="O3940" s="18"/>
      <c r="P3940" s="14"/>
      <c r="Q3940" s="27"/>
      <c r="R3940" s="14"/>
      <c r="S3940" s="4"/>
      <c r="T3940" s="5"/>
      <c r="U3940" s="10"/>
      <c r="V3940" s="10"/>
      <c r="W3940" s="10"/>
      <c r="X3940" s="50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0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  <c r="EY3940" s="1"/>
      <c r="EZ3940" s="1"/>
      <c r="FA3940" s="1"/>
      <c r="FB3940" s="1"/>
      <c r="FC3940" s="1"/>
      <c r="FD3940" s="1"/>
      <c r="FE3940" s="1"/>
      <c r="FF3940" s="1"/>
      <c r="FG3940" s="1"/>
      <c r="FH3940" s="1"/>
      <c r="FI3940" s="1"/>
      <c r="FJ3940" s="1"/>
    </row>
    <row r="3941" spans="1:166" x14ac:dyDescent="0.15">
      <c r="A3941" s="65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8"/>
      <c r="M3941" s="12"/>
      <c r="N3941" s="12"/>
      <c r="O3941" s="18"/>
      <c r="P3941" s="14"/>
      <c r="Q3941" s="27"/>
      <c r="R3941" s="14"/>
      <c r="S3941" s="4"/>
      <c r="T3941" s="5"/>
      <c r="U3941" s="10"/>
      <c r="V3941" s="10"/>
      <c r="W3941" s="10"/>
      <c r="X3941" s="50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0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  <c r="EY3941" s="1"/>
      <c r="EZ3941" s="1"/>
      <c r="FA3941" s="1"/>
      <c r="FB3941" s="1"/>
      <c r="FC3941" s="1"/>
      <c r="FD3941" s="1"/>
      <c r="FE3941" s="1"/>
      <c r="FF3941" s="1"/>
      <c r="FG3941" s="1"/>
      <c r="FH3941" s="1"/>
      <c r="FI3941" s="1"/>
      <c r="FJ3941" s="1"/>
    </row>
    <row r="3942" spans="1:166" x14ac:dyDescent="0.15">
      <c r="A3942" s="65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8"/>
      <c r="M3942" s="12"/>
      <c r="N3942" s="12"/>
      <c r="O3942" s="18"/>
      <c r="P3942" s="14"/>
      <c r="Q3942" s="27"/>
      <c r="R3942" s="14"/>
      <c r="S3942" s="4"/>
      <c r="T3942" s="5"/>
      <c r="U3942" s="10"/>
      <c r="V3942" s="10"/>
      <c r="W3942" s="10"/>
      <c r="X3942" s="50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0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  <c r="EY3942" s="1"/>
      <c r="EZ3942" s="1"/>
      <c r="FA3942" s="1"/>
      <c r="FB3942" s="1"/>
      <c r="FC3942" s="1"/>
      <c r="FD3942" s="1"/>
      <c r="FE3942" s="1"/>
      <c r="FF3942" s="1"/>
      <c r="FG3942" s="1"/>
      <c r="FH3942" s="1"/>
      <c r="FI3942" s="1"/>
      <c r="FJ3942" s="1"/>
    </row>
    <row r="3943" spans="1:166" x14ac:dyDescent="0.15">
      <c r="A3943" s="65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8"/>
      <c r="M3943" s="12"/>
      <c r="N3943" s="12"/>
      <c r="O3943" s="18"/>
      <c r="P3943" s="14"/>
      <c r="Q3943" s="27"/>
      <c r="R3943" s="14"/>
      <c r="S3943" s="4"/>
      <c r="T3943" s="5"/>
      <c r="U3943" s="10"/>
      <c r="V3943" s="10"/>
      <c r="W3943" s="10"/>
      <c r="X3943" s="50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0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  <c r="EY3943" s="1"/>
      <c r="EZ3943" s="1"/>
      <c r="FA3943" s="1"/>
      <c r="FB3943" s="1"/>
      <c r="FC3943" s="1"/>
      <c r="FD3943" s="1"/>
      <c r="FE3943" s="1"/>
      <c r="FF3943" s="1"/>
      <c r="FG3943" s="1"/>
      <c r="FH3943" s="1"/>
      <c r="FI3943" s="1"/>
      <c r="FJ3943" s="1"/>
    </row>
    <row r="3944" spans="1:166" x14ac:dyDescent="0.15">
      <c r="A3944" s="65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8"/>
      <c r="M3944" s="12"/>
      <c r="N3944" s="12"/>
      <c r="O3944" s="18"/>
      <c r="P3944" s="14"/>
      <c r="Q3944" s="27"/>
      <c r="R3944" s="14"/>
      <c r="S3944" s="4"/>
      <c r="T3944" s="5"/>
      <c r="U3944" s="10"/>
      <c r="V3944" s="10"/>
      <c r="W3944" s="10"/>
      <c r="X3944" s="50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0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  <c r="EY3944" s="1"/>
      <c r="EZ3944" s="1"/>
      <c r="FA3944" s="1"/>
      <c r="FB3944" s="1"/>
      <c r="FC3944" s="1"/>
      <c r="FD3944" s="1"/>
      <c r="FE3944" s="1"/>
      <c r="FF3944" s="1"/>
      <c r="FG3944" s="1"/>
      <c r="FH3944" s="1"/>
      <c r="FI3944" s="1"/>
      <c r="FJ3944" s="1"/>
    </row>
    <row r="3945" spans="1:166" x14ac:dyDescent="0.15">
      <c r="A3945" s="65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8"/>
      <c r="M3945" s="12"/>
      <c r="N3945" s="12"/>
      <c r="O3945" s="18"/>
      <c r="P3945" s="14"/>
      <c r="Q3945" s="27"/>
      <c r="R3945" s="14"/>
      <c r="S3945" s="4"/>
      <c r="T3945" s="5"/>
      <c r="U3945" s="10"/>
      <c r="V3945" s="10"/>
      <c r="W3945" s="10"/>
      <c r="X3945" s="50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0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  <c r="EY3945" s="1"/>
      <c r="EZ3945" s="1"/>
      <c r="FA3945" s="1"/>
      <c r="FB3945" s="1"/>
      <c r="FC3945" s="1"/>
      <c r="FD3945" s="1"/>
      <c r="FE3945" s="1"/>
      <c r="FF3945" s="1"/>
      <c r="FG3945" s="1"/>
      <c r="FH3945" s="1"/>
      <c r="FI3945" s="1"/>
      <c r="FJ3945" s="1"/>
    </row>
    <row r="3946" spans="1:166" x14ac:dyDescent="0.15">
      <c r="A3946" s="65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8"/>
      <c r="M3946" s="12"/>
      <c r="N3946" s="12"/>
      <c r="O3946" s="18"/>
      <c r="P3946" s="14"/>
      <c r="Q3946" s="27"/>
      <c r="R3946" s="14"/>
      <c r="S3946" s="4"/>
      <c r="T3946" s="5"/>
      <c r="U3946" s="10"/>
      <c r="V3946" s="10"/>
      <c r="W3946" s="10"/>
      <c r="X3946" s="50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0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  <c r="EY3946" s="1"/>
      <c r="EZ3946" s="1"/>
      <c r="FA3946" s="1"/>
      <c r="FB3946" s="1"/>
      <c r="FC3946" s="1"/>
      <c r="FD3946" s="1"/>
      <c r="FE3946" s="1"/>
      <c r="FF3946" s="1"/>
      <c r="FG3946" s="1"/>
      <c r="FH3946" s="1"/>
      <c r="FI3946" s="1"/>
      <c r="FJ3946" s="1"/>
    </row>
    <row r="3947" spans="1:166" x14ac:dyDescent="0.15">
      <c r="A3947" s="65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8"/>
      <c r="M3947" s="12"/>
      <c r="N3947" s="12"/>
      <c r="O3947" s="18"/>
      <c r="P3947" s="14"/>
      <c r="Q3947" s="27"/>
      <c r="R3947" s="14"/>
      <c r="S3947" s="4"/>
      <c r="T3947" s="5"/>
      <c r="U3947" s="10"/>
      <c r="V3947" s="10"/>
      <c r="W3947" s="10"/>
      <c r="X3947" s="50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0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  <c r="EY3947" s="1"/>
      <c r="EZ3947" s="1"/>
      <c r="FA3947" s="1"/>
      <c r="FB3947" s="1"/>
      <c r="FC3947" s="1"/>
      <c r="FD3947" s="1"/>
      <c r="FE3947" s="1"/>
      <c r="FF3947" s="1"/>
      <c r="FG3947" s="1"/>
      <c r="FH3947" s="1"/>
      <c r="FI3947" s="1"/>
      <c r="FJ3947" s="1"/>
    </row>
    <row r="3948" spans="1:166" x14ac:dyDescent="0.15">
      <c r="A3948" s="65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8"/>
      <c r="M3948" s="12"/>
      <c r="N3948" s="12"/>
      <c r="O3948" s="18"/>
      <c r="P3948" s="14"/>
      <c r="Q3948" s="27"/>
      <c r="R3948" s="14"/>
      <c r="S3948" s="4"/>
      <c r="T3948" s="5"/>
      <c r="U3948" s="10"/>
      <c r="V3948" s="10"/>
      <c r="W3948" s="10"/>
      <c r="X3948" s="50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0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  <c r="EY3948" s="1"/>
      <c r="EZ3948" s="1"/>
      <c r="FA3948" s="1"/>
      <c r="FB3948" s="1"/>
      <c r="FC3948" s="1"/>
      <c r="FD3948" s="1"/>
      <c r="FE3948" s="1"/>
      <c r="FF3948" s="1"/>
      <c r="FG3948" s="1"/>
      <c r="FH3948" s="1"/>
      <c r="FI3948" s="1"/>
      <c r="FJ3948" s="1"/>
    </row>
    <row r="3949" spans="1:166" x14ac:dyDescent="0.15">
      <c r="A3949" s="65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8"/>
      <c r="M3949" s="12"/>
      <c r="N3949" s="12"/>
      <c r="O3949" s="18"/>
      <c r="P3949" s="14"/>
      <c r="Q3949" s="27"/>
      <c r="R3949" s="14"/>
      <c r="S3949" s="4"/>
      <c r="T3949" s="5"/>
      <c r="U3949" s="10"/>
      <c r="V3949" s="10"/>
      <c r="W3949" s="10"/>
      <c r="X3949" s="50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0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  <c r="EY3949" s="1"/>
      <c r="EZ3949" s="1"/>
      <c r="FA3949" s="1"/>
      <c r="FB3949" s="1"/>
      <c r="FC3949" s="1"/>
      <c r="FD3949" s="1"/>
      <c r="FE3949" s="1"/>
      <c r="FF3949" s="1"/>
      <c r="FG3949" s="1"/>
      <c r="FH3949" s="1"/>
      <c r="FI3949" s="1"/>
      <c r="FJ3949" s="1"/>
    </row>
    <row r="3950" spans="1:166" x14ac:dyDescent="0.15">
      <c r="A3950" s="65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8"/>
      <c r="M3950" s="12"/>
      <c r="N3950" s="12"/>
      <c r="O3950" s="18"/>
      <c r="P3950" s="14"/>
      <c r="Q3950" s="27"/>
      <c r="R3950" s="14"/>
      <c r="S3950" s="4"/>
      <c r="T3950" s="5"/>
      <c r="U3950" s="10"/>
      <c r="V3950" s="10"/>
      <c r="W3950" s="10"/>
      <c r="X3950" s="50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0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  <c r="EY3950" s="1"/>
      <c r="EZ3950" s="1"/>
      <c r="FA3950" s="1"/>
      <c r="FB3950" s="1"/>
      <c r="FC3950" s="1"/>
      <c r="FD3950" s="1"/>
      <c r="FE3950" s="1"/>
      <c r="FF3950" s="1"/>
      <c r="FG3950" s="1"/>
      <c r="FH3950" s="1"/>
      <c r="FI3950" s="1"/>
      <c r="FJ3950" s="1"/>
    </row>
    <row r="3951" spans="1:166" x14ac:dyDescent="0.15">
      <c r="A3951" s="65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8"/>
      <c r="M3951" s="12"/>
      <c r="N3951" s="12"/>
      <c r="O3951" s="18"/>
      <c r="P3951" s="14"/>
      <c r="Q3951" s="27"/>
      <c r="R3951" s="14"/>
      <c r="S3951" s="4"/>
      <c r="T3951" s="5"/>
      <c r="U3951" s="10"/>
      <c r="V3951" s="10"/>
      <c r="W3951" s="10"/>
      <c r="X3951" s="50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0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  <c r="EY3951" s="1"/>
      <c r="EZ3951" s="1"/>
      <c r="FA3951" s="1"/>
      <c r="FB3951" s="1"/>
      <c r="FC3951" s="1"/>
      <c r="FD3951" s="1"/>
      <c r="FE3951" s="1"/>
      <c r="FF3951" s="1"/>
      <c r="FG3951" s="1"/>
      <c r="FH3951" s="1"/>
      <c r="FI3951" s="1"/>
      <c r="FJ3951" s="1"/>
    </row>
    <row r="3952" spans="1:166" x14ac:dyDescent="0.15">
      <c r="A3952" s="65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8"/>
      <c r="M3952" s="12"/>
      <c r="N3952" s="12"/>
      <c r="O3952" s="18"/>
      <c r="P3952" s="14"/>
      <c r="Q3952" s="27"/>
      <c r="R3952" s="14"/>
      <c r="S3952" s="4"/>
      <c r="T3952" s="5"/>
      <c r="U3952" s="10"/>
      <c r="V3952" s="10"/>
      <c r="W3952" s="10"/>
      <c r="X3952" s="50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0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  <c r="EY3952" s="1"/>
      <c r="EZ3952" s="1"/>
      <c r="FA3952" s="1"/>
      <c r="FB3952" s="1"/>
      <c r="FC3952" s="1"/>
      <c r="FD3952" s="1"/>
      <c r="FE3952" s="1"/>
      <c r="FF3952" s="1"/>
      <c r="FG3952" s="1"/>
      <c r="FH3952" s="1"/>
      <c r="FI3952" s="1"/>
      <c r="FJ3952" s="1"/>
    </row>
    <row r="3953" spans="1:166" x14ac:dyDescent="0.15">
      <c r="A3953" s="65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8"/>
      <c r="M3953" s="12"/>
      <c r="N3953" s="12"/>
      <c r="O3953" s="18"/>
      <c r="P3953" s="14"/>
      <c r="Q3953" s="27"/>
      <c r="R3953" s="14"/>
      <c r="S3953" s="4"/>
      <c r="T3953" s="5"/>
      <c r="U3953" s="10"/>
      <c r="V3953" s="10"/>
      <c r="W3953" s="10"/>
      <c r="X3953" s="50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0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  <c r="EY3953" s="1"/>
      <c r="EZ3953" s="1"/>
      <c r="FA3953" s="1"/>
      <c r="FB3953" s="1"/>
      <c r="FC3953" s="1"/>
      <c r="FD3953" s="1"/>
      <c r="FE3953" s="1"/>
      <c r="FF3953" s="1"/>
      <c r="FG3953" s="1"/>
      <c r="FH3953" s="1"/>
      <c r="FI3953" s="1"/>
      <c r="FJ3953" s="1"/>
    </row>
    <row r="3954" spans="1:166" x14ac:dyDescent="0.15">
      <c r="A3954" s="65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8"/>
      <c r="M3954" s="12"/>
      <c r="N3954" s="12"/>
      <c r="O3954" s="18"/>
      <c r="P3954" s="14"/>
      <c r="Q3954" s="27"/>
      <c r="R3954" s="14"/>
      <c r="S3954" s="4"/>
      <c r="T3954" s="5"/>
      <c r="U3954" s="10"/>
      <c r="V3954" s="10"/>
      <c r="W3954" s="10"/>
      <c r="X3954" s="50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0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  <c r="EY3954" s="1"/>
      <c r="EZ3954" s="1"/>
      <c r="FA3954" s="1"/>
      <c r="FB3954" s="1"/>
      <c r="FC3954" s="1"/>
      <c r="FD3954" s="1"/>
      <c r="FE3954" s="1"/>
      <c r="FF3954" s="1"/>
      <c r="FG3954" s="1"/>
      <c r="FH3954" s="1"/>
      <c r="FI3954" s="1"/>
      <c r="FJ3954" s="1"/>
    </row>
    <row r="3955" spans="1:166" x14ac:dyDescent="0.15">
      <c r="A3955" s="65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8"/>
      <c r="M3955" s="12"/>
      <c r="N3955" s="12"/>
      <c r="O3955" s="18"/>
      <c r="P3955" s="14"/>
      <c r="Q3955" s="27"/>
      <c r="R3955" s="14"/>
      <c r="S3955" s="4"/>
      <c r="T3955" s="5"/>
      <c r="U3955" s="10"/>
      <c r="V3955" s="10"/>
      <c r="W3955" s="10"/>
      <c r="X3955" s="50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0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  <c r="EY3955" s="1"/>
      <c r="EZ3955" s="1"/>
      <c r="FA3955" s="1"/>
      <c r="FB3955" s="1"/>
      <c r="FC3955" s="1"/>
      <c r="FD3955" s="1"/>
      <c r="FE3955" s="1"/>
      <c r="FF3955" s="1"/>
      <c r="FG3955" s="1"/>
      <c r="FH3955" s="1"/>
      <c r="FI3955" s="1"/>
      <c r="FJ3955" s="1"/>
    </row>
    <row r="3956" spans="1:166" x14ac:dyDescent="0.15">
      <c r="A3956" s="65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8"/>
      <c r="M3956" s="12"/>
      <c r="N3956" s="12"/>
      <c r="O3956" s="18"/>
      <c r="P3956" s="14"/>
      <c r="Q3956" s="27"/>
      <c r="R3956" s="14"/>
      <c r="S3956" s="4"/>
      <c r="T3956" s="5"/>
      <c r="U3956" s="10"/>
      <c r="V3956" s="10"/>
      <c r="W3956" s="10"/>
      <c r="X3956" s="50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0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  <c r="EY3956" s="1"/>
      <c r="EZ3956" s="1"/>
      <c r="FA3956" s="1"/>
      <c r="FB3956" s="1"/>
      <c r="FC3956" s="1"/>
      <c r="FD3956" s="1"/>
      <c r="FE3956" s="1"/>
      <c r="FF3956" s="1"/>
      <c r="FG3956" s="1"/>
      <c r="FH3956" s="1"/>
      <c r="FI3956" s="1"/>
      <c r="FJ3956" s="1"/>
    </row>
    <row r="3957" spans="1:166" x14ac:dyDescent="0.15">
      <c r="A3957" s="65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8"/>
      <c r="M3957" s="12"/>
      <c r="N3957" s="12"/>
      <c r="O3957" s="18"/>
      <c r="P3957" s="14"/>
      <c r="Q3957" s="27"/>
      <c r="R3957" s="14"/>
      <c r="S3957" s="4"/>
      <c r="T3957" s="5"/>
      <c r="U3957" s="10"/>
      <c r="V3957" s="10"/>
      <c r="W3957" s="10"/>
      <c r="X3957" s="50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0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  <c r="EY3957" s="1"/>
      <c r="EZ3957" s="1"/>
      <c r="FA3957" s="1"/>
      <c r="FB3957" s="1"/>
      <c r="FC3957" s="1"/>
      <c r="FD3957" s="1"/>
      <c r="FE3957" s="1"/>
      <c r="FF3957" s="1"/>
      <c r="FG3957" s="1"/>
      <c r="FH3957" s="1"/>
      <c r="FI3957" s="1"/>
      <c r="FJ3957" s="1"/>
    </row>
    <row r="3958" spans="1:166" x14ac:dyDescent="0.15">
      <c r="A3958" s="65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8"/>
      <c r="M3958" s="12"/>
      <c r="N3958" s="12"/>
      <c r="O3958" s="18"/>
      <c r="P3958" s="14"/>
      <c r="Q3958" s="27"/>
      <c r="R3958" s="14"/>
      <c r="S3958" s="4"/>
      <c r="T3958" s="5"/>
      <c r="U3958" s="10"/>
      <c r="V3958" s="10"/>
      <c r="W3958" s="10"/>
      <c r="X3958" s="50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0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  <c r="EY3958" s="1"/>
      <c r="EZ3958" s="1"/>
      <c r="FA3958" s="1"/>
      <c r="FB3958" s="1"/>
      <c r="FC3958" s="1"/>
      <c r="FD3958" s="1"/>
      <c r="FE3958" s="1"/>
      <c r="FF3958" s="1"/>
      <c r="FG3958" s="1"/>
      <c r="FH3958" s="1"/>
      <c r="FI3958" s="1"/>
      <c r="FJ3958" s="1"/>
    </row>
    <row r="3959" spans="1:166" x14ac:dyDescent="0.15">
      <c r="A3959" s="65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8"/>
      <c r="M3959" s="12"/>
      <c r="N3959" s="12"/>
      <c r="O3959" s="18"/>
      <c r="P3959" s="14"/>
      <c r="Q3959" s="27"/>
      <c r="R3959" s="14"/>
      <c r="S3959" s="4"/>
      <c r="T3959" s="5"/>
      <c r="U3959" s="10"/>
      <c r="V3959" s="10"/>
      <c r="W3959" s="10"/>
      <c r="X3959" s="50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0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  <c r="EY3959" s="1"/>
      <c r="EZ3959" s="1"/>
      <c r="FA3959" s="1"/>
      <c r="FB3959" s="1"/>
      <c r="FC3959" s="1"/>
      <c r="FD3959" s="1"/>
      <c r="FE3959" s="1"/>
      <c r="FF3959" s="1"/>
      <c r="FG3959" s="1"/>
      <c r="FH3959" s="1"/>
      <c r="FI3959" s="1"/>
      <c r="FJ3959" s="1"/>
    </row>
    <row r="3960" spans="1:166" x14ac:dyDescent="0.15">
      <c r="A3960" s="65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8"/>
      <c r="M3960" s="12"/>
      <c r="N3960" s="12"/>
      <c r="O3960" s="18"/>
      <c r="P3960" s="14"/>
      <c r="Q3960" s="27"/>
      <c r="R3960" s="14"/>
      <c r="S3960" s="4"/>
      <c r="T3960" s="5"/>
      <c r="U3960" s="10"/>
      <c r="V3960" s="10"/>
      <c r="W3960" s="10"/>
      <c r="X3960" s="50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0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  <c r="EY3960" s="1"/>
      <c r="EZ3960" s="1"/>
      <c r="FA3960" s="1"/>
      <c r="FB3960" s="1"/>
      <c r="FC3960" s="1"/>
      <c r="FD3960" s="1"/>
      <c r="FE3960" s="1"/>
      <c r="FF3960" s="1"/>
      <c r="FG3960" s="1"/>
      <c r="FH3960" s="1"/>
      <c r="FI3960" s="1"/>
      <c r="FJ3960" s="1"/>
    </row>
    <row r="3961" spans="1:166" x14ac:dyDescent="0.15">
      <c r="A3961" s="65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8"/>
      <c r="M3961" s="12"/>
      <c r="N3961" s="12"/>
      <c r="O3961" s="18"/>
      <c r="P3961" s="14"/>
      <c r="Q3961" s="27"/>
      <c r="R3961" s="14"/>
      <c r="S3961" s="4"/>
      <c r="T3961" s="5"/>
      <c r="U3961" s="10"/>
      <c r="V3961" s="10"/>
      <c r="W3961" s="10"/>
      <c r="X3961" s="50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0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  <c r="EY3961" s="1"/>
      <c r="EZ3961" s="1"/>
      <c r="FA3961" s="1"/>
      <c r="FB3961" s="1"/>
      <c r="FC3961" s="1"/>
      <c r="FD3961" s="1"/>
      <c r="FE3961" s="1"/>
      <c r="FF3961" s="1"/>
      <c r="FG3961" s="1"/>
      <c r="FH3961" s="1"/>
      <c r="FI3961" s="1"/>
      <c r="FJ3961" s="1"/>
    </row>
    <row r="3962" spans="1:166" x14ac:dyDescent="0.15">
      <c r="A3962" s="65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8"/>
      <c r="M3962" s="12"/>
      <c r="N3962" s="12"/>
      <c r="O3962" s="18"/>
      <c r="P3962" s="14"/>
      <c r="Q3962" s="27"/>
      <c r="R3962" s="14"/>
      <c r="S3962" s="4"/>
      <c r="T3962" s="5"/>
      <c r="U3962" s="10"/>
      <c r="V3962" s="10"/>
      <c r="W3962" s="10"/>
      <c r="X3962" s="50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0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  <c r="EY3962" s="1"/>
      <c r="EZ3962" s="1"/>
      <c r="FA3962" s="1"/>
      <c r="FB3962" s="1"/>
      <c r="FC3962" s="1"/>
      <c r="FD3962" s="1"/>
      <c r="FE3962" s="1"/>
      <c r="FF3962" s="1"/>
      <c r="FG3962" s="1"/>
      <c r="FH3962" s="1"/>
      <c r="FI3962" s="1"/>
      <c r="FJ3962" s="1"/>
    </row>
    <row r="3963" spans="1:166" x14ac:dyDescent="0.15">
      <c r="A3963" s="65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8"/>
      <c r="M3963" s="12"/>
      <c r="N3963" s="12"/>
      <c r="O3963" s="18"/>
      <c r="P3963" s="14"/>
      <c r="Q3963" s="27"/>
      <c r="R3963" s="14"/>
      <c r="S3963" s="4"/>
      <c r="T3963" s="5"/>
      <c r="U3963" s="10"/>
      <c r="V3963" s="10"/>
      <c r="W3963" s="10"/>
      <c r="X3963" s="50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0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  <c r="EY3963" s="1"/>
      <c r="EZ3963" s="1"/>
      <c r="FA3963" s="1"/>
      <c r="FB3963" s="1"/>
      <c r="FC3963" s="1"/>
      <c r="FD3963" s="1"/>
      <c r="FE3963" s="1"/>
      <c r="FF3963" s="1"/>
      <c r="FG3963" s="1"/>
      <c r="FH3963" s="1"/>
      <c r="FI3963" s="1"/>
      <c r="FJ3963" s="1"/>
    </row>
    <row r="3964" spans="1:166" x14ac:dyDescent="0.15">
      <c r="A3964" s="65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8"/>
      <c r="M3964" s="12"/>
      <c r="N3964" s="12"/>
      <c r="O3964" s="18"/>
      <c r="P3964" s="14"/>
      <c r="Q3964" s="27"/>
      <c r="R3964" s="14"/>
      <c r="S3964" s="4"/>
      <c r="T3964" s="5"/>
      <c r="U3964" s="10"/>
      <c r="V3964" s="10"/>
      <c r="W3964" s="10"/>
      <c r="X3964" s="50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0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  <c r="EY3964" s="1"/>
      <c r="EZ3964" s="1"/>
      <c r="FA3964" s="1"/>
      <c r="FB3964" s="1"/>
      <c r="FC3964" s="1"/>
      <c r="FD3964" s="1"/>
      <c r="FE3964" s="1"/>
      <c r="FF3964" s="1"/>
      <c r="FG3964" s="1"/>
      <c r="FH3964" s="1"/>
      <c r="FI3964" s="1"/>
      <c r="FJ3964" s="1"/>
    </row>
    <row r="3965" spans="1:166" x14ac:dyDescent="0.15">
      <c r="A3965" s="65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8"/>
      <c r="M3965" s="12"/>
      <c r="N3965" s="12"/>
      <c r="O3965" s="18"/>
      <c r="P3965" s="14"/>
      <c r="Q3965" s="27"/>
      <c r="R3965" s="14"/>
      <c r="S3965" s="4"/>
      <c r="T3965" s="5"/>
      <c r="U3965" s="10"/>
      <c r="V3965" s="10"/>
      <c r="W3965" s="10"/>
      <c r="X3965" s="50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0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  <c r="EY3965" s="1"/>
      <c r="EZ3965" s="1"/>
      <c r="FA3965" s="1"/>
      <c r="FB3965" s="1"/>
      <c r="FC3965" s="1"/>
      <c r="FD3965" s="1"/>
      <c r="FE3965" s="1"/>
      <c r="FF3965" s="1"/>
      <c r="FG3965" s="1"/>
      <c r="FH3965" s="1"/>
      <c r="FI3965" s="1"/>
      <c r="FJ3965" s="1"/>
    </row>
    <row r="3966" spans="1:166" x14ac:dyDescent="0.15">
      <c r="A3966" s="65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8"/>
      <c r="M3966" s="12"/>
      <c r="N3966" s="12"/>
      <c r="O3966" s="18"/>
      <c r="P3966" s="14"/>
      <c r="Q3966" s="27"/>
      <c r="R3966" s="14"/>
      <c r="S3966" s="4"/>
      <c r="T3966" s="5"/>
      <c r="U3966" s="10"/>
      <c r="V3966" s="10"/>
      <c r="W3966" s="10"/>
      <c r="X3966" s="50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0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  <c r="EY3966" s="1"/>
      <c r="EZ3966" s="1"/>
      <c r="FA3966" s="1"/>
      <c r="FB3966" s="1"/>
      <c r="FC3966" s="1"/>
      <c r="FD3966" s="1"/>
      <c r="FE3966" s="1"/>
      <c r="FF3966" s="1"/>
      <c r="FG3966" s="1"/>
      <c r="FH3966" s="1"/>
      <c r="FI3966" s="1"/>
      <c r="FJ3966" s="1"/>
    </row>
    <row r="3967" spans="1:166" x14ac:dyDescent="0.15">
      <c r="A3967" s="65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8"/>
      <c r="M3967" s="12"/>
      <c r="N3967" s="12"/>
      <c r="O3967" s="18"/>
      <c r="P3967" s="14"/>
      <c r="Q3967" s="27"/>
      <c r="R3967" s="14"/>
      <c r="S3967" s="4"/>
      <c r="T3967" s="5"/>
      <c r="U3967" s="10"/>
      <c r="V3967" s="10"/>
      <c r="W3967" s="10"/>
      <c r="X3967" s="50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0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  <c r="EY3967" s="1"/>
      <c r="EZ3967" s="1"/>
      <c r="FA3967" s="1"/>
      <c r="FB3967" s="1"/>
      <c r="FC3967" s="1"/>
      <c r="FD3967" s="1"/>
      <c r="FE3967" s="1"/>
      <c r="FF3967" s="1"/>
      <c r="FG3967" s="1"/>
      <c r="FH3967" s="1"/>
      <c r="FI3967" s="1"/>
      <c r="FJ3967" s="1"/>
    </row>
    <row r="3968" spans="1:166" x14ac:dyDescent="0.15">
      <c r="A3968" s="65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8"/>
      <c r="M3968" s="12"/>
      <c r="N3968" s="12"/>
      <c r="O3968" s="18"/>
      <c r="P3968" s="14"/>
      <c r="Q3968" s="27"/>
      <c r="R3968" s="14"/>
      <c r="S3968" s="4"/>
      <c r="T3968" s="5"/>
      <c r="U3968" s="10"/>
      <c r="V3968" s="10"/>
      <c r="W3968" s="10"/>
      <c r="X3968" s="50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0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  <c r="EY3968" s="1"/>
      <c r="EZ3968" s="1"/>
      <c r="FA3968" s="1"/>
      <c r="FB3968" s="1"/>
      <c r="FC3968" s="1"/>
      <c r="FD3968" s="1"/>
      <c r="FE3968" s="1"/>
      <c r="FF3968" s="1"/>
      <c r="FG3968" s="1"/>
      <c r="FH3968" s="1"/>
      <c r="FI3968" s="1"/>
      <c r="FJ3968" s="1"/>
    </row>
    <row r="3969" spans="1:166" x14ac:dyDescent="0.15">
      <c r="A3969" s="65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8"/>
      <c r="M3969" s="12"/>
      <c r="N3969" s="12"/>
      <c r="O3969" s="18"/>
      <c r="P3969" s="14"/>
      <c r="Q3969" s="27"/>
      <c r="R3969" s="14"/>
      <c r="S3969" s="4"/>
      <c r="T3969" s="5"/>
      <c r="U3969" s="10"/>
      <c r="V3969" s="10"/>
      <c r="W3969" s="10"/>
      <c r="X3969" s="50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0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  <c r="EY3969" s="1"/>
      <c r="EZ3969" s="1"/>
      <c r="FA3969" s="1"/>
      <c r="FB3969" s="1"/>
      <c r="FC3969" s="1"/>
      <c r="FD3969" s="1"/>
      <c r="FE3969" s="1"/>
      <c r="FF3969" s="1"/>
      <c r="FG3969" s="1"/>
      <c r="FH3969" s="1"/>
      <c r="FI3969" s="1"/>
      <c r="FJ3969" s="1"/>
    </row>
    <row r="3970" spans="1:166" x14ac:dyDescent="0.15">
      <c r="A3970" s="65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8"/>
      <c r="M3970" s="12"/>
      <c r="N3970" s="12"/>
      <c r="O3970" s="18"/>
      <c r="P3970" s="14"/>
      <c r="Q3970" s="27"/>
      <c r="R3970" s="14"/>
      <c r="S3970" s="4"/>
      <c r="T3970" s="5"/>
      <c r="U3970" s="10"/>
      <c r="V3970" s="10"/>
      <c r="W3970" s="10"/>
      <c r="X3970" s="50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0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  <c r="EY3970" s="1"/>
      <c r="EZ3970" s="1"/>
      <c r="FA3970" s="1"/>
      <c r="FB3970" s="1"/>
      <c r="FC3970" s="1"/>
      <c r="FD3970" s="1"/>
      <c r="FE3970" s="1"/>
      <c r="FF3970" s="1"/>
      <c r="FG3970" s="1"/>
      <c r="FH3970" s="1"/>
      <c r="FI3970" s="1"/>
      <c r="FJ3970" s="1"/>
    </row>
    <row r="3971" spans="1:166" x14ac:dyDescent="0.15">
      <c r="A3971" s="65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8"/>
      <c r="M3971" s="12"/>
      <c r="N3971" s="12"/>
      <c r="O3971" s="18"/>
      <c r="P3971" s="14"/>
      <c r="Q3971" s="27"/>
      <c r="R3971" s="14"/>
      <c r="S3971" s="4"/>
      <c r="T3971" s="5"/>
      <c r="U3971" s="10"/>
      <c r="V3971" s="10"/>
      <c r="W3971" s="10"/>
      <c r="X3971" s="50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0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  <c r="EY3971" s="1"/>
      <c r="EZ3971" s="1"/>
      <c r="FA3971" s="1"/>
      <c r="FB3971" s="1"/>
      <c r="FC3971" s="1"/>
      <c r="FD3971" s="1"/>
      <c r="FE3971" s="1"/>
      <c r="FF3971" s="1"/>
      <c r="FG3971" s="1"/>
      <c r="FH3971" s="1"/>
      <c r="FI3971" s="1"/>
      <c r="FJ3971" s="1"/>
    </row>
    <row r="3972" spans="1:166" x14ac:dyDescent="0.15">
      <c r="A3972" s="65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8"/>
      <c r="M3972" s="12"/>
      <c r="N3972" s="12"/>
      <c r="O3972" s="18"/>
      <c r="P3972" s="14"/>
      <c r="Q3972" s="27"/>
      <c r="R3972" s="14"/>
      <c r="S3972" s="4"/>
      <c r="T3972" s="5"/>
      <c r="U3972" s="10"/>
      <c r="V3972" s="10"/>
      <c r="W3972" s="10"/>
      <c r="X3972" s="50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0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  <c r="EY3972" s="1"/>
      <c r="EZ3972" s="1"/>
      <c r="FA3972" s="1"/>
      <c r="FB3972" s="1"/>
      <c r="FC3972" s="1"/>
      <c r="FD3972" s="1"/>
      <c r="FE3972" s="1"/>
      <c r="FF3972" s="1"/>
      <c r="FG3972" s="1"/>
      <c r="FH3972" s="1"/>
      <c r="FI3972" s="1"/>
      <c r="FJ3972" s="1"/>
    </row>
    <row r="3973" spans="1:166" x14ac:dyDescent="0.15">
      <c r="A3973" s="65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8"/>
      <c r="M3973" s="12"/>
      <c r="N3973" s="12"/>
      <c r="O3973" s="18"/>
      <c r="P3973" s="14"/>
      <c r="Q3973" s="27"/>
      <c r="R3973" s="14"/>
      <c r="S3973" s="4"/>
      <c r="T3973" s="5"/>
      <c r="U3973" s="10"/>
      <c r="V3973" s="10"/>
      <c r="W3973" s="10"/>
      <c r="X3973" s="50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0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  <c r="EY3973" s="1"/>
      <c r="EZ3973" s="1"/>
      <c r="FA3973" s="1"/>
      <c r="FB3973" s="1"/>
      <c r="FC3973" s="1"/>
      <c r="FD3973" s="1"/>
      <c r="FE3973" s="1"/>
      <c r="FF3973" s="1"/>
      <c r="FG3973" s="1"/>
      <c r="FH3973" s="1"/>
      <c r="FI3973" s="1"/>
      <c r="FJ3973" s="1"/>
    </row>
    <row r="3974" spans="1:166" x14ac:dyDescent="0.15">
      <c r="A3974" s="65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8"/>
      <c r="M3974" s="12"/>
      <c r="N3974" s="12"/>
      <c r="O3974" s="18"/>
      <c r="P3974" s="14"/>
      <c r="Q3974" s="27"/>
      <c r="R3974" s="14"/>
      <c r="S3974" s="4"/>
      <c r="T3974" s="5"/>
      <c r="U3974" s="10"/>
      <c r="V3974" s="10"/>
      <c r="W3974" s="10"/>
      <c r="X3974" s="50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0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  <c r="EY3974" s="1"/>
      <c r="EZ3974" s="1"/>
      <c r="FA3974" s="1"/>
      <c r="FB3974" s="1"/>
      <c r="FC3974" s="1"/>
      <c r="FD3974" s="1"/>
      <c r="FE3974" s="1"/>
      <c r="FF3974" s="1"/>
      <c r="FG3974" s="1"/>
      <c r="FH3974" s="1"/>
      <c r="FI3974" s="1"/>
      <c r="FJ3974" s="1"/>
    </row>
    <row r="3975" spans="1:166" x14ac:dyDescent="0.15">
      <c r="A3975" s="65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8"/>
      <c r="M3975" s="12"/>
      <c r="N3975" s="12"/>
      <c r="O3975" s="18"/>
      <c r="P3975" s="14"/>
      <c r="Q3975" s="27"/>
      <c r="R3975" s="14"/>
      <c r="S3975" s="4"/>
      <c r="T3975" s="5"/>
      <c r="U3975" s="10"/>
      <c r="V3975" s="10"/>
      <c r="W3975" s="10"/>
      <c r="X3975" s="50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0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  <c r="EY3975" s="1"/>
      <c r="EZ3975" s="1"/>
      <c r="FA3975" s="1"/>
      <c r="FB3975" s="1"/>
      <c r="FC3975" s="1"/>
      <c r="FD3975" s="1"/>
      <c r="FE3975" s="1"/>
      <c r="FF3975" s="1"/>
      <c r="FG3975" s="1"/>
      <c r="FH3975" s="1"/>
      <c r="FI3975" s="1"/>
      <c r="FJ3975" s="1"/>
    </row>
    <row r="3976" spans="1:166" x14ac:dyDescent="0.15">
      <c r="A3976" s="65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8"/>
      <c r="M3976" s="12"/>
      <c r="N3976" s="12"/>
      <c r="O3976" s="18"/>
      <c r="P3976" s="14"/>
      <c r="Q3976" s="27"/>
      <c r="R3976" s="14"/>
      <c r="S3976" s="4"/>
      <c r="T3976" s="5"/>
      <c r="U3976" s="10"/>
      <c r="V3976" s="10"/>
      <c r="W3976" s="10"/>
      <c r="X3976" s="50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0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  <c r="EY3976" s="1"/>
      <c r="EZ3976" s="1"/>
      <c r="FA3976" s="1"/>
      <c r="FB3976" s="1"/>
      <c r="FC3976" s="1"/>
      <c r="FD3976" s="1"/>
      <c r="FE3976" s="1"/>
      <c r="FF3976" s="1"/>
      <c r="FG3976" s="1"/>
      <c r="FH3976" s="1"/>
      <c r="FI3976" s="1"/>
      <c r="FJ3976" s="1"/>
    </row>
    <row r="3977" spans="1:166" x14ac:dyDescent="0.15">
      <c r="A3977" s="65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8"/>
      <c r="M3977" s="12"/>
      <c r="N3977" s="12"/>
      <c r="O3977" s="18"/>
      <c r="P3977" s="14"/>
      <c r="Q3977" s="27"/>
      <c r="R3977" s="14"/>
      <c r="S3977" s="4"/>
      <c r="T3977" s="5"/>
      <c r="U3977" s="10"/>
      <c r="V3977" s="10"/>
      <c r="W3977" s="10"/>
      <c r="X3977" s="50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0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  <c r="EY3977" s="1"/>
      <c r="EZ3977" s="1"/>
      <c r="FA3977" s="1"/>
      <c r="FB3977" s="1"/>
      <c r="FC3977" s="1"/>
      <c r="FD3977" s="1"/>
      <c r="FE3977" s="1"/>
      <c r="FF3977" s="1"/>
      <c r="FG3977" s="1"/>
      <c r="FH3977" s="1"/>
      <c r="FI3977" s="1"/>
      <c r="FJ3977" s="1"/>
    </row>
    <row r="3978" spans="1:166" x14ac:dyDescent="0.15">
      <c r="A3978" s="65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8"/>
      <c r="M3978" s="12"/>
      <c r="N3978" s="12"/>
      <c r="O3978" s="18"/>
      <c r="P3978" s="14"/>
      <c r="Q3978" s="27"/>
      <c r="R3978" s="14"/>
      <c r="S3978" s="4"/>
      <c r="T3978" s="5"/>
      <c r="U3978" s="10"/>
      <c r="V3978" s="10"/>
      <c r="W3978" s="10"/>
      <c r="X3978" s="50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0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  <c r="EY3978" s="1"/>
      <c r="EZ3978" s="1"/>
      <c r="FA3978" s="1"/>
      <c r="FB3978" s="1"/>
      <c r="FC3978" s="1"/>
      <c r="FD3978" s="1"/>
      <c r="FE3978" s="1"/>
      <c r="FF3978" s="1"/>
      <c r="FG3978" s="1"/>
      <c r="FH3978" s="1"/>
      <c r="FI3978" s="1"/>
      <c r="FJ3978" s="1"/>
    </row>
    <row r="3979" spans="1:166" x14ac:dyDescent="0.15">
      <c r="A3979" s="65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8"/>
      <c r="M3979" s="12"/>
      <c r="N3979" s="12"/>
      <c r="O3979" s="18"/>
      <c r="P3979" s="14"/>
      <c r="Q3979" s="27"/>
      <c r="R3979" s="14"/>
      <c r="S3979" s="4"/>
      <c r="T3979" s="5"/>
      <c r="U3979" s="10"/>
      <c r="V3979" s="10"/>
      <c r="W3979" s="10"/>
      <c r="X3979" s="50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0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  <c r="EY3979" s="1"/>
      <c r="EZ3979" s="1"/>
      <c r="FA3979" s="1"/>
      <c r="FB3979" s="1"/>
      <c r="FC3979" s="1"/>
      <c r="FD3979" s="1"/>
      <c r="FE3979" s="1"/>
      <c r="FF3979" s="1"/>
      <c r="FG3979" s="1"/>
      <c r="FH3979" s="1"/>
      <c r="FI3979" s="1"/>
      <c r="FJ3979" s="1"/>
    </row>
    <row r="3980" spans="1:166" x14ac:dyDescent="0.15">
      <c r="A3980" s="65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8"/>
      <c r="M3980" s="12"/>
      <c r="N3980" s="12"/>
      <c r="O3980" s="18"/>
      <c r="P3980" s="14"/>
      <c r="Q3980" s="27"/>
      <c r="R3980" s="14"/>
      <c r="S3980" s="4"/>
      <c r="T3980" s="5"/>
      <c r="U3980" s="10"/>
      <c r="V3980" s="10"/>
      <c r="W3980" s="10"/>
      <c r="X3980" s="50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0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  <c r="EY3980" s="1"/>
      <c r="EZ3980" s="1"/>
      <c r="FA3980" s="1"/>
      <c r="FB3980" s="1"/>
      <c r="FC3980" s="1"/>
      <c r="FD3980" s="1"/>
      <c r="FE3980" s="1"/>
      <c r="FF3980" s="1"/>
      <c r="FG3980" s="1"/>
      <c r="FH3980" s="1"/>
      <c r="FI3980" s="1"/>
      <c r="FJ3980" s="1"/>
    </row>
    <row r="3981" spans="1:166" x14ac:dyDescent="0.15">
      <c r="A3981" s="65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8"/>
      <c r="M3981" s="12"/>
      <c r="N3981" s="12"/>
      <c r="O3981" s="18"/>
      <c r="P3981" s="14"/>
      <c r="Q3981" s="27"/>
      <c r="R3981" s="14"/>
      <c r="S3981" s="4"/>
      <c r="T3981" s="5"/>
      <c r="U3981" s="10"/>
      <c r="V3981" s="10"/>
      <c r="W3981" s="10"/>
      <c r="X3981" s="50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0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  <c r="EY3981" s="1"/>
      <c r="EZ3981" s="1"/>
      <c r="FA3981" s="1"/>
      <c r="FB3981" s="1"/>
      <c r="FC3981" s="1"/>
      <c r="FD3981" s="1"/>
      <c r="FE3981" s="1"/>
      <c r="FF3981" s="1"/>
      <c r="FG3981" s="1"/>
      <c r="FH3981" s="1"/>
      <c r="FI3981" s="1"/>
      <c r="FJ3981" s="1"/>
    </row>
    <row r="3982" spans="1:166" x14ac:dyDescent="0.15">
      <c r="A3982" s="65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8"/>
      <c r="M3982" s="12"/>
      <c r="N3982" s="12"/>
      <c r="O3982" s="18"/>
      <c r="P3982" s="14"/>
      <c r="Q3982" s="27"/>
      <c r="R3982" s="14"/>
      <c r="S3982" s="4"/>
      <c r="T3982" s="5"/>
      <c r="U3982" s="10"/>
      <c r="V3982" s="10"/>
      <c r="W3982" s="10"/>
      <c r="X3982" s="50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0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  <c r="EY3982" s="1"/>
      <c r="EZ3982" s="1"/>
      <c r="FA3982" s="1"/>
      <c r="FB3982" s="1"/>
      <c r="FC3982" s="1"/>
      <c r="FD3982" s="1"/>
      <c r="FE3982" s="1"/>
      <c r="FF3982" s="1"/>
      <c r="FG3982" s="1"/>
      <c r="FH3982" s="1"/>
      <c r="FI3982" s="1"/>
      <c r="FJ3982" s="1"/>
    </row>
    <row r="3983" spans="1:166" x14ac:dyDescent="0.15">
      <c r="A3983" s="65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8"/>
      <c r="M3983" s="12"/>
      <c r="N3983" s="12"/>
      <c r="O3983" s="18"/>
      <c r="P3983" s="14"/>
      <c r="Q3983" s="27"/>
      <c r="R3983" s="14"/>
      <c r="S3983" s="4"/>
      <c r="T3983" s="5"/>
      <c r="U3983" s="10"/>
      <c r="V3983" s="10"/>
      <c r="W3983" s="10"/>
      <c r="X3983" s="50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0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  <c r="EY3983" s="1"/>
      <c r="EZ3983" s="1"/>
      <c r="FA3983" s="1"/>
      <c r="FB3983" s="1"/>
      <c r="FC3983" s="1"/>
      <c r="FD3983" s="1"/>
      <c r="FE3983" s="1"/>
      <c r="FF3983" s="1"/>
      <c r="FG3983" s="1"/>
      <c r="FH3983" s="1"/>
      <c r="FI3983" s="1"/>
      <c r="FJ3983" s="1"/>
    </row>
    <row r="3984" spans="1:166" x14ac:dyDescent="0.15">
      <c r="A3984" s="65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8"/>
      <c r="M3984" s="12"/>
      <c r="N3984" s="12"/>
      <c r="O3984" s="18"/>
      <c r="P3984" s="14"/>
      <c r="Q3984" s="27"/>
      <c r="R3984" s="14"/>
      <c r="S3984" s="4"/>
      <c r="T3984" s="5"/>
      <c r="U3984" s="10"/>
      <c r="V3984" s="10"/>
      <c r="W3984" s="10"/>
      <c r="X3984" s="50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0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  <c r="EY3984" s="1"/>
      <c r="EZ3984" s="1"/>
      <c r="FA3984" s="1"/>
      <c r="FB3984" s="1"/>
      <c r="FC3984" s="1"/>
      <c r="FD3984" s="1"/>
      <c r="FE3984" s="1"/>
      <c r="FF3984" s="1"/>
      <c r="FG3984" s="1"/>
      <c r="FH3984" s="1"/>
      <c r="FI3984" s="1"/>
      <c r="FJ3984" s="1"/>
    </row>
    <row r="3985" spans="1:166" x14ac:dyDescent="0.15">
      <c r="A3985" s="65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8"/>
      <c r="M3985" s="12"/>
      <c r="N3985" s="12"/>
      <c r="O3985" s="18"/>
      <c r="P3985" s="14"/>
      <c r="Q3985" s="27"/>
      <c r="R3985" s="14"/>
      <c r="S3985" s="4"/>
      <c r="T3985" s="5"/>
      <c r="U3985" s="10"/>
      <c r="V3985" s="10"/>
      <c r="W3985" s="10"/>
      <c r="X3985" s="50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0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  <c r="EY3985" s="1"/>
      <c r="EZ3985" s="1"/>
      <c r="FA3985" s="1"/>
      <c r="FB3985" s="1"/>
      <c r="FC3985" s="1"/>
      <c r="FD3985" s="1"/>
      <c r="FE3985" s="1"/>
      <c r="FF3985" s="1"/>
      <c r="FG3985" s="1"/>
      <c r="FH3985" s="1"/>
      <c r="FI3985" s="1"/>
      <c r="FJ3985" s="1"/>
    </row>
    <row r="3986" spans="1:166" x14ac:dyDescent="0.15">
      <c r="A3986" s="65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8"/>
      <c r="M3986" s="12"/>
      <c r="N3986" s="12"/>
      <c r="O3986" s="18"/>
      <c r="P3986" s="14"/>
      <c r="Q3986" s="27"/>
      <c r="R3986" s="14"/>
      <c r="S3986" s="4"/>
      <c r="T3986" s="5"/>
      <c r="U3986" s="10"/>
      <c r="V3986" s="10"/>
      <c r="W3986" s="10"/>
      <c r="X3986" s="50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0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  <c r="EY3986" s="1"/>
      <c r="EZ3986" s="1"/>
      <c r="FA3986" s="1"/>
      <c r="FB3986" s="1"/>
      <c r="FC3986" s="1"/>
      <c r="FD3986" s="1"/>
      <c r="FE3986" s="1"/>
      <c r="FF3986" s="1"/>
      <c r="FG3986" s="1"/>
      <c r="FH3986" s="1"/>
      <c r="FI3986" s="1"/>
      <c r="FJ3986" s="1"/>
    </row>
    <row r="3987" spans="1:166" x14ac:dyDescent="0.15">
      <c r="A3987" s="65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8"/>
      <c r="M3987" s="12"/>
      <c r="N3987" s="12"/>
      <c r="O3987" s="18"/>
      <c r="P3987" s="14"/>
      <c r="Q3987" s="27"/>
      <c r="R3987" s="14"/>
      <c r="S3987" s="4"/>
      <c r="T3987" s="5"/>
      <c r="U3987" s="10"/>
      <c r="V3987" s="10"/>
      <c r="W3987" s="10"/>
      <c r="X3987" s="50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0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  <c r="EY3987" s="1"/>
      <c r="EZ3987" s="1"/>
      <c r="FA3987" s="1"/>
      <c r="FB3987" s="1"/>
      <c r="FC3987" s="1"/>
      <c r="FD3987" s="1"/>
      <c r="FE3987" s="1"/>
      <c r="FF3987" s="1"/>
      <c r="FG3987" s="1"/>
      <c r="FH3987" s="1"/>
      <c r="FI3987" s="1"/>
      <c r="FJ3987" s="1"/>
    </row>
    <row r="3988" spans="1:166" x14ac:dyDescent="0.15">
      <c r="A3988" s="65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8"/>
      <c r="M3988" s="12"/>
      <c r="N3988" s="12"/>
      <c r="O3988" s="18"/>
      <c r="P3988" s="14"/>
      <c r="Q3988" s="27"/>
      <c r="R3988" s="14"/>
      <c r="S3988" s="4"/>
      <c r="T3988" s="5"/>
      <c r="U3988" s="10"/>
      <c r="V3988" s="10"/>
      <c r="W3988" s="10"/>
      <c r="X3988" s="50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0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  <c r="EY3988" s="1"/>
      <c r="EZ3988" s="1"/>
      <c r="FA3988" s="1"/>
      <c r="FB3988" s="1"/>
      <c r="FC3988" s="1"/>
      <c r="FD3988" s="1"/>
      <c r="FE3988" s="1"/>
      <c r="FF3988" s="1"/>
      <c r="FG3988" s="1"/>
      <c r="FH3988" s="1"/>
      <c r="FI3988" s="1"/>
      <c r="FJ3988" s="1"/>
    </row>
    <row r="3989" spans="1:166" x14ac:dyDescent="0.15">
      <c r="A3989" s="65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8"/>
      <c r="M3989" s="12"/>
      <c r="N3989" s="12"/>
      <c r="O3989" s="18"/>
      <c r="P3989" s="14"/>
      <c r="Q3989" s="27"/>
      <c r="R3989" s="14"/>
      <c r="S3989" s="4"/>
      <c r="T3989" s="5"/>
      <c r="U3989" s="10"/>
      <c r="V3989" s="10"/>
      <c r="W3989" s="10"/>
      <c r="X3989" s="50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0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  <c r="EY3989" s="1"/>
      <c r="EZ3989" s="1"/>
      <c r="FA3989" s="1"/>
      <c r="FB3989" s="1"/>
      <c r="FC3989" s="1"/>
      <c r="FD3989" s="1"/>
      <c r="FE3989" s="1"/>
      <c r="FF3989" s="1"/>
      <c r="FG3989" s="1"/>
      <c r="FH3989" s="1"/>
      <c r="FI3989" s="1"/>
      <c r="FJ3989" s="1"/>
    </row>
    <row r="3990" spans="1:166" x14ac:dyDescent="0.15">
      <c r="A3990" s="65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8"/>
      <c r="M3990" s="12"/>
      <c r="N3990" s="12"/>
      <c r="O3990" s="18"/>
      <c r="P3990" s="14"/>
      <c r="Q3990" s="27"/>
      <c r="R3990" s="14"/>
      <c r="S3990" s="4"/>
      <c r="T3990" s="5"/>
      <c r="U3990" s="10"/>
      <c r="V3990" s="10"/>
      <c r="W3990" s="10"/>
      <c r="X3990" s="50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0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  <c r="EY3990" s="1"/>
      <c r="EZ3990" s="1"/>
      <c r="FA3990" s="1"/>
      <c r="FB3990" s="1"/>
      <c r="FC3990" s="1"/>
      <c r="FD3990" s="1"/>
      <c r="FE3990" s="1"/>
      <c r="FF3990" s="1"/>
      <c r="FG3990" s="1"/>
      <c r="FH3990" s="1"/>
      <c r="FI3990" s="1"/>
      <c r="FJ3990" s="1"/>
    </row>
    <row r="3991" spans="1:166" x14ac:dyDescent="0.15">
      <c r="A3991" s="65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8"/>
      <c r="M3991" s="12"/>
      <c r="N3991" s="12"/>
      <c r="O3991" s="18"/>
      <c r="P3991" s="14"/>
      <c r="Q3991" s="27"/>
      <c r="R3991" s="14"/>
      <c r="S3991" s="4"/>
      <c r="T3991" s="5"/>
      <c r="U3991" s="10"/>
      <c r="V3991" s="10"/>
      <c r="W3991" s="10"/>
      <c r="X3991" s="50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0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  <c r="EY3991" s="1"/>
      <c r="EZ3991" s="1"/>
      <c r="FA3991" s="1"/>
      <c r="FB3991" s="1"/>
      <c r="FC3991" s="1"/>
      <c r="FD3991" s="1"/>
      <c r="FE3991" s="1"/>
      <c r="FF3991" s="1"/>
      <c r="FG3991" s="1"/>
      <c r="FH3991" s="1"/>
      <c r="FI3991" s="1"/>
      <c r="FJ3991" s="1"/>
    </row>
    <row r="3992" spans="1:166" x14ac:dyDescent="0.15">
      <c r="A3992" s="65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8"/>
      <c r="M3992" s="12"/>
      <c r="N3992" s="12"/>
      <c r="O3992" s="18"/>
      <c r="P3992" s="14"/>
      <c r="Q3992" s="27"/>
      <c r="R3992" s="14"/>
      <c r="S3992" s="4"/>
      <c r="T3992" s="5"/>
      <c r="U3992" s="10"/>
      <c r="V3992" s="10"/>
      <c r="W3992" s="10"/>
      <c r="X3992" s="50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0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  <c r="EY3992" s="1"/>
      <c r="EZ3992" s="1"/>
      <c r="FA3992" s="1"/>
      <c r="FB3992" s="1"/>
      <c r="FC3992" s="1"/>
      <c r="FD3992" s="1"/>
      <c r="FE3992" s="1"/>
      <c r="FF3992" s="1"/>
      <c r="FG3992" s="1"/>
      <c r="FH3992" s="1"/>
      <c r="FI3992" s="1"/>
      <c r="FJ3992" s="1"/>
    </row>
    <row r="3993" spans="1:166" x14ac:dyDescent="0.15">
      <c r="A3993" s="65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8"/>
      <c r="M3993" s="12"/>
      <c r="N3993" s="12"/>
      <c r="O3993" s="18"/>
      <c r="P3993" s="14"/>
      <c r="Q3993" s="27"/>
      <c r="R3993" s="14"/>
      <c r="S3993" s="4"/>
      <c r="T3993" s="5"/>
      <c r="U3993" s="10"/>
      <c r="V3993" s="10"/>
      <c r="W3993" s="10"/>
      <c r="X3993" s="50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0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  <c r="EY3993" s="1"/>
      <c r="EZ3993" s="1"/>
      <c r="FA3993" s="1"/>
      <c r="FB3993" s="1"/>
      <c r="FC3993" s="1"/>
      <c r="FD3993" s="1"/>
      <c r="FE3993" s="1"/>
      <c r="FF3993" s="1"/>
      <c r="FG3993" s="1"/>
      <c r="FH3993" s="1"/>
      <c r="FI3993" s="1"/>
      <c r="FJ3993" s="1"/>
    </row>
    <row r="3994" spans="1:166" x14ac:dyDescent="0.15">
      <c r="A3994" s="65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8"/>
      <c r="M3994" s="12"/>
      <c r="N3994" s="12"/>
      <c r="O3994" s="18"/>
      <c r="P3994" s="14"/>
      <c r="Q3994" s="27"/>
      <c r="R3994" s="14"/>
      <c r="S3994" s="4"/>
      <c r="T3994" s="5"/>
      <c r="U3994" s="10"/>
      <c r="V3994" s="10"/>
      <c r="W3994" s="10"/>
      <c r="X3994" s="50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0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  <c r="EY3994" s="1"/>
      <c r="EZ3994" s="1"/>
      <c r="FA3994" s="1"/>
      <c r="FB3994" s="1"/>
      <c r="FC3994" s="1"/>
      <c r="FD3994" s="1"/>
      <c r="FE3994" s="1"/>
      <c r="FF3994" s="1"/>
      <c r="FG3994" s="1"/>
      <c r="FH3994" s="1"/>
      <c r="FI3994" s="1"/>
      <c r="FJ3994" s="1"/>
    </row>
    <row r="3995" spans="1:166" x14ac:dyDescent="0.15">
      <c r="A3995" s="65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8"/>
      <c r="M3995" s="12"/>
      <c r="N3995" s="12"/>
      <c r="O3995" s="18"/>
      <c r="P3995" s="14"/>
      <c r="Q3995" s="27"/>
      <c r="R3995" s="14"/>
      <c r="S3995" s="4"/>
      <c r="T3995" s="5"/>
      <c r="U3995" s="10"/>
      <c r="V3995" s="10"/>
      <c r="W3995" s="10"/>
      <c r="X3995" s="50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0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  <c r="EY3995" s="1"/>
      <c r="EZ3995" s="1"/>
      <c r="FA3995" s="1"/>
      <c r="FB3995" s="1"/>
      <c r="FC3995" s="1"/>
      <c r="FD3995" s="1"/>
      <c r="FE3995" s="1"/>
      <c r="FF3995" s="1"/>
      <c r="FG3995" s="1"/>
      <c r="FH3995" s="1"/>
      <c r="FI3995" s="1"/>
      <c r="FJ3995" s="1"/>
    </row>
    <row r="3996" spans="1:166" x14ac:dyDescent="0.15">
      <c r="A3996" s="65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8"/>
      <c r="M3996" s="12"/>
      <c r="N3996" s="12"/>
      <c r="O3996" s="18"/>
      <c r="P3996" s="14"/>
      <c r="Q3996" s="27"/>
      <c r="R3996" s="14"/>
      <c r="S3996" s="4"/>
      <c r="T3996" s="5"/>
      <c r="U3996" s="10"/>
      <c r="V3996" s="10"/>
      <c r="W3996" s="10"/>
      <c r="X3996" s="50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0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  <c r="EY3996" s="1"/>
      <c r="EZ3996" s="1"/>
      <c r="FA3996" s="1"/>
      <c r="FB3996" s="1"/>
      <c r="FC3996" s="1"/>
      <c r="FD3996" s="1"/>
      <c r="FE3996" s="1"/>
      <c r="FF3996" s="1"/>
      <c r="FG3996" s="1"/>
      <c r="FH3996" s="1"/>
      <c r="FI3996" s="1"/>
      <c r="FJ3996" s="1"/>
    </row>
    <row r="3997" spans="1:166" x14ac:dyDescent="0.15">
      <c r="A3997" s="65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8"/>
      <c r="M3997" s="12"/>
      <c r="N3997" s="12"/>
      <c r="O3997" s="18"/>
      <c r="P3997" s="14"/>
      <c r="Q3997" s="27"/>
      <c r="R3997" s="14"/>
      <c r="S3997" s="4"/>
      <c r="T3997" s="5"/>
      <c r="U3997" s="10"/>
      <c r="V3997" s="10"/>
      <c r="W3997" s="10"/>
      <c r="X3997" s="50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0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  <c r="EY3997" s="1"/>
      <c r="EZ3997" s="1"/>
      <c r="FA3997" s="1"/>
      <c r="FB3997" s="1"/>
      <c r="FC3997" s="1"/>
      <c r="FD3997" s="1"/>
      <c r="FE3997" s="1"/>
      <c r="FF3997" s="1"/>
      <c r="FG3997" s="1"/>
      <c r="FH3997" s="1"/>
      <c r="FI3997" s="1"/>
      <c r="FJ3997" s="1"/>
    </row>
    <row r="3998" spans="1:166" x14ac:dyDescent="0.15">
      <c r="A3998" s="65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8"/>
      <c r="M3998" s="12"/>
      <c r="N3998" s="12"/>
      <c r="O3998" s="18"/>
      <c r="P3998" s="14"/>
      <c r="Q3998" s="27"/>
      <c r="R3998" s="14"/>
      <c r="S3998" s="4"/>
      <c r="T3998" s="5"/>
      <c r="U3998" s="10"/>
      <c r="V3998" s="10"/>
      <c r="W3998" s="10"/>
      <c r="X3998" s="50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0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  <c r="EY3998" s="1"/>
      <c r="EZ3998" s="1"/>
      <c r="FA3998" s="1"/>
      <c r="FB3998" s="1"/>
      <c r="FC3998" s="1"/>
      <c r="FD3998" s="1"/>
      <c r="FE3998" s="1"/>
      <c r="FF3998" s="1"/>
      <c r="FG3998" s="1"/>
      <c r="FH3998" s="1"/>
      <c r="FI3998" s="1"/>
      <c r="FJ3998" s="1"/>
    </row>
    <row r="3999" spans="1:166" x14ac:dyDescent="0.15">
      <c r="A3999" s="65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8"/>
      <c r="M3999" s="12"/>
      <c r="N3999" s="12"/>
      <c r="O3999" s="18"/>
      <c r="P3999" s="14"/>
      <c r="Q3999" s="27"/>
      <c r="R3999" s="14"/>
      <c r="S3999" s="4"/>
      <c r="T3999" s="5"/>
      <c r="U3999" s="10"/>
      <c r="V3999" s="10"/>
      <c r="W3999" s="10"/>
      <c r="X3999" s="50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0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  <c r="EY3999" s="1"/>
      <c r="EZ3999" s="1"/>
      <c r="FA3999" s="1"/>
      <c r="FB3999" s="1"/>
      <c r="FC3999" s="1"/>
      <c r="FD3999" s="1"/>
      <c r="FE3999" s="1"/>
      <c r="FF3999" s="1"/>
      <c r="FG3999" s="1"/>
      <c r="FH3999" s="1"/>
      <c r="FI3999" s="1"/>
      <c r="FJ3999" s="1"/>
    </row>
    <row r="4000" spans="1:166" x14ac:dyDescent="0.15">
      <c r="A4000" s="65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8"/>
      <c r="M4000" s="12"/>
      <c r="N4000" s="12"/>
      <c r="O4000" s="18"/>
      <c r="P4000" s="14"/>
      <c r="Q4000" s="27"/>
      <c r="R4000" s="14"/>
      <c r="S4000" s="4"/>
      <c r="T4000" s="5"/>
      <c r="U4000" s="10"/>
      <c r="V4000" s="10"/>
      <c r="W4000" s="10"/>
      <c r="X4000" s="50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0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  <c r="EY4000" s="1"/>
      <c r="EZ4000" s="1"/>
      <c r="FA4000" s="1"/>
      <c r="FB4000" s="1"/>
      <c r="FC4000" s="1"/>
      <c r="FD4000" s="1"/>
      <c r="FE4000" s="1"/>
      <c r="FF4000" s="1"/>
      <c r="FG4000" s="1"/>
      <c r="FH4000" s="1"/>
      <c r="FI4000" s="1"/>
      <c r="FJ4000" s="1"/>
    </row>
    <row r="4001" spans="1:166" x14ac:dyDescent="0.15">
      <c r="A4001" s="65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8"/>
      <c r="M4001" s="12"/>
      <c r="N4001" s="12"/>
      <c r="O4001" s="18"/>
      <c r="P4001" s="14"/>
      <c r="Q4001" s="27"/>
      <c r="R4001" s="14"/>
      <c r="S4001" s="4"/>
      <c r="T4001" s="5"/>
      <c r="U4001" s="10"/>
      <c r="V4001" s="10"/>
      <c r="W4001" s="10"/>
      <c r="X4001" s="50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0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  <c r="EY4001" s="1"/>
      <c r="EZ4001" s="1"/>
      <c r="FA4001" s="1"/>
      <c r="FB4001" s="1"/>
      <c r="FC4001" s="1"/>
      <c r="FD4001" s="1"/>
      <c r="FE4001" s="1"/>
      <c r="FF4001" s="1"/>
      <c r="FG4001" s="1"/>
      <c r="FH4001" s="1"/>
      <c r="FI4001" s="1"/>
      <c r="FJ4001" s="1"/>
    </row>
    <row r="4002" spans="1:166" x14ac:dyDescent="0.15">
      <c r="A4002" s="65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8"/>
      <c r="M4002" s="12"/>
      <c r="N4002" s="12"/>
      <c r="O4002" s="18"/>
      <c r="P4002" s="14"/>
      <c r="Q4002" s="27"/>
      <c r="R4002" s="14"/>
      <c r="S4002" s="4"/>
      <c r="T4002" s="5"/>
      <c r="U4002" s="10"/>
      <c r="V4002" s="10"/>
      <c r="W4002" s="10"/>
      <c r="X4002" s="50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0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  <c r="EY4002" s="1"/>
      <c r="EZ4002" s="1"/>
      <c r="FA4002" s="1"/>
      <c r="FB4002" s="1"/>
      <c r="FC4002" s="1"/>
      <c r="FD4002" s="1"/>
      <c r="FE4002" s="1"/>
      <c r="FF4002" s="1"/>
      <c r="FG4002" s="1"/>
      <c r="FH4002" s="1"/>
      <c r="FI4002" s="1"/>
      <c r="FJ4002" s="1"/>
    </row>
    <row r="4003" spans="1:166" x14ac:dyDescent="0.15">
      <c r="A4003" s="65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8"/>
      <c r="M4003" s="12"/>
      <c r="N4003" s="12"/>
      <c r="O4003" s="18"/>
      <c r="P4003" s="14"/>
      <c r="Q4003" s="27"/>
      <c r="R4003" s="14"/>
      <c r="S4003" s="4"/>
      <c r="T4003" s="5"/>
      <c r="U4003" s="10"/>
      <c r="V4003" s="10"/>
      <c r="W4003" s="10"/>
      <c r="X4003" s="50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0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  <c r="EY4003" s="1"/>
      <c r="EZ4003" s="1"/>
      <c r="FA4003" s="1"/>
      <c r="FB4003" s="1"/>
      <c r="FC4003" s="1"/>
      <c r="FD4003" s="1"/>
      <c r="FE4003" s="1"/>
      <c r="FF4003" s="1"/>
      <c r="FG4003" s="1"/>
      <c r="FH4003" s="1"/>
      <c r="FI4003" s="1"/>
      <c r="FJ4003" s="1"/>
    </row>
    <row r="4004" spans="1:166" x14ac:dyDescent="0.15">
      <c r="A4004" s="65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8"/>
      <c r="M4004" s="12"/>
      <c r="N4004" s="12"/>
      <c r="O4004" s="18"/>
      <c r="P4004" s="14"/>
      <c r="Q4004" s="27"/>
      <c r="R4004" s="14"/>
      <c r="S4004" s="4"/>
      <c r="T4004" s="5"/>
      <c r="U4004" s="10"/>
      <c r="V4004" s="10"/>
      <c r="W4004" s="10"/>
      <c r="X4004" s="50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0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  <c r="EY4004" s="1"/>
      <c r="EZ4004" s="1"/>
      <c r="FA4004" s="1"/>
      <c r="FB4004" s="1"/>
      <c r="FC4004" s="1"/>
      <c r="FD4004" s="1"/>
      <c r="FE4004" s="1"/>
      <c r="FF4004" s="1"/>
      <c r="FG4004" s="1"/>
      <c r="FH4004" s="1"/>
      <c r="FI4004" s="1"/>
      <c r="FJ4004" s="1"/>
    </row>
    <row r="4005" spans="1:166" x14ac:dyDescent="0.15">
      <c r="A4005" s="65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8"/>
      <c r="M4005" s="12"/>
      <c r="N4005" s="12"/>
      <c r="O4005" s="18"/>
      <c r="P4005" s="14"/>
      <c r="Q4005" s="27"/>
      <c r="R4005" s="14"/>
      <c r="S4005" s="4"/>
      <c r="T4005" s="5"/>
      <c r="U4005" s="10"/>
      <c r="V4005" s="10"/>
      <c r="W4005" s="10"/>
      <c r="X4005" s="50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0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  <c r="EY4005" s="1"/>
      <c r="EZ4005" s="1"/>
      <c r="FA4005" s="1"/>
      <c r="FB4005" s="1"/>
      <c r="FC4005" s="1"/>
      <c r="FD4005" s="1"/>
      <c r="FE4005" s="1"/>
      <c r="FF4005" s="1"/>
      <c r="FG4005" s="1"/>
      <c r="FH4005" s="1"/>
      <c r="FI4005" s="1"/>
      <c r="FJ4005" s="1"/>
    </row>
    <row r="4006" spans="1:166" x14ac:dyDescent="0.15">
      <c r="A4006" s="65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8"/>
      <c r="M4006" s="12"/>
      <c r="N4006" s="12"/>
      <c r="O4006" s="18"/>
      <c r="P4006" s="14"/>
      <c r="Q4006" s="27"/>
      <c r="R4006" s="14"/>
      <c r="S4006" s="4"/>
      <c r="T4006" s="5"/>
      <c r="U4006" s="10"/>
      <c r="V4006" s="10"/>
      <c r="W4006" s="10"/>
      <c r="X4006" s="50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0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  <c r="EY4006" s="1"/>
      <c r="EZ4006" s="1"/>
      <c r="FA4006" s="1"/>
      <c r="FB4006" s="1"/>
      <c r="FC4006" s="1"/>
      <c r="FD4006" s="1"/>
      <c r="FE4006" s="1"/>
      <c r="FF4006" s="1"/>
      <c r="FG4006" s="1"/>
      <c r="FH4006" s="1"/>
      <c r="FI4006" s="1"/>
      <c r="FJ4006" s="1"/>
    </row>
    <row r="4007" spans="1:166" x14ac:dyDescent="0.15">
      <c r="A4007" s="65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8"/>
      <c r="M4007" s="12"/>
      <c r="N4007" s="12"/>
      <c r="O4007" s="18"/>
      <c r="P4007" s="14"/>
      <c r="Q4007" s="27"/>
      <c r="R4007" s="14"/>
      <c r="S4007" s="4"/>
      <c r="T4007" s="5"/>
      <c r="U4007" s="10"/>
      <c r="V4007" s="10"/>
      <c r="W4007" s="10"/>
      <c r="X4007" s="50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0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  <c r="EY4007" s="1"/>
      <c r="EZ4007" s="1"/>
      <c r="FA4007" s="1"/>
      <c r="FB4007" s="1"/>
      <c r="FC4007" s="1"/>
      <c r="FD4007" s="1"/>
      <c r="FE4007" s="1"/>
      <c r="FF4007" s="1"/>
      <c r="FG4007" s="1"/>
      <c r="FH4007" s="1"/>
      <c r="FI4007" s="1"/>
      <c r="FJ4007" s="1"/>
    </row>
    <row r="4008" spans="1:166" x14ac:dyDescent="0.15">
      <c r="A4008" s="65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8"/>
      <c r="M4008" s="12"/>
      <c r="N4008" s="12"/>
      <c r="O4008" s="18"/>
      <c r="P4008" s="14"/>
      <c r="Q4008" s="27"/>
      <c r="R4008" s="14"/>
      <c r="S4008" s="4"/>
      <c r="T4008" s="5"/>
      <c r="U4008" s="10"/>
      <c r="V4008" s="10"/>
      <c r="W4008" s="10"/>
      <c r="X4008" s="50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0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  <c r="EY4008" s="1"/>
      <c r="EZ4008" s="1"/>
      <c r="FA4008" s="1"/>
      <c r="FB4008" s="1"/>
      <c r="FC4008" s="1"/>
      <c r="FD4008" s="1"/>
      <c r="FE4008" s="1"/>
      <c r="FF4008" s="1"/>
      <c r="FG4008" s="1"/>
      <c r="FH4008" s="1"/>
      <c r="FI4008" s="1"/>
      <c r="FJ4008" s="1"/>
    </row>
    <row r="4009" spans="1:166" x14ac:dyDescent="0.15">
      <c r="A4009" s="65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8"/>
      <c r="M4009" s="12"/>
      <c r="N4009" s="12"/>
      <c r="O4009" s="18"/>
      <c r="P4009" s="14"/>
      <c r="Q4009" s="27"/>
      <c r="R4009" s="14"/>
      <c r="S4009" s="4"/>
      <c r="T4009" s="5"/>
      <c r="U4009" s="10"/>
      <c r="V4009" s="10"/>
      <c r="W4009" s="10"/>
      <c r="X4009" s="50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0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  <c r="EY4009" s="1"/>
      <c r="EZ4009" s="1"/>
      <c r="FA4009" s="1"/>
      <c r="FB4009" s="1"/>
      <c r="FC4009" s="1"/>
      <c r="FD4009" s="1"/>
      <c r="FE4009" s="1"/>
      <c r="FF4009" s="1"/>
      <c r="FG4009" s="1"/>
      <c r="FH4009" s="1"/>
      <c r="FI4009" s="1"/>
      <c r="FJ4009" s="1"/>
    </row>
    <row r="4010" spans="1:166" x14ac:dyDescent="0.15">
      <c r="A4010" s="65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8"/>
      <c r="M4010" s="12"/>
      <c r="N4010" s="12"/>
      <c r="O4010" s="18"/>
      <c r="P4010" s="14"/>
      <c r="Q4010" s="27"/>
      <c r="R4010" s="14"/>
      <c r="S4010" s="4"/>
      <c r="T4010" s="5"/>
      <c r="U4010" s="10"/>
      <c r="V4010" s="10"/>
      <c r="W4010" s="10"/>
      <c r="X4010" s="50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0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  <c r="EY4010" s="1"/>
      <c r="EZ4010" s="1"/>
      <c r="FA4010" s="1"/>
      <c r="FB4010" s="1"/>
      <c r="FC4010" s="1"/>
      <c r="FD4010" s="1"/>
      <c r="FE4010" s="1"/>
      <c r="FF4010" s="1"/>
      <c r="FG4010" s="1"/>
      <c r="FH4010" s="1"/>
      <c r="FI4010" s="1"/>
      <c r="FJ4010" s="1"/>
    </row>
    <row r="4011" spans="1:166" x14ac:dyDescent="0.15">
      <c r="A4011" s="65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8"/>
      <c r="M4011" s="12"/>
      <c r="N4011" s="12"/>
      <c r="O4011" s="18"/>
      <c r="P4011" s="14"/>
      <c r="Q4011" s="27"/>
      <c r="R4011" s="14"/>
      <c r="S4011" s="4"/>
      <c r="T4011" s="5"/>
      <c r="U4011" s="10"/>
      <c r="V4011" s="10"/>
      <c r="W4011" s="10"/>
      <c r="X4011" s="50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0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  <c r="EY4011" s="1"/>
      <c r="EZ4011" s="1"/>
      <c r="FA4011" s="1"/>
      <c r="FB4011" s="1"/>
      <c r="FC4011" s="1"/>
      <c r="FD4011" s="1"/>
      <c r="FE4011" s="1"/>
      <c r="FF4011" s="1"/>
      <c r="FG4011" s="1"/>
      <c r="FH4011" s="1"/>
      <c r="FI4011" s="1"/>
      <c r="FJ4011" s="1"/>
    </row>
    <row r="4012" spans="1:166" x14ac:dyDescent="0.15">
      <c r="A4012" s="65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8"/>
      <c r="M4012" s="12"/>
      <c r="N4012" s="12"/>
      <c r="O4012" s="18"/>
      <c r="P4012" s="14"/>
      <c r="Q4012" s="27"/>
      <c r="R4012" s="14"/>
      <c r="S4012" s="4"/>
      <c r="T4012" s="5"/>
      <c r="U4012" s="10"/>
      <c r="V4012" s="10"/>
      <c r="W4012" s="10"/>
      <c r="X4012" s="50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0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  <c r="EY4012" s="1"/>
      <c r="EZ4012" s="1"/>
      <c r="FA4012" s="1"/>
      <c r="FB4012" s="1"/>
      <c r="FC4012" s="1"/>
      <c r="FD4012" s="1"/>
      <c r="FE4012" s="1"/>
      <c r="FF4012" s="1"/>
      <c r="FG4012" s="1"/>
      <c r="FH4012" s="1"/>
      <c r="FI4012" s="1"/>
      <c r="FJ4012" s="1"/>
    </row>
    <row r="4013" spans="1:166" x14ac:dyDescent="0.15">
      <c r="A4013" s="65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8"/>
      <c r="M4013" s="12"/>
      <c r="N4013" s="12"/>
      <c r="O4013" s="18"/>
      <c r="P4013" s="14"/>
      <c r="Q4013" s="27"/>
      <c r="R4013" s="14"/>
      <c r="S4013" s="4"/>
      <c r="T4013" s="5"/>
      <c r="U4013" s="10"/>
      <c r="V4013" s="10"/>
      <c r="W4013" s="10"/>
      <c r="X4013" s="50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0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  <c r="EY4013" s="1"/>
      <c r="EZ4013" s="1"/>
      <c r="FA4013" s="1"/>
      <c r="FB4013" s="1"/>
      <c r="FC4013" s="1"/>
      <c r="FD4013" s="1"/>
      <c r="FE4013" s="1"/>
      <c r="FF4013" s="1"/>
      <c r="FG4013" s="1"/>
      <c r="FH4013" s="1"/>
      <c r="FI4013" s="1"/>
      <c r="FJ4013" s="1"/>
    </row>
    <row r="4014" spans="1:166" x14ac:dyDescent="0.15">
      <c r="A4014" s="65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8"/>
      <c r="M4014" s="12"/>
      <c r="N4014" s="12"/>
      <c r="O4014" s="18"/>
      <c r="P4014" s="14"/>
      <c r="Q4014" s="27"/>
      <c r="R4014" s="14"/>
      <c r="S4014" s="4"/>
      <c r="T4014" s="5"/>
      <c r="U4014" s="10"/>
      <c r="V4014" s="10"/>
      <c r="W4014" s="10"/>
      <c r="X4014" s="50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0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  <c r="EY4014" s="1"/>
      <c r="EZ4014" s="1"/>
      <c r="FA4014" s="1"/>
      <c r="FB4014" s="1"/>
      <c r="FC4014" s="1"/>
      <c r="FD4014" s="1"/>
      <c r="FE4014" s="1"/>
      <c r="FF4014" s="1"/>
      <c r="FG4014" s="1"/>
      <c r="FH4014" s="1"/>
      <c r="FI4014" s="1"/>
      <c r="FJ4014" s="1"/>
    </row>
    <row r="4015" spans="1:166" x14ac:dyDescent="0.15">
      <c r="A4015" s="65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8"/>
      <c r="M4015" s="12"/>
      <c r="N4015" s="12"/>
      <c r="O4015" s="18"/>
      <c r="P4015" s="14"/>
      <c r="Q4015" s="27"/>
      <c r="R4015" s="14"/>
      <c r="S4015" s="4"/>
      <c r="T4015" s="5"/>
      <c r="U4015" s="10"/>
      <c r="V4015" s="10"/>
      <c r="W4015" s="10"/>
      <c r="X4015" s="50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0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  <c r="EY4015" s="1"/>
      <c r="EZ4015" s="1"/>
      <c r="FA4015" s="1"/>
      <c r="FB4015" s="1"/>
      <c r="FC4015" s="1"/>
      <c r="FD4015" s="1"/>
      <c r="FE4015" s="1"/>
      <c r="FF4015" s="1"/>
      <c r="FG4015" s="1"/>
      <c r="FH4015" s="1"/>
      <c r="FI4015" s="1"/>
      <c r="FJ4015" s="1"/>
    </row>
    <row r="4016" spans="1:166" x14ac:dyDescent="0.15">
      <c r="A4016" s="65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8"/>
      <c r="M4016" s="12"/>
      <c r="N4016" s="12"/>
      <c r="O4016" s="18"/>
      <c r="P4016" s="14"/>
      <c r="Q4016" s="27"/>
      <c r="R4016" s="14"/>
      <c r="S4016" s="4"/>
      <c r="T4016" s="5"/>
      <c r="U4016" s="10"/>
      <c r="V4016" s="10"/>
      <c r="W4016" s="10"/>
      <c r="X4016" s="50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0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  <c r="EY4016" s="1"/>
      <c r="EZ4016" s="1"/>
      <c r="FA4016" s="1"/>
      <c r="FB4016" s="1"/>
      <c r="FC4016" s="1"/>
      <c r="FD4016" s="1"/>
      <c r="FE4016" s="1"/>
      <c r="FF4016" s="1"/>
      <c r="FG4016" s="1"/>
      <c r="FH4016" s="1"/>
      <c r="FI4016" s="1"/>
      <c r="FJ4016" s="1"/>
    </row>
    <row r="4017" spans="1:166" x14ac:dyDescent="0.15">
      <c r="A4017" s="65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8"/>
      <c r="M4017" s="12"/>
      <c r="N4017" s="12"/>
      <c r="O4017" s="18"/>
      <c r="P4017" s="14"/>
      <c r="Q4017" s="27"/>
      <c r="R4017" s="14"/>
      <c r="S4017" s="4"/>
      <c r="T4017" s="5"/>
      <c r="U4017" s="10"/>
      <c r="V4017" s="10"/>
      <c r="W4017" s="10"/>
      <c r="X4017" s="50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0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  <c r="EY4017" s="1"/>
      <c r="EZ4017" s="1"/>
      <c r="FA4017" s="1"/>
      <c r="FB4017" s="1"/>
      <c r="FC4017" s="1"/>
      <c r="FD4017" s="1"/>
      <c r="FE4017" s="1"/>
      <c r="FF4017" s="1"/>
      <c r="FG4017" s="1"/>
      <c r="FH4017" s="1"/>
      <c r="FI4017" s="1"/>
      <c r="FJ4017" s="1"/>
    </row>
    <row r="4018" spans="1:166" x14ac:dyDescent="0.15">
      <c r="A4018" s="65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8"/>
      <c r="M4018" s="12"/>
      <c r="N4018" s="12"/>
      <c r="O4018" s="18"/>
      <c r="P4018" s="14"/>
      <c r="Q4018" s="27"/>
      <c r="R4018" s="14"/>
      <c r="S4018" s="4"/>
      <c r="T4018" s="5"/>
      <c r="U4018" s="10"/>
      <c r="V4018" s="10"/>
      <c r="W4018" s="10"/>
      <c r="X4018" s="50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0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  <c r="EY4018" s="1"/>
      <c r="EZ4018" s="1"/>
      <c r="FA4018" s="1"/>
      <c r="FB4018" s="1"/>
      <c r="FC4018" s="1"/>
      <c r="FD4018" s="1"/>
      <c r="FE4018" s="1"/>
      <c r="FF4018" s="1"/>
      <c r="FG4018" s="1"/>
      <c r="FH4018" s="1"/>
      <c r="FI4018" s="1"/>
      <c r="FJ4018" s="1"/>
    </row>
    <row r="4019" spans="1:166" x14ac:dyDescent="0.15">
      <c r="A4019" s="65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8"/>
      <c r="M4019" s="12"/>
      <c r="N4019" s="12"/>
      <c r="O4019" s="18"/>
      <c r="P4019" s="14"/>
      <c r="Q4019" s="27"/>
      <c r="R4019" s="14"/>
      <c r="S4019" s="4"/>
      <c r="T4019" s="5"/>
      <c r="U4019" s="10"/>
      <c r="V4019" s="10"/>
      <c r="W4019" s="10"/>
      <c r="X4019" s="50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0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  <c r="EY4019" s="1"/>
      <c r="EZ4019" s="1"/>
      <c r="FA4019" s="1"/>
      <c r="FB4019" s="1"/>
      <c r="FC4019" s="1"/>
      <c r="FD4019" s="1"/>
      <c r="FE4019" s="1"/>
      <c r="FF4019" s="1"/>
      <c r="FG4019" s="1"/>
      <c r="FH4019" s="1"/>
      <c r="FI4019" s="1"/>
      <c r="FJ4019" s="1"/>
    </row>
    <row r="4020" spans="1:166" x14ac:dyDescent="0.15">
      <c r="A4020" s="65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8"/>
      <c r="M4020" s="12"/>
      <c r="N4020" s="12"/>
      <c r="O4020" s="18"/>
      <c r="P4020" s="14"/>
      <c r="Q4020" s="27"/>
      <c r="R4020" s="14"/>
      <c r="S4020" s="4"/>
      <c r="T4020" s="5"/>
      <c r="U4020" s="10"/>
      <c r="V4020" s="10"/>
      <c r="W4020" s="10"/>
      <c r="X4020" s="50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0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  <c r="EY4020" s="1"/>
      <c r="EZ4020" s="1"/>
      <c r="FA4020" s="1"/>
      <c r="FB4020" s="1"/>
      <c r="FC4020" s="1"/>
      <c r="FD4020" s="1"/>
      <c r="FE4020" s="1"/>
      <c r="FF4020" s="1"/>
      <c r="FG4020" s="1"/>
      <c r="FH4020" s="1"/>
      <c r="FI4020" s="1"/>
      <c r="FJ4020" s="1"/>
    </row>
    <row r="4021" spans="1:166" x14ac:dyDescent="0.15">
      <c r="A4021" s="65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8"/>
      <c r="M4021" s="12"/>
      <c r="N4021" s="12"/>
      <c r="O4021" s="18"/>
      <c r="P4021" s="14"/>
      <c r="Q4021" s="27"/>
      <c r="R4021" s="14"/>
      <c r="S4021" s="4"/>
      <c r="T4021" s="5"/>
      <c r="U4021" s="10"/>
      <c r="V4021" s="10"/>
      <c r="W4021" s="10"/>
      <c r="X4021" s="50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0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  <c r="EY4021" s="1"/>
      <c r="EZ4021" s="1"/>
      <c r="FA4021" s="1"/>
      <c r="FB4021" s="1"/>
      <c r="FC4021" s="1"/>
      <c r="FD4021" s="1"/>
      <c r="FE4021" s="1"/>
      <c r="FF4021" s="1"/>
      <c r="FG4021" s="1"/>
      <c r="FH4021" s="1"/>
      <c r="FI4021" s="1"/>
      <c r="FJ4021" s="1"/>
    </row>
    <row r="4022" spans="1:166" x14ac:dyDescent="0.15">
      <c r="A4022" s="65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8"/>
      <c r="M4022" s="12"/>
      <c r="N4022" s="12"/>
      <c r="O4022" s="18"/>
      <c r="P4022" s="14"/>
      <c r="Q4022" s="27"/>
      <c r="R4022" s="14"/>
      <c r="S4022" s="4"/>
      <c r="T4022" s="5"/>
      <c r="U4022" s="10"/>
      <c r="V4022" s="10"/>
      <c r="W4022" s="10"/>
      <c r="X4022" s="50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0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  <c r="EY4022" s="1"/>
      <c r="EZ4022" s="1"/>
      <c r="FA4022" s="1"/>
      <c r="FB4022" s="1"/>
      <c r="FC4022" s="1"/>
      <c r="FD4022" s="1"/>
      <c r="FE4022" s="1"/>
      <c r="FF4022" s="1"/>
      <c r="FG4022" s="1"/>
      <c r="FH4022" s="1"/>
      <c r="FI4022" s="1"/>
      <c r="FJ4022" s="1"/>
    </row>
    <row r="4023" spans="1:166" x14ac:dyDescent="0.15">
      <c r="A4023" s="65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8"/>
      <c r="M4023" s="12"/>
      <c r="N4023" s="12"/>
      <c r="O4023" s="18"/>
      <c r="P4023" s="14"/>
      <c r="Q4023" s="27"/>
      <c r="R4023" s="14"/>
      <c r="S4023" s="4"/>
      <c r="T4023" s="5"/>
      <c r="U4023" s="10"/>
      <c r="V4023" s="10"/>
      <c r="W4023" s="10"/>
      <c r="X4023" s="50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0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  <c r="EY4023" s="1"/>
      <c r="EZ4023" s="1"/>
      <c r="FA4023" s="1"/>
      <c r="FB4023" s="1"/>
      <c r="FC4023" s="1"/>
      <c r="FD4023" s="1"/>
      <c r="FE4023" s="1"/>
      <c r="FF4023" s="1"/>
      <c r="FG4023" s="1"/>
      <c r="FH4023" s="1"/>
      <c r="FI4023" s="1"/>
      <c r="FJ4023" s="1"/>
    </row>
    <row r="4024" spans="1:166" x14ac:dyDescent="0.15">
      <c r="A4024" s="65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8"/>
      <c r="M4024" s="12"/>
      <c r="N4024" s="12"/>
      <c r="O4024" s="18"/>
      <c r="P4024" s="14"/>
      <c r="Q4024" s="27"/>
      <c r="R4024" s="14"/>
      <c r="S4024" s="4"/>
      <c r="T4024" s="5"/>
      <c r="U4024" s="10"/>
      <c r="V4024" s="10"/>
      <c r="W4024" s="10"/>
      <c r="X4024" s="50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0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  <c r="EY4024" s="1"/>
      <c r="EZ4024" s="1"/>
      <c r="FA4024" s="1"/>
      <c r="FB4024" s="1"/>
      <c r="FC4024" s="1"/>
      <c r="FD4024" s="1"/>
      <c r="FE4024" s="1"/>
      <c r="FF4024" s="1"/>
      <c r="FG4024" s="1"/>
      <c r="FH4024" s="1"/>
      <c r="FI4024" s="1"/>
      <c r="FJ4024" s="1"/>
    </row>
    <row r="4025" spans="1:166" x14ac:dyDescent="0.15">
      <c r="A4025" s="65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8"/>
      <c r="M4025" s="12"/>
      <c r="N4025" s="12"/>
      <c r="O4025" s="18"/>
      <c r="P4025" s="14"/>
      <c r="Q4025" s="27"/>
      <c r="R4025" s="14"/>
      <c r="S4025" s="4"/>
      <c r="T4025" s="5"/>
      <c r="U4025" s="10"/>
      <c r="V4025" s="10"/>
      <c r="W4025" s="10"/>
      <c r="X4025" s="50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0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  <c r="EY4025" s="1"/>
      <c r="EZ4025" s="1"/>
      <c r="FA4025" s="1"/>
      <c r="FB4025" s="1"/>
      <c r="FC4025" s="1"/>
      <c r="FD4025" s="1"/>
      <c r="FE4025" s="1"/>
      <c r="FF4025" s="1"/>
      <c r="FG4025" s="1"/>
      <c r="FH4025" s="1"/>
      <c r="FI4025" s="1"/>
      <c r="FJ4025" s="1"/>
    </row>
    <row r="4026" spans="1:166" x14ac:dyDescent="0.15">
      <c r="A4026" s="65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8"/>
      <c r="M4026" s="12"/>
      <c r="N4026" s="12"/>
      <c r="O4026" s="18"/>
      <c r="P4026" s="14"/>
      <c r="Q4026" s="27"/>
      <c r="R4026" s="14"/>
      <c r="S4026" s="4"/>
      <c r="T4026" s="5"/>
      <c r="U4026" s="10"/>
      <c r="V4026" s="10"/>
      <c r="W4026" s="10"/>
      <c r="X4026" s="50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0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  <c r="EY4026" s="1"/>
      <c r="EZ4026" s="1"/>
      <c r="FA4026" s="1"/>
      <c r="FB4026" s="1"/>
      <c r="FC4026" s="1"/>
      <c r="FD4026" s="1"/>
      <c r="FE4026" s="1"/>
      <c r="FF4026" s="1"/>
      <c r="FG4026" s="1"/>
      <c r="FH4026" s="1"/>
      <c r="FI4026" s="1"/>
      <c r="FJ4026" s="1"/>
    </row>
    <row r="4027" spans="1:166" x14ac:dyDescent="0.15">
      <c r="A4027" s="65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8"/>
      <c r="M4027" s="12"/>
      <c r="N4027" s="12"/>
      <c r="O4027" s="18"/>
      <c r="P4027" s="14"/>
      <c r="Q4027" s="27"/>
      <c r="R4027" s="14"/>
      <c r="S4027" s="4"/>
      <c r="T4027" s="5"/>
      <c r="U4027" s="10"/>
      <c r="V4027" s="10"/>
      <c r="W4027" s="10"/>
      <c r="X4027" s="50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0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  <c r="EY4027" s="1"/>
      <c r="EZ4027" s="1"/>
      <c r="FA4027" s="1"/>
      <c r="FB4027" s="1"/>
      <c r="FC4027" s="1"/>
      <c r="FD4027" s="1"/>
      <c r="FE4027" s="1"/>
      <c r="FF4027" s="1"/>
      <c r="FG4027" s="1"/>
      <c r="FH4027" s="1"/>
      <c r="FI4027" s="1"/>
      <c r="FJ4027" s="1"/>
    </row>
    <row r="4028" spans="1:166" x14ac:dyDescent="0.15">
      <c r="A4028" s="65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8"/>
      <c r="M4028" s="12"/>
      <c r="N4028" s="12"/>
      <c r="O4028" s="18"/>
      <c r="P4028" s="14"/>
      <c r="Q4028" s="27"/>
      <c r="R4028" s="14"/>
      <c r="S4028" s="4"/>
      <c r="T4028" s="5"/>
      <c r="U4028" s="10"/>
      <c r="V4028" s="10"/>
      <c r="W4028" s="10"/>
      <c r="X4028" s="50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0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  <c r="EY4028" s="1"/>
      <c r="EZ4028" s="1"/>
      <c r="FA4028" s="1"/>
      <c r="FB4028" s="1"/>
      <c r="FC4028" s="1"/>
      <c r="FD4028" s="1"/>
      <c r="FE4028" s="1"/>
      <c r="FF4028" s="1"/>
      <c r="FG4028" s="1"/>
      <c r="FH4028" s="1"/>
      <c r="FI4028" s="1"/>
      <c r="FJ4028" s="1"/>
    </row>
    <row r="4029" spans="1:166" x14ac:dyDescent="0.15">
      <c r="A4029" s="65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8"/>
      <c r="M4029" s="12"/>
      <c r="N4029" s="12"/>
      <c r="O4029" s="18"/>
      <c r="P4029" s="14"/>
      <c r="Q4029" s="27"/>
      <c r="R4029" s="14"/>
      <c r="S4029" s="4"/>
      <c r="T4029" s="5"/>
      <c r="U4029" s="45"/>
      <c r="V4029" s="45"/>
      <c r="W4029" s="45"/>
      <c r="X4029" s="58"/>
      <c r="Y4029" s="34"/>
      <c r="Z4029" s="39"/>
      <c r="AA4029" s="45"/>
      <c r="AB4029" s="34"/>
      <c r="AC4029" s="34"/>
      <c r="AD4029" s="34"/>
      <c r="AE4029" s="45"/>
      <c r="AF4029" s="35"/>
      <c r="AG4029" s="45"/>
      <c r="AH4029" s="45"/>
      <c r="AI4029" s="39"/>
      <c r="AJ4029" s="39"/>
      <c r="AK4029" s="39"/>
      <c r="AL4029" s="39"/>
      <c r="AM4029" s="39"/>
      <c r="AN4029" s="39"/>
      <c r="AO4029" s="39"/>
      <c r="AP4029" s="39"/>
      <c r="AQ4029" s="39"/>
      <c r="AR4029" s="39"/>
      <c r="AS4029" s="39"/>
      <c r="AT4029" s="39"/>
      <c r="AU4029" s="39"/>
      <c r="AV4029" s="39"/>
      <c r="AW4029" s="39"/>
      <c r="AX4029" s="39"/>
      <c r="AY4029" s="39"/>
      <c r="AZ4029" s="39"/>
      <c r="BA4029" s="39"/>
      <c r="BB4029" s="39"/>
      <c r="BC4029" s="39"/>
      <c r="BD4029" s="39"/>
      <c r="BE4029" s="39"/>
      <c r="BF4029" s="39"/>
      <c r="BG4029" s="39"/>
      <c r="BH4029" s="39"/>
      <c r="BI4029" s="39"/>
      <c r="BJ4029" s="39"/>
      <c r="BK4029" s="39"/>
      <c r="BL4029" s="39"/>
      <c r="BM4029" s="39"/>
      <c r="BN4029" s="39"/>
      <c r="BO4029" s="39"/>
      <c r="BP4029" s="39"/>
      <c r="BQ4029" s="39"/>
      <c r="BR4029" s="39"/>
      <c r="BS4029" s="39"/>
      <c r="BT4029" s="39"/>
      <c r="BU4029" s="39"/>
      <c r="BV4029" s="39"/>
      <c r="BW4029" s="39"/>
      <c r="BX4029" s="39"/>
      <c r="BY4029" s="39"/>
      <c r="BZ4029" s="39"/>
      <c r="CA4029" s="39"/>
      <c r="CB4029" s="39"/>
      <c r="CC4029" s="39"/>
      <c r="CD4029" s="39"/>
      <c r="CE4029" s="39"/>
      <c r="CF4029" s="39"/>
      <c r="CG4029" s="39"/>
      <c r="CH4029" s="39"/>
      <c r="CI4029" s="39"/>
      <c r="CJ4029" s="39"/>
      <c r="CK4029" s="39"/>
      <c r="CL4029" s="39"/>
      <c r="CM4029" s="39"/>
      <c r="CN4029" s="39"/>
      <c r="CO4029" s="39"/>
      <c r="CP4029" s="39"/>
      <c r="CQ4029" s="39"/>
      <c r="CR4029" s="39"/>
      <c r="CS4029" s="39"/>
      <c r="CT4029" s="39"/>
      <c r="CU4029" s="39"/>
      <c r="CV4029" s="39"/>
      <c r="CW4029" s="39"/>
      <c r="CX4029" s="39"/>
      <c r="CY4029" s="39"/>
      <c r="CZ4029" s="39"/>
      <c r="DA4029" s="39"/>
      <c r="DB4029" s="39"/>
      <c r="DC4029" s="39"/>
      <c r="DD4029" s="39"/>
      <c r="DE4029" s="39"/>
      <c r="DF4029" s="39"/>
      <c r="DG4029" s="39"/>
      <c r="DH4029" s="39"/>
      <c r="DI4029" s="39"/>
      <c r="DJ4029" s="39"/>
      <c r="DK4029" s="39"/>
      <c r="DL4029" s="39"/>
      <c r="DM4029" s="39"/>
      <c r="DN4029" s="39"/>
      <c r="DO4029" s="39"/>
      <c r="DP4029" s="39"/>
      <c r="DQ4029" s="39"/>
      <c r="DR4029" s="39"/>
      <c r="DS4029" s="39"/>
      <c r="DT4029" s="39"/>
      <c r="DU4029" s="39"/>
      <c r="DV4029" s="39"/>
      <c r="DW4029" s="39"/>
      <c r="DX4029" s="39"/>
      <c r="DY4029" s="39"/>
      <c r="DZ4029" s="39"/>
      <c r="EA4029" s="39"/>
      <c r="EB4029" s="39"/>
      <c r="EC4029" s="39"/>
      <c r="ED4029" s="39"/>
      <c r="EE4029" s="39"/>
      <c r="EF4029" s="39"/>
      <c r="EG4029" s="39"/>
      <c r="EH4029" s="39"/>
      <c r="EI4029" s="39"/>
      <c r="EJ4029" s="39"/>
      <c r="EK4029" s="39"/>
      <c r="EL4029" s="39"/>
      <c r="EM4029" s="39"/>
      <c r="EN4029" s="39"/>
      <c r="EO4029" s="39"/>
      <c r="EP4029" s="39"/>
      <c r="EQ4029" s="39"/>
      <c r="ER4029" s="39"/>
      <c r="ES4029" s="39"/>
      <c r="ET4029" s="39"/>
      <c r="EU4029" s="39"/>
      <c r="EV4029" s="39"/>
      <c r="EW4029" s="39"/>
      <c r="EX4029" s="39"/>
      <c r="EY4029" s="39"/>
      <c r="EZ4029" s="39"/>
      <c r="FA4029" s="39"/>
      <c r="FB4029" s="39"/>
      <c r="FC4029" s="39"/>
      <c r="FD4029" s="39"/>
      <c r="FE4029" s="39"/>
      <c r="FF4029" s="39"/>
      <c r="FG4029" s="39"/>
      <c r="FH4029" s="39"/>
      <c r="FI4029" s="39"/>
      <c r="FJ4029" s="39"/>
    </row>
    <row r="4030" spans="1:166" x14ac:dyDescent="0.15">
      <c r="A4030" s="65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8"/>
      <c r="M4030" s="12"/>
      <c r="N4030" s="12"/>
      <c r="O4030" s="18"/>
      <c r="P4030" s="14"/>
      <c r="Q4030" s="27"/>
      <c r="R4030" s="14"/>
      <c r="S4030" s="4"/>
      <c r="T4030" s="5"/>
      <c r="U4030" s="10"/>
      <c r="V4030" s="10"/>
      <c r="W4030" s="10"/>
      <c r="X4030" s="50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0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  <c r="EY4030" s="1"/>
      <c r="EZ4030" s="1"/>
      <c r="FA4030" s="1"/>
      <c r="FB4030" s="1"/>
      <c r="FC4030" s="1"/>
      <c r="FD4030" s="1"/>
      <c r="FE4030" s="1"/>
      <c r="FF4030" s="1"/>
      <c r="FG4030" s="1"/>
      <c r="FH4030" s="1"/>
      <c r="FI4030" s="1"/>
      <c r="FJ4030" s="1"/>
    </row>
    <row r="4031" spans="1:166" x14ac:dyDescent="0.15">
      <c r="A4031" s="65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8"/>
      <c r="M4031" s="12"/>
      <c r="N4031" s="12"/>
      <c r="O4031" s="18"/>
      <c r="P4031" s="14"/>
      <c r="Q4031" s="27"/>
      <c r="R4031" s="14"/>
      <c r="S4031" s="4"/>
      <c r="T4031" s="5"/>
      <c r="U4031" s="10"/>
      <c r="V4031" s="10"/>
      <c r="W4031" s="10"/>
      <c r="X4031" s="50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0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  <c r="EX4031" s="1"/>
      <c r="EY4031" s="1"/>
      <c r="EZ4031" s="1"/>
      <c r="FA4031" s="1"/>
      <c r="FB4031" s="1"/>
      <c r="FC4031" s="1"/>
      <c r="FD4031" s="1"/>
      <c r="FE4031" s="1"/>
      <c r="FF4031" s="1"/>
      <c r="FG4031" s="1"/>
      <c r="FH4031" s="1"/>
      <c r="FI4031" s="1"/>
      <c r="FJ4031" s="1"/>
    </row>
    <row r="4032" spans="1:166" x14ac:dyDescent="0.15">
      <c r="A4032" s="65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8"/>
      <c r="M4032" s="12"/>
      <c r="N4032" s="12"/>
      <c r="O4032" s="18"/>
      <c r="P4032" s="14"/>
      <c r="Q4032" s="27"/>
      <c r="R4032" s="14"/>
      <c r="S4032" s="4"/>
      <c r="T4032" s="5"/>
      <c r="U4032" s="10"/>
      <c r="V4032" s="10"/>
      <c r="W4032" s="10"/>
      <c r="X4032" s="50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0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  <c r="EY4032" s="1"/>
      <c r="EZ4032" s="1"/>
      <c r="FA4032" s="1"/>
      <c r="FB4032" s="1"/>
      <c r="FC4032" s="1"/>
      <c r="FD4032" s="1"/>
      <c r="FE4032" s="1"/>
      <c r="FF4032" s="1"/>
      <c r="FG4032" s="1"/>
      <c r="FH4032" s="1"/>
      <c r="FI4032" s="1"/>
      <c r="FJ4032" s="1"/>
    </row>
    <row r="4033" spans="1:166" x14ac:dyDescent="0.15">
      <c r="A4033" s="65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8"/>
      <c r="M4033" s="12"/>
      <c r="N4033" s="12"/>
      <c r="O4033" s="18"/>
      <c r="P4033" s="14"/>
      <c r="Q4033" s="27"/>
      <c r="R4033" s="14"/>
      <c r="S4033" s="4"/>
      <c r="T4033" s="5"/>
      <c r="U4033" s="10"/>
      <c r="V4033" s="10"/>
      <c r="W4033" s="10"/>
      <c r="X4033" s="50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0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  <c r="EY4033" s="1"/>
      <c r="EZ4033" s="1"/>
      <c r="FA4033" s="1"/>
      <c r="FB4033" s="1"/>
      <c r="FC4033" s="1"/>
      <c r="FD4033" s="1"/>
      <c r="FE4033" s="1"/>
      <c r="FF4033" s="1"/>
      <c r="FG4033" s="1"/>
      <c r="FH4033" s="1"/>
      <c r="FI4033" s="1"/>
      <c r="FJ4033" s="1"/>
    </row>
    <row r="4034" spans="1:166" x14ac:dyDescent="0.15">
      <c r="A4034" s="65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8"/>
      <c r="M4034" s="12"/>
      <c r="N4034" s="12"/>
      <c r="O4034" s="18"/>
      <c r="P4034" s="14"/>
      <c r="Q4034" s="27"/>
      <c r="R4034" s="14"/>
      <c r="S4034" s="4"/>
      <c r="T4034" s="5"/>
      <c r="U4034" s="10"/>
      <c r="V4034" s="10"/>
      <c r="W4034" s="10"/>
      <c r="X4034" s="50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0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  <c r="EY4034" s="1"/>
      <c r="EZ4034" s="1"/>
      <c r="FA4034" s="1"/>
      <c r="FB4034" s="1"/>
      <c r="FC4034" s="1"/>
      <c r="FD4034" s="1"/>
      <c r="FE4034" s="1"/>
      <c r="FF4034" s="1"/>
      <c r="FG4034" s="1"/>
      <c r="FH4034" s="1"/>
      <c r="FI4034" s="1"/>
      <c r="FJ4034" s="1"/>
    </row>
    <row r="4035" spans="1:166" x14ac:dyDescent="0.15">
      <c r="A4035" s="65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8"/>
      <c r="M4035" s="12"/>
      <c r="N4035" s="12"/>
      <c r="O4035" s="18"/>
      <c r="P4035" s="14"/>
      <c r="Q4035" s="27"/>
      <c r="R4035" s="14"/>
      <c r="S4035" s="4"/>
      <c r="T4035" s="5"/>
      <c r="U4035" s="10"/>
      <c r="V4035" s="10"/>
      <c r="W4035" s="10"/>
      <c r="X4035" s="50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0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  <c r="EY4035" s="1"/>
      <c r="EZ4035" s="1"/>
      <c r="FA4035" s="1"/>
      <c r="FB4035" s="1"/>
      <c r="FC4035" s="1"/>
      <c r="FD4035" s="1"/>
      <c r="FE4035" s="1"/>
      <c r="FF4035" s="1"/>
      <c r="FG4035" s="1"/>
      <c r="FH4035" s="1"/>
      <c r="FI4035" s="1"/>
      <c r="FJ4035" s="1"/>
    </row>
    <row r="4036" spans="1:166" x14ac:dyDescent="0.15">
      <c r="A4036" s="65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8"/>
      <c r="M4036" s="12"/>
      <c r="N4036" s="12"/>
      <c r="O4036" s="18"/>
      <c r="P4036" s="14"/>
      <c r="Q4036" s="27"/>
      <c r="R4036" s="14"/>
      <c r="S4036" s="4"/>
      <c r="T4036" s="5"/>
      <c r="U4036" s="10"/>
      <c r="V4036" s="10"/>
      <c r="W4036" s="10"/>
      <c r="X4036" s="50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0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  <c r="EY4036" s="1"/>
      <c r="EZ4036" s="1"/>
      <c r="FA4036" s="1"/>
      <c r="FB4036" s="1"/>
      <c r="FC4036" s="1"/>
      <c r="FD4036" s="1"/>
      <c r="FE4036" s="1"/>
      <c r="FF4036" s="1"/>
      <c r="FG4036" s="1"/>
      <c r="FH4036" s="1"/>
      <c r="FI4036" s="1"/>
      <c r="FJ4036" s="1"/>
    </row>
    <row r="4037" spans="1:166" x14ac:dyDescent="0.15">
      <c r="A4037" s="65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8"/>
      <c r="M4037" s="12"/>
      <c r="N4037" s="12"/>
      <c r="O4037" s="18"/>
      <c r="P4037" s="14"/>
      <c r="Q4037" s="27"/>
      <c r="R4037" s="14"/>
      <c r="S4037" s="4"/>
      <c r="T4037" s="5"/>
      <c r="U4037" s="10"/>
      <c r="V4037" s="10"/>
      <c r="W4037" s="10"/>
      <c r="X4037" s="50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0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  <c r="EY4037" s="1"/>
      <c r="EZ4037" s="1"/>
      <c r="FA4037" s="1"/>
      <c r="FB4037" s="1"/>
      <c r="FC4037" s="1"/>
      <c r="FD4037" s="1"/>
      <c r="FE4037" s="1"/>
      <c r="FF4037" s="1"/>
      <c r="FG4037" s="1"/>
      <c r="FH4037" s="1"/>
      <c r="FI4037" s="1"/>
      <c r="FJ4037" s="1"/>
    </row>
    <row r="4038" spans="1:166" x14ac:dyDescent="0.15">
      <c r="A4038" s="65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8"/>
      <c r="M4038" s="12"/>
      <c r="N4038" s="12"/>
      <c r="O4038" s="18"/>
      <c r="P4038" s="14"/>
      <c r="Q4038" s="27"/>
      <c r="R4038" s="14"/>
      <c r="S4038" s="4"/>
      <c r="T4038" s="5"/>
      <c r="U4038" s="10"/>
      <c r="V4038" s="10"/>
      <c r="W4038" s="10"/>
      <c r="X4038" s="50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0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  <c r="EY4038" s="1"/>
      <c r="EZ4038" s="1"/>
      <c r="FA4038" s="1"/>
      <c r="FB4038" s="1"/>
      <c r="FC4038" s="1"/>
      <c r="FD4038" s="1"/>
      <c r="FE4038" s="1"/>
      <c r="FF4038" s="1"/>
      <c r="FG4038" s="1"/>
      <c r="FH4038" s="1"/>
      <c r="FI4038" s="1"/>
      <c r="FJ4038" s="1"/>
    </row>
    <row r="4039" spans="1:166" x14ac:dyDescent="0.15">
      <c r="A4039" s="65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8"/>
      <c r="M4039" s="12"/>
      <c r="N4039" s="12"/>
      <c r="O4039" s="18"/>
      <c r="P4039" s="14"/>
      <c r="Q4039" s="27"/>
      <c r="R4039" s="14"/>
      <c r="S4039" s="4"/>
      <c r="T4039" s="5"/>
      <c r="U4039" s="10"/>
      <c r="V4039" s="10"/>
      <c r="W4039" s="10"/>
      <c r="X4039" s="50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0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  <c r="EY4039" s="1"/>
      <c r="EZ4039" s="1"/>
      <c r="FA4039" s="1"/>
      <c r="FB4039" s="1"/>
      <c r="FC4039" s="1"/>
      <c r="FD4039" s="1"/>
      <c r="FE4039" s="1"/>
      <c r="FF4039" s="1"/>
      <c r="FG4039" s="1"/>
      <c r="FH4039" s="1"/>
      <c r="FI4039" s="1"/>
      <c r="FJ4039" s="1"/>
    </row>
    <row r="4040" spans="1:166" x14ac:dyDescent="0.15">
      <c r="A4040" s="65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8"/>
      <c r="M4040" s="12"/>
      <c r="N4040" s="12"/>
      <c r="O4040" s="18"/>
      <c r="P4040" s="14"/>
      <c r="Q4040" s="27"/>
      <c r="R4040" s="14"/>
      <c r="S4040" s="4"/>
      <c r="T4040" s="5"/>
      <c r="U4040" s="10"/>
      <c r="V4040" s="10"/>
      <c r="W4040" s="10"/>
      <c r="X4040" s="50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0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  <c r="EY4040" s="1"/>
      <c r="EZ4040" s="1"/>
      <c r="FA4040" s="1"/>
      <c r="FB4040" s="1"/>
      <c r="FC4040" s="1"/>
      <c r="FD4040" s="1"/>
      <c r="FE4040" s="1"/>
      <c r="FF4040" s="1"/>
      <c r="FG4040" s="1"/>
      <c r="FH4040" s="1"/>
      <c r="FI4040" s="1"/>
      <c r="FJ4040" s="1"/>
    </row>
    <row r="4041" spans="1:166" x14ac:dyDescent="0.15">
      <c r="A4041" s="65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8"/>
      <c r="M4041" s="12"/>
      <c r="N4041" s="12"/>
      <c r="O4041" s="18"/>
      <c r="P4041" s="14"/>
      <c r="Q4041" s="27"/>
      <c r="R4041" s="14"/>
      <c r="S4041" s="4"/>
      <c r="T4041" s="5"/>
      <c r="U4041" s="10"/>
      <c r="V4041" s="10"/>
      <c r="W4041" s="10"/>
      <c r="X4041" s="50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0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  <c r="EY4041" s="1"/>
      <c r="EZ4041" s="1"/>
      <c r="FA4041" s="1"/>
      <c r="FB4041" s="1"/>
      <c r="FC4041" s="1"/>
      <c r="FD4041" s="1"/>
      <c r="FE4041" s="1"/>
      <c r="FF4041" s="1"/>
      <c r="FG4041" s="1"/>
      <c r="FH4041" s="1"/>
      <c r="FI4041" s="1"/>
      <c r="FJ4041" s="1"/>
    </row>
    <row r="4042" spans="1:166" x14ac:dyDescent="0.15">
      <c r="A4042" s="65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8"/>
      <c r="M4042" s="12"/>
      <c r="N4042" s="12"/>
      <c r="O4042" s="18"/>
      <c r="P4042" s="14"/>
      <c r="Q4042" s="27"/>
      <c r="R4042" s="14"/>
      <c r="S4042" s="4"/>
      <c r="T4042" s="5"/>
      <c r="U4042" s="10"/>
      <c r="V4042" s="10"/>
      <c r="W4042" s="10"/>
      <c r="X4042" s="50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0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  <c r="EY4042" s="1"/>
      <c r="EZ4042" s="1"/>
      <c r="FA4042" s="1"/>
      <c r="FB4042" s="1"/>
      <c r="FC4042" s="1"/>
      <c r="FD4042" s="1"/>
      <c r="FE4042" s="1"/>
      <c r="FF4042" s="1"/>
      <c r="FG4042" s="1"/>
      <c r="FH4042" s="1"/>
      <c r="FI4042" s="1"/>
      <c r="FJ4042" s="1"/>
    </row>
    <row r="4043" spans="1:166" x14ac:dyDescent="0.15">
      <c r="A4043" s="65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8"/>
      <c r="M4043" s="12"/>
      <c r="N4043" s="12"/>
      <c r="O4043" s="18"/>
      <c r="P4043" s="14"/>
      <c r="Q4043" s="27"/>
      <c r="R4043" s="14"/>
      <c r="S4043" s="4"/>
      <c r="T4043" s="5"/>
      <c r="U4043" s="10"/>
      <c r="V4043" s="10"/>
      <c r="W4043" s="10"/>
      <c r="X4043" s="50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0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  <c r="EY4043" s="1"/>
      <c r="EZ4043" s="1"/>
      <c r="FA4043" s="1"/>
      <c r="FB4043" s="1"/>
      <c r="FC4043" s="1"/>
      <c r="FD4043" s="1"/>
      <c r="FE4043" s="1"/>
      <c r="FF4043" s="1"/>
      <c r="FG4043" s="1"/>
      <c r="FH4043" s="1"/>
      <c r="FI4043" s="1"/>
      <c r="FJ4043" s="1"/>
    </row>
    <row r="4044" spans="1:166" x14ac:dyDescent="0.15">
      <c r="A4044" s="65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8"/>
      <c r="M4044" s="12"/>
      <c r="N4044" s="12"/>
      <c r="O4044" s="18"/>
      <c r="P4044" s="14"/>
      <c r="Q4044" s="27"/>
      <c r="R4044" s="14"/>
      <c r="S4044" s="4"/>
      <c r="T4044" s="5"/>
      <c r="U4044" s="10"/>
      <c r="V4044" s="10"/>
      <c r="W4044" s="10"/>
      <c r="X4044" s="50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0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  <c r="EY4044" s="1"/>
      <c r="EZ4044" s="1"/>
      <c r="FA4044" s="1"/>
      <c r="FB4044" s="1"/>
      <c r="FC4044" s="1"/>
      <c r="FD4044" s="1"/>
      <c r="FE4044" s="1"/>
      <c r="FF4044" s="1"/>
      <c r="FG4044" s="1"/>
      <c r="FH4044" s="1"/>
      <c r="FI4044" s="1"/>
      <c r="FJ4044" s="1"/>
    </row>
    <row r="4045" spans="1:166" x14ac:dyDescent="0.15">
      <c r="A4045" s="65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8"/>
      <c r="M4045" s="12"/>
      <c r="N4045" s="12"/>
      <c r="O4045" s="18"/>
      <c r="P4045" s="14"/>
      <c r="Q4045" s="27"/>
      <c r="R4045" s="14"/>
      <c r="S4045" s="4"/>
      <c r="T4045" s="5"/>
      <c r="U4045" s="10"/>
      <c r="V4045" s="10"/>
      <c r="W4045" s="10"/>
      <c r="X4045" s="50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0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  <c r="EY4045" s="1"/>
      <c r="EZ4045" s="1"/>
      <c r="FA4045" s="1"/>
      <c r="FB4045" s="1"/>
      <c r="FC4045" s="1"/>
      <c r="FD4045" s="1"/>
      <c r="FE4045" s="1"/>
      <c r="FF4045" s="1"/>
      <c r="FG4045" s="1"/>
      <c r="FH4045" s="1"/>
      <c r="FI4045" s="1"/>
      <c r="FJ4045" s="1"/>
    </row>
    <row r="4046" spans="1:166" x14ac:dyDescent="0.15">
      <c r="A4046" s="65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8"/>
      <c r="M4046" s="12"/>
      <c r="N4046" s="12"/>
      <c r="O4046" s="18"/>
      <c r="P4046" s="14"/>
      <c r="Q4046" s="27"/>
      <c r="R4046" s="14"/>
      <c r="S4046" s="4"/>
      <c r="T4046" s="5"/>
      <c r="U4046" s="10"/>
      <c r="V4046" s="10"/>
      <c r="W4046" s="10"/>
      <c r="X4046" s="50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0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  <c r="EY4046" s="1"/>
      <c r="EZ4046" s="1"/>
      <c r="FA4046" s="1"/>
      <c r="FB4046" s="1"/>
      <c r="FC4046" s="1"/>
      <c r="FD4046" s="1"/>
      <c r="FE4046" s="1"/>
      <c r="FF4046" s="1"/>
      <c r="FG4046" s="1"/>
      <c r="FH4046" s="1"/>
      <c r="FI4046" s="1"/>
      <c r="FJ4046" s="1"/>
    </row>
    <row r="4047" spans="1:166" x14ac:dyDescent="0.15">
      <c r="A4047" s="65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8"/>
      <c r="M4047" s="12"/>
      <c r="N4047" s="12"/>
      <c r="O4047" s="18"/>
      <c r="P4047" s="14"/>
      <c r="Q4047" s="27"/>
      <c r="R4047" s="14"/>
      <c r="S4047" s="4"/>
      <c r="T4047" s="5"/>
      <c r="U4047" s="10"/>
      <c r="V4047" s="10"/>
      <c r="W4047" s="10"/>
      <c r="X4047" s="50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0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  <c r="EY4047" s="1"/>
      <c r="EZ4047" s="1"/>
      <c r="FA4047" s="1"/>
      <c r="FB4047" s="1"/>
      <c r="FC4047" s="1"/>
      <c r="FD4047" s="1"/>
      <c r="FE4047" s="1"/>
      <c r="FF4047" s="1"/>
      <c r="FG4047" s="1"/>
      <c r="FH4047" s="1"/>
      <c r="FI4047" s="1"/>
      <c r="FJ4047" s="1"/>
    </row>
    <row r="4048" spans="1:166" x14ac:dyDescent="0.15">
      <c r="A4048" s="65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8"/>
      <c r="M4048" s="12"/>
      <c r="N4048" s="12"/>
      <c r="O4048" s="18"/>
      <c r="P4048" s="14"/>
      <c r="Q4048" s="27"/>
      <c r="R4048" s="14"/>
      <c r="S4048" s="4"/>
      <c r="T4048" s="5"/>
      <c r="U4048" s="10"/>
      <c r="V4048" s="10"/>
      <c r="W4048" s="10"/>
      <c r="X4048" s="50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0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  <c r="EY4048" s="1"/>
      <c r="EZ4048" s="1"/>
      <c r="FA4048" s="1"/>
      <c r="FB4048" s="1"/>
      <c r="FC4048" s="1"/>
      <c r="FD4048" s="1"/>
      <c r="FE4048" s="1"/>
      <c r="FF4048" s="1"/>
      <c r="FG4048" s="1"/>
      <c r="FH4048" s="1"/>
      <c r="FI4048" s="1"/>
      <c r="FJ4048" s="1"/>
    </row>
    <row r="4049" spans="1:166" x14ac:dyDescent="0.15">
      <c r="A4049" s="65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8"/>
      <c r="M4049" s="12"/>
      <c r="N4049" s="12"/>
      <c r="O4049" s="18"/>
      <c r="P4049" s="14"/>
      <c r="Q4049" s="27"/>
      <c r="R4049" s="14"/>
      <c r="S4049" s="4"/>
      <c r="T4049" s="5"/>
      <c r="U4049" s="10"/>
      <c r="V4049" s="10"/>
      <c r="W4049" s="10"/>
      <c r="X4049" s="50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0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  <c r="EY4049" s="1"/>
      <c r="EZ4049" s="1"/>
      <c r="FA4049" s="1"/>
      <c r="FB4049" s="1"/>
      <c r="FC4049" s="1"/>
      <c r="FD4049" s="1"/>
      <c r="FE4049" s="1"/>
      <c r="FF4049" s="1"/>
      <c r="FG4049" s="1"/>
      <c r="FH4049" s="1"/>
      <c r="FI4049" s="1"/>
      <c r="FJ4049" s="1"/>
    </row>
    <row r="4050" spans="1:166" x14ac:dyDescent="0.15">
      <c r="A4050" s="65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8"/>
      <c r="M4050" s="12"/>
      <c r="N4050" s="12"/>
      <c r="O4050" s="18"/>
      <c r="P4050" s="14"/>
      <c r="Q4050" s="27"/>
      <c r="R4050" s="14"/>
      <c r="S4050" s="4"/>
      <c r="T4050" s="5"/>
      <c r="U4050" s="10"/>
      <c r="V4050" s="10"/>
      <c r="W4050" s="10"/>
      <c r="X4050" s="50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0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  <c r="EY4050" s="1"/>
      <c r="EZ4050" s="1"/>
      <c r="FA4050" s="1"/>
      <c r="FB4050" s="1"/>
      <c r="FC4050" s="1"/>
      <c r="FD4050" s="1"/>
      <c r="FE4050" s="1"/>
      <c r="FF4050" s="1"/>
      <c r="FG4050" s="1"/>
      <c r="FH4050" s="1"/>
      <c r="FI4050" s="1"/>
      <c r="FJ4050" s="1"/>
    </row>
    <row r="4051" spans="1:166" x14ac:dyDescent="0.15">
      <c r="A4051" s="65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8"/>
      <c r="M4051" s="12"/>
      <c r="N4051" s="12"/>
      <c r="O4051" s="18"/>
      <c r="P4051" s="14"/>
      <c r="Q4051" s="27"/>
      <c r="R4051" s="14"/>
      <c r="S4051" s="4"/>
      <c r="T4051" s="5"/>
      <c r="U4051" s="10"/>
      <c r="V4051" s="10"/>
      <c r="W4051" s="10"/>
      <c r="X4051" s="50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0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  <c r="EY4051" s="1"/>
      <c r="EZ4051" s="1"/>
      <c r="FA4051" s="1"/>
      <c r="FB4051" s="1"/>
      <c r="FC4051" s="1"/>
      <c r="FD4051" s="1"/>
      <c r="FE4051" s="1"/>
      <c r="FF4051" s="1"/>
      <c r="FG4051" s="1"/>
      <c r="FH4051" s="1"/>
      <c r="FI4051" s="1"/>
      <c r="FJ4051" s="1"/>
    </row>
    <row r="4052" spans="1:166" x14ac:dyDescent="0.15">
      <c r="A4052" s="65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8"/>
      <c r="M4052" s="12"/>
      <c r="N4052" s="12"/>
      <c r="O4052" s="18"/>
      <c r="P4052" s="14"/>
      <c r="Q4052" s="27"/>
      <c r="R4052" s="14"/>
      <c r="S4052" s="4"/>
      <c r="T4052" s="5"/>
      <c r="U4052" s="10"/>
      <c r="V4052" s="10"/>
      <c r="W4052" s="10"/>
      <c r="X4052" s="50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0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  <c r="EY4052" s="1"/>
      <c r="EZ4052" s="1"/>
      <c r="FA4052" s="1"/>
      <c r="FB4052" s="1"/>
      <c r="FC4052" s="1"/>
      <c r="FD4052" s="1"/>
      <c r="FE4052" s="1"/>
      <c r="FF4052" s="1"/>
      <c r="FG4052" s="1"/>
      <c r="FH4052" s="1"/>
      <c r="FI4052" s="1"/>
      <c r="FJ4052" s="1"/>
    </row>
    <row r="4053" spans="1:166" x14ac:dyDescent="0.15">
      <c r="A4053" s="65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8"/>
      <c r="M4053" s="12"/>
      <c r="N4053" s="12"/>
      <c r="O4053" s="18"/>
      <c r="P4053" s="14"/>
      <c r="Q4053" s="27"/>
      <c r="R4053" s="14"/>
      <c r="S4053" s="4"/>
      <c r="T4053" s="5"/>
      <c r="U4053" s="10"/>
      <c r="V4053" s="10"/>
      <c r="W4053" s="10"/>
      <c r="X4053" s="50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0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  <c r="EY4053" s="1"/>
      <c r="EZ4053" s="1"/>
      <c r="FA4053" s="1"/>
      <c r="FB4053" s="1"/>
      <c r="FC4053" s="1"/>
      <c r="FD4053" s="1"/>
      <c r="FE4053" s="1"/>
      <c r="FF4053" s="1"/>
      <c r="FG4053" s="1"/>
      <c r="FH4053" s="1"/>
      <c r="FI4053" s="1"/>
      <c r="FJ4053" s="1"/>
    </row>
    <row r="4054" spans="1:166" x14ac:dyDescent="0.15">
      <c r="A4054" s="65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8"/>
      <c r="M4054" s="12"/>
      <c r="N4054" s="12"/>
      <c r="O4054" s="18"/>
      <c r="P4054" s="14"/>
      <c r="Q4054" s="27"/>
      <c r="R4054" s="14"/>
      <c r="S4054" s="4"/>
      <c r="T4054" s="5"/>
      <c r="U4054" s="10"/>
      <c r="V4054" s="10"/>
      <c r="W4054" s="10"/>
      <c r="X4054" s="50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0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  <c r="EY4054" s="1"/>
      <c r="EZ4054" s="1"/>
      <c r="FA4054" s="1"/>
      <c r="FB4054" s="1"/>
      <c r="FC4054" s="1"/>
      <c r="FD4054" s="1"/>
      <c r="FE4054" s="1"/>
      <c r="FF4054" s="1"/>
      <c r="FG4054" s="1"/>
      <c r="FH4054" s="1"/>
      <c r="FI4054" s="1"/>
      <c r="FJ4054" s="1"/>
    </row>
    <row r="4055" spans="1:166" x14ac:dyDescent="0.15">
      <c r="A4055" s="65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8"/>
      <c r="M4055" s="12"/>
      <c r="N4055" s="12"/>
      <c r="O4055" s="18"/>
      <c r="P4055" s="14"/>
      <c r="Q4055" s="27"/>
      <c r="R4055" s="14"/>
      <c r="S4055" s="4"/>
      <c r="T4055" s="5"/>
      <c r="U4055" s="10"/>
      <c r="V4055" s="10"/>
      <c r="W4055" s="10"/>
      <c r="X4055" s="50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0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  <c r="EY4055" s="1"/>
      <c r="EZ4055" s="1"/>
      <c r="FA4055" s="1"/>
      <c r="FB4055" s="1"/>
      <c r="FC4055" s="1"/>
      <c r="FD4055" s="1"/>
      <c r="FE4055" s="1"/>
      <c r="FF4055" s="1"/>
      <c r="FG4055" s="1"/>
      <c r="FH4055" s="1"/>
      <c r="FI4055" s="1"/>
      <c r="FJ4055" s="1"/>
    </row>
    <row r="4056" spans="1:166" x14ac:dyDescent="0.15">
      <c r="A4056" s="65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8"/>
      <c r="M4056" s="12"/>
      <c r="N4056" s="12"/>
      <c r="O4056" s="18"/>
      <c r="P4056" s="14"/>
      <c r="Q4056" s="27"/>
      <c r="R4056" s="14"/>
      <c r="S4056" s="4"/>
      <c r="T4056" s="5"/>
      <c r="U4056" s="10"/>
      <c r="V4056" s="10"/>
      <c r="W4056" s="10"/>
      <c r="X4056" s="50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0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  <c r="EY4056" s="1"/>
      <c r="EZ4056" s="1"/>
      <c r="FA4056" s="1"/>
      <c r="FB4056" s="1"/>
      <c r="FC4056" s="1"/>
      <c r="FD4056" s="1"/>
      <c r="FE4056" s="1"/>
      <c r="FF4056" s="1"/>
      <c r="FG4056" s="1"/>
      <c r="FH4056" s="1"/>
      <c r="FI4056" s="1"/>
      <c r="FJ4056" s="1"/>
    </row>
    <row r="4057" spans="1:166" x14ac:dyDescent="0.15">
      <c r="A4057" s="65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8"/>
      <c r="M4057" s="12"/>
      <c r="N4057" s="12"/>
      <c r="O4057" s="18"/>
      <c r="P4057" s="14"/>
      <c r="Q4057" s="27"/>
      <c r="R4057" s="14"/>
      <c r="S4057" s="4"/>
      <c r="T4057" s="5"/>
      <c r="U4057" s="10"/>
      <c r="V4057" s="10"/>
      <c r="W4057" s="10"/>
      <c r="X4057" s="50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0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  <c r="EY4057" s="1"/>
      <c r="EZ4057" s="1"/>
      <c r="FA4057" s="1"/>
      <c r="FB4057" s="1"/>
      <c r="FC4057" s="1"/>
      <c r="FD4057" s="1"/>
      <c r="FE4057" s="1"/>
      <c r="FF4057" s="1"/>
      <c r="FG4057" s="1"/>
      <c r="FH4057" s="1"/>
      <c r="FI4057" s="1"/>
      <c r="FJ4057" s="1"/>
    </row>
    <row r="4058" spans="1:166" x14ac:dyDescent="0.15">
      <c r="A4058" s="65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8"/>
      <c r="M4058" s="12"/>
      <c r="N4058" s="12"/>
      <c r="O4058" s="18"/>
      <c r="P4058" s="14"/>
      <c r="Q4058" s="27"/>
      <c r="R4058" s="14"/>
      <c r="S4058" s="4"/>
      <c r="T4058" s="5"/>
      <c r="U4058" s="10"/>
      <c r="V4058" s="10"/>
      <c r="W4058" s="10"/>
      <c r="X4058" s="50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0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  <c r="EY4058" s="1"/>
      <c r="EZ4058" s="1"/>
      <c r="FA4058" s="1"/>
      <c r="FB4058" s="1"/>
      <c r="FC4058" s="1"/>
      <c r="FD4058" s="1"/>
      <c r="FE4058" s="1"/>
      <c r="FF4058" s="1"/>
      <c r="FG4058" s="1"/>
      <c r="FH4058" s="1"/>
      <c r="FI4058" s="1"/>
      <c r="FJ4058" s="1"/>
    </row>
    <row r="4059" spans="1:166" x14ac:dyDescent="0.15">
      <c r="A4059" s="65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8"/>
      <c r="M4059" s="12"/>
      <c r="N4059" s="12"/>
      <c r="O4059" s="18"/>
      <c r="P4059" s="14"/>
      <c r="Q4059" s="27"/>
      <c r="R4059" s="14"/>
      <c r="S4059" s="4"/>
      <c r="T4059" s="5"/>
      <c r="U4059" s="10"/>
      <c r="V4059" s="10"/>
      <c r="W4059" s="10"/>
      <c r="X4059" s="50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0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  <c r="EY4059" s="1"/>
      <c r="EZ4059" s="1"/>
      <c r="FA4059" s="1"/>
      <c r="FB4059" s="1"/>
      <c r="FC4059" s="1"/>
      <c r="FD4059" s="1"/>
      <c r="FE4059" s="1"/>
      <c r="FF4059" s="1"/>
      <c r="FG4059" s="1"/>
      <c r="FH4059" s="1"/>
      <c r="FI4059" s="1"/>
      <c r="FJ4059" s="1"/>
    </row>
    <row r="4060" spans="1:166" x14ac:dyDescent="0.15">
      <c r="A4060" s="65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8"/>
      <c r="M4060" s="12"/>
      <c r="N4060" s="12"/>
      <c r="O4060" s="18"/>
      <c r="P4060" s="14"/>
      <c r="Q4060" s="27"/>
      <c r="R4060" s="14"/>
      <c r="S4060" s="4"/>
      <c r="T4060" s="5"/>
      <c r="U4060" s="10"/>
      <c r="V4060" s="10"/>
      <c r="W4060" s="10"/>
      <c r="X4060" s="50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0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  <c r="EY4060" s="1"/>
      <c r="EZ4060" s="1"/>
      <c r="FA4060" s="1"/>
      <c r="FB4060" s="1"/>
      <c r="FC4060" s="1"/>
      <c r="FD4060" s="1"/>
      <c r="FE4060" s="1"/>
      <c r="FF4060" s="1"/>
      <c r="FG4060" s="1"/>
      <c r="FH4060" s="1"/>
      <c r="FI4060" s="1"/>
      <c r="FJ4060" s="1"/>
    </row>
    <row r="4061" spans="1:166" x14ac:dyDescent="0.15">
      <c r="A4061" s="65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8"/>
      <c r="M4061" s="12"/>
      <c r="N4061" s="12"/>
      <c r="O4061" s="18"/>
      <c r="P4061" s="14"/>
      <c r="Q4061" s="27"/>
      <c r="R4061" s="14"/>
      <c r="S4061" s="4"/>
      <c r="T4061" s="5"/>
      <c r="U4061" s="10"/>
      <c r="V4061" s="10"/>
      <c r="W4061" s="10"/>
      <c r="X4061" s="50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0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  <c r="EY4061" s="1"/>
      <c r="EZ4061" s="1"/>
      <c r="FA4061" s="1"/>
      <c r="FB4061" s="1"/>
      <c r="FC4061" s="1"/>
      <c r="FD4061" s="1"/>
      <c r="FE4061" s="1"/>
      <c r="FF4061" s="1"/>
      <c r="FG4061" s="1"/>
      <c r="FH4061" s="1"/>
      <c r="FI4061" s="1"/>
      <c r="FJ4061" s="1"/>
    </row>
    <row r="4062" spans="1:166" x14ac:dyDescent="0.15">
      <c r="A4062" s="65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8"/>
      <c r="M4062" s="12"/>
      <c r="N4062" s="12"/>
      <c r="O4062" s="18"/>
      <c r="P4062" s="14"/>
      <c r="Q4062" s="27"/>
      <c r="R4062" s="14"/>
      <c r="S4062" s="4"/>
      <c r="T4062" s="5"/>
      <c r="U4062" s="10"/>
      <c r="V4062" s="10"/>
      <c r="W4062" s="10"/>
      <c r="X4062" s="50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0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  <c r="EY4062" s="1"/>
      <c r="EZ4062" s="1"/>
      <c r="FA4062" s="1"/>
      <c r="FB4062" s="1"/>
      <c r="FC4062" s="1"/>
      <c r="FD4062" s="1"/>
      <c r="FE4062" s="1"/>
      <c r="FF4062" s="1"/>
      <c r="FG4062" s="1"/>
      <c r="FH4062" s="1"/>
      <c r="FI4062" s="1"/>
      <c r="FJ4062" s="1"/>
    </row>
    <row r="4063" spans="1:166" x14ac:dyDescent="0.15">
      <c r="A4063" s="65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8"/>
      <c r="M4063" s="12"/>
      <c r="N4063" s="12"/>
      <c r="O4063" s="18"/>
      <c r="P4063" s="14"/>
      <c r="Q4063" s="27"/>
      <c r="R4063" s="14"/>
      <c r="S4063" s="4"/>
      <c r="T4063" s="5"/>
      <c r="U4063" s="10"/>
      <c r="V4063" s="10"/>
      <c r="W4063" s="10"/>
      <c r="X4063" s="50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0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  <c r="EY4063" s="1"/>
      <c r="EZ4063" s="1"/>
      <c r="FA4063" s="1"/>
      <c r="FB4063" s="1"/>
      <c r="FC4063" s="1"/>
      <c r="FD4063" s="1"/>
      <c r="FE4063" s="1"/>
      <c r="FF4063" s="1"/>
      <c r="FG4063" s="1"/>
      <c r="FH4063" s="1"/>
      <c r="FI4063" s="1"/>
      <c r="FJ4063" s="1"/>
    </row>
    <row r="4064" spans="1:166" x14ac:dyDescent="0.15">
      <c r="A4064" s="65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8"/>
      <c r="M4064" s="12"/>
      <c r="N4064" s="12"/>
      <c r="O4064" s="18"/>
      <c r="P4064" s="14"/>
      <c r="Q4064" s="27"/>
      <c r="R4064" s="14"/>
      <c r="S4064" s="4"/>
      <c r="T4064" s="5"/>
      <c r="U4064" s="10"/>
      <c r="V4064" s="10"/>
      <c r="W4064" s="10"/>
      <c r="X4064" s="50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0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  <c r="EY4064" s="1"/>
      <c r="EZ4064" s="1"/>
      <c r="FA4064" s="1"/>
      <c r="FB4064" s="1"/>
      <c r="FC4064" s="1"/>
      <c r="FD4064" s="1"/>
      <c r="FE4064" s="1"/>
      <c r="FF4064" s="1"/>
      <c r="FG4064" s="1"/>
      <c r="FH4064" s="1"/>
      <c r="FI4064" s="1"/>
      <c r="FJ4064" s="1"/>
    </row>
    <row r="4065" spans="1:166" x14ac:dyDescent="0.15">
      <c r="A4065" s="65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8"/>
      <c r="M4065" s="12"/>
      <c r="N4065" s="12"/>
      <c r="O4065" s="18"/>
      <c r="P4065" s="14"/>
      <c r="Q4065" s="27"/>
      <c r="R4065" s="14"/>
      <c r="S4065" s="4"/>
      <c r="T4065" s="5"/>
      <c r="U4065" s="10"/>
      <c r="V4065" s="10"/>
      <c r="W4065" s="10"/>
      <c r="X4065" s="50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0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  <c r="EY4065" s="1"/>
      <c r="EZ4065" s="1"/>
      <c r="FA4065" s="1"/>
      <c r="FB4065" s="1"/>
      <c r="FC4065" s="1"/>
      <c r="FD4065" s="1"/>
      <c r="FE4065" s="1"/>
      <c r="FF4065" s="1"/>
      <c r="FG4065" s="1"/>
      <c r="FH4065" s="1"/>
      <c r="FI4065" s="1"/>
      <c r="FJ4065" s="1"/>
    </row>
    <row r="4066" spans="1:166" x14ac:dyDescent="0.15">
      <c r="A4066" s="65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8"/>
      <c r="M4066" s="12"/>
      <c r="N4066" s="12"/>
      <c r="O4066" s="18"/>
      <c r="P4066" s="14"/>
      <c r="Q4066" s="27"/>
      <c r="R4066" s="14"/>
      <c r="S4066" s="4"/>
      <c r="T4066" s="5"/>
      <c r="U4066" s="10"/>
      <c r="V4066" s="10"/>
      <c r="W4066" s="10"/>
      <c r="X4066" s="50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0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  <c r="EY4066" s="1"/>
      <c r="EZ4066" s="1"/>
      <c r="FA4066" s="1"/>
      <c r="FB4066" s="1"/>
      <c r="FC4066" s="1"/>
      <c r="FD4066" s="1"/>
      <c r="FE4066" s="1"/>
      <c r="FF4066" s="1"/>
      <c r="FG4066" s="1"/>
      <c r="FH4066" s="1"/>
      <c r="FI4066" s="1"/>
      <c r="FJ4066" s="1"/>
    </row>
    <row r="4067" spans="1:166" x14ac:dyDescent="0.15">
      <c r="A4067" s="65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8"/>
      <c r="M4067" s="12"/>
      <c r="N4067" s="12"/>
      <c r="O4067" s="18"/>
      <c r="P4067" s="14"/>
      <c r="Q4067" s="27"/>
      <c r="R4067" s="14"/>
      <c r="S4067" s="4"/>
      <c r="T4067" s="5"/>
      <c r="U4067" s="10"/>
      <c r="V4067" s="10"/>
      <c r="W4067" s="10"/>
      <c r="X4067" s="50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0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  <c r="EY4067" s="1"/>
      <c r="EZ4067" s="1"/>
      <c r="FA4067" s="1"/>
      <c r="FB4067" s="1"/>
      <c r="FC4067" s="1"/>
      <c r="FD4067" s="1"/>
      <c r="FE4067" s="1"/>
      <c r="FF4067" s="1"/>
      <c r="FG4067" s="1"/>
      <c r="FH4067" s="1"/>
      <c r="FI4067" s="1"/>
      <c r="FJ4067" s="1"/>
    </row>
    <row r="4068" spans="1:166" x14ac:dyDescent="0.15">
      <c r="A4068" s="65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8"/>
      <c r="M4068" s="12"/>
      <c r="N4068" s="12"/>
      <c r="O4068" s="18"/>
      <c r="P4068" s="14"/>
      <c r="Q4068" s="27"/>
      <c r="R4068" s="14"/>
      <c r="S4068" s="4"/>
      <c r="T4068" s="5"/>
      <c r="U4068" s="10"/>
      <c r="V4068" s="10"/>
      <c r="W4068" s="10"/>
      <c r="X4068" s="50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0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  <c r="EY4068" s="1"/>
      <c r="EZ4068" s="1"/>
      <c r="FA4068" s="1"/>
      <c r="FB4068" s="1"/>
      <c r="FC4068" s="1"/>
      <c r="FD4068" s="1"/>
      <c r="FE4068" s="1"/>
      <c r="FF4068" s="1"/>
      <c r="FG4068" s="1"/>
      <c r="FH4068" s="1"/>
      <c r="FI4068" s="1"/>
      <c r="FJ4068" s="1"/>
    </row>
    <row r="4069" spans="1:166" x14ac:dyDescent="0.15">
      <c r="A4069" s="65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8"/>
      <c r="M4069" s="12"/>
      <c r="N4069" s="12"/>
      <c r="O4069" s="18"/>
      <c r="P4069" s="14"/>
      <c r="Q4069" s="27"/>
      <c r="R4069" s="14"/>
      <c r="S4069" s="4"/>
      <c r="T4069" s="5"/>
      <c r="U4069" s="10"/>
      <c r="V4069" s="10"/>
      <c r="W4069" s="10"/>
      <c r="X4069" s="50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0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  <c r="EY4069" s="1"/>
      <c r="EZ4069" s="1"/>
      <c r="FA4069" s="1"/>
      <c r="FB4069" s="1"/>
      <c r="FC4069" s="1"/>
      <c r="FD4069" s="1"/>
      <c r="FE4069" s="1"/>
      <c r="FF4069" s="1"/>
      <c r="FG4069" s="1"/>
      <c r="FH4069" s="1"/>
      <c r="FI4069" s="1"/>
      <c r="FJ4069" s="1"/>
    </row>
    <row r="4070" spans="1:166" x14ac:dyDescent="0.15">
      <c r="A4070" s="65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8"/>
      <c r="M4070" s="12"/>
      <c r="N4070" s="12"/>
      <c r="O4070" s="18"/>
      <c r="P4070" s="14"/>
      <c r="Q4070" s="27"/>
      <c r="R4070" s="14"/>
      <c r="S4070" s="4"/>
      <c r="T4070" s="5"/>
      <c r="U4070" s="10"/>
      <c r="V4070" s="10"/>
      <c r="W4070" s="10"/>
      <c r="X4070" s="50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0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  <c r="EY4070" s="1"/>
      <c r="EZ4070" s="1"/>
      <c r="FA4070" s="1"/>
      <c r="FB4070" s="1"/>
      <c r="FC4070" s="1"/>
      <c r="FD4070" s="1"/>
      <c r="FE4070" s="1"/>
      <c r="FF4070" s="1"/>
      <c r="FG4070" s="1"/>
      <c r="FH4070" s="1"/>
      <c r="FI4070" s="1"/>
      <c r="FJ4070" s="1"/>
    </row>
    <row r="4071" spans="1:166" x14ac:dyDescent="0.15">
      <c r="A4071" s="65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8"/>
      <c r="M4071" s="12"/>
      <c r="N4071" s="12"/>
      <c r="O4071" s="18"/>
      <c r="P4071" s="14"/>
      <c r="Q4071" s="27"/>
      <c r="R4071" s="14"/>
      <c r="S4071" s="4"/>
      <c r="T4071" s="5"/>
      <c r="U4071" s="10"/>
      <c r="V4071" s="10"/>
      <c r="W4071" s="10"/>
      <c r="X4071" s="50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0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  <c r="EY4071" s="1"/>
      <c r="EZ4071" s="1"/>
      <c r="FA4071" s="1"/>
      <c r="FB4071" s="1"/>
      <c r="FC4071" s="1"/>
      <c r="FD4071" s="1"/>
      <c r="FE4071" s="1"/>
      <c r="FF4071" s="1"/>
      <c r="FG4071" s="1"/>
      <c r="FH4071" s="1"/>
      <c r="FI4071" s="1"/>
      <c r="FJ4071" s="1"/>
    </row>
    <row r="4072" spans="1:166" x14ac:dyDescent="0.15">
      <c r="A4072" s="65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8"/>
      <c r="M4072" s="12"/>
      <c r="N4072" s="12"/>
      <c r="O4072" s="18"/>
      <c r="P4072" s="14"/>
      <c r="Q4072" s="27"/>
      <c r="R4072" s="14"/>
      <c r="S4072" s="4"/>
      <c r="T4072" s="5"/>
      <c r="U4072" s="10"/>
      <c r="V4072" s="10"/>
      <c r="W4072" s="10"/>
      <c r="X4072" s="50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0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  <c r="EY4072" s="1"/>
      <c r="EZ4072" s="1"/>
      <c r="FA4072" s="1"/>
      <c r="FB4072" s="1"/>
      <c r="FC4072" s="1"/>
      <c r="FD4072" s="1"/>
      <c r="FE4072" s="1"/>
      <c r="FF4072" s="1"/>
      <c r="FG4072" s="1"/>
      <c r="FH4072" s="1"/>
      <c r="FI4072" s="1"/>
      <c r="FJ4072" s="1"/>
    </row>
    <row r="4073" spans="1:166" x14ac:dyDescent="0.15">
      <c r="A4073" s="65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8"/>
      <c r="M4073" s="12"/>
      <c r="N4073" s="12"/>
      <c r="O4073" s="18"/>
      <c r="P4073" s="14"/>
      <c r="Q4073" s="27"/>
      <c r="R4073" s="14"/>
      <c r="S4073" s="4"/>
      <c r="T4073" s="5"/>
      <c r="U4073" s="10"/>
      <c r="V4073" s="10"/>
      <c r="W4073" s="10"/>
      <c r="X4073" s="50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0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  <c r="EY4073" s="1"/>
      <c r="EZ4073" s="1"/>
      <c r="FA4073" s="1"/>
      <c r="FB4073" s="1"/>
      <c r="FC4073" s="1"/>
      <c r="FD4073" s="1"/>
      <c r="FE4073" s="1"/>
      <c r="FF4073" s="1"/>
      <c r="FG4073" s="1"/>
      <c r="FH4073" s="1"/>
      <c r="FI4073" s="1"/>
      <c r="FJ4073" s="1"/>
    </row>
    <row r="4074" spans="1:166" x14ac:dyDescent="0.15">
      <c r="A4074" s="65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8"/>
      <c r="M4074" s="12"/>
      <c r="N4074" s="12"/>
      <c r="O4074" s="18"/>
      <c r="P4074" s="14"/>
      <c r="Q4074" s="27"/>
      <c r="R4074" s="14"/>
      <c r="S4074" s="4"/>
      <c r="T4074" s="5"/>
      <c r="U4074" s="10"/>
      <c r="V4074" s="10"/>
      <c r="W4074" s="10"/>
      <c r="X4074" s="50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0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  <c r="EY4074" s="1"/>
      <c r="EZ4074" s="1"/>
      <c r="FA4074" s="1"/>
      <c r="FB4074" s="1"/>
      <c r="FC4074" s="1"/>
      <c r="FD4074" s="1"/>
      <c r="FE4074" s="1"/>
      <c r="FF4074" s="1"/>
      <c r="FG4074" s="1"/>
      <c r="FH4074" s="1"/>
      <c r="FI4074" s="1"/>
      <c r="FJ4074" s="1"/>
    </row>
    <row r="4075" spans="1:166" x14ac:dyDescent="0.15">
      <c r="A4075" s="65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8"/>
      <c r="M4075" s="12"/>
      <c r="N4075" s="12"/>
      <c r="O4075" s="18"/>
      <c r="P4075" s="14"/>
      <c r="Q4075" s="27"/>
      <c r="R4075" s="14"/>
      <c r="S4075" s="4"/>
      <c r="T4075" s="5"/>
      <c r="U4075" s="10"/>
      <c r="V4075" s="10"/>
      <c r="W4075" s="10"/>
      <c r="X4075" s="50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0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  <c r="EY4075" s="1"/>
      <c r="EZ4075" s="1"/>
      <c r="FA4075" s="1"/>
      <c r="FB4075" s="1"/>
      <c r="FC4075" s="1"/>
      <c r="FD4075" s="1"/>
      <c r="FE4075" s="1"/>
      <c r="FF4075" s="1"/>
      <c r="FG4075" s="1"/>
      <c r="FH4075" s="1"/>
      <c r="FI4075" s="1"/>
      <c r="FJ4075" s="1"/>
    </row>
    <row r="4076" spans="1:166" x14ac:dyDescent="0.15">
      <c r="A4076" s="65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8"/>
      <c r="M4076" s="12"/>
      <c r="N4076" s="12"/>
      <c r="O4076" s="18"/>
      <c r="P4076" s="14"/>
      <c r="Q4076" s="27"/>
      <c r="R4076" s="14"/>
      <c r="S4076" s="4"/>
      <c r="T4076" s="5"/>
      <c r="U4076" s="10"/>
      <c r="V4076" s="10"/>
      <c r="W4076" s="10"/>
      <c r="X4076" s="50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0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  <c r="EY4076" s="1"/>
      <c r="EZ4076" s="1"/>
      <c r="FA4076" s="1"/>
      <c r="FB4076" s="1"/>
      <c r="FC4076" s="1"/>
      <c r="FD4076" s="1"/>
      <c r="FE4076" s="1"/>
      <c r="FF4076" s="1"/>
      <c r="FG4076" s="1"/>
      <c r="FH4076" s="1"/>
      <c r="FI4076" s="1"/>
      <c r="FJ4076" s="1"/>
    </row>
    <row r="4077" spans="1:166" x14ac:dyDescent="0.15">
      <c r="A4077" s="65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8"/>
      <c r="M4077" s="12"/>
      <c r="N4077" s="12"/>
      <c r="O4077" s="18"/>
      <c r="P4077" s="14"/>
      <c r="Q4077" s="27"/>
      <c r="R4077" s="14"/>
      <c r="S4077" s="4"/>
      <c r="T4077" s="5"/>
      <c r="U4077" s="10"/>
      <c r="V4077" s="10"/>
      <c r="W4077" s="10"/>
      <c r="X4077" s="50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0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  <c r="EY4077" s="1"/>
      <c r="EZ4077" s="1"/>
      <c r="FA4077" s="1"/>
      <c r="FB4077" s="1"/>
      <c r="FC4077" s="1"/>
      <c r="FD4077" s="1"/>
      <c r="FE4077" s="1"/>
      <c r="FF4077" s="1"/>
      <c r="FG4077" s="1"/>
      <c r="FH4077" s="1"/>
      <c r="FI4077" s="1"/>
      <c r="FJ4077" s="1"/>
    </row>
    <row r="4078" spans="1:166" x14ac:dyDescent="0.15">
      <c r="A4078" s="65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8"/>
      <c r="M4078" s="12"/>
      <c r="N4078" s="12"/>
      <c r="O4078" s="18"/>
      <c r="P4078" s="14"/>
      <c r="Q4078" s="27"/>
      <c r="R4078" s="14"/>
      <c r="S4078" s="4"/>
      <c r="T4078" s="5"/>
      <c r="U4078" s="10"/>
      <c r="V4078" s="10"/>
      <c r="W4078" s="10"/>
      <c r="X4078" s="50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0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  <c r="EY4078" s="1"/>
      <c r="EZ4078" s="1"/>
      <c r="FA4078" s="1"/>
      <c r="FB4078" s="1"/>
      <c r="FC4078" s="1"/>
      <c r="FD4078" s="1"/>
      <c r="FE4078" s="1"/>
      <c r="FF4078" s="1"/>
      <c r="FG4078" s="1"/>
      <c r="FH4078" s="1"/>
      <c r="FI4078" s="1"/>
      <c r="FJ4078" s="1"/>
    </row>
    <row r="4079" spans="1:166" x14ac:dyDescent="0.15">
      <c r="A4079" s="65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8"/>
      <c r="M4079" s="12"/>
      <c r="N4079" s="12"/>
      <c r="O4079" s="18"/>
      <c r="P4079" s="14"/>
      <c r="Q4079" s="27"/>
      <c r="R4079" s="14"/>
      <c r="S4079" s="4"/>
      <c r="T4079" s="5"/>
      <c r="U4079" s="10"/>
      <c r="V4079" s="10"/>
      <c r="W4079" s="10"/>
      <c r="X4079" s="50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0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  <c r="EY4079" s="1"/>
      <c r="EZ4079" s="1"/>
      <c r="FA4079" s="1"/>
      <c r="FB4079" s="1"/>
      <c r="FC4079" s="1"/>
      <c r="FD4079" s="1"/>
      <c r="FE4079" s="1"/>
      <c r="FF4079" s="1"/>
      <c r="FG4079" s="1"/>
      <c r="FH4079" s="1"/>
      <c r="FI4079" s="1"/>
      <c r="FJ4079" s="1"/>
    </row>
    <row r="4080" spans="1:166" x14ac:dyDescent="0.15">
      <c r="A4080" s="65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8"/>
      <c r="M4080" s="12"/>
      <c r="N4080" s="12"/>
      <c r="O4080" s="18"/>
      <c r="P4080" s="14"/>
      <c r="Q4080" s="27"/>
      <c r="R4080" s="14"/>
      <c r="S4080" s="4"/>
      <c r="T4080" s="5"/>
      <c r="U4080" s="10"/>
      <c r="V4080" s="10"/>
      <c r="W4080" s="10"/>
      <c r="X4080" s="50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0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  <c r="EY4080" s="1"/>
      <c r="EZ4080" s="1"/>
      <c r="FA4080" s="1"/>
      <c r="FB4080" s="1"/>
      <c r="FC4080" s="1"/>
      <c r="FD4080" s="1"/>
      <c r="FE4080" s="1"/>
      <c r="FF4080" s="1"/>
      <c r="FG4080" s="1"/>
      <c r="FH4080" s="1"/>
      <c r="FI4080" s="1"/>
      <c r="FJ4080" s="1"/>
    </row>
    <row r="4081" spans="1:166" x14ac:dyDescent="0.15">
      <c r="A4081" s="65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8"/>
      <c r="M4081" s="12"/>
      <c r="N4081" s="12"/>
      <c r="O4081" s="18"/>
      <c r="P4081" s="14"/>
      <c r="Q4081" s="27"/>
      <c r="R4081" s="14"/>
      <c r="S4081" s="4"/>
      <c r="T4081" s="5"/>
      <c r="U4081" s="10"/>
      <c r="V4081" s="10"/>
      <c r="W4081" s="10"/>
      <c r="X4081" s="50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0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  <c r="EY4081" s="1"/>
      <c r="EZ4081" s="1"/>
      <c r="FA4081" s="1"/>
      <c r="FB4081" s="1"/>
      <c r="FC4081" s="1"/>
      <c r="FD4081" s="1"/>
      <c r="FE4081" s="1"/>
      <c r="FF4081" s="1"/>
      <c r="FG4081" s="1"/>
      <c r="FH4081" s="1"/>
      <c r="FI4081" s="1"/>
      <c r="FJ4081" s="1"/>
    </row>
    <row r="4082" spans="1:166" x14ac:dyDescent="0.15">
      <c r="A4082" s="65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8"/>
      <c r="M4082" s="12"/>
      <c r="N4082" s="12"/>
      <c r="O4082" s="18"/>
      <c r="P4082" s="14"/>
      <c r="Q4082" s="27"/>
      <c r="R4082" s="14"/>
      <c r="S4082" s="4"/>
      <c r="T4082" s="5"/>
      <c r="U4082" s="10"/>
      <c r="V4082" s="10"/>
      <c r="W4082" s="10"/>
      <c r="X4082" s="50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0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  <c r="EY4082" s="1"/>
      <c r="EZ4082" s="1"/>
      <c r="FA4082" s="1"/>
      <c r="FB4082" s="1"/>
      <c r="FC4082" s="1"/>
      <c r="FD4082" s="1"/>
      <c r="FE4082" s="1"/>
      <c r="FF4082" s="1"/>
      <c r="FG4082" s="1"/>
      <c r="FH4082" s="1"/>
      <c r="FI4082" s="1"/>
      <c r="FJ4082" s="1"/>
    </row>
    <row r="4083" spans="1:166" x14ac:dyDescent="0.15">
      <c r="A4083" s="65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8"/>
      <c r="M4083" s="12"/>
      <c r="N4083" s="12"/>
      <c r="O4083" s="18"/>
      <c r="P4083" s="14"/>
      <c r="Q4083" s="27"/>
      <c r="R4083" s="14"/>
      <c r="S4083" s="4"/>
      <c r="T4083" s="5"/>
      <c r="U4083" s="10"/>
      <c r="V4083" s="10"/>
      <c r="W4083" s="10"/>
      <c r="X4083" s="50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0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  <c r="EY4083" s="1"/>
      <c r="EZ4083" s="1"/>
      <c r="FA4083" s="1"/>
      <c r="FB4083" s="1"/>
      <c r="FC4083" s="1"/>
      <c r="FD4083" s="1"/>
      <c r="FE4083" s="1"/>
      <c r="FF4083" s="1"/>
      <c r="FG4083" s="1"/>
      <c r="FH4083" s="1"/>
      <c r="FI4083" s="1"/>
      <c r="FJ4083" s="1"/>
    </row>
    <row r="4084" spans="1:166" x14ac:dyDescent="0.15">
      <c r="A4084" s="65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8"/>
      <c r="M4084" s="12"/>
      <c r="N4084" s="12"/>
      <c r="O4084" s="18"/>
      <c r="P4084" s="14"/>
      <c r="Q4084" s="27"/>
      <c r="R4084" s="14"/>
      <c r="S4084" s="4"/>
      <c r="T4084" s="5"/>
      <c r="U4084" s="10"/>
      <c r="V4084" s="10"/>
      <c r="W4084" s="10"/>
      <c r="X4084" s="50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0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  <c r="EY4084" s="1"/>
      <c r="EZ4084" s="1"/>
      <c r="FA4084" s="1"/>
      <c r="FB4084" s="1"/>
      <c r="FC4084" s="1"/>
      <c r="FD4084" s="1"/>
      <c r="FE4084" s="1"/>
      <c r="FF4084" s="1"/>
      <c r="FG4084" s="1"/>
      <c r="FH4084" s="1"/>
      <c r="FI4084" s="1"/>
      <c r="FJ4084" s="1"/>
    </row>
    <row r="4085" spans="1:166" x14ac:dyDescent="0.15">
      <c r="A4085" s="65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8"/>
      <c r="M4085" s="12"/>
      <c r="N4085" s="12"/>
      <c r="O4085" s="18"/>
      <c r="P4085" s="14"/>
      <c r="Q4085" s="27"/>
      <c r="R4085" s="14"/>
      <c r="S4085" s="4"/>
      <c r="T4085" s="5"/>
      <c r="U4085" s="10"/>
      <c r="V4085" s="10"/>
      <c r="W4085" s="10"/>
      <c r="X4085" s="50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0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  <c r="EY4085" s="1"/>
      <c r="EZ4085" s="1"/>
      <c r="FA4085" s="1"/>
      <c r="FB4085" s="1"/>
      <c r="FC4085" s="1"/>
      <c r="FD4085" s="1"/>
      <c r="FE4085" s="1"/>
      <c r="FF4085" s="1"/>
      <c r="FG4085" s="1"/>
      <c r="FH4085" s="1"/>
      <c r="FI4085" s="1"/>
      <c r="FJ4085" s="1"/>
    </row>
    <row r="4086" spans="1:166" x14ac:dyDescent="0.15">
      <c r="A4086" s="65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8"/>
      <c r="M4086" s="12"/>
      <c r="N4086" s="12"/>
      <c r="O4086" s="18"/>
      <c r="P4086" s="14"/>
      <c r="Q4086" s="27"/>
      <c r="R4086" s="14"/>
      <c r="S4086" s="4"/>
      <c r="T4086" s="5"/>
      <c r="U4086" s="10"/>
      <c r="V4086" s="10"/>
      <c r="W4086" s="10"/>
      <c r="X4086" s="50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0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  <c r="EY4086" s="1"/>
      <c r="EZ4086" s="1"/>
      <c r="FA4086" s="1"/>
      <c r="FB4086" s="1"/>
      <c r="FC4086" s="1"/>
      <c r="FD4086" s="1"/>
      <c r="FE4086" s="1"/>
      <c r="FF4086" s="1"/>
      <c r="FG4086" s="1"/>
      <c r="FH4086" s="1"/>
      <c r="FI4086" s="1"/>
      <c r="FJ4086" s="1"/>
    </row>
    <row r="4087" spans="1:166" x14ac:dyDescent="0.15">
      <c r="A4087" s="65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8"/>
      <c r="M4087" s="12"/>
      <c r="N4087" s="12"/>
      <c r="O4087" s="18"/>
      <c r="P4087" s="14"/>
      <c r="Q4087" s="27"/>
      <c r="R4087" s="14"/>
      <c r="S4087" s="4"/>
      <c r="T4087" s="5"/>
      <c r="U4087" s="10"/>
      <c r="V4087" s="10"/>
      <c r="W4087" s="10"/>
      <c r="X4087" s="50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0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  <c r="EY4087" s="1"/>
      <c r="EZ4087" s="1"/>
      <c r="FA4087" s="1"/>
      <c r="FB4087" s="1"/>
      <c r="FC4087" s="1"/>
      <c r="FD4087" s="1"/>
      <c r="FE4087" s="1"/>
      <c r="FF4087" s="1"/>
      <c r="FG4087" s="1"/>
      <c r="FH4087" s="1"/>
      <c r="FI4087" s="1"/>
      <c r="FJ4087" s="1"/>
    </row>
    <row r="4088" spans="1:166" x14ac:dyDescent="0.15">
      <c r="A4088" s="65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8"/>
      <c r="M4088" s="12"/>
      <c r="N4088" s="12"/>
      <c r="O4088" s="18"/>
      <c r="P4088" s="14"/>
      <c r="Q4088" s="27"/>
      <c r="R4088" s="14"/>
      <c r="S4088" s="4"/>
      <c r="T4088" s="5"/>
      <c r="U4088" s="10"/>
      <c r="V4088" s="10"/>
      <c r="W4088" s="10"/>
      <c r="X4088" s="50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0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  <c r="EY4088" s="1"/>
      <c r="EZ4088" s="1"/>
      <c r="FA4088" s="1"/>
      <c r="FB4088" s="1"/>
      <c r="FC4088" s="1"/>
      <c r="FD4088" s="1"/>
      <c r="FE4088" s="1"/>
      <c r="FF4088" s="1"/>
      <c r="FG4088" s="1"/>
      <c r="FH4088" s="1"/>
      <c r="FI4088" s="1"/>
      <c r="FJ4088" s="1"/>
    </row>
    <row r="4089" spans="1:166" x14ac:dyDescent="0.15">
      <c r="A4089" s="65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8"/>
      <c r="M4089" s="12"/>
      <c r="N4089" s="12"/>
      <c r="O4089" s="18"/>
      <c r="P4089" s="14"/>
      <c r="Q4089" s="27"/>
      <c r="R4089" s="14"/>
      <c r="S4089" s="4"/>
      <c r="T4089" s="5"/>
      <c r="U4089" s="10"/>
      <c r="V4089" s="10"/>
      <c r="W4089" s="10"/>
      <c r="X4089" s="50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0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  <c r="EY4089" s="1"/>
      <c r="EZ4089" s="1"/>
      <c r="FA4089" s="1"/>
      <c r="FB4089" s="1"/>
      <c r="FC4089" s="1"/>
      <c r="FD4089" s="1"/>
      <c r="FE4089" s="1"/>
      <c r="FF4089" s="1"/>
      <c r="FG4089" s="1"/>
      <c r="FH4089" s="1"/>
      <c r="FI4089" s="1"/>
      <c r="FJ4089" s="1"/>
    </row>
    <row r="4090" spans="1:166" x14ac:dyDescent="0.15">
      <c r="A4090" s="65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8"/>
      <c r="M4090" s="12"/>
      <c r="N4090" s="12"/>
      <c r="O4090" s="18"/>
      <c r="P4090" s="14"/>
      <c r="Q4090" s="27"/>
      <c r="R4090" s="14"/>
      <c r="S4090" s="4"/>
      <c r="T4090" s="5"/>
      <c r="U4090" s="10"/>
      <c r="V4090" s="10"/>
      <c r="W4090" s="10"/>
      <c r="X4090" s="50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0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  <c r="EY4090" s="1"/>
      <c r="EZ4090" s="1"/>
      <c r="FA4090" s="1"/>
      <c r="FB4090" s="1"/>
      <c r="FC4090" s="1"/>
      <c r="FD4090" s="1"/>
      <c r="FE4090" s="1"/>
      <c r="FF4090" s="1"/>
      <c r="FG4090" s="1"/>
      <c r="FH4090" s="1"/>
      <c r="FI4090" s="1"/>
      <c r="FJ4090" s="1"/>
    </row>
    <row r="4091" spans="1:166" x14ac:dyDescent="0.15">
      <c r="A4091" s="65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8"/>
      <c r="M4091" s="12"/>
      <c r="N4091" s="12"/>
      <c r="O4091" s="18"/>
      <c r="P4091" s="14"/>
      <c r="Q4091" s="27"/>
      <c r="R4091" s="14"/>
      <c r="S4091" s="4"/>
      <c r="T4091" s="5"/>
      <c r="U4091" s="10"/>
      <c r="V4091" s="10"/>
      <c r="W4091" s="10"/>
      <c r="X4091" s="50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0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  <c r="EY4091" s="1"/>
      <c r="EZ4091" s="1"/>
      <c r="FA4091" s="1"/>
      <c r="FB4091" s="1"/>
      <c r="FC4091" s="1"/>
      <c r="FD4091" s="1"/>
      <c r="FE4091" s="1"/>
      <c r="FF4091" s="1"/>
      <c r="FG4091" s="1"/>
      <c r="FH4091" s="1"/>
      <c r="FI4091" s="1"/>
      <c r="FJ4091" s="1"/>
    </row>
    <row r="4092" spans="1:166" x14ac:dyDescent="0.15">
      <c r="A4092" s="65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8"/>
      <c r="M4092" s="12"/>
      <c r="N4092" s="12"/>
      <c r="O4092" s="18"/>
      <c r="P4092" s="14"/>
      <c r="Q4092" s="27"/>
      <c r="R4092" s="14"/>
      <c r="S4092" s="4"/>
      <c r="T4092" s="5"/>
      <c r="U4092" s="10"/>
      <c r="V4092" s="10"/>
      <c r="W4092" s="10"/>
      <c r="X4092" s="50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0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  <c r="EY4092" s="1"/>
      <c r="EZ4092" s="1"/>
      <c r="FA4092" s="1"/>
      <c r="FB4092" s="1"/>
      <c r="FC4092" s="1"/>
      <c r="FD4092" s="1"/>
      <c r="FE4092" s="1"/>
      <c r="FF4092" s="1"/>
      <c r="FG4092" s="1"/>
      <c r="FH4092" s="1"/>
      <c r="FI4092" s="1"/>
      <c r="FJ4092" s="1"/>
    </row>
    <row r="4093" spans="1:166" x14ac:dyDescent="0.15">
      <c r="A4093" s="65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8"/>
      <c r="M4093" s="12"/>
      <c r="N4093" s="12"/>
      <c r="O4093" s="18"/>
      <c r="P4093" s="14"/>
      <c r="Q4093" s="27"/>
      <c r="R4093" s="14"/>
      <c r="S4093" s="4"/>
      <c r="T4093" s="5"/>
      <c r="U4093" s="10"/>
      <c r="V4093" s="10"/>
      <c r="W4093" s="10"/>
      <c r="X4093" s="50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0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  <c r="EY4093" s="1"/>
      <c r="EZ4093" s="1"/>
      <c r="FA4093" s="1"/>
      <c r="FB4093" s="1"/>
      <c r="FC4093" s="1"/>
      <c r="FD4093" s="1"/>
      <c r="FE4093" s="1"/>
      <c r="FF4093" s="1"/>
      <c r="FG4093" s="1"/>
      <c r="FH4093" s="1"/>
      <c r="FI4093" s="1"/>
      <c r="FJ4093" s="1"/>
    </row>
    <row r="4094" spans="1:166" x14ac:dyDescent="0.15">
      <c r="A4094" s="65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8"/>
      <c r="M4094" s="12"/>
      <c r="N4094" s="12"/>
      <c r="O4094" s="18"/>
      <c r="P4094" s="14"/>
      <c r="Q4094" s="27"/>
      <c r="R4094" s="14"/>
      <c r="S4094" s="4"/>
      <c r="T4094" s="5"/>
      <c r="U4094" s="10"/>
      <c r="V4094" s="10"/>
      <c r="W4094" s="10"/>
      <c r="X4094" s="50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0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  <c r="EY4094" s="1"/>
      <c r="EZ4094" s="1"/>
      <c r="FA4094" s="1"/>
      <c r="FB4094" s="1"/>
      <c r="FC4094" s="1"/>
      <c r="FD4094" s="1"/>
      <c r="FE4094" s="1"/>
      <c r="FF4094" s="1"/>
      <c r="FG4094" s="1"/>
      <c r="FH4094" s="1"/>
      <c r="FI4094" s="1"/>
      <c r="FJ4094" s="1"/>
    </row>
    <row r="4095" spans="1:166" x14ac:dyDescent="0.15">
      <c r="A4095" s="65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8"/>
      <c r="M4095" s="12"/>
      <c r="N4095" s="12"/>
      <c r="O4095" s="18"/>
      <c r="P4095" s="14"/>
      <c r="Q4095" s="27"/>
      <c r="R4095" s="14"/>
      <c r="S4095" s="4"/>
      <c r="T4095" s="5"/>
      <c r="U4095" s="10"/>
      <c r="V4095" s="10"/>
      <c r="W4095" s="10"/>
      <c r="X4095" s="50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0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  <c r="EY4095" s="1"/>
      <c r="EZ4095" s="1"/>
      <c r="FA4095" s="1"/>
      <c r="FB4095" s="1"/>
      <c r="FC4095" s="1"/>
      <c r="FD4095" s="1"/>
      <c r="FE4095" s="1"/>
      <c r="FF4095" s="1"/>
      <c r="FG4095" s="1"/>
      <c r="FH4095" s="1"/>
      <c r="FI4095" s="1"/>
      <c r="FJ4095" s="1"/>
    </row>
    <row r="4096" spans="1:166" x14ac:dyDescent="0.15">
      <c r="A4096" s="65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8"/>
      <c r="M4096" s="12"/>
      <c r="N4096" s="12"/>
      <c r="O4096" s="18"/>
      <c r="P4096" s="14"/>
      <c r="Q4096" s="27"/>
      <c r="R4096" s="14"/>
      <c r="S4096" s="4"/>
      <c r="T4096" s="5"/>
      <c r="U4096" s="10"/>
      <c r="V4096" s="10"/>
      <c r="W4096" s="10"/>
      <c r="X4096" s="50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0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  <c r="EY4096" s="1"/>
      <c r="EZ4096" s="1"/>
      <c r="FA4096" s="1"/>
      <c r="FB4096" s="1"/>
      <c r="FC4096" s="1"/>
      <c r="FD4096" s="1"/>
      <c r="FE4096" s="1"/>
      <c r="FF4096" s="1"/>
      <c r="FG4096" s="1"/>
      <c r="FH4096" s="1"/>
      <c r="FI4096" s="1"/>
      <c r="FJ4096" s="1"/>
    </row>
    <row r="4097" spans="1:166" x14ac:dyDescent="0.15">
      <c r="A4097" s="65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8"/>
      <c r="M4097" s="12"/>
      <c r="N4097" s="12"/>
      <c r="O4097" s="18"/>
      <c r="P4097" s="14"/>
      <c r="Q4097" s="27"/>
      <c r="R4097" s="14"/>
      <c r="S4097" s="4"/>
      <c r="T4097" s="5"/>
      <c r="U4097" s="10"/>
      <c r="V4097" s="10"/>
      <c r="W4097" s="10"/>
      <c r="X4097" s="50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0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  <c r="EY4097" s="1"/>
      <c r="EZ4097" s="1"/>
      <c r="FA4097" s="1"/>
      <c r="FB4097" s="1"/>
      <c r="FC4097" s="1"/>
      <c r="FD4097" s="1"/>
      <c r="FE4097" s="1"/>
      <c r="FF4097" s="1"/>
      <c r="FG4097" s="1"/>
      <c r="FH4097" s="1"/>
      <c r="FI4097" s="1"/>
      <c r="FJ4097" s="1"/>
    </row>
    <row r="4098" spans="1:166" x14ac:dyDescent="0.15">
      <c r="A4098" s="65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8"/>
      <c r="M4098" s="12"/>
      <c r="N4098" s="12"/>
      <c r="O4098" s="18"/>
      <c r="P4098" s="14"/>
      <c r="Q4098" s="27"/>
      <c r="R4098" s="14"/>
      <c r="S4098" s="4"/>
      <c r="T4098" s="5"/>
      <c r="U4098" s="10"/>
      <c r="V4098" s="10"/>
      <c r="W4098" s="10"/>
      <c r="X4098" s="50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0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  <c r="EY4098" s="1"/>
      <c r="EZ4098" s="1"/>
      <c r="FA4098" s="1"/>
      <c r="FB4098" s="1"/>
      <c r="FC4098" s="1"/>
      <c r="FD4098" s="1"/>
      <c r="FE4098" s="1"/>
      <c r="FF4098" s="1"/>
      <c r="FG4098" s="1"/>
      <c r="FH4098" s="1"/>
      <c r="FI4098" s="1"/>
      <c r="FJ4098" s="1"/>
    </row>
    <row r="4099" spans="1:166" x14ac:dyDescent="0.15">
      <c r="A4099" s="65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8"/>
      <c r="M4099" s="12"/>
      <c r="N4099" s="12"/>
      <c r="O4099" s="18"/>
      <c r="P4099" s="14"/>
      <c r="Q4099" s="27"/>
      <c r="R4099" s="14"/>
      <c r="S4099" s="4"/>
      <c r="T4099" s="5"/>
      <c r="U4099" s="10"/>
      <c r="V4099" s="10"/>
      <c r="W4099" s="10"/>
      <c r="X4099" s="50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0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  <c r="EY4099" s="1"/>
      <c r="EZ4099" s="1"/>
      <c r="FA4099" s="1"/>
      <c r="FB4099" s="1"/>
      <c r="FC4099" s="1"/>
      <c r="FD4099" s="1"/>
      <c r="FE4099" s="1"/>
      <c r="FF4099" s="1"/>
      <c r="FG4099" s="1"/>
      <c r="FH4099" s="1"/>
      <c r="FI4099" s="1"/>
      <c r="FJ4099" s="1"/>
    </row>
    <row r="4100" spans="1:166" x14ac:dyDescent="0.15">
      <c r="A4100" s="65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8"/>
      <c r="M4100" s="12"/>
      <c r="N4100" s="12"/>
      <c r="O4100" s="18"/>
      <c r="P4100" s="14"/>
      <c r="Q4100" s="27"/>
      <c r="R4100" s="14"/>
      <c r="S4100" s="4"/>
      <c r="T4100" s="5"/>
      <c r="U4100" s="10"/>
      <c r="V4100" s="10"/>
      <c r="W4100" s="10"/>
      <c r="X4100" s="50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0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  <c r="EY4100" s="1"/>
      <c r="EZ4100" s="1"/>
      <c r="FA4100" s="1"/>
      <c r="FB4100" s="1"/>
      <c r="FC4100" s="1"/>
      <c r="FD4100" s="1"/>
      <c r="FE4100" s="1"/>
      <c r="FF4100" s="1"/>
      <c r="FG4100" s="1"/>
      <c r="FH4100" s="1"/>
      <c r="FI4100" s="1"/>
      <c r="FJ4100" s="1"/>
    </row>
    <row r="4101" spans="1:166" x14ac:dyDescent="0.15">
      <c r="A4101" s="65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8"/>
      <c r="M4101" s="12"/>
      <c r="N4101" s="12"/>
      <c r="O4101" s="18"/>
      <c r="P4101" s="14"/>
      <c r="Q4101" s="27"/>
      <c r="R4101" s="14"/>
      <c r="S4101" s="4"/>
      <c r="T4101" s="5"/>
      <c r="U4101" s="10"/>
      <c r="V4101" s="10"/>
      <c r="W4101" s="10"/>
      <c r="X4101" s="50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0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  <c r="EY4101" s="1"/>
      <c r="EZ4101" s="1"/>
      <c r="FA4101" s="1"/>
      <c r="FB4101" s="1"/>
      <c r="FC4101" s="1"/>
      <c r="FD4101" s="1"/>
      <c r="FE4101" s="1"/>
      <c r="FF4101" s="1"/>
      <c r="FG4101" s="1"/>
      <c r="FH4101" s="1"/>
      <c r="FI4101" s="1"/>
      <c r="FJ4101" s="1"/>
    </row>
    <row r="4102" spans="1:166" x14ac:dyDescent="0.15">
      <c r="A4102" s="65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8"/>
      <c r="M4102" s="12"/>
      <c r="N4102" s="12"/>
      <c r="O4102" s="18"/>
      <c r="P4102" s="14"/>
      <c r="Q4102" s="27"/>
      <c r="R4102" s="14"/>
      <c r="S4102" s="4"/>
      <c r="T4102" s="5"/>
      <c r="U4102" s="10"/>
      <c r="V4102" s="10"/>
      <c r="W4102" s="10"/>
      <c r="X4102" s="50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0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  <c r="EY4102" s="1"/>
      <c r="EZ4102" s="1"/>
      <c r="FA4102" s="1"/>
      <c r="FB4102" s="1"/>
      <c r="FC4102" s="1"/>
      <c r="FD4102" s="1"/>
      <c r="FE4102" s="1"/>
      <c r="FF4102" s="1"/>
      <c r="FG4102" s="1"/>
      <c r="FH4102" s="1"/>
      <c r="FI4102" s="1"/>
      <c r="FJ4102" s="1"/>
    </row>
    <row r="4103" spans="1:166" x14ac:dyDescent="0.15">
      <c r="A4103" s="65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8"/>
      <c r="M4103" s="12"/>
      <c r="N4103" s="12"/>
      <c r="O4103" s="18"/>
      <c r="P4103" s="14"/>
      <c r="Q4103" s="27"/>
      <c r="R4103" s="14"/>
      <c r="S4103" s="4"/>
      <c r="T4103" s="5"/>
      <c r="U4103" s="10"/>
      <c r="V4103" s="10"/>
      <c r="W4103" s="10"/>
      <c r="X4103" s="50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0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  <c r="EY4103" s="1"/>
      <c r="EZ4103" s="1"/>
      <c r="FA4103" s="1"/>
      <c r="FB4103" s="1"/>
      <c r="FC4103" s="1"/>
      <c r="FD4103" s="1"/>
      <c r="FE4103" s="1"/>
      <c r="FF4103" s="1"/>
      <c r="FG4103" s="1"/>
      <c r="FH4103" s="1"/>
      <c r="FI4103" s="1"/>
      <c r="FJ4103" s="1"/>
    </row>
    <row r="4104" spans="1:166" x14ac:dyDescent="0.15">
      <c r="A4104" s="65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8"/>
      <c r="M4104" s="12"/>
      <c r="N4104" s="12"/>
      <c r="O4104" s="18"/>
      <c r="P4104" s="14"/>
      <c r="Q4104" s="27"/>
      <c r="R4104" s="14"/>
      <c r="S4104" s="4"/>
      <c r="T4104" s="5"/>
      <c r="U4104" s="10"/>
      <c r="V4104" s="10"/>
      <c r="W4104" s="10"/>
      <c r="X4104" s="50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0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  <c r="EY4104" s="1"/>
      <c r="EZ4104" s="1"/>
      <c r="FA4104" s="1"/>
      <c r="FB4104" s="1"/>
      <c r="FC4104" s="1"/>
      <c r="FD4104" s="1"/>
      <c r="FE4104" s="1"/>
      <c r="FF4104" s="1"/>
      <c r="FG4104" s="1"/>
      <c r="FH4104" s="1"/>
      <c r="FI4104" s="1"/>
      <c r="FJ4104" s="1"/>
    </row>
    <row r="4105" spans="1:166" x14ac:dyDescent="0.15">
      <c r="A4105" s="65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8"/>
      <c r="M4105" s="12"/>
      <c r="N4105" s="12"/>
      <c r="O4105" s="18"/>
      <c r="P4105" s="14"/>
      <c r="Q4105" s="27"/>
      <c r="R4105" s="14"/>
      <c r="S4105" s="4"/>
      <c r="T4105" s="5"/>
      <c r="U4105" s="10"/>
      <c r="V4105" s="10"/>
      <c r="W4105" s="10"/>
      <c r="X4105" s="50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0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  <c r="EY4105" s="1"/>
      <c r="EZ4105" s="1"/>
      <c r="FA4105" s="1"/>
      <c r="FB4105" s="1"/>
      <c r="FC4105" s="1"/>
      <c r="FD4105" s="1"/>
      <c r="FE4105" s="1"/>
      <c r="FF4105" s="1"/>
      <c r="FG4105" s="1"/>
      <c r="FH4105" s="1"/>
      <c r="FI4105" s="1"/>
      <c r="FJ4105" s="1"/>
    </row>
    <row r="4106" spans="1:166" x14ac:dyDescent="0.15">
      <c r="A4106" s="65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8"/>
      <c r="M4106" s="12"/>
      <c r="N4106" s="12"/>
      <c r="O4106" s="18"/>
      <c r="P4106" s="14"/>
      <c r="Q4106" s="27"/>
      <c r="R4106" s="14"/>
      <c r="S4106" s="4"/>
      <c r="T4106" s="5"/>
      <c r="U4106" s="10"/>
      <c r="V4106" s="10"/>
      <c r="W4106" s="10"/>
      <c r="X4106" s="50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0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  <c r="EY4106" s="1"/>
      <c r="EZ4106" s="1"/>
      <c r="FA4106" s="1"/>
      <c r="FB4106" s="1"/>
      <c r="FC4106" s="1"/>
      <c r="FD4106" s="1"/>
      <c r="FE4106" s="1"/>
      <c r="FF4106" s="1"/>
      <c r="FG4106" s="1"/>
      <c r="FH4106" s="1"/>
      <c r="FI4106" s="1"/>
      <c r="FJ4106" s="1"/>
    </row>
    <row r="4107" spans="1:166" x14ac:dyDescent="0.15">
      <c r="A4107" s="65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8"/>
      <c r="M4107" s="12"/>
      <c r="N4107" s="12"/>
      <c r="O4107" s="18"/>
      <c r="P4107" s="14"/>
      <c r="Q4107" s="27"/>
      <c r="R4107" s="14"/>
      <c r="S4107" s="4"/>
      <c r="T4107" s="5"/>
      <c r="U4107" s="10"/>
      <c r="V4107" s="10"/>
      <c r="W4107" s="10"/>
      <c r="X4107" s="50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0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  <c r="EY4107" s="1"/>
      <c r="EZ4107" s="1"/>
      <c r="FA4107" s="1"/>
      <c r="FB4107" s="1"/>
      <c r="FC4107" s="1"/>
      <c r="FD4107" s="1"/>
      <c r="FE4107" s="1"/>
      <c r="FF4107" s="1"/>
      <c r="FG4107" s="1"/>
      <c r="FH4107" s="1"/>
      <c r="FI4107" s="1"/>
      <c r="FJ4107" s="1"/>
    </row>
    <row r="4108" spans="1:166" x14ac:dyDescent="0.15">
      <c r="A4108" s="65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8"/>
      <c r="M4108" s="12"/>
      <c r="N4108" s="12"/>
      <c r="O4108" s="18"/>
      <c r="P4108" s="14"/>
      <c r="Q4108" s="27"/>
      <c r="R4108" s="14"/>
      <c r="S4108" s="4"/>
      <c r="T4108" s="5"/>
      <c r="U4108" s="10"/>
      <c r="V4108" s="10"/>
      <c r="W4108" s="10"/>
      <c r="X4108" s="50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0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  <c r="EY4108" s="1"/>
      <c r="EZ4108" s="1"/>
      <c r="FA4108" s="1"/>
      <c r="FB4108" s="1"/>
      <c r="FC4108" s="1"/>
      <c r="FD4108" s="1"/>
      <c r="FE4108" s="1"/>
      <c r="FF4108" s="1"/>
      <c r="FG4108" s="1"/>
      <c r="FH4108" s="1"/>
      <c r="FI4108" s="1"/>
      <c r="FJ4108" s="1"/>
    </row>
    <row r="4109" spans="1:166" x14ac:dyDescent="0.15">
      <c r="A4109" s="65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8"/>
      <c r="M4109" s="12"/>
      <c r="N4109" s="12"/>
      <c r="O4109" s="18"/>
      <c r="P4109" s="14"/>
      <c r="Q4109" s="27"/>
      <c r="R4109" s="14"/>
      <c r="S4109" s="4"/>
      <c r="T4109" s="5"/>
      <c r="U4109" s="10"/>
      <c r="V4109" s="10"/>
      <c r="W4109" s="10"/>
      <c r="X4109" s="50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0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  <c r="EY4109" s="1"/>
      <c r="EZ4109" s="1"/>
      <c r="FA4109" s="1"/>
      <c r="FB4109" s="1"/>
      <c r="FC4109" s="1"/>
      <c r="FD4109" s="1"/>
      <c r="FE4109" s="1"/>
      <c r="FF4109" s="1"/>
      <c r="FG4109" s="1"/>
      <c r="FH4109" s="1"/>
      <c r="FI4109" s="1"/>
      <c r="FJ4109" s="1"/>
    </row>
    <row r="4110" spans="1:166" x14ac:dyDescent="0.15">
      <c r="A4110" s="65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8"/>
      <c r="M4110" s="12"/>
      <c r="N4110" s="12"/>
      <c r="O4110" s="18"/>
      <c r="P4110" s="14"/>
      <c r="Q4110" s="27"/>
      <c r="R4110" s="14"/>
      <c r="S4110" s="4"/>
      <c r="T4110" s="5"/>
      <c r="U4110" s="10"/>
      <c r="V4110" s="10"/>
      <c r="W4110" s="10"/>
      <c r="X4110" s="50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0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  <c r="EY4110" s="1"/>
      <c r="EZ4110" s="1"/>
      <c r="FA4110" s="1"/>
      <c r="FB4110" s="1"/>
      <c r="FC4110" s="1"/>
      <c r="FD4110" s="1"/>
      <c r="FE4110" s="1"/>
      <c r="FF4110" s="1"/>
      <c r="FG4110" s="1"/>
      <c r="FH4110" s="1"/>
      <c r="FI4110" s="1"/>
      <c r="FJ4110" s="1"/>
    </row>
    <row r="4111" spans="1:166" x14ac:dyDescent="0.15">
      <c r="A4111" s="65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8"/>
      <c r="M4111" s="12"/>
      <c r="N4111" s="12"/>
      <c r="O4111" s="18"/>
      <c r="P4111" s="14"/>
      <c r="Q4111" s="27"/>
      <c r="R4111" s="14"/>
      <c r="S4111" s="4"/>
      <c r="T4111" s="5"/>
      <c r="U4111" s="10"/>
      <c r="V4111" s="10"/>
      <c r="W4111" s="10"/>
      <c r="X4111" s="50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0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  <c r="EY4111" s="1"/>
      <c r="EZ4111" s="1"/>
      <c r="FA4111" s="1"/>
      <c r="FB4111" s="1"/>
      <c r="FC4111" s="1"/>
      <c r="FD4111" s="1"/>
      <c r="FE4111" s="1"/>
      <c r="FF4111" s="1"/>
      <c r="FG4111" s="1"/>
      <c r="FH4111" s="1"/>
      <c r="FI4111" s="1"/>
      <c r="FJ4111" s="1"/>
    </row>
    <row r="4112" spans="1:166" x14ac:dyDescent="0.15">
      <c r="A4112" s="65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8"/>
      <c r="M4112" s="12"/>
      <c r="N4112" s="12"/>
      <c r="O4112" s="18"/>
      <c r="P4112" s="14"/>
      <c r="Q4112" s="27"/>
      <c r="R4112" s="14"/>
      <c r="S4112" s="4"/>
      <c r="T4112" s="5"/>
      <c r="U4112" s="10"/>
      <c r="V4112" s="10"/>
      <c r="W4112" s="10"/>
      <c r="X4112" s="50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0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  <c r="EY4112" s="1"/>
      <c r="EZ4112" s="1"/>
      <c r="FA4112" s="1"/>
      <c r="FB4112" s="1"/>
      <c r="FC4112" s="1"/>
      <c r="FD4112" s="1"/>
      <c r="FE4112" s="1"/>
      <c r="FF4112" s="1"/>
      <c r="FG4112" s="1"/>
      <c r="FH4112" s="1"/>
      <c r="FI4112" s="1"/>
      <c r="FJ4112" s="1"/>
    </row>
    <row r="4113" spans="1:166" x14ac:dyDescent="0.15">
      <c r="A4113" s="65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8"/>
      <c r="M4113" s="12"/>
      <c r="N4113" s="12"/>
      <c r="O4113" s="18"/>
      <c r="P4113" s="14"/>
      <c r="Q4113" s="27"/>
      <c r="R4113" s="14"/>
      <c r="S4113" s="4"/>
      <c r="T4113" s="5"/>
      <c r="U4113" s="10"/>
      <c r="V4113" s="10"/>
      <c r="W4113" s="10"/>
      <c r="X4113" s="50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0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  <c r="EY4113" s="1"/>
      <c r="EZ4113" s="1"/>
      <c r="FA4113" s="1"/>
      <c r="FB4113" s="1"/>
      <c r="FC4113" s="1"/>
      <c r="FD4113" s="1"/>
      <c r="FE4113" s="1"/>
      <c r="FF4113" s="1"/>
      <c r="FG4113" s="1"/>
      <c r="FH4113" s="1"/>
      <c r="FI4113" s="1"/>
      <c r="FJ4113" s="1"/>
    </row>
    <row r="4114" spans="1:166" x14ac:dyDescent="0.15">
      <c r="A4114" s="65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8"/>
      <c r="M4114" s="12"/>
      <c r="N4114" s="12"/>
      <c r="O4114" s="18"/>
      <c r="P4114" s="14"/>
      <c r="Q4114" s="27"/>
      <c r="R4114" s="14"/>
      <c r="S4114" s="4"/>
      <c r="T4114" s="5"/>
      <c r="U4114" s="10"/>
      <c r="V4114" s="10"/>
      <c r="W4114" s="10"/>
      <c r="X4114" s="50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0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  <c r="EY4114" s="1"/>
      <c r="EZ4114" s="1"/>
      <c r="FA4114" s="1"/>
      <c r="FB4114" s="1"/>
      <c r="FC4114" s="1"/>
      <c r="FD4114" s="1"/>
      <c r="FE4114" s="1"/>
      <c r="FF4114" s="1"/>
      <c r="FG4114" s="1"/>
      <c r="FH4114" s="1"/>
      <c r="FI4114" s="1"/>
      <c r="FJ4114" s="1"/>
    </row>
    <row r="4115" spans="1:166" x14ac:dyDescent="0.15">
      <c r="A4115" s="65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8"/>
      <c r="M4115" s="12"/>
      <c r="N4115" s="12"/>
      <c r="O4115" s="18"/>
      <c r="P4115" s="14"/>
      <c r="Q4115" s="27"/>
      <c r="R4115" s="14"/>
      <c r="S4115" s="4"/>
      <c r="T4115" s="5"/>
      <c r="U4115" s="10"/>
      <c r="V4115" s="10"/>
      <c r="W4115" s="10"/>
      <c r="X4115" s="50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0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  <c r="EY4115" s="1"/>
      <c r="EZ4115" s="1"/>
      <c r="FA4115" s="1"/>
      <c r="FB4115" s="1"/>
      <c r="FC4115" s="1"/>
      <c r="FD4115" s="1"/>
      <c r="FE4115" s="1"/>
      <c r="FF4115" s="1"/>
      <c r="FG4115" s="1"/>
      <c r="FH4115" s="1"/>
      <c r="FI4115" s="1"/>
      <c r="FJ4115" s="1"/>
    </row>
    <row r="4116" spans="1:166" x14ac:dyDescent="0.15">
      <c r="A4116" s="65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8"/>
      <c r="M4116" s="12"/>
      <c r="N4116" s="12"/>
      <c r="O4116" s="18"/>
      <c r="P4116" s="14"/>
      <c r="Q4116" s="27"/>
      <c r="R4116" s="14"/>
      <c r="S4116" s="4"/>
      <c r="T4116" s="5"/>
      <c r="U4116" s="10"/>
      <c r="V4116" s="10"/>
      <c r="W4116" s="10"/>
      <c r="X4116" s="50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0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  <c r="EY4116" s="1"/>
      <c r="EZ4116" s="1"/>
      <c r="FA4116" s="1"/>
      <c r="FB4116" s="1"/>
      <c r="FC4116" s="1"/>
      <c r="FD4116" s="1"/>
      <c r="FE4116" s="1"/>
      <c r="FF4116" s="1"/>
      <c r="FG4116" s="1"/>
      <c r="FH4116" s="1"/>
      <c r="FI4116" s="1"/>
      <c r="FJ4116" s="1"/>
    </row>
    <row r="4117" spans="1:166" x14ac:dyDescent="0.15">
      <c r="A4117" s="65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8"/>
      <c r="M4117" s="12"/>
      <c r="N4117" s="12"/>
      <c r="O4117" s="18"/>
      <c r="P4117" s="14"/>
      <c r="Q4117" s="27"/>
      <c r="R4117" s="14"/>
      <c r="S4117" s="4"/>
      <c r="T4117" s="5"/>
      <c r="U4117" s="10"/>
      <c r="V4117" s="10"/>
      <c r="W4117" s="10"/>
      <c r="X4117" s="50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0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  <c r="EY4117" s="1"/>
      <c r="EZ4117" s="1"/>
      <c r="FA4117" s="1"/>
      <c r="FB4117" s="1"/>
      <c r="FC4117" s="1"/>
      <c r="FD4117" s="1"/>
      <c r="FE4117" s="1"/>
      <c r="FF4117" s="1"/>
      <c r="FG4117" s="1"/>
      <c r="FH4117" s="1"/>
      <c r="FI4117" s="1"/>
      <c r="FJ4117" s="1"/>
    </row>
    <row r="4118" spans="1:166" x14ac:dyDescent="0.15">
      <c r="A4118" s="65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8"/>
      <c r="M4118" s="12"/>
      <c r="N4118" s="12"/>
      <c r="O4118" s="18"/>
      <c r="P4118" s="14"/>
      <c r="Q4118" s="27"/>
      <c r="R4118" s="14"/>
      <c r="S4118" s="4"/>
      <c r="T4118" s="5"/>
      <c r="U4118" s="10"/>
      <c r="V4118" s="10"/>
      <c r="W4118" s="10"/>
      <c r="X4118" s="50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0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  <c r="EY4118" s="1"/>
      <c r="EZ4118" s="1"/>
      <c r="FA4118" s="1"/>
      <c r="FB4118" s="1"/>
      <c r="FC4118" s="1"/>
      <c r="FD4118" s="1"/>
      <c r="FE4118" s="1"/>
      <c r="FF4118" s="1"/>
      <c r="FG4118" s="1"/>
      <c r="FH4118" s="1"/>
      <c r="FI4118" s="1"/>
      <c r="FJ4118" s="1"/>
    </row>
    <row r="4119" spans="1:166" x14ac:dyDescent="0.15">
      <c r="A4119" s="65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8"/>
      <c r="M4119" s="12"/>
      <c r="N4119" s="12"/>
      <c r="O4119" s="18"/>
      <c r="P4119" s="14"/>
      <c r="Q4119" s="27"/>
      <c r="R4119" s="14"/>
      <c r="S4119" s="4"/>
      <c r="T4119" s="5"/>
      <c r="U4119" s="10"/>
      <c r="V4119" s="10"/>
      <c r="W4119" s="10"/>
      <c r="X4119" s="50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0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  <c r="EY4119" s="1"/>
      <c r="EZ4119" s="1"/>
      <c r="FA4119" s="1"/>
      <c r="FB4119" s="1"/>
      <c r="FC4119" s="1"/>
      <c r="FD4119" s="1"/>
      <c r="FE4119" s="1"/>
      <c r="FF4119" s="1"/>
      <c r="FG4119" s="1"/>
      <c r="FH4119" s="1"/>
      <c r="FI4119" s="1"/>
      <c r="FJ4119" s="1"/>
    </row>
    <row r="4120" spans="1:166" x14ac:dyDescent="0.15">
      <c r="A4120" s="65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8"/>
      <c r="M4120" s="12"/>
      <c r="N4120" s="12"/>
      <c r="O4120" s="18"/>
      <c r="P4120" s="14"/>
      <c r="Q4120" s="27"/>
      <c r="R4120" s="14"/>
      <c r="S4120" s="4"/>
      <c r="T4120" s="5"/>
      <c r="U4120" s="10"/>
      <c r="V4120" s="10"/>
      <c r="W4120" s="10"/>
      <c r="X4120" s="50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0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  <c r="EY4120" s="1"/>
      <c r="EZ4120" s="1"/>
      <c r="FA4120" s="1"/>
      <c r="FB4120" s="1"/>
      <c r="FC4120" s="1"/>
      <c r="FD4120" s="1"/>
      <c r="FE4120" s="1"/>
      <c r="FF4120" s="1"/>
      <c r="FG4120" s="1"/>
      <c r="FH4120" s="1"/>
      <c r="FI4120" s="1"/>
      <c r="FJ4120" s="1"/>
    </row>
    <row r="4121" spans="1:166" x14ac:dyDescent="0.15">
      <c r="A4121" s="65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8"/>
      <c r="M4121" s="12"/>
      <c r="N4121" s="12"/>
      <c r="O4121" s="18"/>
      <c r="P4121" s="14"/>
      <c r="Q4121" s="27"/>
      <c r="R4121" s="14"/>
      <c r="S4121" s="4"/>
      <c r="T4121" s="5"/>
      <c r="U4121" s="10"/>
      <c r="V4121" s="10"/>
      <c r="W4121" s="10"/>
      <c r="X4121" s="50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0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  <c r="EY4121" s="1"/>
      <c r="EZ4121" s="1"/>
      <c r="FA4121" s="1"/>
      <c r="FB4121" s="1"/>
      <c r="FC4121" s="1"/>
      <c r="FD4121" s="1"/>
      <c r="FE4121" s="1"/>
      <c r="FF4121" s="1"/>
      <c r="FG4121" s="1"/>
      <c r="FH4121" s="1"/>
      <c r="FI4121" s="1"/>
      <c r="FJ4121" s="1"/>
    </row>
    <row r="4122" spans="1:166" x14ac:dyDescent="0.15">
      <c r="A4122" s="65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8"/>
      <c r="M4122" s="12"/>
      <c r="N4122" s="12"/>
      <c r="O4122" s="18"/>
      <c r="P4122" s="14"/>
      <c r="Q4122" s="27"/>
      <c r="R4122" s="14"/>
      <c r="S4122" s="4"/>
      <c r="T4122" s="5"/>
      <c r="U4122" s="10"/>
      <c r="V4122" s="10"/>
      <c r="W4122" s="10"/>
      <c r="X4122" s="50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0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  <c r="EY4122" s="1"/>
      <c r="EZ4122" s="1"/>
      <c r="FA4122" s="1"/>
      <c r="FB4122" s="1"/>
      <c r="FC4122" s="1"/>
      <c r="FD4122" s="1"/>
      <c r="FE4122" s="1"/>
      <c r="FF4122" s="1"/>
      <c r="FG4122" s="1"/>
      <c r="FH4122" s="1"/>
      <c r="FI4122" s="1"/>
      <c r="FJ4122" s="1"/>
    </row>
    <row r="4123" spans="1:166" x14ac:dyDescent="0.15">
      <c r="A4123" s="65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8"/>
      <c r="M4123" s="12"/>
      <c r="N4123" s="12"/>
      <c r="O4123" s="18"/>
      <c r="P4123" s="14"/>
      <c r="Q4123" s="27"/>
      <c r="R4123" s="14"/>
      <c r="S4123" s="4"/>
      <c r="T4123" s="5"/>
      <c r="U4123" s="10"/>
      <c r="V4123" s="10"/>
      <c r="W4123" s="10"/>
      <c r="X4123" s="50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0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  <c r="EY4123" s="1"/>
      <c r="EZ4123" s="1"/>
      <c r="FA4123" s="1"/>
      <c r="FB4123" s="1"/>
      <c r="FC4123" s="1"/>
      <c r="FD4123" s="1"/>
      <c r="FE4123" s="1"/>
      <c r="FF4123" s="1"/>
      <c r="FG4123" s="1"/>
      <c r="FH4123" s="1"/>
      <c r="FI4123" s="1"/>
      <c r="FJ4123" s="1"/>
    </row>
    <row r="4124" spans="1:166" x14ac:dyDescent="0.15">
      <c r="A4124" s="65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8"/>
      <c r="M4124" s="12"/>
      <c r="N4124" s="12"/>
      <c r="O4124" s="18"/>
      <c r="P4124" s="14"/>
      <c r="Q4124" s="27"/>
      <c r="R4124" s="14"/>
      <c r="S4124" s="4"/>
      <c r="T4124" s="5"/>
      <c r="U4124" s="10"/>
      <c r="V4124" s="10"/>
      <c r="W4124" s="10"/>
      <c r="X4124" s="50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0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  <c r="EY4124" s="1"/>
      <c r="EZ4124" s="1"/>
      <c r="FA4124" s="1"/>
      <c r="FB4124" s="1"/>
      <c r="FC4124" s="1"/>
      <c r="FD4124" s="1"/>
      <c r="FE4124" s="1"/>
      <c r="FF4124" s="1"/>
      <c r="FG4124" s="1"/>
      <c r="FH4124" s="1"/>
      <c r="FI4124" s="1"/>
      <c r="FJ4124" s="1"/>
    </row>
    <row r="4125" spans="1:166" x14ac:dyDescent="0.15">
      <c r="A4125" s="65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8"/>
      <c r="M4125" s="12"/>
      <c r="N4125" s="12"/>
      <c r="O4125" s="18"/>
      <c r="P4125" s="14"/>
      <c r="Q4125" s="27"/>
      <c r="R4125" s="14"/>
      <c r="S4125" s="4"/>
      <c r="T4125" s="5"/>
      <c r="U4125" s="10"/>
      <c r="V4125" s="10"/>
      <c r="W4125" s="10"/>
      <c r="X4125" s="50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0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  <c r="EY4125" s="1"/>
      <c r="EZ4125" s="1"/>
      <c r="FA4125" s="1"/>
      <c r="FB4125" s="1"/>
      <c r="FC4125" s="1"/>
      <c r="FD4125" s="1"/>
      <c r="FE4125" s="1"/>
      <c r="FF4125" s="1"/>
      <c r="FG4125" s="1"/>
      <c r="FH4125" s="1"/>
      <c r="FI4125" s="1"/>
      <c r="FJ4125" s="1"/>
    </row>
    <row r="4126" spans="1:166" x14ac:dyDescent="0.15">
      <c r="A4126" s="65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8"/>
      <c r="M4126" s="12"/>
      <c r="N4126" s="12"/>
      <c r="O4126" s="18"/>
      <c r="P4126" s="14"/>
      <c r="Q4126" s="27"/>
      <c r="R4126" s="14"/>
      <c r="S4126" s="4"/>
      <c r="T4126" s="5"/>
      <c r="U4126" s="10"/>
      <c r="V4126" s="10"/>
      <c r="W4126" s="10"/>
      <c r="X4126" s="50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0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  <c r="EY4126" s="1"/>
      <c r="EZ4126" s="1"/>
      <c r="FA4126" s="1"/>
      <c r="FB4126" s="1"/>
      <c r="FC4126" s="1"/>
      <c r="FD4126" s="1"/>
      <c r="FE4126" s="1"/>
      <c r="FF4126" s="1"/>
      <c r="FG4126" s="1"/>
      <c r="FH4126" s="1"/>
      <c r="FI4126" s="1"/>
      <c r="FJ4126" s="1"/>
    </row>
    <row r="4127" spans="1:166" x14ac:dyDescent="0.15">
      <c r="A4127" s="65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8"/>
      <c r="M4127" s="12"/>
      <c r="N4127" s="12"/>
      <c r="O4127" s="18"/>
      <c r="P4127" s="14"/>
      <c r="Q4127" s="27"/>
      <c r="R4127" s="14"/>
      <c r="S4127" s="4"/>
      <c r="T4127" s="5"/>
      <c r="U4127" s="10"/>
      <c r="V4127" s="10"/>
      <c r="W4127" s="10"/>
      <c r="X4127" s="50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0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  <c r="EY4127" s="1"/>
      <c r="EZ4127" s="1"/>
      <c r="FA4127" s="1"/>
      <c r="FB4127" s="1"/>
      <c r="FC4127" s="1"/>
      <c r="FD4127" s="1"/>
      <c r="FE4127" s="1"/>
      <c r="FF4127" s="1"/>
      <c r="FG4127" s="1"/>
      <c r="FH4127" s="1"/>
      <c r="FI4127" s="1"/>
      <c r="FJ4127" s="1"/>
    </row>
    <row r="4128" spans="1:166" x14ac:dyDescent="0.15">
      <c r="A4128" s="65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8"/>
      <c r="M4128" s="12"/>
      <c r="N4128" s="12"/>
      <c r="O4128" s="18"/>
      <c r="P4128" s="14"/>
      <c r="Q4128" s="27"/>
      <c r="R4128" s="14"/>
      <c r="S4128" s="4"/>
      <c r="T4128" s="5"/>
      <c r="U4128" s="10"/>
      <c r="V4128" s="10"/>
      <c r="W4128" s="10"/>
      <c r="X4128" s="50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0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  <c r="EY4128" s="1"/>
      <c r="EZ4128" s="1"/>
      <c r="FA4128" s="1"/>
      <c r="FB4128" s="1"/>
      <c r="FC4128" s="1"/>
      <c r="FD4128" s="1"/>
      <c r="FE4128" s="1"/>
      <c r="FF4128" s="1"/>
      <c r="FG4128" s="1"/>
      <c r="FH4128" s="1"/>
      <c r="FI4128" s="1"/>
      <c r="FJ4128" s="1"/>
    </row>
    <row r="4129" spans="1:166" x14ac:dyDescent="0.15">
      <c r="A4129" s="65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8"/>
      <c r="M4129" s="12"/>
      <c r="N4129" s="12"/>
      <c r="O4129" s="18"/>
      <c r="P4129" s="14"/>
      <c r="Q4129" s="27"/>
      <c r="R4129" s="14"/>
      <c r="S4129" s="4"/>
      <c r="T4129" s="5"/>
      <c r="U4129" s="10"/>
      <c r="V4129" s="10"/>
      <c r="W4129" s="10"/>
      <c r="X4129" s="50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0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  <c r="EY4129" s="1"/>
      <c r="EZ4129" s="1"/>
      <c r="FA4129" s="1"/>
      <c r="FB4129" s="1"/>
      <c r="FC4129" s="1"/>
      <c r="FD4129" s="1"/>
      <c r="FE4129" s="1"/>
      <c r="FF4129" s="1"/>
      <c r="FG4129" s="1"/>
      <c r="FH4129" s="1"/>
      <c r="FI4129" s="1"/>
      <c r="FJ4129" s="1"/>
    </row>
    <row r="4130" spans="1:166" x14ac:dyDescent="0.15">
      <c r="A4130" s="65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8"/>
      <c r="M4130" s="12"/>
      <c r="N4130" s="12"/>
      <c r="O4130" s="18"/>
      <c r="P4130" s="14"/>
      <c r="Q4130" s="27"/>
      <c r="R4130" s="14"/>
      <c r="S4130" s="4"/>
      <c r="T4130" s="5"/>
      <c r="U4130" s="10"/>
      <c r="V4130" s="10"/>
      <c r="W4130" s="10"/>
      <c r="X4130" s="50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0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  <c r="EY4130" s="1"/>
      <c r="EZ4130" s="1"/>
      <c r="FA4130" s="1"/>
      <c r="FB4130" s="1"/>
      <c r="FC4130" s="1"/>
      <c r="FD4130" s="1"/>
      <c r="FE4130" s="1"/>
      <c r="FF4130" s="1"/>
      <c r="FG4130" s="1"/>
      <c r="FH4130" s="1"/>
      <c r="FI4130" s="1"/>
      <c r="FJ4130" s="1"/>
    </row>
    <row r="4131" spans="1:166" x14ac:dyDescent="0.15">
      <c r="A4131" s="65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8"/>
      <c r="M4131" s="12"/>
      <c r="N4131" s="12"/>
      <c r="O4131" s="18"/>
      <c r="P4131" s="14"/>
      <c r="Q4131" s="27"/>
      <c r="R4131" s="14"/>
      <c r="S4131" s="4"/>
      <c r="T4131" s="5"/>
      <c r="U4131" s="10"/>
      <c r="V4131" s="10"/>
      <c r="W4131" s="10"/>
      <c r="X4131" s="50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0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  <c r="EY4131" s="1"/>
      <c r="EZ4131" s="1"/>
      <c r="FA4131" s="1"/>
      <c r="FB4131" s="1"/>
      <c r="FC4131" s="1"/>
      <c r="FD4131" s="1"/>
      <c r="FE4131" s="1"/>
      <c r="FF4131" s="1"/>
      <c r="FG4131" s="1"/>
      <c r="FH4131" s="1"/>
      <c r="FI4131" s="1"/>
      <c r="FJ4131" s="1"/>
    </row>
    <row r="4132" spans="1:166" x14ac:dyDescent="0.15">
      <c r="A4132" s="65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8"/>
      <c r="M4132" s="12"/>
      <c r="N4132" s="12"/>
      <c r="O4132" s="18"/>
      <c r="P4132" s="14"/>
      <c r="Q4132" s="27"/>
      <c r="R4132" s="14"/>
      <c r="S4132" s="4"/>
      <c r="T4132" s="5"/>
      <c r="U4132" s="10"/>
      <c r="V4132" s="10"/>
      <c r="W4132" s="10"/>
      <c r="X4132" s="50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0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  <c r="EY4132" s="1"/>
      <c r="EZ4132" s="1"/>
      <c r="FA4132" s="1"/>
      <c r="FB4132" s="1"/>
      <c r="FC4132" s="1"/>
      <c r="FD4132" s="1"/>
      <c r="FE4132" s="1"/>
      <c r="FF4132" s="1"/>
      <c r="FG4132" s="1"/>
      <c r="FH4132" s="1"/>
      <c r="FI4132" s="1"/>
      <c r="FJ4132" s="1"/>
    </row>
    <row r="4133" spans="1:166" x14ac:dyDescent="0.15">
      <c r="A4133" s="65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8"/>
      <c r="M4133" s="12"/>
      <c r="N4133" s="12"/>
      <c r="O4133" s="18"/>
      <c r="P4133" s="14"/>
      <c r="Q4133" s="27"/>
      <c r="R4133" s="14"/>
      <c r="S4133" s="4"/>
      <c r="T4133" s="5"/>
      <c r="U4133" s="10"/>
      <c r="V4133" s="10"/>
      <c r="W4133" s="10"/>
      <c r="X4133" s="50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0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  <c r="EY4133" s="1"/>
      <c r="EZ4133" s="1"/>
      <c r="FA4133" s="1"/>
      <c r="FB4133" s="1"/>
      <c r="FC4133" s="1"/>
      <c r="FD4133" s="1"/>
      <c r="FE4133" s="1"/>
      <c r="FF4133" s="1"/>
      <c r="FG4133" s="1"/>
      <c r="FH4133" s="1"/>
      <c r="FI4133" s="1"/>
      <c r="FJ4133" s="1"/>
    </row>
    <row r="4134" spans="1:166" x14ac:dyDescent="0.15">
      <c r="A4134" s="65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8"/>
      <c r="M4134" s="12"/>
      <c r="N4134" s="12"/>
      <c r="O4134" s="18"/>
      <c r="P4134" s="14"/>
      <c r="Q4134" s="27"/>
      <c r="R4134" s="14"/>
      <c r="S4134" s="4"/>
      <c r="T4134" s="5"/>
      <c r="U4134" s="10"/>
      <c r="V4134" s="10"/>
      <c r="W4134" s="10"/>
      <c r="X4134" s="50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0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  <c r="EY4134" s="1"/>
      <c r="EZ4134" s="1"/>
      <c r="FA4134" s="1"/>
      <c r="FB4134" s="1"/>
      <c r="FC4134" s="1"/>
      <c r="FD4134" s="1"/>
      <c r="FE4134" s="1"/>
      <c r="FF4134" s="1"/>
      <c r="FG4134" s="1"/>
      <c r="FH4134" s="1"/>
      <c r="FI4134" s="1"/>
      <c r="FJ4134" s="1"/>
    </row>
    <row r="4135" spans="1:166" x14ac:dyDescent="0.15">
      <c r="A4135" s="65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8"/>
      <c r="M4135" s="12"/>
      <c r="N4135" s="12"/>
      <c r="O4135" s="18"/>
      <c r="P4135" s="14"/>
      <c r="Q4135" s="27"/>
      <c r="R4135" s="14"/>
      <c r="S4135" s="4"/>
      <c r="T4135" s="5"/>
      <c r="U4135" s="10"/>
      <c r="V4135" s="10"/>
      <c r="W4135" s="10"/>
      <c r="X4135" s="50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0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  <c r="EY4135" s="1"/>
      <c r="EZ4135" s="1"/>
      <c r="FA4135" s="1"/>
      <c r="FB4135" s="1"/>
      <c r="FC4135" s="1"/>
      <c r="FD4135" s="1"/>
      <c r="FE4135" s="1"/>
      <c r="FF4135" s="1"/>
      <c r="FG4135" s="1"/>
      <c r="FH4135" s="1"/>
      <c r="FI4135" s="1"/>
      <c r="FJ4135" s="1"/>
    </row>
    <row r="4136" spans="1:166" x14ac:dyDescent="0.15">
      <c r="A4136" s="65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8"/>
      <c r="M4136" s="12"/>
      <c r="N4136" s="12"/>
      <c r="O4136" s="18"/>
      <c r="P4136" s="14"/>
      <c r="Q4136" s="27"/>
      <c r="R4136" s="14"/>
      <c r="S4136" s="4"/>
      <c r="T4136" s="5"/>
      <c r="U4136" s="10"/>
      <c r="V4136" s="10"/>
      <c r="W4136" s="10"/>
      <c r="X4136" s="50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0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  <c r="EY4136" s="1"/>
      <c r="EZ4136" s="1"/>
      <c r="FA4136" s="1"/>
      <c r="FB4136" s="1"/>
      <c r="FC4136" s="1"/>
      <c r="FD4136" s="1"/>
      <c r="FE4136" s="1"/>
      <c r="FF4136" s="1"/>
      <c r="FG4136" s="1"/>
      <c r="FH4136" s="1"/>
      <c r="FI4136" s="1"/>
      <c r="FJ4136" s="1"/>
    </row>
    <row r="4137" spans="1:166" x14ac:dyDescent="0.15">
      <c r="A4137" s="65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8"/>
      <c r="M4137" s="12"/>
      <c r="N4137" s="12"/>
      <c r="O4137" s="18"/>
      <c r="P4137" s="14"/>
      <c r="Q4137" s="27"/>
      <c r="R4137" s="14"/>
      <c r="S4137" s="4"/>
      <c r="T4137" s="5"/>
      <c r="U4137" s="10"/>
      <c r="V4137" s="10"/>
      <c r="W4137" s="10"/>
      <c r="X4137" s="50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0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  <c r="EY4137" s="1"/>
      <c r="EZ4137" s="1"/>
      <c r="FA4137" s="1"/>
      <c r="FB4137" s="1"/>
      <c r="FC4137" s="1"/>
      <c r="FD4137" s="1"/>
      <c r="FE4137" s="1"/>
      <c r="FF4137" s="1"/>
      <c r="FG4137" s="1"/>
      <c r="FH4137" s="1"/>
      <c r="FI4137" s="1"/>
      <c r="FJ4137" s="1"/>
    </row>
    <row r="4138" spans="1:166" x14ac:dyDescent="0.15">
      <c r="A4138" s="65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8"/>
      <c r="M4138" s="12"/>
      <c r="N4138" s="12"/>
      <c r="O4138" s="18"/>
      <c r="P4138" s="14"/>
      <c r="Q4138" s="27"/>
      <c r="R4138" s="14"/>
      <c r="S4138" s="4"/>
      <c r="T4138" s="5"/>
      <c r="U4138" s="10"/>
      <c r="V4138" s="10"/>
      <c r="W4138" s="10"/>
      <c r="X4138" s="50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0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  <c r="EY4138" s="1"/>
      <c r="EZ4138" s="1"/>
      <c r="FA4138" s="1"/>
      <c r="FB4138" s="1"/>
      <c r="FC4138" s="1"/>
      <c r="FD4138" s="1"/>
      <c r="FE4138" s="1"/>
      <c r="FF4138" s="1"/>
      <c r="FG4138" s="1"/>
      <c r="FH4138" s="1"/>
      <c r="FI4138" s="1"/>
      <c r="FJ4138" s="1"/>
    </row>
    <row r="4139" spans="1:166" x14ac:dyDescent="0.15">
      <c r="A4139" s="65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8"/>
      <c r="M4139" s="12"/>
      <c r="N4139" s="12"/>
      <c r="O4139" s="18"/>
      <c r="P4139" s="14"/>
      <c r="Q4139" s="27"/>
      <c r="R4139" s="14"/>
      <c r="S4139" s="4"/>
      <c r="T4139" s="5"/>
      <c r="U4139" s="10"/>
      <c r="V4139" s="10"/>
      <c r="W4139" s="10"/>
      <c r="X4139" s="50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0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  <c r="EY4139" s="1"/>
      <c r="EZ4139" s="1"/>
      <c r="FA4139" s="1"/>
      <c r="FB4139" s="1"/>
      <c r="FC4139" s="1"/>
      <c r="FD4139" s="1"/>
      <c r="FE4139" s="1"/>
      <c r="FF4139" s="1"/>
      <c r="FG4139" s="1"/>
      <c r="FH4139" s="1"/>
      <c r="FI4139" s="1"/>
      <c r="FJ4139" s="1"/>
    </row>
    <row r="4140" spans="1:166" x14ac:dyDescent="0.15">
      <c r="A4140" s="65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8"/>
      <c r="M4140" s="12"/>
      <c r="N4140" s="12"/>
      <c r="O4140" s="18"/>
      <c r="P4140" s="14"/>
      <c r="Q4140" s="27"/>
      <c r="R4140" s="14"/>
      <c r="S4140" s="4"/>
      <c r="T4140" s="5"/>
      <c r="U4140" s="10"/>
      <c r="V4140" s="10"/>
      <c r="W4140" s="10"/>
      <c r="X4140" s="50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0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  <c r="EY4140" s="1"/>
      <c r="EZ4140" s="1"/>
      <c r="FA4140" s="1"/>
      <c r="FB4140" s="1"/>
      <c r="FC4140" s="1"/>
      <c r="FD4140" s="1"/>
      <c r="FE4140" s="1"/>
      <c r="FF4140" s="1"/>
      <c r="FG4140" s="1"/>
      <c r="FH4140" s="1"/>
      <c r="FI4140" s="1"/>
      <c r="FJ4140" s="1"/>
    </row>
    <row r="4141" spans="1:166" x14ac:dyDescent="0.15">
      <c r="A4141" s="65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8"/>
      <c r="M4141" s="12"/>
      <c r="N4141" s="12"/>
      <c r="O4141" s="18"/>
      <c r="P4141" s="14"/>
      <c r="Q4141" s="27"/>
      <c r="R4141" s="14"/>
      <c r="S4141" s="4"/>
      <c r="T4141" s="5"/>
      <c r="U4141" s="10"/>
      <c r="V4141" s="10"/>
      <c r="W4141" s="10"/>
      <c r="X4141" s="50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0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  <c r="EY4141" s="1"/>
      <c r="EZ4141" s="1"/>
      <c r="FA4141" s="1"/>
      <c r="FB4141" s="1"/>
      <c r="FC4141" s="1"/>
      <c r="FD4141" s="1"/>
      <c r="FE4141" s="1"/>
      <c r="FF4141" s="1"/>
      <c r="FG4141" s="1"/>
      <c r="FH4141" s="1"/>
      <c r="FI4141" s="1"/>
      <c r="FJ4141" s="1"/>
    </row>
    <row r="4142" spans="1:166" x14ac:dyDescent="0.15">
      <c r="A4142" s="65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8"/>
      <c r="M4142" s="12"/>
      <c r="N4142" s="12"/>
      <c r="O4142" s="18"/>
      <c r="P4142" s="14"/>
      <c r="Q4142" s="27"/>
      <c r="R4142" s="14"/>
      <c r="S4142" s="4"/>
      <c r="T4142" s="5"/>
      <c r="U4142" s="10"/>
      <c r="V4142" s="10"/>
      <c r="W4142" s="10"/>
      <c r="X4142" s="50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0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  <c r="EY4142" s="1"/>
      <c r="EZ4142" s="1"/>
      <c r="FA4142" s="1"/>
      <c r="FB4142" s="1"/>
      <c r="FC4142" s="1"/>
      <c r="FD4142" s="1"/>
      <c r="FE4142" s="1"/>
      <c r="FF4142" s="1"/>
      <c r="FG4142" s="1"/>
      <c r="FH4142" s="1"/>
      <c r="FI4142" s="1"/>
      <c r="FJ4142" s="1"/>
    </row>
    <row r="4143" spans="1:166" x14ac:dyDescent="0.15">
      <c r="A4143" s="65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8"/>
      <c r="M4143" s="12"/>
      <c r="N4143" s="12"/>
      <c r="O4143" s="18"/>
      <c r="P4143" s="14"/>
      <c r="Q4143" s="27"/>
      <c r="R4143" s="14"/>
      <c r="S4143" s="4"/>
      <c r="T4143" s="5"/>
      <c r="U4143" s="10"/>
      <c r="V4143" s="10"/>
      <c r="W4143" s="10"/>
      <c r="X4143" s="50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0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  <c r="EY4143" s="1"/>
      <c r="EZ4143" s="1"/>
      <c r="FA4143" s="1"/>
      <c r="FB4143" s="1"/>
      <c r="FC4143" s="1"/>
      <c r="FD4143" s="1"/>
      <c r="FE4143" s="1"/>
      <c r="FF4143" s="1"/>
      <c r="FG4143" s="1"/>
      <c r="FH4143" s="1"/>
      <c r="FI4143" s="1"/>
      <c r="FJ4143" s="1"/>
    </row>
    <row r="4144" spans="1:166" x14ac:dyDescent="0.15">
      <c r="A4144" s="65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8"/>
      <c r="M4144" s="12"/>
      <c r="N4144" s="12"/>
      <c r="O4144" s="18"/>
      <c r="P4144" s="14"/>
      <c r="Q4144" s="27"/>
      <c r="R4144" s="14"/>
      <c r="S4144" s="4"/>
      <c r="T4144" s="5"/>
      <c r="U4144" s="10"/>
      <c r="V4144" s="10"/>
      <c r="W4144" s="10"/>
      <c r="X4144" s="50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0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  <c r="EY4144" s="1"/>
      <c r="EZ4144" s="1"/>
      <c r="FA4144" s="1"/>
      <c r="FB4144" s="1"/>
      <c r="FC4144" s="1"/>
      <c r="FD4144" s="1"/>
      <c r="FE4144" s="1"/>
      <c r="FF4144" s="1"/>
      <c r="FG4144" s="1"/>
      <c r="FH4144" s="1"/>
      <c r="FI4144" s="1"/>
      <c r="FJ4144" s="1"/>
    </row>
    <row r="4145" spans="1:166" x14ac:dyDescent="0.15">
      <c r="A4145" s="65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8"/>
      <c r="M4145" s="12"/>
      <c r="N4145" s="12"/>
      <c r="O4145" s="18"/>
      <c r="P4145" s="14"/>
      <c r="Q4145" s="27"/>
      <c r="R4145" s="14"/>
      <c r="S4145" s="4"/>
      <c r="T4145" s="5"/>
      <c r="U4145" s="10"/>
      <c r="V4145" s="10"/>
      <c r="W4145" s="10"/>
      <c r="X4145" s="50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0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  <c r="EY4145" s="1"/>
      <c r="EZ4145" s="1"/>
      <c r="FA4145" s="1"/>
      <c r="FB4145" s="1"/>
      <c r="FC4145" s="1"/>
      <c r="FD4145" s="1"/>
      <c r="FE4145" s="1"/>
      <c r="FF4145" s="1"/>
      <c r="FG4145" s="1"/>
      <c r="FH4145" s="1"/>
      <c r="FI4145" s="1"/>
      <c r="FJ4145" s="1"/>
    </row>
    <row r="4146" spans="1:166" x14ac:dyDescent="0.15">
      <c r="A4146" s="65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8"/>
      <c r="M4146" s="12"/>
      <c r="N4146" s="12"/>
      <c r="O4146" s="18"/>
      <c r="P4146" s="14"/>
      <c r="Q4146" s="27"/>
      <c r="R4146" s="14"/>
      <c r="S4146" s="4"/>
      <c r="T4146" s="5"/>
      <c r="U4146" s="10"/>
      <c r="V4146" s="10"/>
      <c r="W4146" s="10"/>
      <c r="X4146" s="50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0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  <c r="EY4146" s="1"/>
      <c r="EZ4146" s="1"/>
      <c r="FA4146" s="1"/>
      <c r="FB4146" s="1"/>
      <c r="FC4146" s="1"/>
      <c r="FD4146" s="1"/>
      <c r="FE4146" s="1"/>
      <c r="FF4146" s="1"/>
      <c r="FG4146" s="1"/>
      <c r="FH4146" s="1"/>
      <c r="FI4146" s="1"/>
      <c r="FJ4146" s="1"/>
    </row>
    <row r="4147" spans="1:166" x14ac:dyDescent="0.15">
      <c r="A4147" s="65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8"/>
      <c r="M4147" s="12"/>
      <c r="N4147" s="12"/>
      <c r="O4147" s="18"/>
      <c r="P4147" s="14"/>
      <c r="Q4147" s="27"/>
      <c r="R4147" s="14"/>
      <c r="S4147" s="4"/>
      <c r="T4147" s="5"/>
      <c r="U4147" s="10"/>
      <c r="V4147" s="10"/>
      <c r="W4147" s="10"/>
      <c r="X4147" s="50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0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  <c r="EY4147" s="1"/>
      <c r="EZ4147" s="1"/>
      <c r="FA4147" s="1"/>
      <c r="FB4147" s="1"/>
      <c r="FC4147" s="1"/>
      <c r="FD4147" s="1"/>
      <c r="FE4147" s="1"/>
      <c r="FF4147" s="1"/>
      <c r="FG4147" s="1"/>
      <c r="FH4147" s="1"/>
      <c r="FI4147" s="1"/>
      <c r="FJ4147" s="1"/>
    </row>
    <row r="4148" spans="1:166" x14ac:dyDescent="0.15">
      <c r="A4148" s="65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8"/>
      <c r="M4148" s="12"/>
      <c r="N4148" s="12"/>
      <c r="O4148" s="18"/>
      <c r="P4148" s="14"/>
      <c r="Q4148" s="27"/>
      <c r="R4148" s="14"/>
      <c r="S4148" s="4"/>
      <c r="T4148" s="5"/>
      <c r="U4148" s="10"/>
      <c r="V4148" s="10"/>
      <c r="W4148" s="10"/>
      <c r="X4148" s="50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0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  <c r="EY4148" s="1"/>
      <c r="EZ4148" s="1"/>
      <c r="FA4148" s="1"/>
      <c r="FB4148" s="1"/>
      <c r="FC4148" s="1"/>
      <c r="FD4148" s="1"/>
      <c r="FE4148" s="1"/>
      <c r="FF4148" s="1"/>
      <c r="FG4148" s="1"/>
      <c r="FH4148" s="1"/>
      <c r="FI4148" s="1"/>
      <c r="FJ4148" s="1"/>
    </row>
    <row r="4149" spans="1:166" x14ac:dyDescent="0.15">
      <c r="A4149" s="65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8"/>
      <c r="M4149" s="12"/>
      <c r="N4149" s="12"/>
      <c r="O4149" s="18"/>
      <c r="P4149" s="14"/>
      <c r="Q4149" s="27"/>
      <c r="R4149" s="14"/>
      <c r="S4149" s="4"/>
      <c r="T4149" s="5"/>
      <c r="U4149" s="10"/>
      <c r="V4149" s="10"/>
      <c r="W4149" s="10"/>
      <c r="X4149" s="50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0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  <c r="EY4149" s="1"/>
      <c r="EZ4149" s="1"/>
      <c r="FA4149" s="1"/>
      <c r="FB4149" s="1"/>
      <c r="FC4149" s="1"/>
      <c r="FD4149" s="1"/>
      <c r="FE4149" s="1"/>
      <c r="FF4149" s="1"/>
      <c r="FG4149" s="1"/>
      <c r="FH4149" s="1"/>
      <c r="FI4149" s="1"/>
      <c r="FJ4149" s="1"/>
    </row>
    <row r="4150" spans="1:166" x14ac:dyDescent="0.15">
      <c r="A4150" s="65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8"/>
      <c r="M4150" s="12"/>
      <c r="N4150" s="12"/>
      <c r="O4150" s="18"/>
      <c r="P4150" s="14"/>
      <c r="Q4150" s="27"/>
      <c r="R4150" s="14"/>
      <c r="S4150" s="4"/>
      <c r="T4150" s="5"/>
      <c r="U4150" s="10"/>
      <c r="V4150" s="10"/>
      <c r="W4150" s="10"/>
      <c r="X4150" s="50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0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  <c r="EY4150" s="1"/>
      <c r="EZ4150" s="1"/>
      <c r="FA4150" s="1"/>
      <c r="FB4150" s="1"/>
      <c r="FC4150" s="1"/>
      <c r="FD4150" s="1"/>
      <c r="FE4150" s="1"/>
      <c r="FF4150" s="1"/>
      <c r="FG4150" s="1"/>
      <c r="FH4150" s="1"/>
      <c r="FI4150" s="1"/>
      <c r="FJ4150" s="1"/>
    </row>
    <row r="4151" spans="1:166" x14ac:dyDescent="0.15">
      <c r="A4151" s="65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8"/>
      <c r="M4151" s="12"/>
      <c r="N4151" s="12"/>
      <c r="O4151" s="18"/>
      <c r="P4151" s="14"/>
      <c r="Q4151" s="27"/>
      <c r="R4151" s="14"/>
      <c r="S4151" s="4"/>
      <c r="T4151" s="5"/>
      <c r="U4151" s="10"/>
      <c r="V4151" s="10"/>
      <c r="W4151" s="10"/>
      <c r="X4151" s="50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0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  <c r="EY4151" s="1"/>
      <c r="EZ4151" s="1"/>
      <c r="FA4151" s="1"/>
      <c r="FB4151" s="1"/>
      <c r="FC4151" s="1"/>
      <c r="FD4151" s="1"/>
      <c r="FE4151" s="1"/>
      <c r="FF4151" s="1"/>
      <c r="FG4151" s="1"/>
      <c r="FH4151" s="1"/>
      <c r="FI4151" s="1"/>
      <c r="FJ4151" s="1"/>
    </row>
    <row r="4152" spans="1:166" x14ac:dyDescent="0.15">
      <c r="A4152" s="65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8"/>
      <c r="M4152" s="12"/>
      <c r="N4152" s="12"/>
      <c r="O4152" s="18"/>
      <c r="P4152" s="14"/>
      <c r="Q4152" s="27"/>
      <c r="R4152" s="14"/>
      <c r="S4152" s="4"/>
      <c r="T4152" s="5"/>
      <c r="U4152" s="10"/>
      <c r="V4152" s="10"/>
      <c r="W4152" s="10"/>
      <c r="X4152" s="50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0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  <c r="EY4152" s="1"/>
      <c r="EZ4152" s="1"/>
      <c r="FA4152" s="1"/>
      <c r="FB4152" s="1"/>
      <c r="FC4152" s="1"/>
      <c r="FD4152" s="1"/>
      <c r="FE4152" s="1"/>
      <c r="FF4152" s="1"/>
      <c r="FG4152" s="1"/>
      <c r="FH4152" s="1"/>
      <c r="FI4152" s="1"/>
      <c r="FJ4152" s="1"/>
    </row>
    <row r="4153" spans="1:166" x14ac:dyDescent="0.15">
      <c r="A4153" s="65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8"/>
      <c r="M4153" s="12"/>
      <c r="N4153" s="12"/>
      <c r="O4153" s="18"/>
      <c r="P4153" s="14"/>
      <c r="Q4153" s="27"/>
      <c r="R4153" s="14"/>
      <c r="S4153" s="4"/>
      <c r="T4153" s="5"/>
      <c r="U4153" s="10"/>
      <c r="V4153" s="10"/>
      <c r="W4153" s="10"/>
      <c r="X4153" s="50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0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  <c r="EY4153" s="1"/>
      <c r="EZ4153" s="1"/>
      <c r="FA4153" s="1"/>
      <c r="FB4153" s="1"/>
      <c r="FC4153" s="1"/>
      <c r="FD4153" s="1"/>
      <c r="FE4153" s="1"/>
      <c r="FF4153" s="1"/>
      <c r="FG4153" s="1"/>
      <c r="FH4153" s="1"/>
      <c r="FI4153" s="1"/>
      <c r="FJ4153" s="1"/>
    </row>
    <row r="4154" spans="1:166" x14ac:dyDescent="0.15">
      <c r="A4154" s="65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8"/>
      <c r="M4154" s="12"/>
      <c r="N4154" s="12"/>
      <c r="O4154" s="18"/>
      <c r="P4154" s="14"/>
      <c r="Q4154" s="27"/>
      <c r="R4154" s="14"/>
      <c r="S4154" s="4"/>
      <c r="T4154" s="5"/>
      <c r="U4154" s="10"/>
      <c r="V4154" s="10"/>
      <c r="W4154" s="10"/>
      <c r="X4154" s="50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0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  <c r="EY4154" s="1"/>
      <c r="EZ4154" s="1"/>
      <c r="FA4154" s="1"/>
      <c r="FB4154" s="1"/>
      <c r="FC4154" s="1"/>
      <c r="FD4154" s="1"/>
      <c r="FE4154" s="1"/>
      <c r="FF4154" s="1"/>
      <c r="FG4154" s="1"/>
      <c r="FH4154" s="1"/>
      <c r="FI4154" s="1"/>
      <c r="FJ4154" s="1"/>
    </row>
    <row r="4155" spans="1:166" x14ac:dyDescent="0.15">
      <c r="A4155" s="65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8"/>
      <c r="M4155" s="12"/>
      <c r="N4155" s="12"/>
      <c r="O4155" s="18"/>
      <c r="P4155" s="14"/>
      <c r="Q4155" s="27"/>
      <c r="R4155" s="14"/>
      <c r="S4155" s="4"/>
      <c r="T4155" s="5"/>
      <c r="U4155" s="10"/>
      <c r="V4155" s="10"/>
      <c r="W4155" s="10"/>
      <c r="X4155" s="50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0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  <c r="EY4155" s="1"/>
      <c r="EZ4155" s="1"/>
      <c r="FA4155" s="1"/>
      <c r="FB4155" s="1"/>
      <c r="FC4155" s="1"/>
      <c r="FD4155" s="1"/>
      <c r="FE4155" s="1"/>
      <c r="FF4155" s="1"/>
      <c r="FG4155" s="1"/>
      <c r="FH4155" s="1"/>
      <c r="FI4155" s="1"/>
      <c r="FJ4155" s="1"/>
    </row>
    <row r="4156" spans="1:166" x14ac:dyDescent="0.15">
      <c r="A4156" s="65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8"/>
      <c r="M4156" s="12"/>
      <c r="N4156" s="12"/>
      <c r="O4156" s="18"/>
      <c r="P4156" s="14"/>
      <c r="Q4156" s="27"/>
      <c r="R4156" s="14"/>
      <c r="S4156" s="4"/>
      <c r="T4156" s="5"/>
      <c r="U4156" s="10"/>
      <c r="V4156" s="10"/>
      <c r="W4156" s="10"/>
      <c r="X4156" s="50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0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  <c r="EY4156" s="1"/>
      <c r="EZ4156" s="1"/>
      <c r="FA4156" s="1"/>
      <c r="FB4156" s="1"/>
      <c r="FC4156" s="1"/>
      <c r="FD4156" s="1"/>
      <c r="FE4156" s="1"/>
      <c r="FF4156" s="1"/>
      <c r="FG4156" s="1"/>
      <c r="FH4156" s="1"/>
      <c r="FI4156" s="1"/>
      <c r="FJ4156" s="1"/>
    </row>
    <row r="4157" spans="1:166" x14ac:dyDescent="0.15">
      <c r="A4157" s="65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8"/>
      <c r="M4157" s="12"/>
      <c r="N4157" s="12"/>
      <c r="O4157" s="18"/>
      <c r="P4157" s="14"/>
      <c r="Q4157" s="27"/>
      <c r="R4157" s="14"/>
      <c r="S4157" s="4"/>
      <c r="T4157" s="5"/>
      <c r="U4157" s="10"/>
      <c r="V4157" s="10"/>
      <c r="W4157" s="10"/>
      <c r="X4157" s="50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0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  <c r="EY4157" s="1"/>
      <c r="EZ4157" s="1"/>
      <c r="FA4157" s="1"/>
      <c r="FB4157" s="1"/>
      <c r="FC4157" s="1"/>
      <c r="FD4157" s="1"/>
      <c r="FE4157" s="1"/>
      <c r="FF4157" s="1"/>
      <c r="FG4157" s="1"/>
      <c r="FH4157" s="1"/>
      <c r="FI4157" s="1"/>
      <c r="FJ4157" s="1"/>
    </row>
    <row r="4158" spans="1:166" x14ac:dyDescent="0.15">
      <c r="A4158" s="65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8"/>
      <c r="M4158" s="12"/>
      <c r="N4158" s="12"/>
      <c r="O4158" s="18"/>
      <c r="P4158" s="14"/>
      <c r="Q4158" s="27"/>
      <c r="R4158" s="14"/>
      <c r="S4158" s="4"/>
      <c r="T4158" s="5"/>
      <c r="U4158" s="10"/>
      <c r="V4158" s="10"/>
      <c r="W4158" s="10"/>
      <c r="X4158" s="50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0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  <c r="EY4158" s="1"/>
      <c r="EZ4158" s="1"/>
      <c r="FA4158" s="1"/>
      <c r="FB4158" s="1"/>
      <c r="FC4158" s="1"/>
      <c r="FD4158" s="1"/>
      <c r="FE4158" s="1"/>
      <c r="FF4158" s="1"/>
      <c r="FG4158" s="1"/>
      <c r="FH4158" s="1"/>
      <c r="FI4158" s="1"/>
      <c r="FJ4158" s="1"/>
    </row>
    <row r="4159" spans="1:166" x14ac:dyDescent="0.15">
      <c r="A4159" s="65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8"/>
      <c r="M4159" s="12"/>
      <c r="N4159" s="12"/>
      <c r="O4159" s="18"/>
      <c r="P4159" s="14"/>
      <c r="Q4159" s="27"/>
      <c r="R4159" s="14"/>
      <c r="S4159" s="4"/>
      <c r="T4159" s="5"/>
      <c r="U4159" s="10"/>
      <c r="V4159" s="10"/>
      <c r="W4159" s="10"/>
      <c r="X4159" s="50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0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  <c r="EY4159" s="1"/>
      <c r="EZ4159" s="1"/>
      <c r="FA4159" s="1"/>
      <c r="FB4159" s="1"/>
      <c r="FC4159" s="1"/>
      <c r="FD4159" s="1"/>
      <c r="FE4159" s="1"/>
      <c r="FF4159" s="1"/>
      <c r="FG4159" s="1"/>
      <c r="FH4159" s="1"/>
      <c r="FI4159" s="1"/>
      <c r="FJ4159" s="1"/>
    </row>
    <row r="4160" spans="1:166" x14ac:dyDescent="0.15">
      <c r="A4160" s="65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8"/>
      <c r="M4160" s="12"/>
      <c r="N4160" s="12"/>
      <c r="O4160" s="18"/>
      <c r="P4160" s="14"/>
      <c r="Q4160" s="27"/>
      <c r="R4160" s="14"/>
      <c r="S4160" s="4"/>
      <c r="T4160" s="5"/>
      <c r="U4160" s="10"/>
      <c r="V4160" s="10"/>
      <c r="W4160" s="10"/>
      <c r="X4160" s="50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0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  <c r="EY4160" s="1"/>
      <c r="EZ4160" s="1"/>
      <c r="FA4160" s="1"/>
      <c r="FB4160" s="1"/>
      <c r="FC4160" s="1"/>
      <c r="FD4160" s="1"/>
      <c r="FE4160" s="1"/>
      <c r="FF4160" s="1"/>
      <c r="FG4160" s="1"/>
      <c r="FH4160" s="1"/>
      <c r="FI4160" s="1"/>
      <c r="FJ4160" s="1"/>
    </row>
    <row r="4161" spans="1:166" x14ac:dyDescent="0.15">
      <c r="A4161" s="65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8"/>
      <c r="M4161" s="12"/>
      <c r="N4161" s="12"/>
      <c r="O4161" s="18"/>
      <c r="P4161" s="14"/>
      <c r="Q4161" s="27"/>
      <c r="R4161" s="14"/>
      <c r="S4161" s="4"/>
      <c r="T4161" s="5"/>
      <c r="U4161" s="10"/>
      <c r="V4161" s="10"/>
      <c r="W4161" s="10"/>
      <c r="X4161" s="50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0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  <c r="EY4161" s="1"/>
      <c r="EZ4161" s="1"/>
      <c r="FA4161" s="1"/>
      <c r="FB4161" s="1"/>
      <c r="FC4161" s="1"/>
      <c r="FD4161" s="1"/>
      <c r="FE4161" s="1"/>
      <c r="FF4161" s="1"/>
      <c r="FG4161" s="1"/>
      <c r="FH4161" s="1"/>
      <c r="FI4161" s="1"/>
      <c r="FJ4161" s="1"/>
    </row>
    <row r="4162" spans="1:166" x14ac:dyDescent="0.15">
      <c r="A4162" s="65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8"/>
      <c r="M4162" s="12"/>
      <c r="N4162" s="12"/>
      <c r="O4162" s="18"/>
      <c r="P4162" s="14"/>
      <c r="Q4162" s="27"/>
      <c r="R4162" s="14"/>
      <c r="S4162" s="4"/>
      <c r="T4162" s="5"/>
      <c r="U4162" s="10"/>
      <c r="V4162" s="10"/>
      <c r="W4162" s="10"/>
      <c r="X4162" s="50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0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  <c r="EY4162" s="1"/>
      <c r="EZ4162" s="1"/>
      <c r="FA4162" s="1"/>
      <c r="FB4162" s="1"/>
      <c r="FC4162" s="1"/>
      <c r="FD4162" s="1"/>
      <c r="FE4162" s="1"/>
      <c r="FF4162" s="1"/>
      <c r="FG4162" s="1"/>
      <c r="FH4162" s="1"/>
      <c r="FI4162" s="1"/>
      <c r="FJ4162" s="1"/>
    </row>
    <row r="4163" spans="1:166" x14ac:dyDescent="0.15">
      <c r="A4163" s="65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8"/>
      <c r="M4163" s="12"/>
      <c r="N4163" s="12"/>
      <c r="O4163" s="18"/>
      <c r="P4163" s="14"/>
      <c r="Q4163" s="27"/>
      <c r="R4163" s="14"/>
      <c r="S4163" s="4"/>
      <c r="T4163" s="5"/>
      <c r="U4163" s="10"/>
      <c r="V4163" s="10"/>
      <c r="W4163" s="10"/>
      <c r="X4163" s="50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0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  <c r="EY4163" s="1"/>
      <c r="EZ4163" s="1"/>
      <c r="FA4163" s="1"/>
      <c r="FB4163" s="1"/>
      <c r="FC4163" s="1"/>
      <c r="FD4163" s="1"/>
      <c r="FE4163" s="1"/>
      <c r="FF4163" s="1"/>
      <c r="FG4163" s="1"/>
      <c r="FH4163" s="1"/>
      <c r="FI4163" s="1"/>
      <c r="FJ4163" s="1"/>
    </row>
    <row r="4164" spans="1:166" x14ac:dyDescent="0.15">
      <c r="A4164" s="65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8"/>
      <c r="M4164" s="12"/>
      <c r="N4164" s="12"/>
      <c r="O4164" s="18"/>
      <c r="P4164" s="14"/>
      <c r="Q4164" s="27"/>
      <c r="R4164" s="14"/>
      <c r="S4164" s="4"/>
      <c r="T4164" s="5"/>
      <c r="U4164" s="10"/>
      <c r="V4164" s="10"/>
      <c r="W4164" s="10"/>
      <c r="X4164" s="50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0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  <c r="EY4164" s="1"/>
      <c r="EZ4164" s="1"/>
      <c r="FA4164" s="1"/>
      <c r="FB4164" s="1"/>
      <c r="FC4164" s="1"/>
      <c r="FD4164" s="1"/>
      <c r="FE4164" s="1"/>
      <c r="FF4164" s="1"/>
      <c r="FG4164" s="1"/>
      <c r="FH4164" s="1"/>
      <c r="FI4164" s="1"/>
      <c r="FJ4164" s="1"/>
    </row>
    <row r="4165" spans="1:166" x14ac:dyDescent="0.15">
      <c r="A4165" s="65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8"/>
      <c r="M4165" s="12"/>
      <c r="N4165" s="12"/>
      <c r="O4165" s="18"/>
      <c r="P4165" s="14"/>
      <c r="Q4165" s="27"/>
      <c r="R4165" s="14"/>
      <c r="S4165" s="4"/>
      <c r="T4165" s="5"/>
      <c r="U4165" s="10"/>
      <c r="V4165" s="10"/>
      <c r="W4165" s="10"/>
      <c r="X4165" s="50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0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  <c r="EY4165" s="1"/>
      <c r="EZ4165" s="1"/>
      <c r="FA4165" s="1"/>
      <c r="FB4165" s="1"/>
      <c r="FC4165" s="1"/>
      <c r="FD4165" s="1"/>
      <c r="FE4165" s="1"/>
      <c r="FF4165" s="1"/>
      <c r="FG4165" s="1"/>
      <c r="FH4165" s="1"/>
      <c r="FI4165" s="1"/>
      <c r="FJ4165" s="1"/>
    </row>
    <row r="4166" spans="1:166" x14ac:dyDescent="0.15">
      <c r="A4166" s="65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8"/>
      <c r="M4166" s="12"/>
      <c r="N4166" s="12"/>
      <c r="O4166" s="18"/>
      <c r="P4166" s="14"/>
      <c r="Q4166" s="27"/>
      <c r="R4166" s="14"/>
      <c r="S4166" s="4"/>
      <c r="T4166" s="5"/>
      <c r="U4166" s="10"/>
      <c r="V4166" s="10"/>
      <c r="W4166" s="10"/>
      <c r="X4166" s="50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0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  <c r="EY4166" s="1"/>
      <c r="EZ4166" s="1"/>
      <c r="FA4166" s="1"/>
      <c r="FB4166" s="1"/>
      <c r="FC4166" s="1"/>
      <c r="FD4166" s="1"/>
      <c r="FE4166" s="1"/>
      <c r="FF4166" s="1"/>
      <c r="FG4166" s="1"/>
      <c r="FH4166" s="1"/>
      <c r="FI4166" s="1"/>
      <c r="FJ4166" s="1"/>
    </row>
    <row r="4167" spans="1:166" x14ac:dyDescent="0.15">
      <c r="A4167" s="65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8"/>
      <c r="M4167" s="12"/>
      <c r="N4167" s="12"/>
      <c r="O4167" s="18"/>
      <c r="P4167" s="14"/>
      <c r="Q4167" s="27"/>
      <c r="R4167" s="14"/>
      <c r="S4167" s="4"/>
      <c r="T4167" s="5"/>
      <c r="U4167" s="10"/>
      <c r="V4167" s="10"/>
      <c r="W4167" s="10"/>
      <c r="X4167" s="50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0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  <c r="EY4167" s="1"/>
      <c r="EZ4167" s="1"/>
      <c r="FA4167" s="1"/>
      <c r="FB4167" s="1"/>
      <c r="FC4167" s="1"/>
      <c r="FD4167" s="1"/>
      <c r="FE4167" s="1"/>
      <c r="FF4167" s="1"/>
      <c r="FG4167" s="1"/>
      <c r="FH4167" s="1"/>
      <c r="FI4167" s="1"/>
      <c r="FJ4167" s="1"/>
    </row>
    <row r="4168" spans="1:166" x14ac:dyDescent="0.15">
      <c r="A4168" s="65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8"/>
      <c r="M4168" s="12"/>
      <c r="N4168" s="12"/>
      <c r="O4168" s="18"/>
      <c r="P4168" s="14"/>
      <c r="Q4168" s="27"/>
      <c r="R4168" s="14"/>
      <c r="S4168" s="4"/>
      <c r="T4168" s="5"/>
      <c r="U4168" s="10"/>
      <c r="V4168" s="10"/>
      <c r="W4168" s="10"/>
      <c r="X4168" s="50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0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  <c r="EY4168" s="1"/>
      <c r="EZ4168" s="1"/>
      <c r="FA4168" s="1"/>
      <c r="FB4168" s="1"/>
      <c r="FC4168" s="1"/>
      <c r="FD4168" s="1"/>
      <c r="FE4168" s="1"/>
      <c r="FF4168" s="1"/>
      <c r="FG4168" s="1"/>
      <c r="FH4168" s="1"/>
      <c r="FI4168" s="1"/>
      <c r="FJ4168" s="1"/>
    </row>
    <row r="4169" spans="1:166" x14ac:dyDescent="0.15">
      <c r="A4169" s="65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8"/>
      <c r="M4169" s="12"/>
      <c r="N4169" s="12"/>
      <c r="O4169" s="18"/>
      <c r="P4169" s="14"/>
      <c r="Q4169" s="27"/>
      <c r="R4169" s="14"/>
      <c r="S4169" s="4"/>
      <c r="T4169" s="5"/>
      <c r="U4169" s="10"/>
      <c r="V4169" s="10"/>
      <c r="W4169" s="10"/>
      <c r="X4169" s="50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0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  <c r="EY4169" s="1"/>
      <c r="EZ4169" s="1"/>
      <c r="FA4169" s="1"/>
      <c r="FB4169" s="1"/>
      <c r="FC4169" s="1"/>
      <c r="FD4169" s="1"/>
      <c r="FE4169" s="1"/>
      <c r="FF4169" s="1"/>
      <c r="FG4169" s="1"/>
      <c r="FH4169" s="1"/>
      <c r="FI4169" s="1"/>
      <c r="FJ4169" s="1"/>
    </row>
    <row r="4170" spans="1:166" x14ac:dyDescent="0.15">
      <c r="A4170" s="65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8"/>
      <c r="M4170" s="12"/>
      <c r="N4170" s="12"/>
      <c r="O4170" s="18"/>
      <c r="P4170" s="14"/>
      <c r="Q4170" s="27"/>
      <c r="R4170" s="14"/>
      <c r="S4170" s="4"/>
      <c r="T4170" s="5"/>
      <c r="U4170" s="10"/>
      <c r="V4170" s="10"/>
      <c r="W4170" s="10"/>
      <c r="X4170" s="50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0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  <c r="EY4170" s="1"/>
      <c r="EZ4170" s="1"/>
      <c r="FA4170" s="1"/>
      <c r="FB4170" s="1"/>
      <c r="FC4170" s="1"/>
      <c r="FD4170" s="1"/>
      <c r="FE4170" s="1"/>
      <c r="FF4170" s="1"/>
      <c r="FG4170" s="1"/>
      <c r="FH4170" s="1"/>
      <c r="FI4170" s="1"/>
      <c r="FJ4170" s="1"/>
    </row>
    <row r="4171" spans="1:166" x14ac:dyDescent="0.15">
      <c r="A4171" s="65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8"/>
      <c r="M4171" s="12"/>
      <c r="N4171" s="12"/>
      <c r="O4171" s="18"/>
      <c r="P4171" s="14"/>
      <c r="Q4171" s="27"/>
      <c r="R4171" s="14"/>
      <c r="S4171" s="4"/>
      <c r="T4171" s="5"/>
      <c r="U4171" s="10"/>
      <c r="V4171" s="10"/>
      <c r="W4171" s="10"/>
      <c r="X4171" s="50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0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  <c r="EY4171" s="1"/>
      <c r="EZ4171" s="1"/>
      <c r="FA4171" s="1"/>
      <c r="FB4171" s="1"/>
      <c r="FC4171" s="1"/>
      <c r="FD4171" s="1"/>
      <c r="FE4171" s="1"/>
      <c r="FF4171" s="1"/>
      <c r="FG4171" s="1"/>
      <c r="FH4171" s="1"/>
      <c r="FI4171" s="1"/>
      <c r="FJ4171" s="1"/>
    </row>
    <row r="4172" spans="1:166" x14ac:dyDescent="0.15">
      <c r="A4172" s="65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8"/>
      <c r="M4172" s="12"/>
      <c r="N4172" s="12"/>
      <c r="O4172" s="18"/>
      <c r="P4172" s="14"/>
      <c r="Q4172" s="27"/>
      <c r="R4172" s="14"/>
      <c r="S4172" s="4"/>
      <c r="T4172" s="5"/>
      <c r="U4172" s="10"/>
      <c r="V4172" s="10"/>
      <c r="W4172" s="10"/>
      <c r="X4172" s="50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0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  <c r="EY4172" s="1"/>
      <c r="EZ4172" s="1"/>
      <c r="FA4172" s="1"/>
      <c r="FB4172" s="1"/>
      <c r="FC4172" s="1"/>
      <c r="FD4172" s="1"/>
      <c r="FE4172" s="1"/>
      <c r="FF4172" s="1"/>
      <c r="FG4172" s="1"/>
      <c r="FH4172" s="1"/>
      <c r="FI4172" s="1"/>
      <c r="FJ4172" s="1"/>
    </row>
    <row r="4173" spans="1:166" x14ac:dyDescent="0.15">
      <c r="A4173" s="65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8"/>
      <c r="M4173" s="12"/>
      <c r="N4173" s="12"/>
      <c r="O4173" s="18"/>
      <c r="P4173" s="14"/>
      <c r="Q4173" s="27"/>
      <c r="R4173" s="14"/>
      <c r="S4173" s="4"/>
      <c r="T4173" s="5"/>
      <c r="U4173" s="10"/>
      <c r="V4173" s="10"/>
      <c r="W4173" s="10"/>
      <c r="X4173" s="50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0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  <c r="EY4173" s="1"/>
      <c r="EZ4173" s="1"/>
      <c r="FA4173" s="1"/>
      <c r="FB4173" s="1"/>
      <c r="FC4173" s="1"/>
      <c r="FD4173" s="1"/>
      <c r="FE4173" s="1"/>
      <c r="FF4173" s="1"/>
      <c r="FG4173" s="1"/>
      <c r="FH4173" s="1"/>
      <c r="FI4173" s="1"/>
      <c r="FJ4173" s="1"/>
    </row>
    <row r="4174" spans="1:166" x14ac:dyDescent="0.15">
      <c r="A4174" s="65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8"/>
      <c r="M4174" s="12"/>
      <c r="N4174" s="12"/>
      <c r="O4174" s="18"/>
      <c r="P4174" s="14"/>
      <c r="Q4174" s="27"/>
      <c r="R4174" s="14"/>
      <c r="S4174" s="4"/>
      <c r="T4174" s="5"/>
      <c r="U4174" s="10"/>
      <c r="V4174" s="10"/>
      <c r="W4174" s="10"/>
      <c r="X4174" s="50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0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  <c r="EY4174" s="1"/>
      <c r="EZ4174" s="1"/>
      <c r="FA4174" s="1"/>
      <c r="FB4174" s="1"/>
      <c r="FC4174" s="1"/>
      <c r="FD4174" s="1"/>
      <c r="FE4174" s="1"/>
      <c r="FF4174" s="1"/>
      <c r="FG4174" s="1"/>
      <c r="FH4174" s="1"/>
      <c r="FI4174" s="1"/>
      <c r="FJ4174" s="1"/>
    </row>
    <row r="4175" spans="1:166" x14ac:dyDescent="0.15">
      <c r="A4175" s="65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8"/>
      <c r="M4175" s="12"/>
      <c r="N4175" s="12"/>
      <c r="O4175" s="18"/>
      <c r="P4175" s="14"/>
      <c r="Q4175" s="27"/>
      <c r="R4175" s="14"/>
      <c r="S4175" s="4"/>
      <c r="T4175" s="5"/>
      <c r="U4175" s="10"/>
      <c r="V4175" s="10"/>
      <c r="W4175" s="10"/>
      <c r="X4175" s="50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0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  <c r="EY4175" s="1"/>
      <c r="EZ4175" s="1"/>
      <c r="FA4175" s="1"/>
      <c r="FB4175" s="1"/>
      <c r="FC4175" s="1"/>
      <c r="FD4175" s="1"/>
      <c r="FE4175" s="1"/>
      <c r="FF4175" s="1"/>
      <c r="FG4175" s="1"/>
      <c r="FH4175" s="1"/>
      <c r="FI4175" s="1"/>
      <c r="FJ4175" s="1"/>
    </row>
    <row r="4176" spans="1:166" x14ac:dyDescent="0.15">
      <c r="A4176" s="65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8"/>
      <c r="M4176" s="12"/>
      <c r="N4176" s="12"/>
      <c r="O4176" s="18"/>
      <c r="P4176" s="14"/>
      <c r="Q4176" s="27"/>
      <c r="R4176" s="14"/>
      <c r="S4176" s="4"/>
      <c r="T4176" s="5"/>
      <c r="U4176" s="10"/>
      <c r="V4176" s="10"/>
      <c r="W4176" s="10"/>
      <c r="X4176" s="50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0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  <c r="EY4176" s="1"/>
      <c r="EZ4176" s="1"/>
      <c r="FA4176" s="1"/>
      <c r="FB4176" s="1"/>
      <c r="FC4176" s="1"/>
      <c r="FD4176" s="1"/>
      <c r="FE4176" s="1"/>
      <c r="FF4176" s="1"/>
      <c r="FG4176" s="1"/>
      <c r="FH4176" s="1"/>
      <c r="FI4176" s="1"/>
      <c r="FJ4176" s="1"/>
    </row>
    <row r="4177" spans="1:166" x14ac:dyDescent="0.15">
      <c r="A4177" s="65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8"/>
      <c r="M4177" s="12"/>
      <c r="N4177" s="12"/>
      <c r="O4177" s="18"/>
      <c r="P4177" s="14"/>
      <c r="Q4177" s="27"/>
      <c r="R4177" s="14"/>
      <c r="S4177" s="4"/>
      <c r="T4177" s="5"/>
      <c r="U4177" s="10"/>
      <c r="V4177" s="10"/>
      <c r="W4177" s="10"/>
      <c r="X4177" s="50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0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  <c r="EY4177" s="1"/>
      <c r="EZ4177" s="1"/>
      <c r="FA4177" s="1"/>
      <c r="FB4177" s="1"/>
      <c r="FC4177" s="1"/>
      <c r="FD4177" s="1"/>
      <c r="FE4177" s="1"/>
      <c r="FF4177" s="1"/>
      <c r="FG4177" s="1"/>
      <c r="FH4177" s="1"/>
      <c r="FI4177" s="1"/>
      <c r="FJ4177" s="1"/>
    </row>
    <row r="4178" spans="1:166" x14ac:dyDescent="0.15">
      <c r="A4178" s="65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8"/>
      <c r="M4178" s="12"/>
      <c r="N4178" s="12"/>
      <c r="O4178" s="18"/>
      <c r="P4178" s="14"/>
      <c r="Q4178" s="27"/>
      <c r="R4178" s="14"/>
      <c r="S4178" s="4"/>
      <c r="T4178" s="5"/>
      <c r="U4178" s="10"/>
      <c r="V4178" s="10"/>
      <c r="W4178" s="10"/>
      <c r="X4178" s="50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0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  <c r="EY4178" s="1"/>
      <c r="EZ4178" s="1"/>
      <c r="FA4178" s="1"/>
      <c r="FB4178" s="1"/>
      <c r="FC4178" s="1"/>
      <c r="FD4178" s="1"/>
      <c r="FE4178" s="1"/>
      <c r="FF4178" s="1"/>
      <c r="FG4178" s="1"/>
      <c r="FH4178" s="1"/>
      <c r="FI4178" s="1"/>
      <c r="FJ4178" s="1"/>
    </row>
    <row r="4179" spans="1:166" x14ac:dyDescent="0.15">
      <c r="A4179" s="65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8"/>
      <c r="M4179" s="12"/>
      <c r="N4179" s="12"/>
      <c r="O4179" s="18"/>
      <c r="P4179" s="14"/>
      <c r="Q4179" s="27"/>
      <c r="R4179" s="14"/>
      <c r="S4179" s="4"/>
      <c r="T4179" s="5"/>
      <c r="U4179" s="10"/>
      <c r="V4179" s="10"/>
      <c r="W4179" s="10"/>
      <c r="X4179" s="50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0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  <c r="EY4179" s="1"/>
      <c r="EZ4179" s="1"/>
      <c r="FA4179" s="1"/>
      <c r="FB4179" s="1"/>
      <c r="FC4179" s="1"/>
      <c r="FD4179" s="1"/>
      <c r="FE4179" s="1"/>
      <c r="FF4179" s="1"/>
      <c r="FG4179" s="1"/>
      <c r="FH4179" s="1"/>
      <c r="FI4179" s="1"/>
      <c r="FJ4179" s="1"/>
    </row>
    <row r="4180" spans="1:166" x14ac:dyDescent="0.15">
      <c r="A4180" s="65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8"/>
      <c r="M4180" s="12"/>
      <c r="N4180" s="12"/>
      <c r="O4180" s="18"/>
      <c r="P4180" s="14"/>
      <c r="Q4180" s="27"/>
      <c r="R4180" s="14"/>
      <c r="S4180" s="4"/>
      <c r="T4180" s="5"/>
      <c r="U4180" s="10"/>
      <c r="V4180" s="10"/>
      <c r="W4180" s="10"/>
      <c r="X4180" s="50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0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  <c r="EY4180" s="1"/>
      <c r="EZ4180" s="1"/>
      <c r="FA4180" s="1"/>
      <c r="FB4180" s="1"/>
      <c r="FC4180" s="1"/>
      <c r="FD4180" s="1"/>
      <c r="FE4180" s="1"/>
      <c r="FF4180" s="1"/>
      <c r="FG4180" s="1"/>
      <c r="FH4180" s="1"/>
      <c r="FI4180" s="1"/>
      <c r="FJ4180" s="1"/>
    </row>
    <row r="4181" spans="1:166" x14ac:dyDescent="0.15">
      <c r="A4181" s="65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8"/>
      <c r="M4181" s="12"/>
      <c r="N4181" s="12"/>
      <c r="O4181" s="18"/>
      <c r="P4181" s="14"/>
      <c r="Q4181" s="27"/>
      <c r="R4181" s="14"/>
      <c r="S4181" s="4"/>
      <c r="T4181" s="5"/>
      <c r="U4181" s="10"/>
      <c r="V4181" s="10"/>
      <c r="W4181" s="10"/>
      <c r="X4181" s="50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0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  <c r="EY4181" s="1"/>
      <c r="EZ4181" s="1"/>
      <c r="FA4181" s="1"/>
      <c r="FB4181" s="1"/>
      <c r="FC4181" s="1"/>
      <c r="FD4181" s="1"/>
      <c r="FE4181" s="1"/>
      <c r="FF4181" s="1"/>
      <c r="FG4181" s="1"/>
      <c r="FH4181" s="1"/>
      <c r="FI4181" s="1"/>
      <c r="FJ4181" s="1"/>
    </row>
    <row r="4182" spans="1:166" x14ac:dyDescent="0.15">
      <c r="A4182" s="65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8"/>
      <c r="M4182" s="12"/>
      <c r="N4182" s="12"/>
      <c r="O4182" s="18"/>
      <c r="P4182" s="14"/>
      <c r="Q4182" s="27"/>
      <c r="R4182" s="14"/>
      <c r="S4182" s="4"/>
      <c r="T4182" s="5"/>
      <c r="U4182" s="10"/>
      <c r="V4182" s="10"/>
      <c r="W4182" s="10"/>
      <c r="X4182" s="50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0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  <c r="EY4182" s="1"/>
      <c r="EZ4182" s="1"/>
      <c r="FA4182" s="1"/>
      <c r="FB4182" s="1"/>
      <c r="FC4182" s="1"/>
      <c r="FD4182" s="1"/>
      <c r="FE4182" s="1"/>
      <c r="FF4182" s="1"/>
      <c r="FG4182" s="1"/>
      <c r="FH4182" s="1"/>
      <c r="FI4182" s="1"/>
      <c r="FJ4182" s="1"/>
    </row>
    <row r="4183" spans="1:166" x14ac:dyDescent="0.15">
      <c r="A4183" s="65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8"/>
      <c r="M4183" s="12"/>
      <c r="N4183" s="12"/>
      <c r="O4183" s="18"/>
      <c r="P4183" s="14"/>
      <c r="Q4183" s="27"/>
      <c r="R4183" s="14"/>
      <c r="S4183" s="4"/>
      <c r="T4183" s="5"/>
      <c r="U4183" s="10"/>
      <c r="V4183" s="10"/>
      <c r="W4183" s="10"/>
      <c r="X4183" s="50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0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  <c r="EY4183" s="1"/>
      <c r="EZ4183" s="1"/>
      <c r="FA4183" s="1"/>
      <c r="FB4183" s="1"/>
      <c r="FC4183" s="1"/>
      <c r="FD4183" s="1"/>
      <c r="FE4183" s="1"/>
      <c r="FF4183" s="1"/>
      <c r="FG4183" s="1"/>
      <c r="FH4183" s="1"/>
      <c r="FI4183" s="1"/>
      <c r="FJ4183" s="1"/>
    </row>
    <row r="4184" spans="1:166" x14ac:dyDescent="0.15">
      <c r="A4184" s="65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8"/>
      <c r="M4184" s="12"/>
      <c r="N4184" s="12"/>
      <c r="O4184" s="18"/>
      <c r="P4184" s="14"/>
      <c r="Q4184" s="27"/>
      <c r="R4184" s="14"/>
      <c r="S4184" s="4"/>
      <c r="T4184" s="5"/>
      <c r="U4184" s="10"/>
      <c r="V4184" s="10"/>
      <c r="W4184" s="10"/>
      <c r="X4184" s="50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0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  <c r="EY4184" s="1"/>
      <c r="EZ4184" s="1"/>
      <c r="FA4184" s="1"/>
      <c r="FB4184" s="1"/>
      <c r="FC4184" s="1"/>
      <c r="FD4184" s="1"/>
      <c r="FE4184" s="1"/>
      <c r="FF4184" s="1"/>
      <c r="FG4184" s="1"/>
      <c r="FH4184" s="1"/>
      <c r="FI4184" s="1"/>
      <c r="FJ4184" s="1"/>
    </row>
    <row r="4185" spans="1:166" x14ac:dyDescent="0.15">
      <c r="A4185" s="65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8"/>
      <c r="M4185" s="12"/>
      <c r="N4185" s="12"/>
      <c r="O4185" s="18"/>
      <c r="P4185" s="14"/>
      <c r="Q4185" s="27"/>
      <c r="R4185" s="14"/>
      <c r="S4185" s="4"/>
      <c r="T4185" s="5"/>
      <c r="U4185" s="10"/>
      <c r="V4185" s="10"/>
      <c r="W4185" s="10"/>
      <c r="X4185" s="50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0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  <c r="EY4185" s="1"/>
      <c r="EZ4185" s="1"/>
      <c r="FA4185" s="1"/>
      <c r="FB4185" s="1"/>
      <c r="FC4185" s="1"/>
      <c r="FD4185" s="1"/>
      <c r="FE4185" s="1"/>
      <c r="FF4185" s="1"/>
      <c r="FG4185" s="1"/>
      <c r="FH4185" s="1"/>
      <c r="FI4185" s="1"/>
      <c r="FJ4185" s="1"/>
    </row>
    <row r="4186" spans="1:166" x14ac:dyDescent="0.15">
      <c r="A4186" s="65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8"/>
      <c r="M4186" s="12"/>
      <c r="N4186" s="12"/>
      <c r="O4186" s="18"/>
      <c r="P4186" s="14"/>
      <c r="Q4186" s="27"/>
      <c r="R4186" s="14"/>
      <c r="S4186" s="4"/>
      <c r="T4186" s="5"/>
      <c r="U4186" s="10"/>
      <c r="V4186" s="10"/>
      <c r="W4186" s="10"/>
      <c r="X4186" s="50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0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  <c r="EY4186" s="1"/>
      <c r="EZ4186" s="1"/>
      <c r="FA4186" s="1"/>
      <c r="FB4186" s="1"/>
      <c r="FC4186" s="1"/>
      <c r="FD4186" s="1"/>
      <c r="FE4186" s="1"/>
      <c r="FF4186" s="1"/>
      <c r="FG4186" s="1"/>
      <c r="FH4186" s="1"/>
      <c r="FI4186" s="1"/>
      <c r="FJ4186" s="1"/>
    </row>
    <row r="4187" spans="1:166" x14ac:dyDescent="0.15">
      <c r="A4187" s="65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8"/>
      <c r="M4187" s="12"/>
      <c r="N4187" s="12"/>
      <c r="O4187" s="18"/>
      <c r="P4187" s="14"/>
      <c r="Q4187" s="27"/>
      <c r="R4187" s="14"/>
      <c r="S4187" s="4"/>
      <c r="T4187" s="5"/>
      <c r="U4187" s="10"/>
      <c r="V4187" s="10"/>
      <c r="W4187" s="10"/>
      <c r="X4187" s="50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0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  <c r="EY4187" s="1"/>
      <c r="EZ4187" s="1"/>
      <c r="FA4187" s="1"/>
      <c r="FB4187" s="1"/>
      <c r="FC4187" s="1"/>
      <c r="FD4187" s="1"/>
      <c r="FE4187" s="1"/>
      <c r="FF4187" s="1"/>
      <c r="FG4187" s="1"/>
      <c r="FH4187" s="1"/>
      <c r="FI4187" s="1"/>
      <c r="FJ4187" s="1"/>
    </row>
    <row r="4188" spans="1:166" x14ac:dyDescent="0.15">
      <c r="A4188" s="65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8"/>
      <c r="M4188" s="12"/>
      <c r="N4188" s="12"/>
      <c r="O4188" s="18"/>
      <c r="P4188" s="14"/>
      <c r="Q4188" s="27"/>
      <c r="R4188" s="14"/>
      <c r="S4188" s="4"/>
      <c r="T4188" s="5"/>
      <c r="U4188" s="10"/>
      <c r="V4188" s="10"/>
      <c r="W4188" s="10"/>
      <c r="X4188" s="50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0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  <c r="EY4188" s="1"/>
      <c r="EZ4188" s="1"/>
      <c r="FA4188" s="1"/>
      <c r="FB4188" s="1"/>
      <c r="FC4188" s="1"/>
      <c r="FD4188" s="1"/>
      <c r="FE4188" s="1"/>
      <c r="FF4188" s="1"/>
      <c r="FG4188" s="1"/>
      <c r="FH4188" s="1"/>
      <c r="FI4188" s="1"/>
      <c r="FJ4188" s="1"/>
    </row>
    <row r="4189" spans="1:166" x14ac:dyDescent="0.15">
      <c r="A4189" s="65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8"/>
      <c r="M4189" s="12"/>
      <c r="N4189" s="12"/>
      <c r="O4189" s="18"/>
      <c r="P4189" s="14"/>
      <c r="Q4189" s="27"/>
      <c r="R4189" s="14"/>
      <c r="S4189" s="4"/>
      <c r="T4189" s="5"/>
      <c r="U4189" s="10"/>
      <c r="V4189" s="10"/>
      <c r="W4189" s="10"/>
      <c r="X4189" s="50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0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  <c r="EY4189" s="1"/>
      <c r="EZ4189" s="1"/>
      <c r="FA4189" s="1"/>
      <c r="FB4189" s="1"/>
      <c r="FC4189" s="1"/>
      <c r="FD4189" s="1"/>
      <c r="FE4189" s="1"/>
      <c r="FF4189" s="1"/>
      <c r="FG4189" s="1"/>
      <c r="FH4189" s="1"/>
      <c r="FI4189" s="1"/>
      <c r="FJ4189" s="1"/>
    </row>
    <row r="4190" spans="1:166" x14ac:dyDescent="0.15">
      <c r="A4190" s="65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8"/>
      <c r="M4190" s="12"/>
      <c r="N4190" s="12"/>
      <c r="O4190" s="18"/>
      <c r="P4190" s="14"/>
      <c r="Q4190" s="27"/>
      <c r="R4190" s="14"/>
      <c r="S4190" s="4"/>
      <c r="T4190" s="5"/>
      <c r="U4190" s="10"/>
      <c r="V4190" s="10"/>
      <c r="W4190" s="10"/>
      <c r="X4190" s="50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0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  <c r="EY4190" s="1"/>
      <c r="EZ4190" s="1"/>
      <c r="FA4190" s="1"/>
      <c r="FB4190" s="1"/>
      <c r="FC4190" s="1"/>
      <c r="FD4190" s="1"/>
      <c r="FE4190" s="1"/>
      <c r="FF4190" s="1"/>
      <c r="FG4190" s="1"/>
      <c r="FH4190" s="1"/>
      <c r="FI4190" s="1"/>
      <c r="FJ4190" s="1"/>
    </row>
    <row r="4191" spans="1:166" x14ac:dyDescent="0.15">
      <c r="A4191" s="65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8"/>
      <c r="M4191" s="12"/>
      <c r="N4191" s="12"/>
      <c r="O4191" s="18"/>
      <c r="P4191" s="14"/>
      <c r="Q4191" s="27"/>
      <c r="R4191" s="14"/>
      <c r="S4191" s="4"/>
      <c r="T4191" s="5"/>
      <c r="U4191" s="10"/>
      <c r="V4191" s="10"/>
      <c r="W4191" s="10"/>
      <c r="X4191" s="50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0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  <c r="EY4191" s="1"/>
      <c r="EZ4191" s="1"/>
      <c r="FA4191" s="1"/>
      <c r="FB4191" s="1"/>
      <c r="FC4191" s="1"/>
      <c r="FD4191" s="1"/>
      <c r="FE4191" s="1"/>
      <c r="FF4191" s="1"/>
      <c r="FG4191" s="1"/>
      <c r="FH4191" s="1"/>
      <c r="FI4191" s="1"/>
      <c r="FJ4191" s="1"/>
    </row>
    <row r="4192" spans="1:166" x14ac:dyDescent="0.15">
      <c r="A4192" s="65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8"/>
      <c r="M4192" s="12"/>
      <c r="N4192" s="12"/>
      <c r="O4192" s="18"/>
      <c r="P4192" s="14"/>
      <c r="Q4192" s="27"/>
      <c r="R4192" s="14"/>
      <c r="S4192" s="4"/>
      <c r="T4192" s="5"/>
      <c r="U4192" s="10"/>
      <c r="V4192" s="10"/>
      <c r="W4192" s="10"/>
      <c r="X4192" s="50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0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  <c r="EY4192" s="1"/>
      <c r="EZ4192" s="1"/>
      <c r="FA4192" s="1"/>
      <c r="FB4192" s="1"/>
      <c r="FC4192" s="1"/>
      <c r="FD4192" s="1"/>
      <c r="FE4192" s="1"/>
      <c r="FF4192" s="1"/>
      <c r="FG4192" s="1"/>
      <c r="FH4192" s="1"/>
      <c r="FI4192" s="1"/>
      <c r="FJ4192" s="1"/>
    </row>
    <row r="4193" spans="1:166" x14ac:dyDescent="0.15">
      <c r="A4193" s="65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8"/>
      <c r="M4193" s="12"/>
      <c r="N4193" s="12"/>
      <c r="O4193" s="18"/>
      <c r="P4193" s="14"/>
      <c r="Q4193" s="27"/>
      <c r="R4193" s="14"/>
      <c r="S4193" s="4"/>
      <c r="T4193" s="5"/>
      <c r="U4193" s="10"/>
      <c r="V4193" s="10"/>
      <c r="W4193" s="10"/>
      <c r="X4193" s="50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0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  <c r="EY4193" s="1"/>
      <c r="EZ4193" s="1"/>
      <c r="FA4193" s="1"/>
      <c r="FB4193" s="1"/>
      <c r="FC4193" s="1"/>
      <c r="FD4193" s="1"/>
      <c r="FE4193" s="1"/>
      <c r="FF4193" s="1"/>
      <c r="FG4193" s="1"/>
      <c r="FH4193" s="1"/>
      <c r="FI4193" s="1"/>
      <c r="FJ4193" s="1"/>
    </row>
    <row r="4194" spans="1:166" x14ac:dyDescent="0.15">
      <c r="A4194" s="65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8"/>
      <c r="M4194" s="12"/>
      <c r="N4194" s="12"/>
      <c r="O4194" s="18"/>
      <c r="P4194" s="14"/>
      <c r="Q4194" s="27"/>
      <c r="R4194" s="14"/>
      <c r="S4194" s="4"/>
      <c r="T4194" s="5"/>
      <c r="U4194" s="10"/>
      <c r="V4194" s="10"/>
      <c r="W4194" s="10"/>
      <c r="X4194" s="50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0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  <c r="EY4194" s="1"/>
      <c r="EZ4194" s="1"/>
      <c r="FA4194" s="1"/>
      <c r="FB4194" s="1"/>
      <c r="FC4194" s="1"/>
      <c r="FD4194" s="1"/>
      <c r="FE4194" s="1"/>
      <c r="FF4194" s="1"/>
      <c r="FG4194" s="1"/>
      <c r="FH4194" s="1"/>
      <c r="FI4194" s="1"/>
      <c r="FJ4194" s="1"/>
    </row>
    <row r="4195" spans="1:166" x14ac:dyDescent="0.15">
      <c r="A4195" s="65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8"/>
      <c r="M4195" s="12"/>
      <c r="N4195" s="12"/>
      <c r="O4195" s="18"/>
      <c r="P4195" s="14"/>
      <c r="Q4195" s="27"/>
      <c r="R4195" s="14"/>
      <c r="S4195" s="4"/>
      <c r="T4195" s="5"/>
      <c r="U4195" s="10"/>
      <c r="V4195" s="10"/>
      <c r="W4195" s="10"/>
      <c r="X4195" s="50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0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  <c r="EY4195" s="1"/>
      <c r="EZ4195" s="1"/>
      <c r="FA4195" s="1"/>
      <c r="FB4195" s="1"/>
      <c r="FC4195" s="1"/>
      <c r="FD4195" s="1"/>
      <c r="FE4195" s="1"/>
      <c r="FF4195" s="1"/>
      <c r="FG4195" s="1"/>
      <c r="FH4195" s="1"/>
      <c r="FI4195" s="1"/>
      <c r="FJ4195" s="1"/>
    </row>
    <row r="4196" spans="1:166" x14ac:dyDescent="0.15">
      <c r="A4196" s="65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8"/>
      <c r="M4196" s="12"/>
      <c r="N4196" s="12"/>
      <c r="O4196" s="18"/>
      <c r="P4196" s="14"/>
      <c r="Q4196" s="27"/>
      <c r="R4196" s="14"/>
      <c r="S4196" s="4"/>
      <c r="T4196" s="5"/>
      <c r="U4196" s="10"/>
      <c r="V4196" s="10"/>
      <c r="W4196" s="10"/>
      <c r="X4196" s="50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0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  <c r="EY4196" s="1"/>
      <c r="EZ4196" s="1"/>
      <c r="FA4196" s="1"/>
      <c r="FB4196" s="1"/>
      <c r="FC4196" s="1"/>
      <c r="FD4196" s="1"/>
      <c r="FE4196" s="1"/>
      <c r="FF4196" s="1"/>
      <c r="FG4196" s="1"/>
      <c r="FH4196" s="1"/>
      <c r="FI4196" s="1"/>
      <c r="FJ4196" s="1"/>
    </row>
    <row r="4197" spans="1:166" x14ac:dyDescent="0.15">
      <c r="A4197" s="65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8"/>
      <c r="M4197" s="12"/>
      <c r="N4197" s="12"/>
      <c r="O4197" s="18"/>
      <c r="P4197" s="14"/>
      <c r="Q4197" s="27"/>
      <c r="R4197" s="14"/>
      <c r="S4197" s="4"/>
      <c r="T4197" s="5"/>
      <c r="U4197" s="10"/>
      <c r="V4197" s="10"/>
      <c r="W4197" s="10"/>
      <c r="X4197" s="50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0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  <c r="EY4197" s="1"/>
      <c r="EZ4197" s="1"/>
      <c r="FA4197" s="1"/>
      <c r="FB4197" s="1"/>
      <c r="FC4197" s="1"/>
      <c r="FD4197" s="1"/>
      <c r="FE4197" s="1"/>
      <c r="FF4197" s="1"/>
      <c r="FG4197" s="1"/>
      <c r="FH4197" s="1"/>
      <c r="FI4197" s="1"/>
      <c r="FJ4197" s="1"/>
    </row>
    <row r="4198" spans="1:166" x14ac:dyDescent="0.15">
      <c r="A4198" s="65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8"/>
      <c r="M4198" s="12"/>
      <c r="N4198" s="12"/>
      <c r="O4198" s="18"/>
      <c r="P4198" s="14"/>
      <c r="Q4198" s="27"/>
      <c r="R4198" s="14"/>
      <c r="S4198" s="4"/>
      <c r="T4198" s="5"/>
      <c r="U4198" s="10"/>
      <c r="V4198" s="10"/>
      <c r="W4198" s="10"/>
      <c r="X4198" s="50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0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  <c r="EY4198" s="1"/>
      <c r="EZ4198" s="1"/>
      <c r="FA4198" s="1"/>
      <c r="FB4198" s="1"/>
      <c r="FC4198" s="1"/>
      <c r="FD4198" s="1"/>
      <c r="FE4198" s="1"/>
      <c r="FF4198" s="1"/>
      <c r="FG4198" s="1"/>
      <c r="FH4198" s="1"/>
      <c r="FI4198" s="1"/>
      <c r="FJ4198" s="1"/>
    </row>
    <row r="4199" spans="1:166" x14ac:dyDescent="0.15">
      <c r="A4199" s="65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8"/>
      <c r="M4199" s="12"/>
      <c r="N4199" s="12"/>
      <c r="O4199" s="18"/>
      <c r="P4199" s="14"/>
      <c r="Q4199" s="27"/>
      <c r="R4199" s="14"/>
      <c r="S4199" s="4"/>
      <c r="T4199" s="5"/>
      <c r="U4199" s="10"/>
      <c r="V4199" s="10"/>
      <c r="W4199" s="10"/>
      <c r="X4199" s="50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0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  <c r="EY4199" s="1"/>
      <c r="EZ4199" s="1"/>
      <c r="FA4199" s="1"/>
      <c r="FB4199" s="1"/>
      <c r="FC4199" s="1"/>
      <c r="FD4199" s="1"/>
      <c r="FE4199" s="1"/>
      <c r="FF4199" s="1"/>
      <c r="FG4199" s="1"/>
      <c r="FH4199" s="1"/>
      <c r="FI4199" s="1"/>
      <c r="FJ4199" s="1"/>
    </row>
    <row r="4200" spans="1:166" x14ac:dyDescent="0.15">
      <c r="A4200" s="65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8"/>
      <c r="M4200" s="12"/>
      <c r="N4200" s="12"/>
      <c r="O4200" s="18"/>
      <c r="P4200" s="14"/>
      <c r="Q4200" s="27"/>
      <c r="R4200" s="14"/>
      <c r="S4200" s="4"/>
      <c r="T4200" s="5"/>
      <c r="U4200" s="10"/>
      <c r="V4200" s="10"/>
      <c r="W4200" s="10"/>
      <c r="X4200" s="50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0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  <c r="EY4200" s="1"/>
      <c r="EZ4200" s="1"/>
      <c r="FA4200" s="1"/>
      <c r="FB4200" s="1"/>
      <c r="FC4200" s="1"/>
      <c r="FD4200" s="1"/>
      <c r="FE4200" s="1"/>
      <c r="FF4200" s="1"/>
      <c r="FG4200" s="1"/>
      <c r="FH4200" s="1"/>
      <c r="FI4200" s="1"/>
      <c r="FJ4200" s="1"/>
    </row>
    <row r="4201" spans="1:166" x14ac:dyDescent="0.15">
      <c r="A4201" s="65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8"/>
      <c r="M4201" s="12"/>
      <c r="N4201" s="12"/>
      <c r="O4201" s="18"/>
      <c r="P4201" s="14"/>
      <c r="Q4201" s="27"/>
      <c r="R4201" s="14"/>
      <c r="S4201" s="4"/>
      <c r="T4201" s="5"/>
      <c r="U4201" s="10"/>
      <c r="V4201" s="10"/>
      <c r="W4201" s="10"/>
      <c r="X4201" s="50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0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  <c r="EY4201" s="1"/>
      <c r="EZ4201" s="1"/>
      <c r="FA4201" s="1"/>
      <c r="FB4201" s="1"/>
      <c r="FC4201" s="1"/>
      <c r="FD4201" s="1"/>
      <c r="FE4201" s="1"/>
      <c r="FF4201" s="1"/>
      <c r="FG4201" s="1"/>
      <c r="FH4201" s="1"/>
      <c r="FI4201" s="1"/>
      <c r="FJ4201" s="1"/>
    </row>
    <row r="4202" spans="1:166" x14ac:dyDescent="0.15">
      <c r="A4202" s="65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8"/>
      <c r="M4202" s="12"/>
      <c r="N4202" s="12"/>
      <c r="O4202" s="18"/>
      <c r="P4202" s="14"/>
      <c r="Q4202" s="27"/>
      <c r="R4202" s="14"/>
      <c r="S4202" s="4"/>
      <c r="T4202" s="5"/>
      <c r="U4202" s="10"/>
      <c r="V4202" s="10"/>
      <c r="W4202" s="10"/>
      <c r="X4202" s="50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0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  <c r="EY4202" s="1"/>
      <c r="EZ4202" s="1"/>
      <c r="FA4202" s="1"/>
      <c r="FB4202" s="1"/>
      <c r="FC4202" s="1"/>
      <c r="FD4202" s="1"/>
      <c r="FE4202" s="1"/>
      <c r="FF4202" s="1"/>
      <c r="FG4202" s="1"/>
      <c r="FH4202" s="1"/>
      <c r="FI4202" s="1"/>
      <c r="FJ4202" s="1"/>
    </row>
    <row r="4203" spans="1:166" x14ac:dyDescent="0.15">
      <c r="A4203" s="65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8"/>
      <c r="M4203" s="12"/>
      <c r="N4203" s="12"/>
      <c r="O4203" s="18"/>
      <c r="P4203" s="14"/>
      <c r="Q4203" s="27"/>
      <c r="R4203" s="14"/>
      <c r="S4203" s="4"/>
      <c r="T4203" s="5"/>
      <c r="U4203" s="10"/>
      <c r="V4203" s="10"/>
      <c r="W4203" s="10"/>
      <c r="X4203" s="50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0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  <c r="EY4203" s="1"/>
      <c r="EZ4203" s="1"/>
      <c r="FA4203" s="1"/>
      <c r="FB4203" s="1"/>
      <c r="FC4203" s="1"/>
      <c r="FD4203" s="1"/>
      <c r="FE4203" s="1"/>
      <c r="FF4203" s="1"/>
      <c r="FG4203" s="1"/>
      <c r="FH4203" s="1"/>
      <c r="FI4203" s="1"/>
      <c r="FJ4203" s="1"/>
    </row>
    <row r="4204" spans="1:166" x14ac:dyDescent="0.15">
      <c r="A4204" s="65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8"/>
      <c r="M4204" s="12"/>
      <c r="N4204" s="12"/>
      <c r="O4204" s="18"/>
      <c r="P4204" s="14"/>
      <c r="Q4204" s="27"/>
      <c r="R4204" s="14"/>
      <c r="S4204" s="4"/>
      <c r="T4204" s="5"/>
      <c r="U4204" s="10"/>
      <c r="V4204" s="10"/>
      <c r="W4204" s="10"/>
      <c r="X4204" s="50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0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  <c r="EY4204" s="1"/>
      <c r="EZ4204" s="1"/>
      <c r="FA4204" s="1"/>
      <c r="FB4204" s="1"/>
      <c r="FC4204" s="1"/>
      <c r="FD4204" s="1"/>
      <c r="FE4204" s="1"/>
      <c r="FF4204" s="1"/>
      <c r="FG4204" s="1"/>
      <c r="FH4204" s="1"/>
      <c r="FI4204" s="1"/>
      <c r="FJ4204" s="1"/>
    </row>
    <row r="4205" spans="1:166" x14ac:dyDescent="0.15">
      <c r="A4205" s="65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8"/>
      <c r="M4205" s="12"/>
      <c r="N4205" s="12"/>
      <c r="O4205" s="18"/>
      <c r="P4205" s="14"/>
      <c r="Q4205" s="27"/>
      <c r="R4205" s="14"/>
      <c r="S4205" s="4"/>
      <c r="T4205" s="5"/>
      <c r="U4205" s="10"/>
      <c r="V4205" s="10"/>
      <c r="W4205" s="10"/>
      <c r="X4205" s="50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0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  <c r="EY4205" s="1"/>
      <c r="EZ4205" s="1"/>
      <c r="FA4205" s="1"/>
      <c r="FB4205" s="1"/>
      <c r="FC4205" s="1"/>
      <c r="FD4205" s="1"/>
      <c r="FE4205" s="1"/>
      <c r="FF4205" s="1"/>
      <c r="FG4205" s="1"/>
      <c r="FH4205" s="1"/>
      <c r="FI4205" s="1"/>
      <c r="FJ4205" s="1"/>
    </row>
    <row r="4206" spans="1:166" x14ac:dyDescent="0.15">
      <c r="A4206" s="65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8"/>
      <c r="M4206" s="12"/>
      <c r="N4206" s="12"/>
      <c r="O4206" s="18"/>
      <c r="P4206" s="14"/>
      <c r="Q4206" s="27"/>
      <c r="R4206" s="14"/>
      <c r="S4206" s="4"/>
      <c r="T4206" s="5"/>
      <c r="U4206" s="10"/>
      <c r="V4206" s="10"/>
      <c r="W4206" s="10"/>
      <c r="X4206" s="50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0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  <c r="EY4206" s="1"/>
      <c r="EZ4206" s="1"/>
      <c r="FA4206" s="1"/>
      <c r="FB4206" s="1"/>
      <c r="FC4206" s="1"/>
      <c r="FD4206" s="1"/>
      <c r="FE4206" s="1"/>
      <c r="FF4206" s="1"/>
      <c r="FG4206" s="1"/>
      <c r="FH4206" s="1"/>
      <c r="FI4206" s="1"/>
      <c r="FJ4206" s="1"/>
    </row>
    <row r="4207" spans="1:166" x14ac:dyDescent="0.15">
      <c r="A4207" s="65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8"/>
      <c r="M4207" s="12"/>
      <c r="N4207" s="12"/>
      <c r="O4207" s="18"/>
      <c r="P4207" s="14"/>
      <c r="Q4207" s="27"/>
      <c r="R4207" s="14"/>
      <c r="S4207" s="4"/>
      <c r="T4207" s="5"/>
      <c r="U4207" s="10"/>
      <c r="V4207" s="10"/>
      <c r="W4207" s="10"/>
      <c r="X4207" s="50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0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  <c r="EY4207" s="1"/>
      <c r="EZ4207" s="1"/>
      <c r="FA4207" s="1"/>
      <c r="FB4207" s="1"/>
      <c r="FC4207" s="1"/>
      <c r="FD4207" s="1"/>
      <c r="FE4207" s="1"/>
      <c r="FF4207" s="1"/>
      <c r="FG4207" s="1"/>
      <c r="FH4207" s="1"/>
      <c r="FI4207" s="1"/>
      <c r="FJ4207" s="1"/>
    </row>
    <row r="4208" spans="1:166" x14ac:dyDescent="0.15">
      <c r="A4208" s="65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8"/>
      <c r="M4208" s="12"/>
      <c r="N4208" s="12"/>
      <c r="O4208" s="18"/>
      <c r="P4208" s="14"/>
      <c r="Q4208" s="27"/>
      <c r="R4208" s="14"/>
      <c r="S4208" s="4"/>
      <c r="T4208" s="5"/>
      <c r="U4208" s="10"/>
      <c r="V4208" s="10"/>
      <c r="W4208" s="10"/>
      <c r="X4208" s="50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0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  <c r="EY4208" s="1"/>
      <c r="EZ4208" s="1"/>
      <c r="FA4208" s="1"/>
      <c r="FB4208" s="1"/>
      <c r="FC4208" s="1"/>
      <c r="FD4208" s="1"/>
      <c r="FE4208" s="1"/>
      <c r="FF4208" s="1"/>
      <c r="FG4208" s="1"/>
      <c r="FH4208" s="1"/>
      <c r="FI4208" s="1"/>
      <c r="FJ4208" s="1"/>
    </row>
    <row r="4209" spans="1:166" x14ac:dyDescent="0.15">
      <c r="A4209" s="65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8"/>
      <c r="M4209" s="12"/>
      <c r="N4209" s="12"/>
      <c r="O4209" s="18"/>
      <c r="P4209" s="14"/>
      <c r="Q4209" s="27"/>
      <c r="R4209" s="14"/>
      <c r="S4209" s="4"/>
      <c r="T4209" s="5"/>
      <c r="U4209" s="10"/>
      <c r="V4209" s="10"/>
      <c r="W4209" s="10"/>
      <c r="X4209" s="50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0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  <c r="EY4209" s="1"/>
      <c r="EZ4209" s="1"/>
      <c r="FA4209" s="1"/>
      <c r="FB4209" s="1"/>
      <c r="FC4209" s="1"/>
      <c r="FD4209" s="1"/>
      <c r="FE4209" s="1"/>
      <c r="FF4209" s="1"/>
      <c r="FG4209" s="1"/>
      <c r="FH4209" s="1"/>
      <c r="FI4209" s="1"/>
      <c r="FJ4209" s="1"/>
    </row>
    <row r="4210" spans="1:166" x14ac:dyDescent="0.15">
      <c r="A4210" s="65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8"/>
      <c r="M4210" s="12"/>
      <c r="N4210" s="12"/>
      <c r="O4210" s="18"/>
      <c r="P4210" s="14"/>
      <c r="Q4210" s="27"/>
      <c r="R4210" s="14"/>
      <c r="S4210" s="4"/>
      <c r="T4210" s="5"/>
      <c r="U4210" s="10"/>
      <c r="V4210" s="10"/>
      <c r="W4210" s="10"/>
      <c r="X4210" s="50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0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  <c r="EY4210" s="1"/>
      <c r="EZ4210" s="1"/>
      <c r="FA4210" s="1"/>
      <c r="FB4210" s="1"/>
      <c r="FC4210" s="1"/>
      <c r="FD4210" s="1"/>
      <c r="FE4210" s="1"/>
      <c r="FF4210" s="1"/>
      <c r="FG4210" s="1"/>
      <c r="FH4210" s="1"/>
      <c r="FI4210" s="1"/>
      <c r="FJ4210" s="1"/>
    </row>
    <row r="4211" spans="1:166" x14ac:dyDescent="0.15">
      <c r="A4211" s="65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8"/>
      <c r="M4211" s="12"/>
      <c r="N4211" s="12"/>
      <c r="O4211" s="18"/>
      <c r="P4211" s="14"/>
      <c r="Q4211" s="27"/>
      <c r="R4211" s="14"/>
      <c r="S4211" s="4"/>
      <c r="T4211" s="5"/>
      <c r="U4211" s="10"/>
      <c r="V4211" s="10"/>
      <c r="W4211" s="10"/>
      <c r="X4211" s="50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0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  <c r="EY4211" s="1"/>
      <c r="EZ4211" s="1"/>
      <c r="FA4211" s="1"/>
      <c r="FB4211" s="1"/>
      <c r="FC4211" s="1"/>
      <c r="FD4211" s="1"/>
      <c r="FE4211" s="1"/>
      <c r="FF4211" s="1"/>
      <c r="FG4211" s="1"/>
      <c r="FH4211" s="1"/>
      <c r="FI4211" s="1"/>
      <c r="FJ4211" s="1"/>
    </row>
    <row r="4212" spans="1:166" x14ac:dyDescent="0.15">
      <c r="A4212" s="65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8"/>
      <c r="M4212" s="12"/>
      <c r="N4212" s="12"/>
      <c r="O4212" s="18"/>
      <c r="P4212" s="14"/>
      <c r="Q4212" s="27"/>
      <c r="R4212" s="14"/>
      <c r="S4212" s="4"/>
      <c r="T4212" s="5"/>
      <c r="U4212" s="10"/>
      <c r="V4212" s="10"/>
      <c r="W4212" s="10"/>
      <c r="X4212" s="50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0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  <c r="EY4212" s="1"/>
      <c r="EZ4212" s="1"/>
      <c r="FA4212" s="1"/>
      <c r="FB4212" s="1"/>
      <c r="FC4212" s="1"/>
      <c r="FD4212" s="1"/>
      <c r="FE4212" s="1"/>
      <c r="FF4212" s="1"/>
      <c r="FG4212" s="1"/>
      <c r="FH4212" s="1"/>
      <c r="FI4212" s="1"/>
      <c r="FJ4212" s="1"/>
    </row>
    <row r="4213" spans="1:166" x14ac:dyDescent="0.15">
      <c r="A4213" s="65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8"/>
      <c r="M4213" s="12"/>
      <c r="N4213" s="12"/>
      <c r="O4213" s="18"/>
      <c r="P4213" s="14"/>
      <c r="Q4213" s="27"/>
      <c r="R4213" s="14"/>
      <c r="S4213" s="4"/>
      <c r="T4213" s="5"/>
      <c r="U4213" s="45"/>
      <c r="V4213" s="45"/>
      <c r="W4213" s="45"/>
      <c r="X4213" s="58"/>
      <c r="Y4213" s="34"/>
      <c r="Z4213" s="39"/>
      <c r="AA4213" s="45"/>
      <c r="AB4213" s="34"/>
      <c r="AC4213" s="34"/>
      <c r="AD4213" s="34"/>
      <c r="AE4213" s="45"/>
      <c r="AF4213" s="35"/>
      <c r="AG4213" s="45"/>
      <c r="AH4213" s="45"/>
      <c r="AI4213" s="39"/>
      <c r="AJ4213" s="39"/>
      <c r="AK4213" s="39"/>
      <c r="AL4213" s="39"/>
      <c r="AM4213" s="39"/>
      <c r="AN4213" s="39"/>
      <c r="AO4213" s="39"/>
      <c r="AP4213" s="39"/>
      <c r="AQ4213" s="39"/>
      <c r="AR4213" s="39"/>
      <c r="AS4213" s="39"/>
      <c r="AT4213" s="39"/>
      <c r="AU4213" s="39"/>
      <c r="AV4213" s="39"/>
      <c r="AW4213" s="39"/>
      <c r="AX4213" s="39"/>
      <c r="AY4213" s="39"/>
      <c r="AZ4213" s="39"/>
      <c r="BA4213" s="39"/>
      <c r="BB4213" s="39"/>
      <c r="BC4213" s="39"/>
      <c r="BD4213" s="39"/>
      <c r="BE4213" s="39"/>
      <c r="BF4213" s="39"/>
      <c r="BG4213" s="39"/>
      <c r="BH4213" s="39"/>
      <c r="BI4213" s="39"/>
      <c r="BJ4213" s="39"/>
      <c r="BK4213" s="39"/>
      <c r="BL4213" s="39"/>
      <c r="BM4213" s="39"/>
      <c r="BN4213" s="39"/>
      <c r="BO4213" s="39"/>
      <c r="BP4213" s="39"/>
      <c r="BQ4213" s="39"/>
      <c r="BR4213" s="39"/>
      <c r="BS4213" s="39"/>
      <c r="BT4213" s="39"/>
      <c r="BU4213" s="39"/>
      <c r="BV4213" s="39"/>
      <c r="BW4213" s="39"/>
      <c r="BX4213" s="39"/>
      <c r="BY4213" s="39"/>
      <c r="BZ4213" s="39"/>
      <c r="CA4213" s="39"/>
      <c r="CB4213" s="39"/>
      <c r="CC4213" s="39"/>
      <c r="CD4213" s="39"/>
      <c r="CE4213" s="39"/>
      <c r="CF4213" s="39"/>
      <c r="CG4213" s="39"/>
      <c r="CH4213" s="39"/>
      <c r="CI4213" s="39"/>
      <c r="CJ4213" s="39"/>
      <c r="CK4213" s="39"/>
      <c r="CL4213" s="39"/>
      <c r="CM4213" s="39"/>
      <c r="CN4213" s="39"/>
      <c r="CO4213" s="39"/>
      <c r="CP4213" s="39"/>
      <c r="CQ4213" s="39"/>
      <c r="CR4213" s="39"/>
      <c r="CS4213" s="39"/>
      <c r="CT4213" s="39"/>
      <c r="CU4213" s="39"/>
      <c r="CV4213" s="39"/>
      <c r="CW4213" s="39"/>
      <c r="CX4213" s="39"/>
      <c r="CY4213" s="39"/>
      <c r="CZ4213" s="39"/>
      <c r="DA4213" s="39"/>
      <c r="DB4213" s="39"/>
      <c r="DC4213" s="39"/>
      <c r="DD4213" s="39"/>
      <c r="DE4213" s="39"/>
      <c r="DF4213" s="39"/>
      <c r="DG4213" s="39"/>
      <c r="DH4213" s="39"/>
      <c r="DI4213" s="39"/>
      <c r="DJ4213" s="39"/>
      <c r="DK4213" s="39"/>
      <c r="DL4213" s="39"/>
      <c r="DM4213" s="39"/>
      <c r="DN4213" s="39"/>
      <c r="DO4213" s="39"/>
      <c r="DP4213" s="39"/>
      <c r="DQ4213" s="39"/>
      <c r="DR4213" s="39"/>
      <c r="DS4213" s="39"/>
      <c r="DT4213" s="39"/>
      <c r="DU4213" s="39"/>
      <c r="DV4213" s="39"/>
      <c r="DW4213" s="39"/>
      <c r="DX4213" s="39"/>
      <c r="DY4213" s="39"/>
      <c r="DZ4213" s="39"/>
      <c r="EA4213" s="39"/>
      <c r="EB4213" s="39"/>
      <c r="EC4213" s="39"/>
      <c r="ED4213" s="39"/>
      <c r="EE4213" s="39"/>
      <c r="EF4213" s="39"/>
      <c r="EG4213" s="39"/>
      <c r="EH4213" s="39"/>
      <c r="EI4213" s="39"/>
      <c r="EJ4213" s="39"/>
      <c r="EK4213" s="39"/>
      <c r="EL4213" s="39"/>
      <c r="EM4213" s="39"/>
      <c r="EN4213" s="39"/>
      <c r="EO4213" s="39"/>
      <c r="EP4213" s="39"/>
      <c r="EQ4213" s="39"/>
      <c r="ER4213" s="39"/>
      <c r="ES4213" s="39"/>
      <c r="ET4213" s="39"/>
      <c r="EU4213" s="39"/>
      <c r="EV4213" s="39"/>
      <c r="EW4213" s="39"/>
      <c r="EX4213" s="39"/>
      <c r="EY4213" s="39"/>
      <c r="EZ4213" s="39"/>
      <c r="FA4213" s="39"/>
      <c r="FB4213" s="39"/>
      <c r="FC4213" s="39"/>
      <c r="FD4213" s="39"/>
      <c r="FE4213" s="39"/>
      <c r="FF4213" s="39"/>
      <c r="FG4213" s="39"/>
      <c r="FH4213" s="39"/>
      <c r="FI4213" s="39"/>
      <c r="FJ4213" s="39"/>
    </row>
    <row r="4214" spans="1:166" x14ac:dyDescent="0.15">
      <c r="A4214" s="65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8"/>
      <c r="M4214" s="12"/>
      <c r="N4214" s="12"/>
      <c r="O4214" s="18"/>
      <c r="P4214" s="14"/>
      <c r="Q4214" s="27"/>
      <c r="R4214" s="14"/>
      <c r="S4214" s="4"/>
      <c r="T4214" s="5"/>
      <c r="U4214" s="10"/>
      <c r="V4214" s="10"/>
      <c r="W4214" s="10"/>
      <c r="X4214" s="50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0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  <c r="EY4214" s="1"/>
      <c r="EZ4214" s="1"/>
      <c r="FA4214" s="1"/>
      <c r="FB4214" s="1"/>
      <c r="FC4214" s="1"/>
      <c r="FD4214" s="1"/>
      <c r="FE4214" s="1"/>
      <c r="FF4214" s="1"/>
      <c r="FG4214" s="1"/>
      <c r="FH4214" s="1"/>
      <c r="FI4214" s="1"/>
      <c r="FJ4214" s="1"/>
    </row>
    <row r="4215" spans="1:166" x14ac:dyDescent="0.15">
      <c r="A4215" s="65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8"/>
      <c r="M4215" s="12"/>
      <c r="N4215" s="12"/>
      <c r="O4215" s="18"/>
      <c r="P4215" s="14"/>
      <c r="Q4215" s="27"/>
      <c r="R4215" s="14"/>
      <c r="S4215" s="4"/>
      <c r="T4215" s="5"/>
      <c r="U4215" s="10"/>
      <c r="V4215" s="10"/>
      <c r="W4215" s="10"/>
      <c r="X4215" s="50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0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  <c r="EX4215" s="1"/>
      <c r="EY4215" s="1"/>
      <c r="EZ4215" s="1"/>
      <c r="FA4215" s="1"/>
      <c r="FB4215" s="1"/>
      <c r="FC4215" s="1"/>
      <c r="FD4215" s="1"/>
      <c r="FE4215" s="1"/>
      <c r="FF4215" s="1"/>
      <c r="FG4215" s="1"/>
      <c r="FH4215" s="1"/>
      <c r="FI4215" s="1"/>
      <c r="FJ4215" s="1"/>
    </row>
    <row r="4216" spans="1:166" x14ac:dyDescent="0.15">
      <c r="A4216" s="65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8"/>
      <c r="M4216" s="12"/>
      <c r="N4216" s="12"/>
      <c r="O4216" s="18"/>
      <c r="P4216" s="14"/>
      <c r="Q4216" s="27"/>
      <c r="R4216" s="14"/>
      <c r="S4216" s="4"/>
      <c r="T4216" s="5"/>
      <c r="U4216" s="10"/>
      <c r="V4216" s="10"/>
      <c r="W4216" s="10"/>
      <c r="X4216" s="50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0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  <c r="EY4216" s="1"/>
      <c r="EZ4216" s="1"/>
      <c r="FA4216" s="1"/>
      <c r="FB4216" s="1"/>
      <c r="FC4216" s="1"/>
      <c r="FD4216" s="1"/>
      <c r="FE4216" s="1"/>
      <c r="FF4216" s="1"/>
      <c r="FG4216" s="1"/>
      <c r="FH4216" s="1"/>
      <c r="FI4216" s="1"/>
      <c r="FJ4216" s="1"/>
    </row>
    <row r="4217" spans="1:166" x14ac:dyDescent="0.15">
      <c r="A4217" s="65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8"/>
      <c r="M4217" s="12"/>
      <c r="N4217" s="12"/>
      <c r="O4217" s="18"/>
      <c r="P4217" s="14"/>
      <c r="Q4217" s="27"/>
      <c r="R4217" s="14"/>
      <c r="S4217" s="4"/>
      <c r="T4217" s="5"/>
      <c r="U4217" s="10"/>
      <c r="V4217" s="10"/>
      <c r="W4217" s="10"/>
      <c r="X4217" s="50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0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  <c r="EY4217" s="1"/>
      <c r="EZ4217" s="1"/>
      <c r="FA4217" s="1"/>
      <c r="FB4217" s="1"/>
      <c r="FC4217" s="1"/>
      <c r="FD4217" s="1"/>
      <c r="FE4217" s="1"/>
      <c r="FF4217" s="1"/>
      <c r="FG4217" s="1"/>
      <c r="FH4217" s="1"/>
      <c r="FI4217" s="1"/>
      <c r="FJ4217" s="1"/>
    </row>
    <row r="4218" spans="1:166" x14ac:dyDescent="0.15">
      <c r="A4218" s="65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8"/>
      <c r="M4218" s="12"/>
      <c r="N4218" s="12"/>
      <c r="O4218" s="18"/>
      <c r="P4218" s="14"/>
      <c r="Q4218" s="27"/>
      <c r="R4218" s="14"/>
      <c r="S4218" s="4"/>
      <c r="T4218" s="5"/>
      <c r="U4218" s="10"/>
      <c r="V4218" s="10"/>
      <c r="W4218" s="10"/>
      <c r="X4218" s="50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0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  <c r="EY4218" s="1"/>
      <c r="EZ4218" s="1"/>
      <c r="FA4218" s="1"/>
      <c r="FB4218" s="1"/>
      <c r="FC4218" s="1"/>
      <c r="FD4218" s="1"/>
      <c r="FE4218" s="1"/>
      <c r="FF4218" s="1"/>
      <c r="FG4218" s="1"/>
      <c r="FH4218" s="1"/>
      <c r="FI4218" s="1"/>
      <c r="FJ4218" s="1"/>
    </row>
    <row r="4219" spans="1:166" x14ac:dyDescent="0.15">
      <c r="A4219" s="65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8"/>
      <c r="M4219" s="12"/>
      <c r="N4219" s="12"/>
      <c r="O4219" s="18"/>
      <c r="P4219" s="14"/>
      <c r="Q4219" s="27"/>
      <c r="R4219" s="14"/>
      <c r="S4219" s="4"/>
      <c r="T4219" s="5"/>
      <c r="U4219" s="10"/>
      <c r="V4219" s="10"/>
      <c r="W4219" s="10"/>
      <c r="X4219" s="50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0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  <c r="EY4219" s="1"/>
      <c r="EZ4219" s="1"/>
      <c r="FA4219" s="1"/>
      <c r="FB4219" s="1"/>
      <c r="FC4219" s="1"/>
      <c r="FD4219" s="1"/>
      <c r="FE4219" s="1"/>
      <c r="FF4219" s="1"/>
      <c r="FG4219" s="1"/>
      <c r="FH4219" s="1"/>
      <c r="FI4219" s="1"/>
      <c r="FJ4219" s="1"/>
    </row>
    <row r="4220" spans="1:166" x14ac:dyDescent="0.15">
      <c r="A4220" s="65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8"/>
      <c r="M4220" s="12"/>
      <c r="N4220" s="12"/>
      <c r="O4220" s="18"/>
      <c r="P4220" s="14"/>
      <c r="Q4220" s="27"/>
      <c r="R4220" s="14"/>
      <c r="S4220" s="4"/>
      <c r="T4220" s="5"/>
      <c r="U4220" s="10"/>
      <c r="V4220" s="10"/>
      <c r="W4220" s="10"/>
      <c r="X4220" s="50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0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  <c r="EY4220" s="1"/>
      <c r="EZ4220" s="1"/>
      <c r="FA4220" s="1"/>
      <c r="FB4220" s="1"/>
      <c r="FC4220" s="1"/>
      <c r="FD4220" s="1"/>
      <c r="FE4220" s="1"/>
      <c r="FF4220" s="1"/>
      <c r="FG4220" s="1"/>
      <c r="FH4220" s="1"/>
      <c r="FI4220" s="1"/>
      <c r="FJ4220" s="1"/>
    </row>
    <row r="4221" spans="1:166" x14ac:dyDescent="0.15">
      <c r="A4221" s="65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8"/>
      <c r="M4221" s="12"/>
      <c r="N4221" s="12"/>
      <c r="O4221" s="18"/>
      <c r="P4221" s="14"/>
      <c r="Q4221" s="27"/>
      <c r="R4221" s="14"/>
      <c r="S4221" s="4"/>
      <c r="T4221" s="5"/>
      <c r="U4221" s="10"/>
      <c r="V4221" s="10"/>
      <c r="W4221" s="10"/>
      <c r="X4221" s="50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0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  <c r="EY4221" s="1"/>
      <c r="EZ4221" s="1"/>
      <c r="FA4221" s="1"/>
      <c r="FB4221" s="1"/>
      <c r="FC4221" s="1"/>
      <c r="FD4221" s="1"/>
      <c r="FE4221" s="1"/>
      <c r="FF4221" s="1"/>
      <c r="FG4221" s="1"/>
      <c r="FH4221" s="1"/>
      <c r="FI4221" s="1"/>
      <c r="FJ4221" s="1"/>
    </row>
    <row r="4222" spans="1:166" x14ac:dyDescent="0.15">
      <c r="A4222" s="65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8"/>
      <c r="M4222" s="12"/>
      <c r="N4222" s="12"/>
      <c r="O4222" s="18"/>
      <c r="P4222" s="14"/>
      <c r="Q4222" s="27"/>
      <c r="R4222" s="14"/>
      <c r="S4222" s="4"/>
      <c r="T4222" s="5"/>
      <c r="U4222" s="10"/>
      <c r="V4222" s="10"/>
      <c r="W4222" s="10"/>
      <c r="X4222" s="50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0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  <c r="EY4222" s="1"/>
      <c r="EZ4222" s="1"/>
      <c r="FA4222" s="1"/>
      <c r="FB4222" s="1"/>
      <c r="FC4222" s="1"/>
      <c r="FD4222" s="1"/>
      <c r="FE4222" s="1"/>
      <c r="FF4222" s="1"/>
      <c r="FG4222" s="1"/>
      <c r="FH4222" s="1"/>
      <c r="FI4222" s="1"/>
      <c r="FJ4222" s="1"/>
    </row>
    <row r="4223" spans="1:166" x14ac:dyDescent="0.15">
      <c r="A4223" s="65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8"/>
      <c r="M4223" s="12"/>
      <c r="N4223" s="12"/>
      <c r="O4223" s="18"/>
      <c r="P4223" s="14"/>
      <c r="Q4223" s="27"/>
      <c r="R4223" s="14"/>
      <c r="S4223" s="4"/>
      <c r="T4223" s="5"/>
      <c r="U4223" s="10"/>
      <c r="V4223" s="10"/>
      <c r="W4223" s="10"/>
      <c r="X4223" s="50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0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  <c r="EY4223" s="1"/>
      <c r="EZ4223" s="1"/>
      <c r="FA4223" s="1"/>
      <c r="FB4223" s="1"/>
      <c r="FC4223" s="1"/>
      <c r="FD4223" s="1"/>
      <c r="FE4223" s="1"/>
      <c r="FF4223" s="1"/>
      <c r="FG4223" s="1"/>
      <c r="FH4223" s="1"/>
      <c r="FI4223" s="1"/>
      <c r="FJ4223" s="1"/>
    </row>
    <row r="4224" spans="1:166" x14ac:dyDescent="0.15">
      <c r="A4224" s="65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8"/>
      <c r="M4224" s="12"/>
      <c r="N4224" s="12"/>
      <c r="O4224" s="18"/>
      <c r="P4224" s="14"/>
      <c r="Q4224" s="27"/>
      <c r="R4224" s="14"/>
      <c r="S4224" s="4"/>
      <c r="T4224" s="5"/>
      <c r="U4224" s="10"/>
      <c r="V4224" s="10"/>
      <c r="W4224" s="10"/>
      <c r="X4224" s="50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0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  <c r="EY4224" s="1"/>
      <c r="EZ4224" s="1"/>
      <c r="FA4224" s="1"/>
      <c r="FB4224" s="1"/>
      <c r="FC4224" s="1"/>
      <c r="FD4224" s="1"/>
      <c r="FE4224" s="1"/>
      <c r="FF4224" s="1"/>
      <c r="FG4224" s="1"/>
      <c r="FH4224" s="1"/>
      <c r="FI4224" s="1"/>
      <c r="FJ4224" s="1"/>
    </row>
    <row r="4225" spans="1:166" x14ac:dyDescent="0.15">
      <c r="A4225" s="65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8"/>
      <c r="M4225" s="12"/>
      <c r="N4225" s="12"/>
      <c r="O4225" s="18"/>
      <c r="P4225" s="14"/>
      <c r="Q4225" s="27"/>
      <c r="R4225" s="14"/>
      <c r="S4225" s="4"/>
      <c r="T4225" s="5"/>
      <c r="U4225" s="10"/>
      <c r="V4225" s="10"/>
      <c r="W4225" s="10"/>
      <c r="X4225" s="50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0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  <c r="EY4225" s="1"/>
      <c r="EZ4225" s="1"/>
      <c r="FA4225" s="1"/>
      <c r="FB4225" s="1"/>
      <c r="FC4225" s="1"/>
      <c r="FD4225" s="1"/>
      <c r="FE4225" s="1"/>
      <c r="FF4225" s="1"/>
      <c r="FG4225" s="1"/>
      <c r="FH4225" s="1"/>
      <c r="FI4225" s="1"/>
      <c r="FJ4225" s="1"/>
    </row>
    <row r="4226" spans="1:166" x14ac:dyDescent="0.15">
      <c r="A4226" s="65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8"/>
      <c r="M4226" s="12"/>
      <c r="N4226" s="12"/>
      <c r="O4226" s="18"/>
      <c r="P4226" s="14"/>
      <c r="Q4226" s="27"/>
      <c r="R4226" s="14"/>
      <c r="S4226" s="4"/>
      <c r="T4226" s="5"/>
      <c r="U4226" s="10"/>
      <c r="V4226" s="10"/>
      <c r="W4226" s="10"/>
      <c r="X4226" s="50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0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  <c r="EY4226" s="1"/>
      <c r="EZ4226" s="1"/>
      <c r="FA4226" s="1"/>
      <c r="FB4226" s="1"/>
      <c r="FC4226" s="1"/>
      <c r="FD4226" s="1"/>
      <c r="FE4226" s="1"/>
      <c r="FF4226" s="1"/>
      <c r="FG4226" s="1"/>
      <c r="FH4226" s="1"/>
      <c r="FI4226" s="1"/>
      <c r="FJ4226" s="1"/>
    </row>
    <row r="4227" spans="1:166" x14ac:dyDescent="0.15">
      <c r="A4227" s="65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8"/>
      <c r="M4227" s="12"/>
      <c r="N4227" s="12"/>
      <c r="O4227" s="18"/>
      <c r="P4227" s="14"/>
      <c r="Q4227" s="27"/>
      <c r="R4227" s="14"/>
      <c r="S4227" s="4"/>
      <c r="T4227" s="5"/>
      <c r="U4227" s="10"/>
      <c r="V4227" s="10"/>
      <c r="W4227" s="10"/>
      <c r="X4227" s="50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0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  <c r="EY4227" s="1"/>
      <c r="EZ4227" s="1"/>
      <c r="FA4227" s="1"/>
      <c r="FB4227" s="1"/>
      <c r="FC4227" s="1"/>
      <c r="FD4227" s="1"/>
      <c r="FE4227" s="1"/>
      <c r="FF4227" s="1"/>
      <c r="FG4227" s="1"/>
      <c r="FH4227" s="1"/>
      <c r="FI4227" s="1"/>
      <c r="FJ4227" s="1"/>
    </row>
    <row r="4228" spans="1:166" x14ac:dyDescent="0.15">
      <c r="A4228" s="65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8"/>
      <c r="M4228" s="12"/>
      <c r="N4228" s="12"/>
      <c r="O4228" s="18"/>
      <c r="P4228" s="14"/>
      <c r="Q4228" s="27"/>
      <c r="R4228" s="14"/>
      <c r="S4228" s="4"/>
      <c r="T4228" s="5"/>
      <c r="U4228" s="10"/>
      <c r="V4228" s="10"/>
      <c r="W4228" s="10"/>
      <c r="X4228" s="50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0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  <c r="EY4228" s="1"/>
      <c r="EZ4228" s="1"/>
      <c r="FA4228" s="1"/>
      <c r="FB4228" s="1"/>
      <c r="FC4228" s="1"/>
      <c r="FD4228" s="1"/>
      <c r="FE4228" s="1"/>
      <c r="FF4228" s="1"/>
      <c r="FG4228" s="1"/>
      <c r="FH4228" s="1"/>
      <c r="FI4228" s="1"/>
      <c r="FJ4228" s="1"/>
    </row>
    <row r="4229" spans="1:166" x14ac:dyDescent="0.15">
      <c r="A4229" s="65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8"/>
      <c r="M4229" s="12"/>
      <c r="N4229" s="12"/>
      <c r="O4229" s="18"/>
      <c r="P4229" s="14"/>
      <c r="Q4229" s="27"/>
      <c r="R4229" s="14"/>
      <c r="S4229" s="4"/>
      <c r="T4229" s="5"/>
      <c r="U4229" s="10"/>
      <c r="V4229" s="10"/>
      <c r="W4229" s="10"/>
      <c r="X4229" s="50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0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  <c r="EY4229" s="1"/>
      <c r="EZ4229" s="1"/>
      <c r="FA4229" s="1"/>
      <c r="FB4229" s="1"/>
      <c r="FC4229" s="1"/>
      <c r="FD4229" s="1"/>
      <c r="FE4229" s="1"/>
      <c r="FF4229" s="1"/>
      <c r="FG4229" s="1"/>
      <c r="FH4229" s="1"/>
      <c r="FI4229" s="1"/>
      <c r="FJ4229" s="1"/>
    </row>
    <row r="4230" spans="1:166" x14ac:dyDescent="0.15">
      <c r="A4230" s="65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8"/>
      <c r="M4230" s="12"/>
      <c r="N4230" s="12"/>
      <c r="O4230" s="18"/>
      <c r="P4230" s="14"/>
      <c r="Q4230" s="27"/>
      <c r="R4230" s="14"/>
      <c r="S4230" s="4"/>
      <c r="T4230" s="5"/>
      <c r="U4230" s="10"/>
      <c r="V4230" s="10"/>
      <c r="W4230" s="10"/>
      <c r="X4230" s="50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0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  <c r="EY4230" s="1"/>
      <c r="EZ4230" s="1"/>
      <c r="FA4230" s="1"/>
      <c r="FB4230" s="1"/>
      <c r="FC4230" s="1"/>
      <c r="FD4230" s="1"/>
      <c r="FE4230" s="1"/>
      <c r="FF4230" s="1"/>
      <c r="FG4230" s="1"/>
      <c r="FH4230" s="1"/>
      <c r="FI4230" s="1"/>
      <c r="FJ4230" s="1"/>
    </row>
    <row r="4231" spans="1:166" x14ac:dyDescent="0.15">
      <c r="A4231" s="65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8"/>
      <c r="M4231" s="12"/>
      <c r="N4231" s="12"/>
      <c r="O4231" s="18"/>
      <c r="P4231" s="14"/>
      <c r="Q4231" s="27"/>
      <c r="R4231" s="14"/>
      <c r="S4231" s="4"/>
      <c r="T4231" s="5"/>
      <c r="U4231" s="10"/>
      <c r="V4231" s="10"/>
      <c r="W4231" s="10"/>
      <c r="X4231" s="50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0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  <c r="EY4231" s="1"/>
      <c r="EZ4231" s="1"/>
      <c r="FA4231" s="1"/>
      <c r="FB4231" s="1"/>
      <c r="FC4231" s="1"/>
      <c r="FD4231" s="1"/>
      <c r="FE4231" s="1"/>
      <c r="FF4231" s="1"/>
      <c r="FG4231" s="1"/>
      <c r="FH4231" s="1"/>
      <c r="FI4231" s="1"/>
      <c r="FJ4231" s="1"/>
    </row>
    <row r="4232" spans="1:166" x14ac:dyDescent="0.15">
      <c r="A4232" s="65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8"/>
      <c r="M4232" s="12"/>
      <c r="N4232" s="12"/>
      <c r="O4232" s="18"/>
      <c r="P4232" s="14"/>
      <c r="Q4232" s="27"/>
      <c r="R4232" s="14"/>
      <c r="S4232" s="4"/>
      <c r="T4232" s="5"/>
      <c r="U4232" s="10"/>
      <c r="V4232" s="10"/>
      <c r="W4232" s="10"/>
      <c r="X4232" s="50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0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  <c r="EY4232" s="1"/>
      <c r="EZ4232" s="1"/>
      <c r="FA4232" s="1"/>
      <c r="FB4232" s="1"/>
      <c r="FC4232" s="1"/>
      <c r="FD4232" s="1"/>
      <c r="FE4232" s="1"/>
      <c r="FF4232" s="1"/>
      <c r="FG4232" s="1"/>
      <c r="FH4232" s="1"/>
      <c r="FI4232" s="1"/>
      <c r="FJ4232" s="1"/>
    </row>
    <row r="4233" spans="1:166" x14ac:dyDescent="0.15">
      <c r="A4233" s="65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8"/>
      <c r="M4233" s="12"/>
      <c r="N4233" s="12"/>
      <c r="O4233" s="18"/>
      <c r="P4233" s="14"/>
      <c r="Q4233" s="27"/>
      <c r="R4233" s="14"/>
      <c r="S4233" s="4"/>
      <c r="T4233" s="5"/>
      <c r="U4233" s="10"/>
      <c r="V4233" s="10"/>
      <c r="W4233" s="10"/>
      <c r="X4233" s="50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0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  <c r="EY4233" s="1"/>
      <c r="EZ4233" s="1"/>
      <c r="FA4233" s="1"/>
      <c r="FB4233" s="1"/>
      <c r="FC4233" s="1"/>
      <c r="FD4233" s="1"/>
      <c r="FE4233" s="1"/>
      <c r="FF4233" s="1"/>
      <c r="FG4233" s="1"/>
      <c r="FH4233" s="1"/>
      <c r="FI4233" s="1"/>
      <c r="FJ4233" s="1"/>
    </row>
    <row r="4234" spans="1:166" x14ac:dyDescent="0.15">
      <c r="A4234" s="65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8"/>
      <c r="M4234" s="12"/>
      <c r="N4234" s="12"/>
      <c r="O4234" s="18"/>
      <c r="P4234" s="14"/>
      <c r="Q4234" s="27"/>
      <c r="R4234" s="14"/>
      <c r="S4234" s="4"/>
      <c r="T4234" s="5"/>
      <c r="U4234" s="10"/>
      <c r="V4234" s="10"/>
      <c r="W4234" s="10"/>
      <c r="X4234" s="50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0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  <c r="EY4234" s="1"/>
      <c r="EZ4234" s="1"/>
      <c r="FA4234" s="1"/>
      <c r="FB4234" s="1"/>
      <c r="FC4234" s="1"/>
      <c r="FD4234" s="1"/>
      <c r="FE4234" s="1"/>
      <c r="FF4234" s="1"/>
      <c r="FG4234" s="1"/>
      <c r="FH4234" s="1"/>
      <c r="FI4234" s="1"/>
      <c r="FJ4234" s="1"/>
    </row>
    <row r="4235" spans="1:166" x14ac:dyDescent="0.15">
      <c r="A4235" s="65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8"/>
      <c r="M4235" s="12"/>
      <c r="N4235" s="12"/>
      <c r="O4235" s="18"/>
      <c r="P4235" s="14"/>
      <c r="Q4235" s="27"/>
      <c r="R4235" s="14"/>
      <c r="S4235" s="4"/>
      <c r="T4235" s="5"/>
      <c r="U4235" s="10"/>
      <c r="V4235" s="10"/>
      <c r="W4235" s="10"/>
      <c r="X4235" s="50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0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  <c r="EY4235" s="1"/>
      <c r="EZ4235" s="1"/>
      <c r="FA4235" s="1"/>
      <c r="FB4235" s="1"/>
      <c r="FC4235" s="1"/>
      <c r="FD4235" s="1"/>
      <c r="FE4235" s="1"/>
      <c r="FF4235" s="1"/>
      <c r="FG4235" s="1"/>
      <c r="FH4235" s="1"/>
      <c r="FI4235" s="1"/>
      <c r="FJ4235" s="1"/>
    </row>
    <row r="4236" spans="1:166" x14ac:dyDescent="0.15">
      <c r="A4236" s="65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8"/>
      <c r="M4236" s="12"/>
      <c r="N4236" s="12"/>
      <c r="O4236" s="18"/>
      <c r="P4236" s="14"/>
      <c r="Q4236" s="27"/>
      <c r="R4236" s="14"/>
      <c r="S4236" s="4"/>
      <c r="T4236" s="5"/>
      <c r="U4236" s="10"/>
      <c r="V4236" s="10"/>
      <c r="W4236" s="10"/>
      <c r="X4236" s="50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0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  <c r="EY4236" s="1"/>
      <c r="EZ4236" s="1"/>
      <c r="FA4236" s="1"/>
      <c r="FB4236" s="1"/>
      <c r="FC4236" s="1"/>
      <c r="FD4236" s="1"/>
      <c r="FE4236" s="1"/>
      <c r="FF4236" s="1"/>
      <c r="FG4236" s="1"/>
      <c r="FH4236" s="1"/>
      <c r="FI4236" s="1"/>
      <c r="FJ4236" s="1"/>
    </row>
    <row r="4237" spans="1:166" x14ac:dyDescent="0.15">
      <c r="A4237" s="65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8"/>
      <c r="M4237" s="12"/>
      <c r="N4237" s="12"/>
      <c r="O4237" s="18"/>
      <c r="P4237" s="14"/>
      <c r="Q4237" s="27"/>
      <c r="R4237" s="14"/>
      <c r="S4237" s="4"/>
      <c r="T4237" s="5"/>
      <c r="U4237" s="10"/>
      <c r="V4237" s="10"/>
      <c r="W4237" s="10"/>
      <c r="X4237" s="50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0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  <c r="EY4237" s="1"/>
      <c r="EZ4237" s="1"/>
      <c r="FA4237" s="1"/>
      <c r="FB4237" s="1"/>
      <c r="FC4237" s="1"/>
      <c r="FD4237" s="1"/>
      <c r="FE4237" s="1"/>
      <c r="FF4237" s="1"/>
      <c r="FG4237" s="1"/>
      <c r="FH4237" s="1"/>
      <c r="FI4237" s="1"/>
      <c r="FJ4237" s="1"/>
    </row>
    <row r="4238" spans="1:166" x14ac:dyDescent="0.15">
      <c r="A4238" s="65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8"/>
      <c r="M4238" s="12"/>
      <c r="N4238" s="12"/>
      <c r="O4238" s="18"/>
      <c r="P4238" s="14"/>
      <c r="Q4238" s="27"/>
      <c r="R4238" s="14"/>
      <c r="S4238" s="4"/>
      <c r="T4238" s="5"/>
      <c r="U4238" s="10"/>
      <c r="V4238" s="10"/>
      <c r="W4238" s="10"/>
      <c r="X4238" s="50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0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  <c r="EY4238" s="1"/>
      <c r="EZ4238" s="1"/>
      <c r="FA4238" s="1"/>
      <c r="FB4238" s="1"/>
      <c r="FC4238" s="1"/>
      <c r="FD4238" s="1"/>
      <c r="FE4238" s="1"/>
      <c r="FF4238" s="1"/>
      <c r="FG4238" s="1"/>
      <c r="FH4238" s="1"/>
      <c r="FI4238" s="1"/>
      <c r="FJ4238" s="1"/>
    </row>
    <row r="4239" spans="1:166" x14ac:dyDescent="0.15">
      <c r="A4239" s="65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8"/>
      <c r="M4239" s="12"/>
      <c r="N4239" s="12"/>
      <c r="O4239" s="18"/>
      <c r="P4239" s="14"/>
      <c r="Q4239" s="27"/>
      <c r="R4239" s="14"/>
      <c r="S4239" s="4"/>
      <c r="T4239" s="5"/>
      <c r="U4239" s="10"/>
      <c r="V4239" s="10"/>
      <c r="W4239" s="10"/>
      <c r="X4239" s="50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0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  <c r="EY4239" s="1"/>
      <c r="EZ4239" s="1"/>
      <c r="FA4239" s="1"/>
      <c r="FB4239" s="1"/>
      <c r="FC4239" s="1"/>
      <c r="FD4239" s="1"/>
      <c r="FE4239" s="1"/>
      <c r="FF4239" s="1"/>
      <c r="FG4239" s="1"/>
      <c r="FH4239" s="1"/>
      <c r="FI4239" s="1"/>
      <c r="FJ4239" s="1"/>
    </row>
    <row r="4240" spans="1:166" x14ac:dyDescent="0.15">
      <c r="A4240" s="65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8"/>
      <c r="M4240" s="12"/>
      <c r="N4240" s="12"/>
      <c r="O4240" s="18"/>
      <c r="P4240" s="14"/>
      <c r="Q4240" s="27"/>
      <c r="R4240" s="14"/>
      <c r="S4240" s="4"/>
      <c r="T4240" s="5"/>
      <c r="U4240" s="10"/>
      <c r="V4240" s="10"/>
      <c r="W4240" s="10"/>
      <c r="X4240" s="50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0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  <c r="EY4240" s="1"/>
      <c r="EZ4240" s="1"/>
      <c r="FA4240" s="1"/>
      <c r="FB4240" s="1"/>
      <c r="FC4240" s="1"/>
      <c r="FD4240" s="1"/>
      <c r="FE4240" s="1"/>
      <c r="FF4240" s="1"/>
      <c r="FG4240" s="1"/>
      <c r="FH4240" s="1"/>
      <c r="FI4240" s="1"/>
      <c r="FJ4240" s="1"/>
    </row>
    <row r="4241" spans="1:166" x14ac:dyDescent="0.15">
      <c r="A4241" s="65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8"/>
      <c r="M4241" s="12"/>
      <c r="N4241" s="12"/>
      <c r="O4241" s="18"/>
      <c r="P4241" s="14"/>
      <c r="Q4241" s="27"/>
      <c r="R4241" s="14"/>
      <c r="S4241" s="4"/>
      <c r="T4241" s="5"/>
      <c r="U4241" s="10"/>
      <c r="V4241" s="10"/>
      <c r="W4241" s="10"/>
      <c r="X4241" s="50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0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  <c r="EY4241" s="1"/>
      <c r="EZ4241" s="1"/>
      <c r="FA4241" s="1"/>
      <c r="FB4241" s="1"/>
      <c r="FC4241" s="1"/>
      <c r="FD4241" s="1"/>
      <c r="FE4241" s="1"/>
      <c r="FF4241" s="1"/>
      <c r="FG4241" s="1"/>
      <c r="FH4241" s="1"/>
      <c r="FI4241" s="1"/>
      <c r="FJ4241" s="1"/>
    </row>
    <row r="4242" spans="1:166" x14ac:dyDescent="0.15">
      <c r="A4242" s="65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8"/>
      <c r="M4242" s="12"/>
      <c r="N4242" s="12"/>
      <c r="O4242" s="18"/>
      <c r="P4242" s="14"/>
      <c r="Q4242" s="27"/>
      <c r="R4242" s="14"/>
      <c r="S4242" s="4"/>
      <c r="T4242" s="5"/>
      <c r="U4242" s="10"/>
      <c r="V4242" s="10"/>
      <c r="W4242" s="10"/>
      <c r="X4242" s="50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0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  <c r="EY4242" s="1"/>
      <c r="EZ4242" s="1"/>
      <c r="FA4242" s="1"/>
      <c r="FB4242" s="1"/>
      <c r="FC4242" s="1"/>
      <c r="FD4242" s="1"/>
      <c r="FE4242" s="1"/>
      <c r="FF4242" s="1"/>
      <c r="FG4242" s="1"/>
      <c r="FH4242" s="1"/>
      <c r="FI4242" s="1"/>
      <c r="FJ4242" s="1"/>
    </row>
    <row r="4243" spans="1:166" x14ac:dyDescent="0.15">
      <c r="A4243" s="65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8"/>
      <c r="M4243" s="12"/>
      <c r="N4243" s="12"/>
      <c r="O4243" s="18"/>
      <c r="P4243" s="14"/>
      <c r="Q4243" s="27"/>
      <c r="R4243" s="14"/>
      <c r="S4243" s="4"/>
      <c r="T4243" s="5"/>
      <c r="U4243" s="10"/>
      <c r="V4243" s="10"/>
      <c r="W4243" s="10"/>
      <c r="X4243" s="50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0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  <c r="EY4243" s="1"/>
      <c r="EZ4243" s="1"/>
      <c r="FA4243" s="1"/>
      <c r="FB4243" s="1"/>
      <c r="FC4243" s="1"/>
      <c r="FD4243" s="1"/>
      <c r="FE4243" s="1"/>
      <c r="FF4243" s="1"/>
      <c r="FG4243" s="1"/>
      <c r="FH4243" s="1"/>
      <c r="FI4243" s="1"/>
      <c r="FJ4243" s="1"/>
    </row>
    <row r="4244" spans="1:166" x14ac:dyDescent="0.15">
      <c r="A4244" s="65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8"/>
      <c r="M4244" s="12"/>
      <c r="N4244" s="12"/>
      <c r="O4244" s="18"/>
      <c r="P4244" s="14"/>
      <c r="Q4244" s="27"/>
      <c r="R4244" s="14"/>
      <c r="S4244" s="4"/>
      <c r="T4244" s="5"/>
      <c r="U4244" s="10"/>
      <c r="V4244" s="10"/>
      <c r="W4244" s="10"/>
      <c r="X4244" s="50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0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  <c r="EY4244" s="1"/>
      <c r="EZ4244" s="1"/>
      <c r="FA4244" s="1"/>
      <c r="FB4244" s="1"/>
      <c r="FC4244" s="1"/>
      <c r="FD4244" s="1"/>
      <c r="FE4244" s="1"/>
      <c r="FF4244" s="1"/>
      <c r="FG4244" s="1"/>
      <c r="FH4244" s="1"/>
      <c r="FI4244" s="1"/>
      <c r="FJ4244" s="1"/>
    </row>
    <row r="4245" spans="1:166" x14ac:dyDescent="0.15">
      <c r="A4245" s="65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8"/>
      <c r="M4245" s="12"/>
      <c r="N4245" s="12"/>
      <c r="O4245" s="18"/>
      <c r="P4245" s="14"/>
      <c r="Q4245" s="27"/>
      <c r="R4245" s="14"/>
      <c r="S4245" s="4"/>
      <c r="T4245" s="5"/>
      <c r="U4245" s="10"/>
      <c r="V4245" s="10"/>
      <c r="W4245" s="10"/>
      <c r="X4245" s="50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0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  <c r="EY4245" s="1"/>
      <c r="EZ4245" s="1"/>
      <c r="FA4245" s="1"/>
      <c r="FB4245" s="1"/>
      <c r="FC4245" s="1"/>
      <c r="FD4245" s="1"/>
      <c r="FE4245" s="1"/>
      <c r="FF4245" s="1"/>
      <c r="FG4245" s="1"/>
      <c r="FH4245" s="1"/>
      <c r="FI4245" s="1"/>
      <c r="FJ4245" s="1"/>
    </row>
    <row r="4246" spans="1:166" x14ac:dyDescent="0.15">
      <c r="A4246" s="65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8"/>
      <c r="M4246" s="12"/>
      <c r="N4246" s="12"/>
      <c r="O4246" s="18"/>
      <c r="P4246" s="14"/>
      <c r="Q4246" s="27"/>
      <c r="R4246" s="14"/>
      <c r="S4246" s="4"/>
      <c r="T4246" s="5"/>
      <c r="U4246" s="10"/>
      <c r="V4246" s="10"/>
      <c r="W4246" s="10"/>
      <c r="X4246" s="50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0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  <c r="EY4246" s="1"/>
      <c r="EZ4246" s="1"/>
      <c r="FA4246" s="1"/>
      <c r="FB4246" s="1"/>
      <c r="FC4246" s="1"/>
      <c r="FD4246" s="1"/>
      <c r="FE4246" s="1"/>
      <c r="FF4246" s="1"/>
      <c r="FG4246" s="1"/>
      <c r="FH4246" s="1"/>
      <c r="FI4246" s="1"/>
      <c r="FJ4246" s="1"/>
    </row>
    <row r="4247" spans="1:166" x14ac:dyDescent="0.15">
      <c r="A4247" s="65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8"/>
      <c r="M4247" s="12"/>
      <c r="N4247" s="12"/>
      <c r="O4247" s="18"/>
      <c r="P4247" s="14"/>
      <c r="Q4247" s="27"/>
      <c r="R4247" s="14"/>
      <c r="S4247" s="4"/>
      <c r="T4247" s="5"/>
      <c r="U4247" s="10"/>
      <c r="V4247" s="10"/>
      <c r="W4247" s="10"/>
      <c r="X4247" s="50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0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  <c r="EY4247" s="1"/>
      <c r="EZ4247" s="1"/>
      <c r="FA4247" s="1"/>
      <c r="FB4247" s="1"/>
      <c r="FC4247" s="1"/>
      <c r="FD4247" s="1"/>
      <c r="FE4247" s="1"/>
      <c r="FF4247" s="1"/>
      <c r="FG4247" s="1"/>
      <c r="FH4247" s="1"/>
      <c r="FI4247" s="1"/>
      <c r="FJ4247" s="1"/>
    </row>
    <row r="4248" spans="1:166" x14ac:dyDescent="0.15">
      <c r="A4248" s="65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8"/>
      <c r="M4248" s="12"/>
      <c r="N4248" s="12"/>
      <c r="O4248" s="18"/>
      <c r="P4248" s="14"/>
      <c r="Q4248" s="27"/>
      <c r="R4248" s="14"/>
      <c r="S4248" s="4"/>
      <c r="T4248" s="5"/>
      <c r="U4248" s="10"/>
      <c r="V4248" s="10"/>
      <c r="W4248" s="10"/>
      <c r="X4248" s="50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0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  <c r="EY4248" s="1"/>
      <c r="EZ4248" s="1"/>
      <c r="FA4248" s="1"/>
      <c r="FB4248" s="1"/>
      <c r="FC4248" s="1"/>
      <c r="FD4248" s="1"/>
      <c r="FE4248" s="1"/>
      <c r="FF4248" s="1"/>
      <c r="FG4248" s="1"/>
      <c r="FH4248" s="1"/>
      <c r="FI4248" s="1"/>
      <c r="FJ4248" s="1"/>
    </row>
    <row r="4249" spans="1:166" x14ac:dyDescent="0.15">
      <c r="A4249" s="65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8"/>
      <c r="M4249" s="12"/>
      <c r="N4249" s="12"/>
      <c r="O4249" s="18"/>
      <c r="P4249" s="14"/>
      <c r="Q4249" s="27"/>
      <c r="R4249" s="14"/>
      <c r="S4249" s="4"/>
      <c r="T4249" s="5"/>
      <c r="U4249" s="10"/>
      <c r="V4249" s="10"/>
      <c r="W4249" s="10"/>
      <c r="X4249" s="50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0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  <c r="EY4249" s="1"/>
      <c r="EZ4249" s="1"/>
      <c r="FA4249" s="1"/>
      <c r="FB4249" s="1"/>
      <c r="FC4249" s="1"/>
      <c r="FD4249" s="1"/>
      <c r="FE4249" s="1"/>
      <c r="FF4249" s="1"/>
      <c r="FG4249" s="1"/>
      <c r="FH4249" s="1"/>
      <c r="FI4249" s="1"/>
      <c r="FJ4249" s="1"/>
    </row>
    <row r="4250" spans="1:166" x14ac:dyDescent="0.15">
      <c r="A4250" s="65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8"/>
      <c r="M4250" s="12"/>
      <c r="N4250" s="12"/>
      <c r="O4250" s="18"/>
      <c r="P4250" s="14"/>
      <c r="Q4250" s="27"/>
      <c r="R4250" s="14"/>
      <c r="S4250" s="4"/>
      <c r="T4250" s="5"/>
      <c r="U4250" s="10"/>
      <c r="V4250" s="10"/>
      <c r="W4250" s="10"/>
      <c r="X4250" s="50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0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  <c r="EY4250" s="1"/>
      <c r="EZ4250" s="1"/>
      <c r="FA4250" s="1"/>
      <c r="FB4250" s="1"/>
      <c r="FC4250" s="1"/>
      <c r="FD4250" s="1"/>
      <c r="FE4250" s="1"/>
      <c r="FF4250" s="1"/>
      <c r="FG4250" s="1"/>
      <c r="FH4250" s="1"/>
      <c r="FI4250" s="1"/>
      <c r="FJ4250" s="1"/>
    </row>
    <row r="4251" spans="1:166" x14ac:dyDescent="0.15">
      <c r="A4251" s="65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8"/>
      <c r="M4251" s="12"/>
      <c r="N4251" s="12"/>
      <c r="O4251" s="18"/>
      <c r="P4251" s="14"/>
      <c r="Q4251" s="27"/>
      <c r="R4251" s="14"/>
      <c r="S4251" s="4"/>
      <c r="T4251" s="5"/>
      <c r="U4251" s="10"/>
      <c r="V4251" s="10"/>
      <c r="W4251" s="10"/>
      <c r="X4251" s="50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0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  <c r="EY4251" s="1"/>
      <c r="EZ4251" s="1"/>
      <c r="FA4251" s="1"/>
      <c r="FB4251" s="1"/>
      <c r="FC4251" s="1"/>
      <c r="FD4251" s="1"/>
      <c r="FE4251" s="1"/>
      <c r="FF4251" s="1"/>
      <c r="FG4251" s="1"/>
      <c r="FH4251" s="1"/>
      <c r="FI4251" s="1"/>
      <c r="FJ4251" s="1"/>
    </row>
    <row r="4252" spans="1:166" x14ac:dyDescent="0.15">
      <c r="A4252" s="65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8"/>
      <c r="M4252" s="12"/>
      <c r="N4252" s="12"/>
      <c r="O4252" s="18"/>
      <c r="P4252" s="14"/>
      <c r="Q4252" s="27"/>
      <c r="R4252" s="14"/>
      <c r="S4252" s="4"/>
      <c r="T4252" s="5"/>
      <c r="U4252" s="10"/>
      <c r="V4252" s="10"/>
      <c r="W4252" s="10"/>
      <c r="X4252" s="50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0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  <c r="EY4252" s="1"/>
      <c r="EZ4252" s="1"/>
      <c r="FA4252" s="1"/>
      <c r="FB4252" s="1"/>
      <c r="FC4252" s="1"/>
      <c r="FD4252" s="1"/>
      <c r="FE4252" s="1"/>
      <c r="FF4252" s="1"/>
      <c r="FG4252" s="1"/>
      <c r="FH4252" s="1"/>
      <c r="FI4252" s="1"/>
      <c r="FJ4252" s="1"/>
    </row>
    <row r="4253" spans="1:166" x14ac:dyDescent="0.15">
      <c r="A4253" s="65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8"/>
      <c r="M4253" s="12"/>
      <c r="N4253" s="12"/>
      <c r="O4253" s="18"/>
      <c r="P4253" s="14"/>
      <c r="Q4253" s="27"/>
      <c r="R4253" s="14"/>
      <c r="S4253" s="4"/>
      <c r="T4253" s="5"/>
      <c r="U4253" s="10"/>
      <c r="V4253" s="10"/>
      <c r="W4253" s="10"/>
      <c r="X4253" s="50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0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  <c r="EY4253" s="1"/>
      <c r="EZ4253" s="1"/>
      <c r="FA4253" s="1"/>
      <c r="FB4253" s="1"/>
      <c r="FC4253" s="1"/>
      <c r="FD4253" s="1"/>
      <c r="FE4253" s="1"/>
      <c r="FF4253" s="1"/>
      <c r="FG4253" s="1"/>
      <c r="FH4253" s="1"/>
      <c r="FI4253" s="1"/>
      <c r="FJ4253" s="1"/>
    </row>
    <row r="4254" spans="1:166" x14ac:dyDescent="0.15">
      <c r="A4254" s="65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8"/>
      <c r="M4254" s="12"/>
      <c r="N4254" s="12"/>
      <c r="O4254" s="18"/>
      <c r="P4254" s="14"/>
      <c r="Q4254" s="27"/>
      <c r="R4254" s="14"/>
      <c r="S4254" s="4"/>
      <c r="T4254" s="5"/>
      <c r="U4254" s="10"/>
      <c r="V4254" s="10"/>
      <c r="W4254" s="10"/>
      <c r="X4254" s="50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0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  <c r="EY4254" s="1"/>
      <c r="EZ4254" s="1"/>
      <c r="FA4254" s="1"/>
      <c r="FB4254" s="1"/>
      <c r="FC4254" s="1"/>
      <c r="FD4254" s="1"/>
      <c r="FE4254" s="1"/>
      <c r="FF4254" s="1"/>
      <c r="FG4254" s="1"/>
      <c r="FH4254" s="1"/>
      <c r="FI4254" s="1"/>
      <c r="FJ4254" s="1"/>
    </row>
    <row r="4255" spans="1:166" x14ac:dyDescent="0.15">
      <c r="A4255" s="65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8"/>
      <c r="M4255" s="12"/>
      <c r="N4255" s="12"/>
      <c r="O4255" s="18"/>
      <c r="P4255" s="14"/>
      <c r="Q4255" s="27"/>
      <c r="R4255" s="14"/>
      <c r="S4255" s="4"/>
      <c r="T4255" s="5"/>
      <c r="U4255" s="10"/>
      <c r="V4255" s="10"/>
      <c r="W4255" s="10"/>
      <c r="X4255" s="50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0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  <c r="EY4255" s="1"/>
      <c r="EZ4255" s="1"/>
      <c r="FA4255" s="1"/>
      <c r="FB4255" s="1"/>
      <c r="FC4255" s="1"/>
      <c r="FD4255" s="1"/>
      <c r="FE4255" s="1"/>
      <c r="FF4255" s="1"/>
      <c r="FG4255" s="1"/>
      <c r="FH4255" s="1"/>
      <c r="FI4255" s="1"/>
      <c r="FJ4255" s="1"/>
    </row>
    <row r="4256" spans="1:166" x14ac:dyDescent="0.15">
      <c r="A4256" s="65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8"/>
      <c r="M4256" s="12"/>
      <c r="N4256" s="12"/>
      <c r="O4256" s="18"/>
      <c r="P4256" s="14"/>
      <c r="Q4256" s="27"/>
      <c r="R4256" s="14"/>
      <c r="S4256" s="4"/>
      <c r="T4256" s="5"/>
      <c r="U4256" s="10"/>
      <c r="V4256" s="10"/>
      <c r="W4256" s="10"/>
      <c r="X4256" s="50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0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  <c r="EY4256" s="1"/>
      <c r="EZ4256" s="1"/>
      <c r="FA4256" s="1"/>
      <c r="FB4256" s="1"/>
      <c r="FC4256" s="1"/>
      <c r="FD4256" s="1"/>
      <c r="FE4256" s="1"/>
      <c r="FF4256" s="1"/>
      <c r="FG4256" s="1"/>
      <c r="FH4256" s="1"/>
      <c r="FI4256" s="1"/>
      <c r="FJ4256" s="1"/>
    </row>
    <row r="4257" spans="1:166" x14ac:dyDescent="0.15">
      <c r="A4257" s="65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8"/>
      <c r="M4257" s="12"/>
      <c r="N4257" s="12"/>
      <c r="O4257" s="18"/>
      <c r="P4257" s="14"/>
      <c r="Q4257" s="27"/>
      <c r="R4257" s="14"/>
      <c r="S4257" s="4"/>
      <c r="T4257" s="5"/>
      <c r="U4257" s="10"/>
      <c r="V4257" s="10"/>
      <c r="W4257" s="10"/>
      <c r="X4257" s="50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0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  <c r="EY4257" s="1"/>
      <c r="EZ4257" s="1"/>
      <c r="FA4257" s="1"/>
      <c r="FB4257" s="1"/>
      <c r="FC4257" s="1"/>
      <c r="FD4257" s="1"/>
      <c r="FE4257" s="1"/>
      <c r="FF4257" s="1"/>
      <c r="FG4257" s="1"/>
      <c r="FH4257" s="1"/>
      <c r="FI4257" s="1"/>
      <c r="FJ4257" s="1"/>
    </row>
    <row r="4258" spans="1:166" x14ac:dyDescent="0.15">
      <c r="A4258" s="65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8"/>
      <c r="M4258" s="12"/>
      <c r="N4258" s="12"/>
      <c r="O4258" s="18"/>
      <c r="P4258" s="14"/>
      <c r="Q4258" s="27"/>
      <c r="R4258" s="14"/>
      <c r="S4258" s="4"/>
      <c r="T4258" s="5"/>
      <c r="U4258" s="10"/>
      <c r="V4258" s="10"/>
      <c r="W4258" s="10"/>
      <c r="X4258" s="50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0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  <c r="EY4258" s="1"/>
      <c r="EZ4258" s="1"/>
      <c r="FA4258" s="1"/>
      <c r="FB4258" s="1"/>
      <c r="FC4258" s="1"/>
      <c r="FD4258" s="1"/>
      <c r="FE4258" s="1"/>
      <c r="FF4258" s="1"/>
      <c r="FG4258" s="1"/>
      <c r="FH4258" s="1"/>
      <c r="FI4258" s="1"/>
      <c r="FJ4258" s="1"/>
    </row>
    <row r="4259" spans="1:166" x14ac:dyDescent="0.15">
      <c r="A4259" s="65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8"/>
      <c r="M4259" s="12"/>
      <c r="N4259" s="12"/>
      <c r="O4259" s="18"/>
      <c r="P4259" s="14"/>
      <c r="Q4259" s="27"/>
      <c r="R4259" s="14"/>
      <c r="S4259" s="4"/>
      <c r="T4259" s="5"/>
      <c r="U4259" s="10"/>
      <c r="V4259" s="10"/>
      <c r="W4259" s="10"/>
      <c r="X4259" s="50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0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  <c r="EY4259" s="1"/>
      <c r="EZ4259" s="1"/>
      <c r="FA4259" s="1"/>
      <c r="FB4259" s="1"/>
      <c r="FC4259" s="1"/>
      <c r="FD4259" s="1"/>
      <c r="FE4259" s="1"/>
      <c r="FF4259" s="1"/>
      <c r="FG4259" s="1"/>
      <c r="FH4259" s="1"/>
      <c r="FI4259" s="1"/>
      <c r="FJ4259" s="1"/>
    </row>
    <row r="4260" spans="1:166" x14ac:dyDescent="0.15">
      <c r="A4260" s="65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8"/>
      <c r="M4260" s="12"/>
      <c r="N4260" s="12"/>
      <c r="O4260" s="18"/>
      <c r="P4260" s="14"/>
      <c r="Q4260" s="27"/>
      <c r="R4260" s="14"/>
      <c r="S4260" s="4"/>
      <c r="T4260" s="5"/>
      <c r="U4260" s="10"/>
      <c r="V4260" s="10"/>
      <c r="W4260" s="10"/>
      <c r="X4260" s="50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0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  <c r="EY4260" s="1"/>
      <c r="EZ4260" s="1"/>
      <c r="FA4260" s="1"/>
      <c r="FB4260" s="1"/>
      <c r="FC4260" s="1"/>
      <c r="FD4260" s="1"/>
      <c r="FE4260" s="1"/>
      <c r="FF4260" s="1"/>
      <c r="FG4260" s="1"/>
      <c r="FH4260" s="1"/>
      <c r="FI4260" s="1"/>
      <c r="FJ4260" s="1"/>
    </row>
    <row r="4261" spans="1:166" x14ac:dyDescent="0.15">
      <c r="A4261" s="65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8"/>
      <c r="M4261" s="12"/>
      <c r="N4261" s="12"/>
      <c r="O4261" s="18"/>
      <c r="P4261" s="14"/>
      <c r="Q4261" s="27"/>
      <c r="R4261" s="14"/>
      <c r="S4261" s="4"/>
      <c r="T4261" s="5"/>
      <c r="U4261" s="10"/>
      <c r="V4261" s="10"/>
      <c r="W4261" s="10"/>
      <c r="X4261" s="50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0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  <c r="EY4261" s="1"/>
      <c r="EZ4261" s="1"/>
      <c r="FA4261" s="1"/>
      <c r="FB4261" s="1"/>
      <c r="FC4261" s="1"/>
      <c r="FD4261" s="1"/>
      <c r="FE4261" s="1"/>
      <c r="FF4261" s="1"/>
      <c r="FG4261" s="1"/>
      <c r="FH4261" s="1"/>
      <c r="FI4261" s="1"/>
      <c r="FJ4261" s="1"/>
    </row>
    <row r="4262" spans="1:166" x14ac:dyDescent="0.15">
      <c r="A4262" s="65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8"/>
      <c r="M4262" s="12"/>
      <c r="N4262" s="12"/>
      <c r="O4262" s="18"/>
      <c r="P4262" s="14"/>
      <c r="Q4262" s="27"/>
      <c r="R4262" s="14"/>
      <c r="S4262" s="4"/>
      <c r="T4262" s="5"/>
      <c r="U4262" s="10"/>
      <c r="V4262" s="10"/>
      <c r="W4262" s="10"/>
      <c r="X4262" s="50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0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  <c r="EY4262" s="1"/>
      <c r="EZ4262" s="1"/>
      <c r="FA4262" s="1"/>
      <c r="FB4262" s="1"/>
      <c r="FC4262" s="1"/>
      <c r="FD4262" s="1"/>
      <c r="FE4262" s="1"/>
      <c r="FF4262" s="1"/>
      <c r="FG4262" s="1"/>
      <c r="FH4262" s="1"/>
      <c r="FI4262" s="1"/>
      <c r="FJ4262" s="1"/>
    </row>
    <row r="4263" spans="1:166" x14ac:dyDescent="0.15">
      <c r="A4263" s="65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8"/>
      <c r="M4263" s="12"/>
      <c r="N4263" s="12"/>
      <c r="O4263" s="18"/>
      <c r="P4263" s="14"/>
      <c r="Q4263" s="27"/>
      <c r="R4263" s="14"/>
      <c r="S4263" s="4"/>
      <c r="T4263" s="5"/>
      <c r="U4263" s="10"/>
      <c r="V4263" s="10"/>
      <c r="W4263" s="10"/>
      <c r="X4263" s="50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0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  <c r="EY4263" s="1"/>
      <c r="EZ4263" s="1"/>
      <c r="FA4263" s="1"/>
      <c r="FB4263" s="1"/>
      <c r="FC4263" s="1"/>
      <c r="FD4263" s="1"/>
      <c r="FE4263" s="1"/>
      <c r="FF4263" s="1"/>
      <c r="FG4263" s="1"/>
      <c r="FH4263" s="1"/>
      <c r="FI4263" s="1"/>
      <c r="FJ4263" s="1"/>
    </row>
    <row r="4264" spans="1:166" x14ac:dyDescent="0.15">
      <c r="A4264" s="65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8"/>
      <c r="M4264" s="12"/>
      <c r="N4264" s="12"/>
      <c r="O4264" s="18"/>
      <c r="P4264" s="14"/>
      <c r="Q4264" s="27"/>
      <c r="R4264" s="14"/>
      <c r="S4264" s="4"/>
      <c r="T4264" s="5"/>
      <c r="U4264" s="10"/>
      <c r="V4264" s="10"/>
      <c r="W4264" s="10"/>
      <c r="X4264" s="50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0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  <c r="EY4264" s="1"/>
      <c r="EZ4264" s="1"/>
      <c r="FA4264" s="1"/>
      <c r="FB4264" s="1"/>
      <c r="FC4264" s="1"/>
      <c r="FD4264" s="1"/>
      <c r="FE4264" s="1"/>
      <c r="FF4264" s="1"/>
      <c r="FG4264" s="1"/>
      <c r="FH4264" s="1"/>
      <c r="FI4264" s="1"/>
      <c r="FJ4264" s="1"/>
    </row>
    <row r="4265" spans="1:166" x14ac:dyDescent="0.15">
      <c r="A4265" s="65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8"/>
      <c r="M4265" s="12"/>
      <c r="N4265" s="12"/>
      <c r="O4265" s="18"/>
      <c r="P4265" s="14"/>
      <c r="Q4265" s="27"/>
      <c r="R4265" s="14"/>
      <c r="S4265" s="4"/>
      <c r="T4265" s="5"/>
      <c r="U4265" s="10"/>
      <c r="V4265" s="10"/>
      <c r="W4265" s="10"/>
      <c r="X4265" s="50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0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  <c r="EY4265" s="1"/>
      <c r="EZ4265" s="1"/>
      <c r="FA4265" s="1"/>
      <c r="FB4265" s="1"/>
      <c r="FC4265" s="1"/>
      <c r="FD4265" s="1"/>
      <c r="FE4265" s="1"/>
      <c r="FF4265" s="1"/>
      <c r="FG4265" s="1"/>
      <c r="FH4265" s="1"/>
      <c r="FI4265" s="1"/>
      <c r="FJ4265" s="1"/>
    </row>
    <row r="4266" spans="1:166" x14ac:dyDescent="0.15">
      <c r="A4266" s="65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8"/>
      <c r="M4266" s="12"/>
      <c r="N4266" s="12"/>
      <c r="O4266" s="18"/>
      <c r="P4266" s="14"/>
      <c r="Q4266" s="27"/>
      <c r="R4266" s="14"/>
      <c r="S4266" s="4"/>
      <c r="T4266" s="5"/>
      <c r="U4266" s="10"/>
      <c r="V4266" s="10"/>
      <c r="W4266" s="10"/>
      <c r="X4266" s="50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0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  <c r="EY4266" s="1"/>
      <c r="EZ4266" s="1"/>
      <c r="FA4266" s="1"/>
      <c r="FB4266" s="1"/>
      <c r="FC4266" s="1"/>
      <c r="FD4266" s="1"/>
      <c r="FE4266" s="1"/>
      <c r="FF4266" s="1"/>
      <c r="FG4266" s="1"/>
      <c r="FH4266" s="1"/>
      <c r="FI4266" s="1"/>
      <c r="FJ4266" s="1"/>
    </row>
    <row r="4267" spans="1:166" x14ac:dyDescent="0.15">
      <c r="A4267" s="65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8"/>
      <c r="M4267" s="12"/>
      <c r="N4267" s="12"/>
      <c r="O4267" s="18"/>
      <c r="P4267" s="14"/>
      <c r="Q4267" s="27"/>
      <c r="R4267" s="14"/>
      <c r="S4267" s="4"/>
      <c r="T4267" s="5"/>
      <c r="U4267" s="10"/>
      <c r="V4267" s="10"/>
      <c r="W4267" s="10"/>
      <c r="X4267" s="50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0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  <c r="EY4267" s="1"/>
      <c r="EZ4267" s="1"/>
      <c r="FA4267" s="1"/>
      <c r="FB4267" s="1"/>
      <c r="FC4267" s="1"/>
      <c r="FD4267" s="1"/>
      <c r="FE4267" s="1"/>
      <c r="FF4267" s="1"/>
      <c r="FG4267" s="1"/>
      <c r="FH4267" s="1"/>
      <c r="FI4267" s="1"/>
      <c r="FJ4267" s="1"/>
    </row>
    <row r="4268" spans="1:166" x14ac:dyDescent="0.15">
      <c r="A4268" s="65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8"/>
      <c r="M4268" s="12"/>
      <c r="N4268" s="12"/>
      <c r="O4268" s="18"/>
      <c r="P4268" s="14"/>
      <c r="Q4268" s="27"/>
      <c r="R4268" s="14"/>
      <c r="S4268" s="4"/>
      <c r="T4268" s="5"/>
      <c r="U4268" s="10"/>
      <c r="V4268" s="10"/>
      <c r="W4268" s="10"/>
      <c r="X4268" s="50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0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  <c r="EY4268" s="1"/>
      <c r="EZ4268" s="1"/>
      <c r="FA4268" s="1"/>
      <c r="FB4268" s="1"/>
      <c r="FC4268" s="1"/>
      <c r="FD4268" s="1"/>
      <c r="FE4268" s="1"/>
      <c r="FF4268" s="1"/>
      <c r="FG4268" s="1"/>
      <c r="FH4268" s="1"/>
      <c r="FI4268" s="1"/>
      <c r="FJ4268" s="1"/>
    </row>
    <row r="4269" spans="1:166" x14ac:dyDescent="0.15">
      <c r="A4269" s="65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8"/>
      <c r="M4269" s="12"/>
      <c r="N4269" s="12"/>
      <c r="O4269" s="18"/>
      <c r="P4269" s="14"/>
      <c r="Q4269" s="27"/>
      <c r="R4269" s="14"/>
      <c r="S4269" s="4"/>
      <c r="T4269" s="5"/>
      <c r="U4269" s="10"/>
      <c r="V4269" s="10"/>
      <c r="W4269" s="10"/>
      <c r="X4269" s="50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0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  <c r="EY4269" s="1"/>
      <c r="EZ4269" s="1"/>
      <c r="FA4269" s="1"/>
      <c r="FB4269" s="1"/>
      <c r="FC4269" s="1"/>
      <c r="FD4269" s="1"/>
      <c r="FE4269" s="1"/>
      <c r="FF4269" s="1"/>
      <c r="FG4269" s="1"/>
      <c r="FH4269" s="1"/>
      <c r="FI4269" s="1"/>
      <c r="FJ4269" s="1"/>
    </row>
    <row r="4270" spans="1:166" x14ac:dyDescent="0.15">
      <c r="A4270" s="65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8"/>
      <c r="M4270" s="12"/>
      <c r="N4270" s="12"/>
      <c r="O4270" s="18"/>
      <c r="P4270" s="14"/>
      <c r="Q4270" s="27"/>
      <c r="R4270" s="14"/>
      <c r="S4270" s="4"/>
      <c r="T4270" s="5"/>
      <c r="U4270" s="10"/>
      <c r="V4270" s="10"/>
      <c r="W4270" s="10"/>
      <c r="X4270" s="50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0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  <c r="EY4270" s="1"/>
      <c r="EZ4270" s="1"/>
      <c r="FA4270" s="1"/>
      <c r="FB4270" s="1"/>
      <c r="FC4270" s="1"/>
      <c r="FD4270" s="1"/>
      <c r="FE4270" s="1"/>
      <c r="FF4270" s="1"/>
      <c r="FG4270" s="1"/>
      <c r="FH4270" s="1"/>
      <c r="FI4270" s="1"/>
      <c r="FJ4270" s="1"/>
    </row>
    <row r="4271" spans="1:166" x14ac:dyDescent="0.15">
      <c r="A4271" s="65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8"/>
      <c r="M4271" s="12"/>
      <c r="N4271" s="12"/>
      <c r="O4271" s="18"/>
      <c r="P4271" s="14"/>
      <c r="Q4271" s="27"/>
      <c r="R4271" s="14"/>
      <c r="S4271" s="4"/>
      <c r="T4271" s="5"/>
      <c r="U4271" s="10"/>
      <c r="V4271" s="10"/>
      <c r="W4271" s="10"/>
      <c r="X4271" s="50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0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  <c r="EY4271" s="1"/>
      <c r="EZ4271" s="1"/>
      <c r="FA4271" s="1"/>
      <c r="FB4271" s="1"/>
      <c r="FC4271" s="1"/>
      <c r="FD4271" s="1"/>
      <c r="FE4271" s="1"/>
      <c r="FF4271" s="1"/>
      <c r="FG4271" s="1"/>
      <c r="FH4271" s="1"/>
      <c r="FI4271" s="1"/>
      <c r="FJ4271" s="1"/>
    </row>
    <row r="4272" spans="1:166" x14ac:dyDescent="0.15">
      <c r="A4272" s="65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8"/>
      <c r="M4272" s="12"/>
      <c r="N4272" s="12"/>
      <c r="O4272" s="18"/>
      <c r="P4272" s="14"/>
      <c r="Q4272" s="27"/>
      <c r="R4272" s="14"/>
      <c r="S4272" s="4"/>
      <c r="T4272" s="5"/>
      <c r="U4272" s="10"/>
      <c r="V4272" s="10"/>
      <c r="W4272" s="10"/>
      <c r="X4272" s="50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0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  <c r="EY4272" s="1"/>
      <c r="EZ4272" s="1"/>
      <c r="FA4272" s="1"/>
      <c r="FB4272" s="1"/>
      <c r="FC4272" s="1"/>
      <c r="FD4272" s="1"/>
      <c r="FE4272" s="1"/>
      <c r="FF4272" s="1"/>
      <c r="FG4272" s="1"/>
      <c r="FH4272" s="1"/>
      <c r="FI4272" s="1"/>
      <c r="FJ4272" s="1"/>
    </row>
    <row r="4273" spans="1:166" x14ac:dyDescent="0.15">
      <c r="A4273" s="65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8"/>
      <c r="M4273" s="12"/>
      <c r="N4273" s="12"/>
      <c r="O4273" s="18"/>
      <c r="P4273" s="14"/>
      <c r="Q4273" s="27"/>
      <c r="R4273" s="14"/>
      <c r="S4273" s="4"/>
      <c r="T4273" s="5"/>
      <c r="U4273" s="10"/>
      <c r="V4273" s="10"/>
      <c r="W4273" s="10"/>
      <c r="X4273" s="50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0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  <c r="EY4273" s="1"/>
      <c r="EZ4273" s="1"/>
      <c r="FA4273" s="1"/>
      <c r="FB4273" s="1"/>
      <c r="FC4273" s="1"/>
      <c r="FD4273" s="1"/>
      <c r="FE4273" s="1"/>
      <c r="FF4273" s="1"/>
      <c r="FG4273" s="1"/>
      <c r="FH4273" s="1"/>
      <c r="FI4273" s="1"/>
      <c r="FJ4273" s="1"/>
    </row>
    <row r="4274" spans="1:166" x14ac:dyDescent="0.15">
      <c r="A4274" s="65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8"/>
      <c r="M4274" s="12"/>
      <c r="N4274" s="12"/>
      <c r="O4274" s="18"/>
      <c r="P4274" s="14"/>
      <c r="Q4274" s="27"/>
      <c r="R4274" s="14"/>
      <c r="S4274" s="4"/>
      <c r="T4274" s="5"/>
      <c r="U4274" s="10"/>
      <c r="V4274" s="10"/>
      <c r="W4274" s="10"/>
      <c r="X4274" s="50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0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  <c r="EY4274" s="1"/>
      <c r="EZ4274" s="1"/>
      <c r="FA4274" s="1"/>
      <c r="FB4274" s="1"/>
      <c r="FC4274" s="1"/>
      <c r="FD4274" s="1"/>
      <c r="FE4274" s="1"/>
      <c r="FF4274" s="1"/>
      <c r="FG4274" s="1"/>
      <c r="FH4274" s="1"/>
      <c r="FI4274" s="1"/>
      <c r="FJ4274" s="1"/>
    </row>
    <row r="4275" spans="1:166" x14ac:dyDescent="0.15">
      <c r="A4275" s="65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8"/>
      <c r="M4275" s="12"/>
      <c r="N4275" s="12"/>
      <c r="O4275" s="18"/>
      <c r="P4275" s="14"/>
      <c r="Q4275" s="27"/>
      <c r="R4275" s="14"/>
      <c r="S4275" s="4"/>
      <c r="T4275" s="5"/>
      <c r="U4275" s="10"/>
      <c r="V4275" s="10"/>
      <c r="W4275" s="10"/>
      <c r="X4275" s="50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0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  <c r="EY4275" s="1"/>
      <c r="EZ4275" s="1"/>
      <c r="FA4275" s="1"/>
      <c r="FB4275" s="1"/>
      <c r="FC4275" s="1"/>
      <c r="FD4275" s="1"/>
      <c r="FE4275" s="1"/>
      <c r="FF4275" s="1"/>
      <c r="FG4275" s="1"/>
      <c r="FH4275" s="1"/>
      <c r="FI4275" s="1"/>
      <c r="FJ4275" s="1"/>
    </row>
    <row r="4276" spans="1:166" x14ac:dyDescent="0.15">
      <c r="A4276" s="65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8"/>
      <c r="M4276" s="12"/>
      <c r="N4276" s="12"/>
      <c r="O4276" s="18"/>
      <c r="P4276" s="14"/>
      <c r="Q4276" s="27"/>
      <c r="R4276" s="14"/>
      <c r="S4276" s="4"/>
      <c r="T4276" s="5"/>
      <c r="U4276" s="10"/>
      <c r="V4276" s="10"/>
      <c r="W4276" s="10"/>
      <c r="X4276" s="50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0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  <c r="EY4276" s="1"/>
      <c r="EZ4276" s="1"/>
      <c r="FA4276" s="1"/>
      <c r="FB4276" s="1"/>
      <c r="FC4276" s="1"/>
      <c r="FD4276" s="1"/>
      <c r="FE4276" s="1"/>
      <c r="FF4276" s="1"/>
      <c r="FG4276" s="1"/>
      <c r="FH4276" s="1"/>
      <c r="FI4276" s="1"/>
      <c r="FJ4276" s="1"/>
    </row>
    <row r="4277" spans="1:166" x14ac:dyDescent="0.15">
      <c r="A4277" s="65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8"/>
      <c r="M4277" s="12"/>
      <c r="N4277" s="12"/>
      <c r="O4277" s="18"/>
      <c r="P4277" s="14"/>
      <c r="Q4277" s="27"/>
      <c r="R4277" s="14"/>
      <c r="S4277" s="4"/>
      <c r="T4277" s="5"/>
      <c r="U4277" s="10"/>
      <c r="V4277" s="10"/>
      <c r="W4277" s="10"/>
      <c r="X4277" s="50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0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  <c r="EY4277" s="1"/>
      <c r="EZ4277" s="1"/>
      <c r="FA4277" s="1"/>
      <c r="FB4277" s="1"/>
      <c r="FC4277" s="1"/>
      <c r="FD4277" s="1"/>
      <c r="FE4277" s="1"/>
      <c r="FF4277" s="1"/>
      <c r="FG4277" s="1"/>
      <c r="FH4277" s="1"/>
      <c r="FI4277" s="1"/>
      <c r="FJ4277" s="1"/>
    </row>
    <row r="4278" spans="1:166" x14ac:dyDescent="0.15">
      <c r="A4278" s="65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8"/>
      <c r="M4278" s="12"/>
      <c r="N4278" s="12"/>
      <c r="O4278" s="18"/>
      <c r="P4278" s="14"/>
      <c r="Q4278" s="27"/>
      <c r="R4278" s="14"/>
      <c r="S4278" s="4"/>
      <c r="T4278" s="5"/>
      <c r="U4278" s="10"/>
      <c r="V4278" s="10"/>
      <c r="W4278" s="10"/>
      <c r="X4278" s="50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0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  <c r="EY4278" s="1"/>
      <c r="EZ4278" s="1"/>
      <c r="FA4278" s="1"/>
      <c r="FB4278" s="1"/>
      <c r="FC4278" s="1"/>
      <c r="FD4278" s="1"/>
      <c r="FE4278" s="1"/>
      <c r="FF4278" s="1"/>
      <c r="FG4278" s="1"/>
      <c r="FH4278" s="1"/>
      <c r="FI4278" s="1"/>
      <c r="FJ4278" s="1"/>
    </row>
    <row r="4279" spans="1:166" x14ac:dyDescent="0.15">
      <c r="A4279" s="65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8"/>
      <c r="M4279" s="12"/>
      <c r="N4279" s="12"/>
      <c r="O4279" s="18"/>
      <c r="P4279" s="14"/>
      <c r="Q4279" s="27"/>
      <c r="R4279" s="14"/>
      <c r="S4279" s="4"/>
      <c r="T4279" s="5"/>
      <c r="U4279" s="10"/>
      <c r="V4279" s="10"/>
      <c r="W4279" s="10"/>
      <c r="X4279" s="50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0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  <c r="EY4279" s="1"/>
      <c r="EZ4279" s="1"/>
      <c r="FA4279" s="1"/>
      <c r="FB4279" s="1"/>
      <c r="FC4279" s="1"/>
      <c r="FD4279" s="1"/>
      <c r="FE4279" s="1"/>
      <c r="FF4279" s="1"/>
      <c r="FG4279" s="1"/>
      <c r="FH4279" s="1"/>
      <c r="FI4279" s="1"/>
      <c r="FJ4279" s="1"/>
    </row>
    <row r="4280" spans="1:166" x14ac:dyDescent="0.15">
      <c r="A4280" s="65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8"/>
      <c r="M4280" s="12"/>
      <c r="N4280" s="12"/>
      <c r="O4280" s="18"/>
      <c r="P4280" s="14"/>
      <c r="Q4280" s="27"/>
      <c r="R4280" s="14"/>
      <c r="S4280" s="4"/>
      <c r="T4280" s="5"/>
      <c r="U4280" s="10"/>
      <c r="V4280" s="10"/>
      <c r="W4280" s="10"/>
      <c r="X4280" s="50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0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  <c r="EY4280" s="1"/>
      <c r="EZ4280" s="1"/>
      <c r="FA4280" s="1"/>
      <c r="FB4280" s="1"/>
      <c r="FC4280" s="1"/>
      <c r="FD4280" s="1"/>
      <c r="FE4280" s="1"/>
      <c r="FF4280" s="1"/>
      <c r="FG4280" s="1"/>
      <c r="FH4280" s="1"/>
      <c r="FI4280" s="1"/>
      <c r="FJ4280" s="1"/>
    </row>
    <row r="4281" spans="1:166" x14ac:dyDescent="0.15">
      <c r="A4281" s="65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8"/>
      <c r="M4281" s="12"/>
      <c r="N4281" s="12"/>
      <c r="O4281" s="18"/>
      <c r="P4281" s="14"/>
      <c r="Q4281" s="27"/>
      <c r="R4281" s="14"/>
      <c r="S4281" s="4"/>
      <c r="T4281" s="5"/>
      <c r="U4281" s="10"/>
      <c r="V4281" s="10"/>
      <c r="W4281" s="10"/>
      <c r="X4281" s="50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0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  <c r="EY4281" s="1"/>
      <c r="EZ4281" s="1"/>
      <c r="FA4281" s="1"/>
      <c r="FB4281" s="1"/>
      <c r="FC4281" s="1"/>
      <c r="FD4281" s="1"/>
      <c r="FE4281" s="1"/>
      <c r="FF4281" s="1"/>
      <c r="FG4281" s="1"/>
      <c r="FH4281" s="1"/>
      <c r="FI4281" s="1"/>
      <c r="FJ4281" s="1"/>
    </row>
    <row r="4282" spans="1:166" x14ac:dyDescent="0.15">
      <c r="A4282" s="65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8"/>
      <c r="M4282" s="12"/>
      <c r="N4282" s="12"/>
      <c r="O4282" s="18"/>
      <c r="P4282" s="14"/>
      <c r="Q4282" s="27"/>
      <c r="R4282" s="14"/>
      <c r="S4282" s="4"/>
      <c r="T4282" s="5"/>
      <c r="U4282" s="10"/>
      <c r="V4282" s="10"/>
      <c r="W4282" s="10"/>
      <c r="X4282" s="50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0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  <c r="EY4282" s="1"/>
      <c r="EZ4282" s="1"/>
      <c r="FA4282" s="1"/>
      <c r="FB4282" s="1"/>
      <c r="FC4282" s="1"/>
      <c r="FD4282" s="1"/>
      <c r="FE4282" s="1"/>
      <c r="FF4282" s="1"/>
      <c r="FG4282" s="1"/>
      <c r="FH4282" s="1"/>
      <c r="FI4282" s="1"/>
      <c r="FJ4282" s="1"/>
    </row>
    <row r="4283" spans="1:166" x14ac:dyDescent="0.15">
      <c r="A4283" s="65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8"/>
      <c r="M4283" s="12"/>
      <c r="N4283" s="12"/>
      <c r="O4283" s="18"/>
      <c r="P4283" s="14"/>
      <c r="Q4283" s="27"/>
      <c r="R4283" s="14"/>
      <c r="S4283" s="4"/>
      <c r="T4283" s="5"/>
      <c r="U4283" s="10"/>
      <c r="V4283" s="10"/>
      <c r="W4283" s="10"/>
      <c r="X4283" s="50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0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  <c r="EY4283" s="1"/>
      <c r="EZ4283" s="1"/>
      <c r="FA4283" s="1"/>
      <c r="FB4283" s="1"/>
      <c r="FC4283" s="1"/>
      <c r="FD4283" s="1"/>
      <c r="FE4283" s="1"/>
      <c r="FF4283" s="1"/>
      <c r="FG4283" s="1"/>
      <c r="FH4283" s="1"/>
      <c r="FI4283" s="1"/>
      <c r="FJ4283" s="1"/>
    </row>
    <row r="4284" spans="1:166" x14ac:dyDescent="0.15">
      <c r="A4284" s="65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8"/>
      <c r="M4284" s="12"/>
      <c r="N4284" s="12"/>
      <c r="O4284" s="18"/>
      <c r="P4284" s="14"/>
      <c r="Q4284" s="27"/>
      <c r="R4284" s="14"/>
      <c r="S4284" s="4"/>
      <c r="T4284" s="5"/>
      <c r="U4284" s="10"/>
      <c r="V4284" s="10"/>
      <c r="W4284" s="10"/>
      <c r="X4284" s="50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0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  <c r="EY4284" s="1"/>
      <c r="EZ4284" s="1"/>
      <c r="FA4284" s="1"/>
      <c r="FB4284" s="1"/>
      <c r="FC4284" s="1"/>
      <c r="FD4284" s="1"/>
      <c r="FE4284" s="1"/>
      <c r="FF4284" s="1"/>
      <c r="FG4284" s="1"/>
      <c r="FH4284" s="1"/>
      <c r="FI4284" s="1"/>
      <c r="FJ4284" s="1"/>
    </row>
    <row r="4285" spans="1:166" x14ac:dyDescent="0.15">
      <c r="A4285" s="65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8"/>
      <c r="M4285" s="12"/>
      <c r="N4285" s="12"/>
      <c r="O4285" s="18"/>
      <c r="P4285" s="14"/>
      <c r="Q4285" s="27"/>
      <c r="R4285" s="14"/>
      <c r="S4285" s="4"/>
      <c r="T4285" s="5"/>
      <c r="U4285" s="10"/>
      <c r="V4285" s="10"/>
      <c r="W4285" s="10"/>
      <c r="X4285" s="50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0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  <c r="EY4285" s="1"/>
      <c r="EZ4285" s="1"/>
      <c r="FA4285" s="1"/>
      <c r="FB4285" s="1"/>
      <c r="FC4285" s="1"/>
      <c r="FD4285" s="1"/>
      <c r="FE4285" s="1"/>
      <c r="FF4285" s="1"/>
      <c r="FG4285" s="1"/>
      <c r="FH4285" s="1"/>
      <c r="FI4285" s="1"/>
      <c r="FJ4285" s="1"/>
    </row>
    <row r="4286" spans="1:166" x14ac:dyDescent="0.15">
      <c r="A4286" s="65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8"/>
      <c r="M4286" s="12"/>
      <c r="N4286" s="12"/>
      <c r="O4286" s="18"/>
      <c r="P4286" s="14"/>
      <c r="Q4286" s="27"/>
      <c r="R4286" s="14"/>
      <c r="S4286" s="4"/>
      <c r="T4286" s="5"/>
      <c r="U4286" s="10"/>
      <c r="V4286" s="10"/>
      <c r="W4286" s="10"/>
      <c r="X4286" s="50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0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  <c r="EY4286" s="1"/>
      <c r="EZ4286" s="1"/>
      <c r="FA4286" s="1"/>
      <c r="FB4286" s="1"/>
      <c r="FC4286" s="1"/>
      <c r="FD4286" s="1"/>
      <c r="FE4286" s="1"/>
      <c r="FF4286" s="1"/>
      <c r="FG4286" s="1"/>
      <c r="FH4286" s="1"/>
      <c r="FI4286" s="1"/>
      <c r="FJ4286" s="1"/>
    </row>
    <row r="4287" spans="1:166" x14ac:dyDescent="0.15">
      <c r="A4287" s="65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8"/>
      <c r="M4287" s="12"/>
      <c r="N4287" s="12"/>
      <c r="O4287" s="18"/>
      <c r="P4287" s="14"/>
      <c r="Q4287" s="27"/>
      <c r="R4287" s="14"/>
      <c r="S4287" s="4"/>
      <c r="T4287" s="5"/>
      <c r="U4287" s="10"/>
      <c r="V4287" s="10"/>
      <c r="W4287" s="10"/>
      <c r="X4287" s="50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0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  <c r="EY4287" s="1"/>
      <c r="EZ4287" s="1"/>
      <c r="FA4287" s="1"/>
      <c r="FB4287" s="1"/>
      <c r="FC4287" s="1"/>
      <c r="FD4287" s="1"/>
      <c r="FE4287" s="1"/>
      <c r="FF4287" s="1"/>
      <c r="FG4287" s="1"/>
      <c r="FH4287" s="1"/>
      <c r="FI4287" s="1"/>
      <c r="FJ4287" s="1"/>
    </row>
    <row r="4288" spans="1:166" x14ac:dyDescent="0.15">
      <c r="A4288" s="65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8"/>
      <c r="M4288" s="12"/>
      <c r="N4288" s="12"/>
      <c r="O4288" s="18"/>
      <c r="P4288" s="14"/>
      <c r="Q4288" s="27"/>
      <c r="R4288" s="14"/>
      <c r="S4288" s="4"/>
      <c r="T4288" s="5"/>
      <c r="U4288" s="10"/>
      <c r="V4288" s="10"/>
      <c r="W4288" s="10"/>
      <c r="X4288" s="50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0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  <c r="EY4288" s="1"/>
      <c r="EZ4288" s="1"/>
      <c r="FA4288" s="1"/>
      <c r="FB4288" s="1"/>
      <c r="FC4288" s="1"/>
      <c r="FD4288" s="1"/>
      <c r="FE4288" s="1"/>
      <c r="FF4288" s="1"/>
      <c r="FG4288" s="1"/>
      <c r="FH4288" s="1"/>
      <c r="FI4288" s="1"/>
      <c r="FJ4288" s="1"/>
    </row>
    <row r="4289" spans="1:166" x14ac:dyDescent="0.15">
      <c r="A4289" s="65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8"/>
      <c r="M4289" s="12"/>
      <c r="N4289" s="12"/>
      <c r="O4289" s="18"/>
      <c r="P4289" s="14"/>
      <c r="Q4289" s="27"/>
      <c r="R4289" s="14"/>
      <c r="S4289" s="4"/>
      <c r="T4289" s="5"/>
      <c r="U4289" s="10"/>
      <c r="V4289" s="10"/>
      <c r="W4289" s="10"/>
      <c r="X4289" s="50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0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  <c r="EY4289" s="1"/>
      <c r="EZ4289" s="1"/>
      <c r="FA4289" s="1"/>
      <c r="FB4289" s="1"/>
      <c r="FC4289" s="1"/>
      <c r="FD4289" s="1"/>
      <c r="FE4289" s="1"/>
      <c r="FF4289" s="1"/>
      <c r="FG4289" s="1"/>
      <c r="FH4289" s="1"/>
      <c r="FI4289" s="1"/>
      <c r="FJ4289" s="1"/>
    </row>
    <row r="4290" spans="1:166" x14ac:dyDescent="0.15">
      <c r="A4290" s="65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8"/>
      <c r="M4290" s="12"/>
      <c r="N4290" s="12"/>
      <c r="O4290" s="18"/>
      <c r="P4290" s="14"/>
      <c r="Q4290" s="27"/>
      <c r="R4290" s="14"/>
      <c r="S4290" s="4"/>
      <c r="T4290" s="5"/>
      <c r="U4290" s="10"/>
      <c r="V4290" s="10"/>
      <c r="W4290" s="10"/>
      <c r="X4290" s="50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0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  <c r="EY4290" s="1"/>
      <c r="EZ4290" s="1"/>
      <c r="FA4290" s="1"/>
      <c r="FB4290" s="1"/>
      <c r="FC4290" s="1"/>
      <c r="FD4290" s="1"/>
      <c r="FE4290" s="1"/>
      <c r="FF4290" s="1"/>
      <c r="FG4290" s="1"/>
      <c r="FH4290" s="1"/>
      <c r="FI4290" s="1"/>
      <c r="FJ4290" s="1"/>
    </row>
    <row r="4291" spans="1:166" x14ac:dyDescent="0.15">
      <c r="A4291" s="65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8"/>
      <c r="M4291" s="12"/>
      <c r="N4291" s="12"/>
      <c r="O4291" s="18"/>
      <c r="P4291" s="14"/>
      <c r="Q4291" s="27"/>
      <c r="R4291" s="14"/>
      <c r="S4291" s="4"/>
      <c r="T4291" s="5"/>
      <c r="U4291" s="10"/>
      <c r="V4291" s="10"/>
      <c r="W4291" s="10"/>
      <c r="X4291" s="50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0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  <c r="EY4291" s="1"/>
      <c r="EZ4291" s="1"/>
      <c r="FA4291" s="1"/>
      <c r="FB4291" s="1"/>
      <c r="FC4291" s="1"/>
      <c r="FD4291" s="1"/>
      <c r="FE4291" s="1"/>
      <c r="FF4291" s="1"/>
      <c r="FG4291" s="1"/>
      <c r="FH4291" s="1"/>
      <c r="FI4291" s="1"/>
      <c r="FJ4291" s="1"/>
    </row>
    <row r="4292" spans="1:166" x14ac:dyDescent="0.15">
      <c r="A4292" s="65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8"/>
      <c r="M4292" s="12"/>
      <c r="N4292" s="12"/>
      <c r="O4292" s="18"/>
      <c r="P4292" s="14"/>
      <c r="Q4292" s="27"/>
      <c r="R4292" s="14"/>
      <c r="S4292" s="4"/>
      <c r="T4292" s="5"/>
      <c r="U4292" s="10"/>
      <c r="V4292" s="10"/>
      <c r="W4292" s="10"/>
      <c r="X4292" s="50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0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  <c r="EY4292" s="1"/>
      <c r="EZ4292" s="1"/>
      <c r="FA4292" s="1"/>
      <c r="FB4292" s="1"/>
      <c r="FC4292" s="1"/>
      <c r="FD4292" s="1"/>
      <c r="FE4292" s="1"/>
      <c r="FF4292" s="1"/>
      <c r="FG4292" s="1"/>
      <c r="FH4292" s="1"/>
      <c r="FI4292" s="1"/>
      <c r="FJ4292" s="1"/>
    </row>
    <row r="4293" spans="1:166" x14ac:dyDescent="0.15">
      <c r="A4293" s="65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8"/>
      <c r="M4293" s="12"/>
      <c r="N4293" s="12"/>
      <c r="O4293" s="18"/>
      <c r="P4293" s="14"/>
      <c r="Q4293" s="27"/>
      <c r="R4293" s="14"/>
      <c r="S4293" s="4"/>
      <c r="T4293" s="5"/>
      <c r="U4293" s="10"/>
      <c r="V4293" s="10"/>
      <c r="W4293" s="10"/>
      <c r="X4293" s="50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0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  <c r="EY4293" s="1"/>
      <c r="EZ4293" s="1"/>
      <c r="FA4293" s="1"/>
      <c r="FB4293" s="1"/>
      <c r="FC4293" s="1"/>
      <c r="FD4293" s="1"/>
      <c r="FE4293" s="1"/>
      <c r="FF4293" s="1"/>
      <c r="FG4293" s="1"/>
      <c r="FH4293" s="1"/>
      <c r="FI4293" s="1"/>
      <c r="FJ4293" s="1"/>
    </row>
    <row r="4294" spans="1:166" x14ac:dyDescent="0.15">
      <c r="A4294" s="65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8"/>
      <c r="M4294" s="12"/>
      <c r="N4294" s="12"/>
      <c r="O4294" s="18"/>
      <c r="P4294" s="14"/>
      <c r="Q4294" s="27"/>
      <c r="R4294" s="14"/>
      <c r="S4294" s="4"/>
      <c r="T4294" s="5"/>
      <c r="U4294" s="10"/>
      <c r="V4294" s="10"/>
      <c r="W4294" s="10"/>
      <c r="X4294" s="50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0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  <c r="EY4294" s="1"/>
      <c r="EZ4294" s="1"/>
      <c r="FA4294" s="1"/>
      <c r="FB4294" s="1"/>
      <c r="FC4294" s="1"/>
      <c r="FD4294" s="1"/>
      <c r="FE4294" s="1"/>
      <c r="FF4294" s="1"/>
      <c r="FG4294" s="1"/>
      <c r="FH4294" s="1"/>
      <c r="FI4294" s="1"/>
      <c r="FJ4294" s="1"/>
    </row>
    <row r="4295" spans="1:166" x14ac:dyDescent="0.15">
      <c r="A4295" s="65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8"/>
      <c r="M4295" s="12"/>
      <c r="N4295" s="12"/>
      <c r="O4295" s="18"/>
      <c r="P4295" s="14"/>
      <c r="Q4295" s="27"/>
      <c r="R4295" s="14"/>
      <c r="S4295" s="4"/>
      <c r="T4295" s="5"/>
      <c r="U4295" s="10"/>
      <c r="V4295" s="10"/>
      <c r="W4295" s="10"/>
      <c r="X4295" s="50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0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  <c r="EY4295" s="1"/>
      <c r="EZ4295" s="1"/>
      <c r="FA4295" s="1"/>
      <c r="FB4295" s="1"/>
      <c r="FC4295" s="1"/>
      <c r="FD4295" s="1"/>
      <c r="FE4295" s="1"/>
      <c r="FF4295" s="1"/>
      <c r="FG4295" s="1"/>
      <c r="FH4295" s="1"/>
      <c r="FI4295" s="1"/>
      <c r="FJ4295" s="1"/>
    </row>
    <row r="4296" spans="1:166" x14ac:dyDescent="0.15">
      <c r="A4296" s="65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8"/>
      <c r="M4296" s="12"/>
      <c r="N4296" s="12"/>
      <c r="O4296" s="18"/>
      <c r="P4296" s="14"/>
      <c r="Q4296" s="27"/>
      <c r="R4296" s="14"/>
      <c r="S4296" s="4"/>
      <c r="T4296" s="5"/>
      <c r="U4296" s="10"/>
      <c r="V4296" s="10"/>
      <c r="W4296" s="10"/>
      <c r="X4296" s="50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0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  <c r="EY4296" s="1"/>
      <c r="EZ4296" s="1"/>
      <c r="FA4296" s="1"/>
      <c r="FB4296" s="1"/>
      <c r="FC4296" s="1"/>
      <c r="FD4296" s="1"/>
      <c r="FE4296" s="1"/>
      <c r="FF4296" s="1"/>
      <c r="FG4296" s="1"/>
      <c r="FH4296" s="1"/>
      <c r="FI4296" s="1"/>
      <c r="FJ4296" s="1"/>
    </row>
    <row r="4297" spans="1:166" x14ac:dyDescent="0.15">
      <c r="A4297" s="65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8"/>
      <c r="M4297" s="12"/>
      <c r="N4297" s="12"/>
      <c r="O4297" s="18"/>
      <c r="P4297" s="14"/>
      <c r="Q4297" s="27"/>
      <c r="R4297" s="14"/>
      <c r="S4297" s="4"/>
      <c r="T4297" s="5"/>
      <c r="U4297" s="10"/>
      <c r="V4297" s="10"/>
      <c r="W4297" s="10"/>
      <c r="X4297" s="50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0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  <c r="EY4297" s="1"/>
      <c r="EZ4297" s="1"/>
      <c r="FA4297" s="1"/>
      <c r="FB4297" s="1"/>
      <c r="FC4297" s="1"/>
      <c r="FD4297" s="1"/>
      <c r="FE4297" s="1"/>
      <c r="FF4297" s="1"/>
      <c r="FG4297" s="1"/>
      <c r="FH4297" s="1"/>
      <c r="FI4297" s="1"/>
      <c r="FJ4297" s="1"/>
    </row>
    <row r="4298" spans="1:166" x14ac:dyDescent="0.15">
      <c r="A4298" s="65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8"/>
      <c r="M4298" s="12"/>
      <c r="N4298" s="12"/>
      <c r="O4298" s="18"/>
      <c r="P4298" s="14"/>
      <c r="Q4298" s="27"/>
      <c r="R4298" s="14"/>
      <c r="S4298" s="4"/>
      <c r="T4298" s="5"/>
      <c r="U4298" s="10"/>
      <c r="V4298" s="10"/>
      <c r="W4298" s="10"/>
      <c r="X4298" s="50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0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  <c r="EY4298" s="1"/>
      <c r="EZ4298" s="1"/>
      <c r="FA4298" s="1"/>
      <c r="FB4298" s="1"/>
      <c r="FC4298" s="1"/>
      <c r="FD4298" s="1"/>
      <c r="FE4298" s="1"/>
      <c r="FF4298" s="1"/>
      <c r="FG4298" s="1"/>
      <c r="FH4298" s="1"/>
      <c r="FI4298" s="1"/>
      <c r="FJ4298" s="1"/>
    </row>
    <row r="4299" spans="1:166" x14ac:dyDescent="0.15">
      <c r="A4299" s="65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8"/>
      <c r="M4299" s="12"/>
      <c r="N4299" s="12"/>
      <c r="O4299" s="18"/>
      <c r="P4299" s="14"/>
      <c r="Q4299" s="27"/>
      <c r="R4299" s="14"/>
      <c r="S4299" s="4"/>
      <c r="T4299" s="5"/>
      <c r="U4299" s="10"/>
      <c r="V4299" s="10"/>
      <c r="W4299" s="10"/>
      <c r="X4299" s="50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0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  <c r="EY4299" s="1"/>
      <c r="EZ4299" s="1"/>
      <c r="FA4299" s="1"/>
      <c r="FB4299" s="1"/>
      <c r="FC4299" s="1"/>
      <c r="FD4299" s="1"/>
      <c r="FE4299" s="1"/>
      <c r="FF4299" s="1"/>
      <c r="FG4299" s="1"/>
      <c r="FH4299" s="1"/>
      <c r="FI4299" s="1"/>
      <c r="FJ4299" s="1"/>
    </row>
    <row r="4300" spans="1:166" x14ac:dyDescent="0.15">
      <c r="A4300" s="65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8"/>
      <c r="M4300" s="12"/>
      <c r="N4300" s="12"/>
      <c r="O4300" s="18"/>
      <c r="P4300" s="14"/>
      <c r="Q4300" s="27"/>
      <c r="R4300" s="14"/>
      <c r="S4300" s="4"/>
      <c r="T4300" s="5"/>
      <c r="U4300" s="10"/>
      <c r="V4300" s="10"/>
      <c r="W4300" s="10"/>
      <c r="X4300" s="50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0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  <c r="EY4300" s="1"/>
      <c r="EZ4300" s="1"/>
      <c r="FA4300" s="1"/>
      <c r="FB4300" s="1"/>
      <c r="FC4300" s="1"/>
      <c r="FD4300" s="1"/>
      <c r="FE4300" s="1"/>
      <c r="FF4300" s="1"/>
      <c r="FG4300" s="1"/>
      <c r="FH4300" s="1"/>
      <c r="FI4300" s="1"/>
      <c r="FJ4300" s="1"/>
    </row>
    <row r="4301" spans="1:166" x14ac:dyDescent="0.15">
      <c r="A4301" s="65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8"/>
      <c r="M4301" s="12"/>
      <c r="N4301" s="12"/>
      <c r="O4301" s="18"/>
      <c r="P4301" s="14"/>
      <c r="Q4301" s="27"/>
      <c r="R4301" s="14"/>
      <c r="S4301" s="4"/>
      <c r="T4301" s="5"/>
      <c r="U4301" s="10"/>
      <c r="V4301" s="10"/>
      <c r="W4301" s="10"/>
      <c r="X4301" s="50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0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  <c r="EY4301" s="1"/>
      <c r="EZ4301" s="1"/>
      <c r="FA4301" s="1"/>
      <c r="FB4301" s="1"/>
      <c r="FC4301" s="1"/>
      <c r="FD4301" s="1"/>
      <c r="FE4301" s="1"/>
      <c r="FF4301" s="1"/>
      <c r="FG4301" s="1"/>
      <c r="FH4301" s="1"/>
      <c r="FI4301" s="1"/>
      <c r="FJ4301" s="1"/>
    </row>
    <row r="4302" spans="1:166" x14ac:dyDescent="0.15">
      <c r="A4302" s="65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8"/>
      <c r="M4302" s="12"/>
      <c r="N4302" s="12"/>
      <c r="O4302" s="18"/>
      <c r="P4302" s="14"/>
      <c r="Q4302" s="27"/>
      <c r="R4302" s="14"/>
      <c r="S4302" s="4"/>
      <c r="T4302" s="5"/>
      <c r="U4302" s="10"/>
      <c r="V4302" s="10"/>
      <c r="W4302" s="10"/>
      <c r="X4302" s="50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0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  <c r="EY4302" s="1"/>
      <c r="EZ4302" s="1"/>
      <c r="FA4302" s="1"/>
      <c r="FB4302" s="1"/>
      <c r="FC4302" s="1"/>
      <c r="FD4302" s="1"/>
      <c r="FE4302" s="1"/>
      <c r="FF4302" s="1"/>
      <c r="FG4302" s="1"/>
      <c r="FH4302" s="1"/>
      <c r="FI4302" s="1"/>
      <c r="FJ4302" s="1"/>
    </row>
    <row r="4303" spans="1:166" x14ac:dyDescent="0.15">
      <c r="A4303" s="65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8"/>
      <c r="M4303" s="12"/>
      <c r="N4303" s="12"/>
      <c r="O4303" s="18"/>
      <c r="P4303" s="14"/>
      <c r="Q4303" s="27"/>
      <c r="R4303" s="14"/>
      <c r="S4303" s="4"/>
      <c r="T4303" s="5"/>
      <c r="U4303" s="10"/>
      <c r="V4303" s="10"/>
      <c r="W4303" s="10"/>
      <c r="X4303" s="50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0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  <c r="EY4303" s="1"/>
      <c r="EZ4303" s="1"/>
      <c r="FA4303" s="1"/>
      <c r="FB4303" s="1"/>
      <c r="FC4303" s="1"/>
      <c r="FD4303" s="1"/>
      <c r="FE4303" s="1"/>
      <c r="FF4303" s="1"/>
      <c r="FG4303" s="1"/>
      <c r="FH4303" s="1"/>
      <c r="FI4303" s="1"/>
      <c r="FJ4303" s="1"/>
    </row>
    <row r="4304" spans="1:166" x14ac:dyDescent="0.15">
      <c r="A4304" s="65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8"/>
      <c r="M4304" s="12"/>
      <c r="N4304" s="12"/>
      <c r="O4304" s="18"/>
      <c r="P4304" s="14"/>
      <c r="Q4304" s="27"/>
      <c r="R4304" s="14"/>
      <c r="S4304" s="4"/>
      <c r="T4304" s="5"/>
      <c r="U4304" s="10"/>
      <c r="V4304" s="10"/>
      <c r="W4304" s="10"/>
      <c r="X4304" s="50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0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  <c r="EY4304" s="1"/>
      <c r="EZ4304" s="1"/>
      <c r="FA4304" s="1"/>
      <c r="FB4304" s="1"/>
      <c r="FC4304" s="1"/>
      <c r="FD4304" s="1"/>
      <c r="FE4304" s="1"/>
      <c r="FF4304" s="1"/>
      <c r="FG4304" s="1"/>
      <c r="FH4304" s="1"/>
      <c r="FI4304" s="1"/>
      <c r="FJ4304" s="1"/>
    </row>
    <row r="4305" spans="1:166" x14ac:dyDescent="0.15">
      <c r="A4305" s="65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8"/>
      <c r="M4305" s="12"/>
      <c r="N4305" s="12"/>
      <c r="O4305" s="18"/>
      <c r="P4305" s="14"/>
      <c r="Q4305" s="27"/>
      <c r="R4305" s="14"/>
      <c r="S4305" s="4"/>
      <c r="T4305" s="5"/>
      <c r="U4305" s="10"/>
      <c r="V4305" s="10"/>
      <c r="W4305" s="10"/>
      <c r="X4305" s="50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0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  <c r="EY4305" s="1"/>
      <c r="EZ4305" s="1"/>
      <c r="FA4305" s="1"/>
      <c r="FB4305" s="1"/>
      <c r="FC4305" s="1"/>
      <c r="FD4305" s="1"/>
      <c r="FE4305" s="1"/>
      <c r="FF4305" s="1"/>
      <c r="FG4305" s="1"/>
      <c r="FH4305" s="1"/>
      <c r="FI4305" s="1"/>
      <c r="FJ4305" s="1"/>
    </row>
    <row r="4306" spans="1:166" x14ac:dyDescent="0.15">
      <c r="A4306" s="65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8"/>
      <c r="M4306" s="12"/>
      <c r="N4306" s="12"/>
      <c r="O4306" s="18"/>
      <c r="P4306" s="14"/>
      <c r="Q4306" s="27"/>
      <c r="R4306" s="14"/>
      <c r="S4306" s="4"/>
      <c r="T4306" s="5"/>
      <c r="U4306" s="10"/>
      <c r="V4306" s="10"/>
      <c r="W4306" s="10"/>
      <c r="X4306" s="50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0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  <c r="EY4306" s="1"/>
      <c r="EZ4306" s="1"/>
      <c r="FA4306" s="1"/>
      <c r="FB4306" s="1"/>
      <c r="FC4306" s="1"/>
      <c r="FD4306" s="1"/>
      <c r="FE4306" s="1"/>
      <c r="FF4306" s="1"/>
      <c r="FG4306" s="1"/>
      <c r="FH4306" s="1"/>
      <c r="FI4306" s="1"/>
      <c r="FJ4306" s="1"/>
    </row>
    <row r="4307" spans="1:166" x14ac:dyDescent="0.15">
      <c r="A4307" s="65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8"/>
      <c r="M4307" s="12"/>
      <c r="N4307" s="12"/>
      <c r="O4307" s="18"/>
      <c r="P4307" s="14"/>
      <c r="Q4307" s="27"/>
      <c r="R4307" s="14"/>
      <c r="S4307" s="4"/>
      <c r="T4307" s="5"/>
      <c r="U4307" s="10"/>
      <c r="V4307" s="10"/>
      <c r="W4307" s="10"/>
      <c r="X4307" s="50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0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  <c r="EY4307" s="1"/>
      <c r="EZ4307" s="1"/>
      <c r="FA4307" s="1"/>
      <c r="FB4307" s="1"/>
      <c r="FC4307" s="1"/>
      <c r="FD4307" s="1"/>
      <c r="FE4307" s="1"/>
      <c r="FF4307" s="1"/>
      <c r="FG4307" s="1"/>
      <c r="FH4307" s="1"/>
      <c r="FI4307" s="1"/>
      <c r="FJ4307" s="1"/>
    </row>
    <row r="4308" spans="1:166" x14ac:dyDescent="0.15">
      <c r="A4308" s="65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8"/>
      <c r="M4308" s="12"/>
      <c r="N4308" s="12"/>
      <c r="O4308" s="18"/>
      <c r="P4308" s="14"/>
      <c r="Q4308" s="27"/>
      <c r="R4308" s="14"/>
      <c r="S4308" s="4"/>
      <c r="T4308" s="5"/>
      <c r="U4308" s="10"/>
      <c r="V4308" s="10"/>
      <c r="W4308" s="10"/>
      <c r="X4308" s="50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0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  <c r="EY4308" s="1"/>
      <c r="EZ4308" s="1"/>
      <c r="FA4308" s="1"/>
      <c r="FB4308" s="1"/>
      <c r="FC4308" s="1"/>
      <c r="FD4308" s="1"/>
      <c r="FE4308" s="1"/>
      <c r="FF4308" s="1"/>
      <c r="FG4308" s="1"/>
      <c r="FH4308" s="1"/>
      <c r="FI4308" s="1"/>
      <c r="FJ4308" s="1"/>
    </row>
    <row r="4309" spans="1:166" x14ac:dyDescent="0.15">
      <c r="A4309" s="65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8"/>
      <c r="M4309" s="12"/>
      <c r="N4309" s="12"/>
      <c r="O4309" s="18"/>
      <c r="P4309" s="14"/>
      <c r="Q4309" s="27"/>
      <c r="R4309" s="14"/>
      <c r="S4309" s="4"/>
      <c r="T4309" s="5"/>
      <c r="U4309" s="10"/>
      <c r="V4309" s="10"/>
      <c r="W4309" s="10"/>
      <c r="X4309" s="50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0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  <c r="EY4309" s="1"/>
      <c r="EZ4309" s="1"/>
      <c r="FA4309" s="1"/>
      <c r="FB4309" s="1"/>
      <c r="FC4309" s="1"/>
      <c r="FD4309" s="1"/>
      <c r="FE4309" s="1"/>
      <c r="FF4309" s="1"/>
      <c r="FG4309" s="1"/>
      <c r="FH4309" s="1"/>
      <c r="FI4309" s="1"/>
      <c r="FJ4309" s="1"/>
    </row>
    <row r="4310" spans="1:166" x14ac:dyDescent="0.15">
      <c r="A4310" s="65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8"/>
      <c r="M4310" s="12"/>
      <c r="N4310" s="12"/>
      <c r="O4310" s="18"/>
      <c r="P4310" s="14"/>
      <c r="Q4310" s="27"/>
      <c r="R4310" s="14"/>
      <c r="S4310" s="4"/>
      <c r="T4310" s="5"/>
      <c r="U4310" s="10"/>
      <c r="V4310" s="10"/>
      <c r="W4310" s="10"/>
      <c r="X4310" s="50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0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  <c r="EY4310" s="1"/>
      <c r="EZ4310" s="1"/>
      <c r="FA4310" s="1"/>
      <c r="FB4310" s="1"/>
      <c r="FC4310" s="1"/>
      <c r="FD4310" s="1"/>
      <c r="FE4310" s="1"/>
      <c r="FF4310" s="1"/>
      <c r="FG4310" s="1"/>
      <c r="FH4310" s="1"/>
      <c r="FI4310" s="1"/>
      <c r="FJ4310" s="1"/>
    </row>
    <row r="4311" spans="1:166" x14ac:dyDescent="0.15">
      <c r="A4311" s="65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8"/>
      <c r="M4311" s="12"/>
      <c r="N4311" s="12"/>
      <c r="O4311" s="18"/>
      <c r="P4311" s="14"/>
      <c r="Q4311" s="27"/>
      <c r="R4311" s="14"/>
      <c r="S4311" s="4"/>
      <c r="T4311" s="5"/>
      <c r="U4311" s="10"/>
      <c r="V4311" s="10"/>
      <c r="W4311" s="10"/>
      <c r="X4311" s="50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0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  <c r="EY4311" s="1"/>
      <c r="EZ4311" s="1"/>
      <c r="FA4311" s="1"/>
      <c r="FB4311" s="1"/>
      <c r="FC4311" s="1"/>
      <c r="FD4311" s="1"/>
      <c r="FE4311" s="1"/>
      <c r="FF4311" s="1"/>
      <c r="FG4311" s="1"/>
      <c r="FH4311" s="1"/>
      <c r="FI4311" s="1"/>
      <c r="FJ4311" s="1"/>
    </row>
    <row r="4312" spans="1:166" x14ac:dyDescent="0.15">
      <c r="A4312" s="65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8"/>
      <c r="M4312" s="12"/>
      <c r="N4312" s="12"/>
      <c r="O4312" s="18"/>
      <c r="P4312" s="14"/>
      <c r="Q4312" s="27"/>
      <c r="R4312" s="14"/>
      <c r="S4312" s="4"/>
      <c r="T4312" s="5"/>
      <c r="U4312" s="10"/>
      <c r="V4312" s="10"/>
      <c r="W4312" s="10"/>
      <c r="X4312" s="50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0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  <c r="EY4312" s="1"/>
      <c r="EZ4312" s="1"/>
      <c r="FA4312" s="1"/>
      <c r="FB4312" s="1"/>
      <c r="FC4312" s="1"/>
      <c r="FD4312" s="1"/>
      <c r="FE4312" s="1"/>
      <c r="FF4312" s="1"/>
      <c r="FG4312" s="1"/>
      <c r="FH4312" s="1"/>
      <c r="FI4312" s="1"/>
      <c r="FJ4312" s="1"/>
    </row>
    <row r="4313" spans="1:166" x14ac:dyDescent="0.15">
      <c r="A4313" s="65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8"/>
      <c r="M4313" s="12"/>
      <c r="N4313" s="12"/>
      <c r="O4313" s="18"/>
      <c r="P4313" s="14"/>
      <c r="Q4313" s="27"/>
      <c r="R4313" s="14"/>
      <c r="S4313" s="4"/>
      <c r="T4313" s="5"/>
      <c r="U4313" s="10"/>
      <c r="V4313" s="10"/>
      <c r="W4313" s="10"/>
      <c r="X4313" s="50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0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  <c r="EY4313" s="1"/>
      <c r="EZ4313" s="1"/>
      <c r="FA4313" s="1"/>
      <c r="FB4313" s="1"/>
      <c r="FC4313" s="1"/>
      <c r="FD4313" s="1"/>
      <c r="FE4313" s="1"/>
      <c r="FF4313" s="1"/>
      <c r="FG4313" s="1"/>
      <c r="FH4313" s="1"/>
      <c r="FI4313" s="1"/>
      <c r="FJ4313" s="1"/>
    </row>
    <row r="4314" spans="1:166" x14ac:dyDescent="0.15">
      <c r="A4314" s="65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8"/>
      <c r="M4314" s="12"/>
      <c r="N4314" s="12"/>
      <c r="O4314" s="18"/>
      <c r="P4314" s="14"/>
      <c r="Q4314" s="27"/>
      <c r="R4314" s="14"/>
      <c r="S4314" s="4"/>
      <c r="T4314" s="5"/>
      <c r="U4314" s="10"/>
      <c r="V4314" s="10"/>
      <c r="W4314" s="10"/>
      <c r="X4314" s="50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0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  <c r="EY4314" s="1"/>
      <c r="EZ4314" s="1"/>
      <c r="FA4314" s="1"/>
      <c r="FB4314" s="1"/>
      <c r="FC4314" s="1"/>
      <c r="FD4314" s="1"/>
      <c r="FE4314" s="1"/>
      <c r="FF4314" s="1"/>
      <c r="FG4314" s="1"/>
      <c r="FH4314" s="1"/>
      <c r="FI4314" s="1"/>
      <c r="FJ4314" s="1"/>
    </row>
    <row r="4315" spans="1:166" x14ac:dyDescent="0.15">
      <c r="A4315" s="65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8"/>
      <c r="M4315" s="12"/>
      <c r="N4315" s="12"/>
      <c r="O4315" s="18"/>
      <c r="P4315" s="14"/>
      <c r="Q4315" s="27"/>
      <c r="R4315" s="14"/>
      <c r="S4315" s="4"/>
      <c r="T4315" s="5"/>
      <c r="U4315" s="10"/>
      <c r="V4315" s="10"/>
      <c r="W4315" s="10"/>
      <c r="X4315" s="50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0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  <c r="EY4315" s="1"/>
      <c r="EZ4315" s="1"/>
      <c r="FA4315" s="1"/>
      <c r="FB4315" s="1"/>
      <c r="FC4315" s="1"/>
      <c r="FD4315" s="1"/>
      <c r="FE4315" s="1"/>
      <c r="FF4315" s="1"/>
      <c r="FG4315" s="1"/>
      <c r="FH4315" s="1"/>
      <c r="FI4315" s="1"/>
      <c r="FJ4315" s="1"/>
    </row>
    <row r="4316" spans="1:166" x14ac:dyDescent="0.15">
      <c r="A4316" s="65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8"/>
      <c r="M4316" s="12"/>
      <c r="N4316" s="12"/>
      <c r="O4316" s="18"/>
      <c r="P4316" s="14"/>
      <c r="Q4316" s="27"/>
      <c r="R4316" s="14"/>
      <c r="S4316" s="4"/>
      <c r="T4316" s="5"/>
      <c r="U4316" s="10"/>
      <c r="V4316" s="10"/>
      <c r="W4316" s="10"/>
      <c r="X4316" s="50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0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  <c r="EY4316" s="1"/>
      <c r="EZ4316" s="1"/>
      <c r="FA4316" s="1"/>
      <c r="FB4316" s="1"/>
      <c r="FC4316" s="1"/>
      <c r="FD4316" s="1"/>
      <c r="FE4316" s="1"/>
      <c r="FF4316" s="1"/>
      <c r="FG4316" s="1"/>
      <c r="FH4316" s="1"/>
      <c r="FI4316" s="1"/>
      <c r="FJ4316" s="1"/>
    </row>
    <row r="4317" spans="1:166" x14ac:dyDescent="0.15">
      <c r="A4317" s="65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8"/>
      <c r="M4317" s="12"/>
      <c r="N4317" s="12"/>
      <c r="O4317" s="18"/>
      <c r="P4317" s="14"/>
      <c r="Q4317" s="27"/>
      <c r="R4317" s="14"/>
      <c r="S4317" s="4"/>
      <c r="T4317" s="5"/>
      <c r="U4317" s="10"/>
      <c r="V4317" s="10"/>
      <c r="W4317" s="10"/>
      <c r="X4317" s="50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0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  <c r="EY4317" s="1"/>
      <c r="EZ4317" s="1"/>
      <c r="FA4317" s="1"/>
      <c r="FB4317" s="1"/>
      <c r="FC4317" s="1"/>
      <c r="FD4317" s="1"/>
      <c r="FE4317" s="1"/>
      <c r="FF4317" s="1"/>
      <c r="FG4317" s="1"/>
      <c r="FH4317" s="1"/>
      <c r="FI4317" s="1"/>
      <c r="FJ4317" s="1"/>
    </row>
    <row r="4318" spans="1:166" x14ac:dyDescent="0.15">
      <c r="A4318" s="65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8"/>
      <c r="M4318" s="12"/>
      <c r="N4318" s="12"/>
      <c r="O4318" s="18"/>
      <c r="P4318" s="14"/>
      <c r="Q4318" s="27"/>
      <c r="R4318" s="14"/>
      <c r="S4318" s="4"/>
      <c r="T4318" s="5"/>
      <c r="U4318" s="10"/>
      <c r="V4318" s="10"/>
      <c r="W4318" s="10"/>
      <c r="X4318" s="50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0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  <c r="EY4318" s="1"/>
      <c r="EZ4318" s="1"/>
      <c r="FA4318" s="1"/>
      <c r="FB4318" s="1"/>
      <c r="FC4318" s="1"/>
      <c r="FD4318" s="1"/>
      <c r="FE4318" s="1"/>
      <c r="FF4318" s="1"/>
      <c r="FG4318" s="1"/>
      <c r="FH4318" s="1"/>
      <c r="FI4318" s="1"/>
      <c r="FJ4318" s="1"/>
    </row>
    <row r="4319" spans="1:166" x14ac:dyDescent="0.15">
      <c r="A4319" s="65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8"/>
      <c r="M4319" s="12"/>
      <c r="N4319" s="12"/>
      <c r="O4319" s="18"/>
      <c r="P4319" s="14"/>
      <c r="Q4319" s="27"/>
      <c r="R4319" s="14"/>
      <c r="S4319" s="4"/>
      <c r="T4319" s="5"/>
      <c r="U4319" s="10"/>
      <c r="V4319" s="10"/>
      <c r="W4319" s="10"/>
      <c r="X4319" s="50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0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  <c r="EY4319" s="1"/>
      <c r="EZ4319" s="1"/>
      <c r="FA4319" s="1"/>
      <c r="FB4319" s="1"/>
      <c r="FC4319" s="1"/>
      <c r="FD4319" s="1"/>
      <c r="FE4319" s="1"/>
      <c r="FF4319" s="1"/>
      <c r="FG4319" s="1"/>
      <c r="FH4319" s="1"/>
      <c r="FI4319" s="1"/>
      <c r="FJ4319" s="1"/>
    </row>
    <row r="4320" spans="1:166" x14ac:dyDescent="0.15">
      <c r="A4320" s="65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8"/>
      <c r="M4320" s="12"/>
      <c r="N4320" s="12"/>
      <c r="O4320" s="18"/>
      <c r="P4320" s="14"/>
      <c r="Q4320" s="27"/>
      <c r="R4320" s="14"/>
      <c r="S4320" s="4"/>
      <c r="T4320" s="5"/>
      <c r="U4320" s="10"/>
      <c r="V4320" s="10"/>
      <c r="W4320" s="10"/>
      <c r="X4320" s="50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0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  <c r="EY4320" s="1"/>
      <c r="EZ4320" s="1"/>
      <c r="FA4320" s="1"/>
      <c r="FB4320" s="1"/>
      <c r="FC4320" s="1"/>
      <c r="FD4320" s="1"/>
      <c r="FE4320" s="1"/>
      <c r="FF4320" s="1"/>
      <c r="FG4320" s="1"/>
      <c r="FH4320" s="1"/>
      <c r="FI4320" s="1"/>
      <c r="FJ4320" s="1"/>
    </row>
    <row r="4321" spans="1:166" x14ac:dyDescent="0.15">
      <c r="A4321" s="65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8"/>
      <c r="M4321" s="12"/>
      <c r="N4321" s="12"/>
      <c r="O4321" s="18"/>
      <c r="P4321" s="14"/>
      <c r="Q4321" s="27"/>
      <c r="R4321" s="14"/>
      <c r="S4321" s="4"/>
      <c r="T4321" s="5"/>
      <c r="U4321" s="10"/>
      <c r="V4321" s="10"/>
      <c r="W4321" s="10"/>
      <c r="X4321" s="50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0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  <c r="EY4321" s="1"/>
      <c r="EZ4321" s="1"/>
      <c r="FA4321" s="1"/>
      <c r="FB4321" s="1"/>
      <c r="FC4321" s="1"/>
      <c r="FD4321" s="1"/>
      <c r="FE4321" s="1"/>
      <c r="FF4321" s="1"/>
      <c r="FG4321" s="1"/>
      <c r="FH4321" s="1"/>
      <c r="FI4321" s="1"/>
      <c r="FJ4321" s="1"/>
    </row>
    <row r="4322" spans="1:166" x14ac:dyDescent="0.15">
      <c r="A4322" s="65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8"/>
      <c r="M4322" s="12"/>
      <c r="N4322" s="12"/>
      <c r="O4322" s="18"/>
      <c r="P4322" s="14"/>
      <c r="Q4322" s="27"/>
      <c r="R4322" s="14"/>
      <c r="S4322" s="4"/>
      <c r="T4322" s="5"/>
      <c r="U4322" s="10"/>
      <c r="V4322" s="10"/>
      <c r="W4322" s="10"/>
      <c r="X4322" s="50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0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  <c r="EY4322" s="1"/>
      <c r="EZ4322" s="1"/>
      <c r="FA4322" s="1"/>
      <c r="FB4322" s="1"/>
      <c r="FC4322" s="1"/>
      <c r="FD4322" s="1"/>
      <c r="FE4322" s="1"/>
      <c r="FF4322" s="1"/>
      <c r="FG4322" s="1"/>
      <c r="FH4322" s="1"/>
      <c r="FI4322" s="1"/>
      <c r="FJ4322" s="1"/>
    </row>
    <row r="4323" spans="1:166" x14ac:dyDescent="0.15">
      <c r="A4323" s="65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8"/>
      <c r="M4323" s="12"/>
      <c r="N4323" s="12"/>
      <c r="O4323" s="18"/>
      <c r="P4323" s="14"/>
      <c r="Q4323" s="27"/>
      <c r="R4323" s="14"/>
      <c r="S4323" s="4"/>
      <c r="T4323" s="5"/>
      <c r="U4323" s="10"/>
      <c r="V4323" s="10"/>
      <c r="W4323" s="10"/>
      <c r="X4323" s="50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0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  <c r="EY4323" s="1"/>
      <c r="EZ4323" s="1"/>
      <c r="FA4323" s="1"/>
      <c r="FB4323" s="1"/>
      <c r="FC4323" s="1"/>
      <c r="FD4323" s="1"/>
      <c r="FE4323" s="1"/>
      <c r="FF4323" s="1"/>
      <c r="FG4323" s="1"/>
      <c r="FH4323" s="1"/>
      <c r="FI4323" s="1"/>
      <c r="FJ4323" s="1"/>
    </row>
    <row r="4324" spans="1:166" x14ac:dyDescent="0.15">
      <c r="A4324" s="65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8"/>
      <c r="M4324" s="12"/>
      <c r="N4324" s="12"/>
      <c r="O4324" s="18"/>
      <c r="P4324" s="14"/>
      <c r="Q4324" s="27"/>
      <c r="R4324" s="14"/>
      <c r="S4324" s="4"/>
      <c r="T4324" s="5"/>
      <c r="U4324" s="10"/>
      <c r="V4324" s="10"/>
      <c r="W4324" s="10"/>
      <c r="X4324" s="50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0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  <c r="EY4324" s="1"/>
      <c r="EZ4324" s="1"/>
      <c r="FA4324" s="1"/>
      <c r="FB4324" s="1"/>
      <c r="FC4324" s="1"/>
      <c r="FD4324" s="1"/>
      <c r="FE4324" s="1"/>
      <c r="FF4324" s="1"/>
      <c r="FG4324" s="1"/>
      <c r="FH4324" s="1"/>
      <c r="FI4324" s="1"/>
      <c r="FJ4324" s="1"/>
    </row>
    <row r="4325" spans="1:166" x14ac:dyDescent="0.15">
      <c r="A4325" s="65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8"/>
      <c r="M4325" s="12"/>
      <c r="N4325" s="12"/>
      <c r="O4325" s="18"/>
      <c r="P4325" s="14"/>
      <c r="Q4325" s="27"/>
      <c r="R4325" s="14"/>
      <c r="S4325" s="4"/>
      <c r="T4325" s="5"/>
      <c r="U4325" s="10"/>
      <c r="V4325" s="10"/>
      <c r="W4325" s="10"/>
      <c r="X4325" s="50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0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  <c r="EY4325" s="1"/>
      <c r="EZ4325" s="1"/>
      <c r="FA4325" s="1"/>
      <c r="FB4325" s="1"/>
      <c r="FC4325" s="1"/>
      <c r="FD4325" s="1"/>
      <c r="FE4325" s="1"/>
      <c r="FF4325" s="1"/>
      <c r="FG4325" s="1"/>
      <c r="FH4325" s="1"/>
      <c r="FI4325" s="1"/>
      <c r="FJ4325" s="1"/>
    </row>
    <row r="4326" spans="1:166" x14ac:dyDescent="0.15">
      <c r="A4326" s="65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8"/>
      <c r="M4326" s="12"/>
      <c r="N4326" s="12"/>
      <c r="O4326" s="18"/>
      <c r="P4326" s="14"/>
      <c r="Q4326" s="27"/>
      <c r="R4326" s="14"/>
      <c r="S4326" s="4"/>
      <c r="T4326" s="5"/>
      <c r="U4326" s="10"/>
      <c r="V4326" s="10"/>
      <c r="W4326" s="10"/>
      <c r="X4326" s="50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0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  <c r="EY4326" s="1"/>
      <c r="EZ4326" s="1"/>
      <c r="FA4326" s="1"/>
      <c r="FB4326" s="1"/>
      <c r="FC4326" s="1"/>
      <c r="FD4326" s="1"/>
      <c r="FE4326" s="1"/>
      <c r="FF4326" s="1"/>
      <c r="FG4326" s="1"/>
      <c r="FH4326" s="1"/>
      <c r="FI4326" s="1"/>
      <c r="FJ4326" s="1"/>
    </row>
    <row r="4327" spans="1:166" x14ac:dyDescent="0.15">
      <c r="A4327" s="65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8"/>
      <c r="M4327" s="12"/>
      <c r="N4327" s="12"/>
      <c r="O4327" s="18"/>
      <c r="P4327" s="14"/>
      <c r="Q4327" s="27"/>
      <c r="R4327" s="14"/>
      <c r="S4327" s="4"/>
      <c r="T4327" s="5"/>
      <c r="U4327" s="10"/>
      <c r="V4327" s="10"/>
      <c r="W4327" s="10"/>
      <c r="X4327" s="50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0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  <c r="EY4327" s="1"/>
      <c r="EZ4327" s="1"/>
      <c r="FA4327" s="1"/>
      <c r="FB4327" s="1"/>
      <c r="FC4327" s="1"/>
      <c r="FD4327" s="1"/>
      <c r="FE4327" s="1"/>
      <c r="FF4327" s="1"/>
      <c r="FG4327" s="1"/>
      <c r="FH4327" s="1"/>
      <c r="FI4327" s="1"/>
      <c r="FJ4327" s="1"/>
    </row>
    <row r="4328" spans="1:166" x14ac:dyDescent="0.15">
      <c r="A4328" s="65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8"/>
      <c r="M4328" s="12"/>
      <c r="N4328" s="12"/>
      <c r="O4328" s="18"/>
      <c r="P4328" s="14"/>
      <c r="Q4328" s="27"/>
      <c r="R4328" s="14"/>
      <c r="S4328" s="4"/>
      <c r="T4328" s="5"/>
      <c r="U4328" s="10"/>
      <c r="V4328" s="10"/>
      <c r="W4328" s="10"/>
      <c r="X4328" s="50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0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  <c r="EY4328" s="1"/>
      <c r="EZ4328" s="1"/>
      <c r="FA4328" s="1"/>
      <c r="FB4328" s="1"/>
      <c r="FC4328" s="1"/>
      <c r="FD4328" s="1"/>
      <c r="FE4328" s="1"/>
      <c r="FF4328" s="1"/>
      <c r="FG4328" s="1"/>
      <c r="FH4328" s="1"/>
      <c r="FI4328" s="1"/>
      <c r="FJ4328" s="1"/>
    </row>
    <row r="4329" spans="1:166" x14ac:dyDescent="0.15">
      <c r="A4329" s="65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8"/>
      <c r="M4329" s="12"/>
      <c r="N4329" s="12"/>
      <c r="O4329" s="18"/>
      <c r="P4329" s="14"/>
      <c r="Q4329" s="27"/>
      <c r="R4329" s="14"/>
      <c r="S4329" s="4"/>
      <c r="T4329" s="5"/>
      <c r="U4329" s="10"/>
      <c r="V4329" s="10"/>
      <c r="W4329" s="10"/>
      <c r="X4329" s="50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0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  <c r="EY4329" s="1"/>
      <c r="EZ4329" s="1"/>
      <c r="FA4329" s="1"/>
      <c r="FB4329" s="1"/>
      <c r="FC4329" s="1"/>
      <c r="FD4329" s="1"/>
      <c r="FE4329" s="1"/>
      <c r="FF4329" s="1"/>
      <c r="FG4329" s="1"/>
      <c r="FH4329" s="1"/>
      <c r="FI4329" s="1"/>
      <c r="FJ4329" s="1"/>
    </row>
    <row r="4330" spans="1:166" x14ac:dyDescent="0.15">
      <c r="A4330" s="65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8"/>
      <c r="M4330" s="12"/>
      <c r="N4330" s="12"/>
      <c r="O4330" s="18"/>
      <c r="P4330" s="14"/>
      <c r="Q4330" s="27"/>
      <c r="R4330" s="14"/>
      <c r="S4330" s="4"/>
      <c r="T4330" s="5"/>
      <c r="U4330" s="10"/>
      <c r="V4330" s="10"/>
      <c r="W4330" s="10"/>
      <c r="X4330" s="50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0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  <c r="EY4330" s="1"/>
      <c r="EZ4330" s="1"/>
      <c r="FA4330" s="1"/>
      <c r="FB4330" s="1"/>
      <c r="FC4330" s="1"/>
      <c r="FD4330" s="1"/>
      <c r="FE4330" s="1"/>
      <c r="FF4330" s="1"/>
      <c r="FG4330" s="1"/>
      <c r="FH4330" s="1"/>
      <c r="FI4330" s="1"/>
      <c r="FJ4330" s="1"/>
    </row>
    <row r="4331" spans="1:166" x14ac:dyDescent="0.15">
      <c r="A4331" s="65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8"/>
      <c r="M4331" s="12"/>
      <c r="N4331" s="12"/>
      <c r="O4331" s="18"/>
      <c r="P4331" s="14"/>
      <c r="Q4331" s="27"/>
      <c r="R4331" s="14"/>
      <c r="S4331" s="4"/>
      <c r="T4331" s="5"/>
      <c r="U4331" s="10"/>
      <c r="V4331" s="10"/>
      <c r="W4331" s="10"/>
      <c r="X4331" s="50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0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  <c r="EY4331" s="1"/>
      <c r="EZ4331" s="1"/>
      <c r="FA4331" s="1"/>
      <c r="FB4331" s="1"/>
      <c r="FC4331" s="1"/>
      <c r="FD4331" s="1"/>
      <c r="FE4331" s="1"/>
      <c r="FF4331" s="1"/>
      <c r="FG4331" s="1"/>
      <c r="FH4331" s="1"/>
      <c r="FI4331" s="1"/>
      <c r="FJ4331" s="1"/>
    </row>
    <row r="4332" spans="1:166" x14ac:dyDescent="0.15">
      <c r="A4332" s="65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8"/>
      <c r="M4332" s="12"/>
      <c r="N4332" s="12"/>
      <c r="O4332" s="18"/>
      <c r="P4332" s="14"/>
      <c r="Q4332" s="27"/>
      <c r="R4332" s="14"/>
      <c r="S4332" s="4"/>
      <c r="T4332" s="5"/>
      <c r="U4332" s="10"/>
      <c r="V4332" s="10"/>
      <c r="W4332" s="10"/>
      <c r="X4332" s="50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0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  <c r="EY4332" s="1"/>
      <c r="EZ4332" s="1"/>
      <c r="FA4332" s="1"/>
      <c r="FB4332" s="1"/>
      <c r="FC4332" s="1"/>
      <c r="FD4332" s="1"/>
      <c r="FE4332" s="1"/>
      <c r="FF4332" s="1"/>
      <c r="FG4332" s="1"/>
      <c r="FH4332" s="1"/>
      <c r="FI4332" s="1"/>
      <c r="FJ4332" s="1"/>
    </row>
    <row r="4333" spans="1:166" x14ac:dyDescent="0.15">
      <c r="A4333" s="65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8"/>
      <c r="M4333" s="12"/>
      <c r="N4333" s="12"/>
      <c r="O4333" s="18"/>
      <c r="P4333" s="14"/>
      <c r="Q4333" s="27"/>
      <c r="R4333" s="14"/>
      <c r="S4333" s="4"/>
      <c r="T4333" s="5"/>
      <c r="U4333" s="10"/>
      <c r="V4333" s="10"/>
      <c r="W4333" s="10"/>
      <c r="X4333" s="50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0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  <c r="EY4333" s="1"/>
      <c r="EZ4333" s="1"/>
      <c r="FA4333" s="1"/>
      <c r="FB4333" s="1"/>
      <c r="FC4333" s="1"/>
      <c r="FD4333" s="1"/>
      <c r="FE4333" s="1"/>
      <c r="FF4333" s="1"/>
      <c r="FG4333" s="1"/>
      <c r="FH4333" s="1"/>
      <c r="FI4333" s="1"/>
      <c r="FJ4333" s="1"/>
    </row>
    <row r="4334" spans="1:166" x14ac:dyDescent="0.15">
      <c r="A4334" s="65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8"/>
      <c r="M4334" s="12"/>
      <c r="N4334" s="12"/>
      <c r="O4334" s="18"/>
      <c r="P4334" s="14"/>
      <c r="Q4334" s="27"/>
      <c r="R4334" s="14"/>
      <c r="S4334" s="4"/>
      <c r="T4334" s="5"/>
      <c r="U4334" s="10"/>
      <c r="V4334" s="10"/>
      <c r="W4334" s="10"/>
      <c r="X4334" s="50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0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  <c r="EY4334" s="1"/>
      <c r="EZ4334" s="1"/>
      <c r="FA4334" s="1"/>
      <c r="FB4334" s="1"/>
      <c r="FC4334" s="1"/>
      <c r="FD4334" s="1"/>
      <c r="FE4334" s="1"/>
      <c r="FF4334" s="1"/>
      <c r="FG4334" s="1"/>
      <c r="FH4334" s="1"/>
      <c r="FI4334" s="1"/>
      <c r="FJ4334" s="1"/>
    </row>
    <row r="4335" spans="1:166" x14ac:dyDescent="0.15">
      <c r="A4335" s="65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8"/>
      <c r="M4335" s="12"/>
      <c r="N4335" s="12"/>
      <c r="O4335" s="18"/>
      <c r="P4335" s="14"/>
      <c r="Q4335" s="27"/>
      <c r="R4335" s="14"/>
      <c r="S4335" s="4"/>
      <c r="T4335" s="5"/>
      <c r="U4335" s="10"/>
      <c r="V4335" s="10"/>
      <c r="W4335" s="10"/>
      <c r="X4335" s="50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0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  <c r="EY4335" s="1"/>
      <c r="EZ4335" s="1"/>
      <c r="FA4335" s="1"/>
      <c r="FB4335" s="1"/>
      <c r="FC4335" s="1"/>
      <c r="FD4335" s="1"/>
      <c r="FE4335" s="1"/>
      <c r="FF4335" s="1"/>
      <c r="FG4335" s="1"/>
      <c r="FH4335" s="1"/>
      <c r="FI4335" s="1"/>
      <c r="FJ4335" s="1"/>
    </row>
    <row r="4336" spans="1:166" x14ac:dyDescent="0.15">
      <c r="A4336" s="65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8"/>
      <c r="M4336" s="12"/>
      <c r="N4336" s="12"/>
      <c r="O4336" s="18"/>
      <c r="P4336" s="14"/>
      <c r="Q4336" s="27"/>
      <c r="R4336" s="14"/>
      <c r="S4336" s="4"/>
      <c r="T4336" s="5"/>
      <c r="U4336" s="10"/>
      <c r="V4336" s="10"/>
      <c r="W4336" s="10"/>
      <c r="X4336" s="50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0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  <c r="EY4336" s="1"/>
      <c r="EZ4336" s="1"/>
      <c r="FA4336" s="1"/>
      <c r="FB4336" s="1"/>
      <c r="FC4336" s="1"/>
      <c r="FD4336" s="1"/>
      <c r="FE4336" s="1"/>
      <c r="FF4336" s="1"/>
      <c r="FG4336" s="1"/>
      <c r="FH4336" s="1"/>
      <c r="FI4336" s="1"/>
      <c r="FJ4336" s="1"/>
    </row>
    <row r="4337" spans="1:166" x14ac:dyDescent="0.15">
      <c r="A4337" s="65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8"/>
      <c r="M4337" s="12"/>
      <c r="N4337" s="12"/>
      <c r="O4337" s="18"/>
      <c r="P4337" s="14"/>
      <c r="Q4337" s="27"/>
      <c r="R4337" s="14"/>
      <c r="S4337" s="4"/>
      <c r="T4337" s="5"/>
      <c r="U4337" s="10"/>
      <c r="V4337" s="10"/>
      <c r="W4337" s="10"/>
      <c r="X4337" s="50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0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  <c r="EY4337" s="1"/>
      <c r="EZ4337" s="1"/>
      <c r="FA4337" s="1"/>
      <c r="FB4337" s="1"/>
      <c r="FC4337" s="1"/>
      <c r="FD4337" s="1"/>
      <c r="FE4337" s="1"/>
      <c r="FF4337" s="1"/>
      <c r="FG4337" s="1"/>
      <c r="FH4337" s="1"/>
      <c r="FI4337" s="1"/>
      <c r="FJ4337" s="1"/>
    </row>
    <row r="4338" spans="1:166" x14ac:dyDescent="0.15">
      <c r="A4338" s="65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8"/>
      <c r="M4338" s="12"/>
      <c r="N4338" s="12"/>
      <c r="O4338" s="18"/>
      <c r="P4338" s="14"/>
      <c r="Q4338" s="27"/>
      <c r="R4338" s="14"/>
      <c r="S4338" s="4"/>
      <c r="T4338" s="5"/>
      <c r="U4338" s="10"/>
      <c r="V4338" s="10"/>
      <c r="W4338" s="10"/>
      <c r="X4338" s="50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0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  <c r="EY4338" s="1"/>
      <c r="EZ4338" s="1"/>
      <c r="FA4338" s="1"/>
      <c r="FB4338" s="1"/>
      <c r="FC4338" s="1"/>
      <c r="FD4338" s="1"/>
      <c r="FE4338" s="1"/>
      <c r="FF4338" s="1"/>
      <c r="FG4338" s="1"/>
      <c r="FH4338" s="1"/>
      <c r="FI4338" s="1"/>
      <c r="FJ4338" s="1"/>
    </row>
    <row r="4339" spans="1:166" x14ac:dyDescent="0.15">
      <c r="A4339" s="65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8"/>
      <c r="M4339" s="12"/>
      <c r="N4339" s="12"/>
      <c r="O4339" s="18"/>
      <c r="P4339" s="14"/>
      <c r="Q4339" s="27"/>
      <c r="R4339" s="14"/>
      <c r="S4339" s="4"/>
      <c r="T4339" s="5"/>
      <c r="U4339" s="10"/>
      <c r="V4339" s="10"/>
      <c r="W4339" s="10"/>
      <c r="X4339" s="50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0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  <c r="EY4339" s="1"/>
      <c r="EZ4339" s="1"/>
      <c r="FA4339" s="1"/>
      <c r="FB4339" s="1"/>
      <c r="FC4339" s="1"/>
      <c r="FD4339" s="1"/>
      <c r="FE4339" s="1"/>
      <c r="FF4339" s="1"/>
      <c r="FG4339" s="1"/>
      <c r="FH4339" s="1"/>
      <c r="FI4339" s="1"/>
      <c r="FJ4339" s="1"/>
    </row>
    <row r="4340" spans="1:166" x14ac:dyDescent="0.15">
      <c r="A4340" s="65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8"/>
      <c r="M4340" s="12"/>
      <c r="N4340" s="12"/>
      <c r="O4340" s="18"/>
      <c r="P4340" s="14"/>
      <c r="Q4340" s="27"/>
      <c r="R4340" s="14"/>
      <c r="S4340" s="4"/>
      <c r="T4340" s="5"/>
      <c r="U4340" s="10"/>
      <c r="V4340" s="10"/>
      <c r="W4340" s="10"/>
      <c r="X4340" s="50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0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  <c r="EY4340" s="1"/>
      <c r="EZ4340" s="1"/>
      <c r="FA4340" s="1"/>
      <c r="FB4340" s="1"/>
      <c r="FC4340" s="1"/>
      <c r="FD4340" s="1"/>
      <c r="FE4340" s="1"/>
      <c r="FF4340" s="1"/>
      <c r="FG4340" s="1"/>
      <c r="FH4340" s="1"/>
      <c r="FI4340" s="1"/>
      <c r="FJ4340" s="1"/>
    </row>
    <row r="4341" spans="1:166" x14ac:dyDescent="0.15">
      <c r="A4341" s="65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8"/>
      <c r="M4341" s="12"/>
      <c r="N4341" s="12"/>
      <c r="O4341" s="18"/>
      <c r="P4341" s="14"/>
      <c r="Q4341" s="27"/>
      <c r="R4341" s="14"/>
      <c r="S4341" s="4"/>
      <c r="T4341" s="5"/>
      <c r="U4341" s="10"/>
      <c r="V4341" s="10"/>
      <c r="W4341" s="10"/>
      <c r="X4341" s="50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0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  <c r="EY4341" s="1"/>
      <c r="EZ4341" s="1"/>
      <c r="FA4341" s="1"/>
      <c r="FB4341" s="1"/>
      <c r="FC4341" s="1"/>
      <c r="FD4341" s="1"/>
      <c r="FE4341" s="1"/>
      <c r="FF4341" s="1"/>
      <c r="FG4341" s="1"/>
      <c r="FH4341" s="1"/>
      <c r="FI4341" s="1"/>
      <c r="FJ4341" s="1"/>
    </row>
    <row r="4342" spans="1:166" x14ac:dyDescent="0.15">
      <c r="A4342" s="65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8"/>
      <c r="M4342" s="12"/>
      <c r="N4342" s="12"/>
      <c r="O4342" s="18"/>
      <c r="P4342" s="14"/>
      <c r="Q4342" s="27"/>
      <c r="R4342" s="14"/>
      <c r="S4342" s="4"/>
      <c r="T4342" s="5"/>
      <c r="U4342" s="10"/>
      <c r="V4342" s="10"/>
      <c r="W4342" s="10"/>
      <c r="X4342" s="50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0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  <c r="EY4342" s="1"/>
      <c r="EZ4342" s="1"/>
      <c r="FA4342" s="1"/>
      <c r="FB4342" s="1"/>
      <c r="FC4342" s="1"/>
      <c r="FD4342" s="1"/>
      <c r="FE4342" s="1"/>
      <c r="FF4342" s="1"/>
      <c r="FG4342" s="1"/>
      <c r="FH4342" s="1"/>
      <c r="FI4342" s="1"/>
      <c r="FJ4342" s="1"/>
    </row>
    <row r="4343" spans="1:166" x14ac:dyDescent="0.15">
      <c r="A4343" s="65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8"/>
      <c r="M4343" s="12"/>
      <c r="N4343" s="12"/>
      <c r="O4343" s="18"/>
      <c r="P4343" s="14"/>
      <c r="Q4343" s="27"/>
      <c r="R4343" s="14"/>
      <c r="S4343" s="4"/>
      <c r="T4343" s="5"/>
      <c r="U4343" s="10"/>
      <c r="V4343" s="10"/>
      <c r="W4343" s="10"/>
      <c r="X4343" s="50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0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  <c r="EY4343" s="1"/>
      <c r="EZ4343" s="1"/>
      <c r="FA4343" s="1"/>
      <c r="FB4343" s="1"/>
      <c r="FC4343" s="1"/>
      <c r="FD4343" s="1"/>
      <c r="FE4343" s="1"/>
      <c r="FF4343" s="1"/>
      <c r="FG4343" s="1"/>
      <c r="FH4343" s="1"/>
      <c r="FI4343" s="1"/>
      <c r="FJ4343" s="1"/>
    </row>
    <row r="4344" spans="1:166" x14ac:dyDescent="0.15">
      <c r="A4344" s="65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8"/>
      <c r="M4344" s="12"/>
      <c r="N4344" s="12"/>
      <c r="O4344" s="18"/>
      <c r="P4344" s="14"/>
      <c r="Q4344" s="27"/>
      <c r="R4344" s="14"/>
      <c r="S4344" s="4"/>
      <c r="T4344" s="5"/>
      <c r="U4344" s="10"/>
      <c r="V4344" s="10"/>
      <c r="W4344" s="10"/>
      <c r="X4344" s="50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0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  <c r="EY4344" s="1"/>
      <c r="EZ4344" s="1"/>
      <c r="FA4344" s="1"/>
      <c r="FB4344" s="1"/>
      <c r="FC4344" s="1"/>
      <c r="FD4344" s="1"/>
      <c r="FE4344" s="1"/>
      <c r="FF4344" s="1"/>
      <c r="FG4344" s="1"/>
      <c r="FH4344" s="1"/>
      <c r="FI4344" s="1"/>
      <c r="FJ4344" s="1"/>
    </row>
    <row r="4345" spans="1:166" x14ac:dyDescent="0.15">
      <c r="A4345" s="65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8"/>
      <c r="M4345" s="12"/>
      <c r="N4345" s="12"/>
      <c r="O4345" s="18"/>
      <c r="P4345" s="14"/>
      <c r="Q4345" s="27"/>
      <c r="R4345" s="14"/>
      <c r="S4345" s="4"/>
      <c r="T4345" s="5"/>
      <c r="U4345" s="10"/>
      <c r="V4345" s="10"/>
      <c r="W4345" s="10"/>
      <c r="X4345" s="50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0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  <c r="EY4345" s="1"/>
      <c r="EZ4345" s="1"/>
      <c r="FA4345" s="1"/>
      <c r="FB4345" s="1"/>
      <c r="FC4345" s="1"/>
      <c r="FD4345" s="1"/>
      <c r="FE4345" s="1"/>
      <c r="FF4345" s="1"/>
      <c r="FG4345" s="1"/>
      <c r="FH4345" s="1"/>
      <c r="FI4345" s="1"/>
      <c r="FJ4345" s="1"/>
    </row>
    <row r="4346" spans="1:166" x14ac:dyDescent="0.15">
      <c r="A4346" s="65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8"/>
      <c r="M4346" s="12"/>
      <c r="N4346" s="12"/>
      <c r="O4346" s="18"/>
      <c r="P4346" s="14"/>
      <c r="Q4346" s="27"/>
      <c r="R4346" s="14"/>
      <c r="S4346" s="4"/>
      <c r="T4346" s="5"/>
      <c r="U4346" s="10"/>
      <c r="V4346" s="10"/>
      <c r="W4346" s="10"/>
      <c r="X4346" s="50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0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  <c r="EY4346" s="1"/>
      <c r="EZ4346" s="1"/>
      <c r="FA4346" s="1"/>
      <c r="FB4346" s="1"/>
      <c r="FC4346" s="1"/>
      <c r="FD4346" s="1"/>
      <c r="FE4346" s="1"/>
      <c r="FF4346" s="1"/>
      <c r="FG4346" s="1"/>
      <c r="FH4346" s="1"/>
      <c r="FI4346" s="1"/>
      <c r="FJ4346" s="1"/>
    </row>
    <row r="4347" spans="1:166" x14ac:dyDescent="0.15">
      <c r="A4347" s="65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8"/>
      <c r="M4347" s="12"/>
      <c r="N4347" s="12"/>
      <c r="O4347" s="18"/>
      <c r="P4347" s="14"/>
      <c r="Q4347" s="27"/>
      <c r="R4347" s="14"/>
      <c r="S4347" s="4"/>
      <c r="T4347" s="5"/>
      <c r="U4347" s="10"/>
      <c r="V4347" s="10"/>
      <c r="W4347" s="10"/>
      <c r="X4347" s="50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0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  <c r="EY4347" s="1"/>
      <c r="EZ4347" s="1"/>
      <c r="FA4347" s="1"/>
      <c r="FB4347" s="1"/>
      <c r="FC4347" s="1"/>
      <c r="FD4347" s="1"/>
      <c r="FE4347" s="1"/>
      <c r="FF4347" s="1"/>
      <c r="FG4347" s="1"/>
      <c r="FH4347" s="1"/>
      <c r="FI4347" s="1"/>
      <c r="FJ4347" s="1"/>
    </row>
    <row r="4348" spans="1:166" x14ac:dyDescent="0.15">
      <c r="A4348" s="65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8"/>
      <c r="M4348" s="12"/>
      <c r="N4348" s="12"/>
      <c r="O4348" s="18"/>
      <c r="P4348" s="14"/>
      <c r="Q4348" s="27"/>
      <c r="R4348" s="14"/>
      <c r="S4348" s="4"/>
      <c r="T4348" s="5"/>
      <c r="U4348" s="10"/>
      <c r="V4348" s="10"/>
      <c r="W4348" s="10"/>
      <c r="X4348" s="50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0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  <c r="EY4348" s="1"/>
      <c r="EZ4348" s="1"/>
      <c r="FA4348" s="1"/>
      <c r="FB4348" s="1"/>
      <c r="FC4348" s="1"/>
      <c r="FD4348" s="1"/>
      <c r="FE4348" s="1"/>
      <c r="FF4348" s="1"/>
      <c r="FG4348" s="1"/>
      <c r="FH4348" s="1"/>
      <c r="FI4348" s="1"/>
      <c r="FJ4348" s="1"/>
    </row>
    <row r="4349" spans="1:166" x14ac:dyDescent="0.15">
      <c r="A4349" s="65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8"/>
      <c r="M4349" s="12"/>
      <c r="N4349" s="12"/>
      <c r="O4349" s="18"/>
      <c r="P4349" s="14"/>
      <c r="Q4349" s="27"/>
      <c r="R4349" s="14"/>
      <c r="S4349" s="4"/>
      <c r="T4349" s="5"/>
      <c r="U4349" s="10"/>
      <c r="V4349" s="10"/>
      <c r="W4349" s="10"/>
      <c r="X4349" s="50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0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  <c r="EY4349" s="1"/>
      <c r="EZ4349" s="1"/>
      <c r="FA4349" s="1"/>
      <c r="FB4349" s="1"/>
      <c r="FC4349" s="1"/>
      <c r="FD4349" s="1"/>
      <c r="FE4349" s="1"/>
      <c r="FF4349" s="1"/>
      <c r="FG4349" s="1"/>
      <c r="FH4349" s="1"/>
      <c r="FI4349" s="1"/>
      <c r="FJ4349" s="1"/>
    </row>
    <row r="4350" spans="1:166" x14ac:dyDescent="0.15">
      <c r="A4350" s="65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8"/>
      <c r="M4350" s="12"/>
      <c r="N4350" s="12"/>
      <c r="O4350" s="18"/>
      <c r="P4350" s="14"/>
      <c r="Q4350" s="27"/>
      <c r="R4350" s="14"/>
      <c r="S4350" s="4"/>
      <c r="T4350" s="5"/>
      <c r="U4350" s="10"/>
      <c r="V4350" s="10"/>
      <c r="W4350" s="10"/>
      <c r="X4350" s="50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0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  <c r="EY4350" s="1"/>
      <c r="EZ4350" s="1"/>
      <c r="FA4350" s="1"/>
      <c r="FB4350" s="1"/>
      <c r="FC4350" s="1"/>
      <c r="FD4350" s="1"/>
      <c r="FE4350" s="1"/>
      <c r="FF4350" s="1"/>
      <c r="FG4350" s="1"/>
      <c r="FH4350" s="1"/>
      <c r="FI4350" s="1"/>
      <c r="FJ4350" s="1"/>
    </row>
    <row r="4351" spans="1:166" x14ac:dyDescent="0.15">
      <c r="A4351" s="65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8"/>
      <c r="M4351" s="12"/>
      <c r="N4351" s="12"/>
      <c r="O4351" s="18"/>
      <c r="P4351" s="14"/>
      <c r="Q4351" s="27"/>
      <c r="R4351" s="14"/>
      <c r="S4351" s="4"/>
      <c r="T4351" s="5"/>
      <c r="U4351" s="10"/>
      <c r="V4351" s="10"/>
      <c r="W4351" s="10"/>
      <c r="X4351" s="50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0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  <c r="EY4351" s="1"/>
      <c r="EZ4351" s="1"/>
      <c r="FA4351" s="1"/>
      <c r="FB4351" s="1"/>
      <c r="FC4351" s="1"/>
      <c r="FD4351" s="1"/>
      <c r="FE4351" s="1"/>
      <c r="FF4351" s="1"/>
      <c r="FG4351" s="1"/>
      <c r="FH4351" s="1"/>
      <c r="FI4351" s="1"/>
      <c r="FJ4351" s="1"/>
    </row>
    <row r="4352" spans="1:166" x14ac:dyDescent="0.15">
      <c r="A4352" s="65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8"/>
      <c r="M4352" s="12"/>
      <c r="N4352" s="12"/>
      <c r="O4352" s="18"/>
      <c r="P4352" s="14"/>
      <c r="Q4352" s="27"/>
      <c r="R4352" s="14"/>
      <c r="S4352" s="4"/>
      <c r="T4352" s="5"/>
      <c r="U4352" s="10"/>
      <c r="V4352" s="10"/>
      <c r="W4352" s="10"/>
      <c r="X4352" s="50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0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  <c r="EY4352" s="1"/>
      <c r="EZ4352" s="1"/>
      <c r="FA4352" s="1"/>
      <c r="FB4352" s="1"/>
      <c r="FC4352" s="1"/>
      <c r="FD4352" s="1"/>
      <c r="FE4352" s="1"/>
      <c r="FF4352" s="1"/>
      <c r="FG4352" s="1"/>
      <c r="FH4352" s="1"/>
      <c r="FI4352" s="1"/>
      <c r="FJ4352" s="1"/>
    </row>
    <row r="4353" spans="1:166" x14ac:dyDescent="0.15">
      <c r="A4353" s="65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8"/>
      <c r="M4353" s="12"/>
      <c r="N4353" s="12"/>
      <c r="O4353" s="18"/>
      <c r="P4353" s="14"/>
      <c r="Q4353" s="27"/>
      <c r="R4353" s="14"/>
      <c r="S4353" s="4"/>
      <c r="T4353" s="5"/>
      <c r="U4353" s="10"/>
      <c r="V4353" s="10"/>
      <c r="W4353" s="10"/>
      <c r="X4353" s="50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0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  <c r="EY4353" s="1"/>
      <c r="EZ4353" s="1"/>
      <c r="FA4353" s="1"/>
      <c r="FB4353" s="1"/>
      <c r="FC4353" s="1"/>
      <c r="FD4353" s="1"/>
      <c r="FE4353" s="1"/>
      <c r="FF4353" s="1"/>
      <c r="FG4353" s="1"/>
      <c r="FH4353" s="1"/>
      <c r="FI4353" s="1"/>
      <c r="FJ4353" s="1"/>
    </row>
    <row r="4354" spans="1:166" x14ac:dyDescent="0.15">
      <c r="A4354" s="65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8"/>
      <c r="M4354" s="12"/>
      <c r="N4354" s="12"/>
      <c r="O4354" s="18"/>
      <c r="P4354" s="14"/>
      <c r="Q4354" s="27"/>
      <c r="R4354" s="14"/>
      <c r="S4354" s="4"/>
      <c r="T4354" s="5"/>
      <c r="U4354" s="10"/>
      <c r="V4354" s="10"/>
      <c r="W4354" s="10"/>
      <c r="X4354" s="50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0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  <c r="EY4354" s="1"/>
      <c r="EZ4354" s="1"/>
      <c r="FA4354" s="1"/>
      <c r="FB4354" s="1"/>
      <c r="FC4354" s="1"/>
      <c r="FD4354" s="1"/>
      <c r="FE4354" s="1"/>
      <c r="FF4354" s="1"/>
      <c r="FG4354" s="1"/>
      <c r="FH4354" s="1"/>
      <c r="FI4354" s="1"/>
      <c r="FJ4354" s="1"/>
    </row>
    <row r="4355" spans="1:166" x14ac:dyDescent="0.15">
      <c r="A4355" s="65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8"/>
      <c r="M4355" s="12"/>
      <c r="N4355" s="12"/>
      <c r="O4355" s="18"/>
      <c r="P4355" s="14"/>
      <c r="Q4355" s="27"/>
      <c r="R4355" s="14"/>
      <c r="S4355" s="4"/>
      <c r="T4355" s="5"/>
      <c r="U4355" s="10"/>
      <c r="V4355" s="10"/>
      <c r="W4355" s="10"/>
      <c r="X4355" s="50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0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  <c r="EY4355" s="1"/>
      <c r="EZ4355" s="1"/>
      <c r="FA4355" s="1"/>
      <c r="FB4355" s="1"/>
      <c r="FC4355" s="1"/>
      <c r="FD4355" s="1"/>
      <c r="FE4355" s="1"/>
      <c r="FF4355" s="1"/>
      <c r="FG4355" s="1"/>
      <c r="FH4355" s="1"/>
      <c r="FI4355" s="1"/>
      <c r="FJ4355" s="1"/>
    </row>
    <row r="4356" spans="1:166" x14ac:dyDescent="0.15">
      <c r="A4356" s="65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8"/>
      <c r="M4356" s="12"/>
      <c r="N4356" s="12"/>
      <c r="O4356" s="18"/>
      <c r="P4356" s="14"/>
      <c r="Q4356" s="27"/>
      <c r="R4356" s="14"/>
      <c r="S4356" s="4"/>
      <c r="T4356" s="5"/>
      <c r="U4356" s="10"/>
      <c r="V4356" s="10"/>
      <c r="W4356" s="10"/>
      <c r="X4356" s="50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0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  <c r="EY4356" s="1"/>
      <c r="EZ4356" s="1"/>
      <c r="FA4356" s="1"/>
      <c r="FB4356" s="1"/>
      <c r="FC4356" s="1"/>
      <c r="FD4356" s="1"/>
      <c r="FE4356" s="1"/>
      <c r="FF4356" s="1"/>
      <c r="FG4356" s="1"/>
      <c r="FH4356" s="1"/>
      <c r="FI4356" s="1"/>
      <c r="FJ4356" s="1"/>
    </row>
    <row r="4357" spans="1:166" x14ac:dyDescent="0.15">
      <c r="A4357" s="65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8"/>
      <c r="M4357" s="12"/>
      <c r="N4357" s="12"/>
      <c r="O4357" s="18"/>
      <c r="P4357" s="14"/>
      <c r="Q4357" s="27"/>
      <c r="R4357" s="14"/>
      <c r="S4357" s="4"/>
      <c r="T4357" s="5"/>
      <c r="U4357" s="10"/>
      <c r="V4357" s="10"/>
      <c r="W4357" s="10"/>
      <c r="X4357" s="50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0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  <c r="EY4357" s="1"/>
      <c r="EZ4357" s="1"/>
      <c r="FA4357" s="1"/>
      <c r="FB4357" s="1"/>
      <c r="FC4357" s="1"/>
      <c r="FD4357" s="1"/>
      <c r="FE4357" s="1"/>
      <c r="FF4357" s="1"/>
      <c r="FG4357" s="1"/>
      <c r="FH4357" s="1"/>
      <c r="FI4357" s="1"/>
      <c r="FJ4357" s="1"/>
    </row>
    <row r="4358" spans="1:166" x14ac:dyDescent="0.15">
      <c r="A4358" s="65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8"/>
      <c r="M4358" s="12"/>
      <c r="N4358" s="12"/>
      <c r="O4358" s="18"/>
      <c r="P4358" s="14"/>
      <c r="Q4358" s="27"/>
      <c r="R4358" s="14"/>
      <c r="S4358" s="4"/>
      <c r="T4358" s="5"/>
      <c r="U4358" s="10"/>
      <c r="V4358" s="10"/>
      <c r="W4358" s="10"/>
      <c r="X4358" s="50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0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  <c r="EY4358" s="1"/>
      <c r="EZ4358" s="1"/>
      <c r="FA4358" s="1"/>
      <c r="FB4358" s="1"/>
      <c r="FC4358" s="1"/>
      <c r="FD4358" s="1"/>
      <c r="FE4358" s="1"/>
      <c r="FF4358" s="1"/>
      <c r="FG4358" s="1"/>
      <c r="FH4358" s="1"/>
      <c r="FI4358" s="1"/>
      <c r="FJ4358" s="1"/>
    </row>
    <row r="4359" spans="1:166" x14ac:dyDescent="0.15">
      <c r="A4359" s="65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8"/>
      <c r="M4359" s="12"/>
      <c r="N4359" s="12"/>
      <c r="O4359" s="18"/>
      <c r="P4359" s="14"/>
      <c r="Q4359" s="27"/>
      <c r="R4359" s="14"/>
      <c r="S4359" s="4"/>
      <c r="T4359" s="5"/>
      <c r="U4359" s="10"/>
      <c r="V4359" s="10"/>
      <c r="W4359" s="10"/>
      <c r="X4359" s="50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0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  <c r="EY4359" s="1"/>
      <c r="EZ4359" s="1"/>
      <c r="FA4359" s="1"/>
      <c r="FB4359" s="1"/>
      <c r="FC4359" s="1"/>
      <c r="FD4359" s="1"/>
      <c r="FE4359" s="1"/>
      <c r="FF4359" s="1"/>
      <c r="FG4359" s="1"/>
      <c r="FH4359" s="1"/>
      <c r="FI4359" s="1"/>
      <c r="FJ4359" s="1"/>
    </row>
    <row r="4360" spans="1:166" x14ac:dyDescent="0.15">
      <c r="A4360" s="65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8"/>
      <c r="M4360" s="12"/>
      <c r="N4360" s="12"/>
      <c r="O4360" s="18"/>
      <c r="P4360" s="14"/>
      <c r="Q4360" s="27"/>
      <c r="R4360" s="14"/>
      <c r="S4360" s="4"/>
      <c r="T4360" s="5"/>
      <c r="U4360" s="10"/>
      <c r="V4360" s="10"/>
      <c r="W4360" s="10"/>
      <c r="X4360" s="50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0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  <c r="EY4360" s="1"/>
      <c r="EZ4360" s="1"/>
      <c r="FA4360" s="1"/>
      <c r="FB4360" s="1"/>
      <c r="FC4360" s="1"/>
      <c r="FD4360" s="1"/>
      <c r="FE4360" s="1"/>
      <c r="FF4360" s="1"/>
      <c r="FG4360" s="1"/>
      <c r="FH4360" s="1"/>
      <c r="FI4360" s="1"/>
      <c r="FJ4360" s="1"/>
    </row>
    <row r="4361" spans="1:166" x14ac:dyDescent="0.15">
      <c r="A4361" s="65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8"/>
      <c r="M4361" s="12"/>
      <c r="N4361" s="12"/>
      <c r="O4361" s="18"/>
      <c r="P4361" s="14"/>
      <c r="Q4361" s="27"/>
      <c r="R4361" s="14"/>
      <c r="S4361" s="4"/>
      <c r="T4361" s="5"/>
      <c r="U4361" s="10"/>
      <c r="V4361" s="10"/>
      <c r="W4361" s="10"/>
      <c r="X4361" s="50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0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  <c r="EY4361" s="1"/>
      <c r="EZ4361" s="1"/>
      <c r="FA4361" s="1"/>
      <c r="FB4361" s="1"/>
      <c r="FC4361" s="1"/>
      <c r="FD4361" s="1"/>
      <c r="FE4361" s="1"/>
      <c r="FF4361" s="1"/>
      <c r="FG4361" s="1"/>
      <c r="FH4361" s="1"/>
      <c r="FI4361" s="1"/>
      <c r="FJ4361" s="1"/>
    </row>
    <row r="4362" spans="1:166" x14ac:dyDescent="0.15">
      <c r="A4362" s="65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8"/>
      <c r="M4362" s="12"/>
      <c r="N4362" s="12"/>
      <c r="O4362" s="18"/>
      <c r="P4362" s="14"/>
      <c r="Q4362" s="27"/>
      <c r="R4362" s="14"/>
      <c r="S4362" s="4"/>
      <c r="T4362" s="5"/>
      <c r="U4362" s="10"/>
      <c r="V4362" s="10"/>
      <c r="W4362" s="10"/>
      <c r="X4362" s="50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0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  <c r="EY4362" s="1"/>
      <c r="EZ4362" s="1"/>
      <c r="FA4362" s="1"/>
      <c r="FB4362" s="1"/>
      <c r="FC4362" s="1"/>
      <c r="FD4362" s="1"/>
      <c r="FE4362" s="1"/>
      <c r="FF4362" s="1"/>
      <c r="FG4362" s="1"/>
      <c r="FH4362" s="1"/>
      <c r="FI4362" s="1"/>
      <c r="FJ4362" s="1"/>
    </row>
    <row r="4363" spans="1:166" x14ac:dyDescent="0.15">
      <c r="A4363" s="65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8"/>
      <c r="M4363" s="12"/>
      <c r="N4363" s="12"/>
      <c r="O4363" s="18"/>
      <c r="P4363" s="14"/>
      <c r="Q4363" s="27"/>
      <c r="R4363" s="14"/>
      <c r="S4363" s="4"/>
      <c r="T4363" s="5"/>
      <c r="U4363" s="10"/>
      <c r="V4363" s="10"/>
      <c r="W4363" s="10"/>
      <c r="X4363" s="50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0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  <c r="EY4363" s="1"/>
      <c r="EZ4363" s="1"/>
      <c r="FA4363" s="1"/>
      <c r="FB4363" s="1"/>
      <c r="FC4363" s="1"/>
      <c r="FD4363" s="1"/>
      <c r="FE4363" s="1"/>
      <c r="FF4363" s="1"/>
      <c r="FG4363" s="1"/>
      <c r="FH4363" s="1"/>
      <c r="FI4363" s="1"/>
      <c r="FJ4363" s="1"/>
    </row>
    <row r="4364" spans="1:166" x14ac:dyDescent="0.15">
      <c r="A4364" s="65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8"/>
      <c r="M4364" s="12"/>
      <c r="N4364" s="12"/>
      <c r="O4364" s="18"/>
      <c r="P4364" s="14"/>
      <c r="Q4364" s="27"/>
      <c r="R4364" s="14"/>
      <c r="S4364" s="4"/>
      <c r="T4364" s="5"/>
      <c r="U4364" s="10"/>
      <c r="V4364" s="10"/>
      <c r="W4364" s="10"/>
      <c r="X4364" s="50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0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  <c r="EY4364" s="1"/>
      <c r="EZ4364" s="1"/>
      <c r="FA4364" s="1"/>
      <c r="FB4364" s="1"/>
      <c r="FC4364" s="1"/>
      <c r="FD4364" s="1"/>
      <c r="FE4364" s="1"/>
      <c r="FF4364" s="1"/>
      <c r="FG4364" s="1"/>
      <c r="FH4364" s="1"/>
      <c r="FI4364" s="1"/>
      <c r="FJ4364" s="1"/>
    </row>
    <row r="4365" spans="1:166" x14ac:dyDescent="0.15">
      <c r="A4365" s="65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8"/>
      <c r="M4365" s="12"/>
      <c r="N4365" s="12"/>
      <c r="O4365" s="18"/>
      <c r="P4365" s="14"/>
      <c r="Q4365" s="27"/>
      <c r="R4365" s="14"/>
      <c r="S4365" s="4"/>
      <c r="T4365" s="5"/>
      <c r="U4365" s="10"/>
      <c r="V4365" s="10"/>
      <c r="W4365" s="10"/>
      <c r="X4365" s="50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0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  <c r="EY4365" s="1"/>
      <c r="EZ4365" s="1"/>
      <c r="FA4365" s="1"/>
      <c r="FB4365" s="1"/>
      <c r="FC4365" s="1"/>
      <c r="FD4365" s="1"/>
      <c r="FE4365" s="1"/>
      <c r="FF4365" s="1"/>
      <c r="FG4365" s="1"/>
      <c r="FH4365" s="1"/>
      <c r="FI4365" s="1"/>
      <c r="FJ4365" s="1"/>
    </row>
    <row r="4366" spans="1:166" x14ac:dyDescent="0.15">
      <c r="A4366" s="65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8"/>
      <c r="M4366" s="12"/>
      <c r="N4366" s="12"/>
      <c r="O4366" s="18"/>
      <c r="P4366" s="14"/>
      <c r="Q4366" s="27"/>
      <c r="R4366" s="14"/>
      <c r="S4366" s="4"/>
      <c r="T4366" s="5"/>
      <c r="U4366" s="10"/>
      <c r="V4366" s="10"/>
      <c r="W4366" s="10"/>
      <c r="X4366" s="50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0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  <c r="EY4366" s="1"/>
      <c r="EZ4366" s="1"/>
      <c r="FA4366" s="1"/>
      <c r="FB4366" s="1"/>
      <c r="FC4366" s="1"/>
      <c r="FD4366" s="1"/>
      <c r="FE4366" s="1"/>
      <c r="FF4366" s="1"/>
      <c r="FG4366" s="1"/>
      <c r="FH4366" s="1"/>
      <c r="FI4366" s="1"/>
      <c r="FJ4366" s="1"/>
    </row>
    <row r="4367" spans="1:166" x14ac:dyDescent="0.15">
      <c r="A4367" s="65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8"/>
      <c r="M4367" s="12"/>
      <c r="N4367" s="12"/>
      <c r="O4367" s="18"/>
      <c r="P4367" s="14"/>
      <c r="Q4367" s="27"/>
      <c r="R4367" s="14"/>
      <c r="S4367" s="4"/>
      <c r="T4367" s="5"/>
      <c r="U4367" s="10"/>
      <c r="V4367" s="10"/>
      <c r="W4367" s="10"/>
      <c r="X4367" s="50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0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  <c r="EY4367" s="1"/>
      <c r="EZ4367" s="1"/>
      <c r="FA4367" s="1"/>
      <c r="FB4367" s="1"/>
      <c r="FC4367" s="1"/>
      <c r="FD4367" s="1"/>
      <c r="FE4367" s="1"/>
      <c r="FF4367" s="1"/>
      <c r="FG4367" s="1"/>
      <c r="FH4367" s="1"/>
      <c r="FI4367" s="1"/>
      <c r="FJ4367" s="1"/>
    </row>
    <row r="4368" spans="1:166" x14ac:dyDescent="0.15">
      <c r="A4368" s="65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8"/>
      <c r="M4368" s="12"/>
      <c r="N4368" s="12"/>
      <c r="O4368" s="18"/>
      <c r="P4368" s="14"/>
      <c r="Q4368" s="27"/>
      <c r="R4368" s="14"/>
      <c r="S4368" s="4"/>
      <c r="T4368" s="5"/>
      <c r="U4368" s="10"/>
      <c r="V4368" s="10"/>
      <c r="W4368" s="10"/>
      <c r="X4368" s="50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0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  <c r="EY4368" s="1"/>
      <c r="EZ4368" s="1"/>
      <c r="FA4368" s="1"/>
      <c r="FB4368" s="1"/>
      <c r="FC4368" s="1"/>
      <c r="FD4368" s="1"/>
      <c r="FE4368" s="1"/>
      <c r="FF4368" s="1"/>
      <c r="FG4368" s="1"/>
      <c r="FH4368" s="1"/>
      <c r="FI4368" s="1"/>
      <c r="FJ4368" s="1"/>
    </row>
    <row r="4369" spans="1:166" x14ac:dyDescent="0.15">
      <c r="A4369" s="65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8"/>
      <c r="M4369" s="12"/>
      <c r="N4369" s="12"/>
      <c r="O4369" s="18"/>
      <c r="P4369" s="14"/>
      <c r="Q4369" s="27"/>
      <c r="R4369" s="14"/>
      <c r="S4369" s="4"/>
      <c r="T4369" s="5"/>
      <c r="U4369" s="10"/>
      <c r="V4369" s="10"/>
      <c r="W4369" s="10"/>
      <c r="X4369" s="50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0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  <c r="EY4369" s="1"/>
      <c r="EZ4369" s="1"/>
      <c r="FA4369" s="1"/>
      <c r="FB4369" s="1"/>
      <c r="FC4369" s="1"/>
      <c r="FD4369" s="1"/>
      <c r="FE4369" s="1"/>
      <c r="FF4369" s="1"/>
      <c r="FG4369" s="1"/>
      <c r="FH4369" s="1"/>
      <c r="FI4369" s="1"/>
      <c r="FJ4369" s="1"/>
    </row>
    <row r="4370" spans="1:166" x14ac:dyDescent="0.15">
      <c r="A4370" s="65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8"/>
      <c r="M4370" s="12"/>
      <c r="N4370" s="12"/>
      <c r="O4370" s="18"/>
      <c r="P4370" s="14"/>
      <c r="Q4370" s="27"/>
      <c r="R4370" s="14"/>
      <c r="S4370" s="4"/>
      <c r="T4370" s="5"/>
      <c r="U4370" s="10"/>
      <c r="V4370" s="10"/>
      <c r="W4370" s="10"/>
      <c r="X4370" s="50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0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  <c r="EY4370" s="1"/>
      <c r="EZ4370" s="1"/>
      <c r="FA4370" s="1"/>
      <c r="FB4370" s="1"/>
      <c r="FC4370" s="1"/>
      <c r="FD4370" s="1"/>
      <c r="FE4370" s="1"/>
      <c r="FF4370" s="1"/>
      <c r="FG4370" s="1"/>
      <c r="FH4370" s="1"/>
      <c r="FI4370" s="1"/>
      <c r="FJ4370" s="1"/>
    </row>
    <row r="4371" spans="1:166" x14ac:dyDescent="0.15">
      <c r="A4371" s="65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8"/>
      <c r="M4371" s="12"/>
      <c r="N4371" s="12"/>
      <c r="O4371" s="18"/>
      <c r="P4371" s="14"/>
      <c r="Q4371" s="27"/>
      <c r="R4371" s="14"/>
      <c r="S4371" s="4"/>
      <c r="T4371" s="5"/>
      <c r="U4371" s="10"/>
      <c r="V4371" s="10"/>
      <c r="W4371" s="10"/>
      <c r="X4371" s="50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0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  <c r="EY4371" s="1"/>
      <c r="EZ4371" s="1"/>
      <c r="FA4371" s="1"/>
      <c r="FB4371" s="1"/>
      <c r="FC4371" s="1"/>
      <c r="FD4371" s="1"/>
      <c r="FE4371" s="1"/>
      <c r="FF4371" s="1"/>
      <c r="FG4371" s="1"/>
      <c r="FH4371" s="1"/>
      <c r="FI4371" s="1"/>
      <c r="FJ4371" s="1"/>
    </row>
    <row r="4372" spans="1:166" x14ac:dyDescent="0.15">
      <c r="A4372" s="65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8"/>
      <c r="M4372" s="12"/>
      <c r="N4372" s="12"/>
      <c r="O4372" s="18"/>
      <c r="P4372" s="14"/>
      <c r="Q4372" s="27"/>
      <c r="R4372" s="14"/>
      <c r="S4372" s="4"/>
      <c r="T4372" s="5"/>
      <c r="U4372" s="10"/>
      <c r="V4372" s="10"/>
      <c r="W4372" s="10"/>
      <c r="X4372" s="50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0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  <c r="EY4372" s="1"/>
      <c r="EZ4372" s="1"/>
      <c r="FA4372" s="1"/>
      <c r="FB4372" s="1"/>
      <c r="FC4372" s="1"/>
      <c r="FD4372" s="1"/>
      <c r="FE4372" s="1"/>
      <c r="FF4372" s="1"/>
      <c r="FG4372" s="1"/>
      <c r="FH4372" s="1"/>
      <c r="FI4372" s="1"/>
      <c r="FJ4372" s="1"/>
    </row>
    <row r="4373" spans="1:166" x14ac:dyDescent="0.15">
      <c r="A4373" s="65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8"/>
      <c r="M4373" s="12"/>
      <c r="N4373" s="12"/>
      <c r="O4373" s="18"/>
      <c r="P4373" s="14"/>
      <c r="Q4373" s="27"/>
      <c r="R4373" s="14"/>
      <c r="S4373" s="4"/>
      <c r="T4373" s="5"/>
      <c r="U4373" s="10"/>
      <c r="V4373" s="10"/>
      <c r="W4373" s="10"/>
      <c r="X4373" s="50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0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  <c r="EY4373" s="1"/>
      <c r="EZ4373" s="1"/>
      <c r="FA4373" s="1"/>
      <c r="FB4373" s="1"/>
      <c r="FC4373" s="1"/>
      <c r="FD4373" s="1"/>
      <c r="FE4373" s="1"/>
      <c r="FF4373" s="1"/>
      <c r="FG4373" s="1"/>
      <c r="FH4373" s="1"/>
      <c r="FI4373" s="1"/>
      <c r="FJ4373" s="1"/>
    </row>
    <row r="4374" spans="1:166" x14ac:dyDescent="0.15">
      <c r="A4374" s="65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8"/>
      <c r="M4374" s="12"/>
      <c r="N4374" s="12"/>
      <c r="O4374" s="18"/>
      <c r="P4374" s="14"/>
      <c r="Q4374" s="27"/>
      <c r="R4374" s="14"/>
      <c r="S4374" s="4"/>
      <c r="T4374" s="5"/>
      <c r="U4374" s="10"/>
      <c r="V4374" s="10"/>
      <c r="W4374" s="10"/>
      <c r="X4374" s="50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0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  <c r="EY4374" s="1"/>
      <c r="EZ4374" s="1"/>
      <c r="FA4374" s="1"/>
      <c r="FB4374" s="1"/>
      <c r="FC4374" s="1"/>
      <c r="FD4374" s="1"/>
      <c r="FE4374" s="1"/>
      <c r="FF4374" s="1"/>
      <c r="FG4374" s="1"/>
      <c r="FH4374" s="1"/>
      <c r="FI4374" s="1"/>
      <c r="FJ4374" s="1"/>
    </row>
    <row r="4375" spans="1:166" x14ac:dyDescent="0.15">
      <c r="A4375" s="65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8"/>
      <c r="M4375" s="12"/>
      <c r="N4375" s="12"/>
      <c r="O4375" s="18"/>
      <c r="P4375" s="14"/>
      <c r="Q4375" s="27"/>
      <c r="R4375" s="14"/>
      <c r="S4375" s="4"/>
      <c r="T4375" s="5"/>
      <c r="U4375" s="10"/>
      <c r="V4375" s="10"/>
      <c r="W4375" s="10"/>
      <c r="X4375" s="50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0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  <c r="EY4375" s="1"/>
      <c r="EZ4375" s="1"/>
      <c r="FA4375" s="1"/>
      <c r="FB4375" s="1"/>
      <c r="FC4375" s="1"/>
      <c r="FD4375" s="1"/>
      <c r="FE4375" s="1"/>
      <c r="FF4375" s="1"/>
      <c r="FG4375" s="1"/>
      <c r="FH4375" s="1"/>
      <c r="FI4375" s="1"/>
      <c r="FJ4375" s="1"/>
    </row>
    <row r="4376" spans="1:166" x14ac:dyDescent="0.15">
      <c r="A4376" s="65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8"/>
      <c r="M4376" s="12"/>
      <c r="N4376" s="12"/>
      <c r="O4376" s="18"/>
      <c r="P4376" s="14"/>
      <c r="Q4376" s="27"/>
      <c r="R4376" s="14"/>
      <c r="S4376" s="4"/>
      <c r="T4376" s="5"/>
      <c r="U4376" s="10"/>
      <c r="V4376" s="10"/>
      <c r="W4376" s="10"/>
      <c r="X4376" s="50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0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  <c r="EY4376" s="1"/>
      <c r="EZ4376" s="1"/>
      <c r="FA4376" s="1"/>
      <c r="FB4376" s="1"/>
      <c r="FC4376" s="1"/>
      <c r="FD4376" s="1"/>
      <c r="FE4376" s="1"/>
      <c r="FF4376" s="1"/>
      <c r="FG4376" s="1"/>
      <c r="FH4376" s="1"/>
      <c r="FI4376" s="1"/>
      <c r="FJ4376" s="1"/>
    </row>
    <row r="4377" spans="1:166" x14ac:dyDescent="0.15">
      <c r="A4377" s="65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8"/>
      <c r="M4377" s="12"/>
      <c r="N4377" s="12"/>
      <c r="O4377" s="18"/>
      <c r="P4377" s="14"/>
      <c r="Q4377" s="27"/>
      <c r="R4377" s="14"/>
      <c r="S4377" s="4"/>
      <c r="T4377" s="5"/>
      <c r="U4377" s="10"/>
      <c r="V4377" s="10"/>
      <c r="W4377" s="10"/>
      <c r="X4377" s="50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0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  <c r="EY4377" s="1"/>
      <c r="EZ4377" s="1"/>
      <c r="FA4377" s="1"/>
      <c r="FB4377" s="1"/>
      <c r="FC4377" s="1"/>
      <c r="FD4377" s="1"/>
      <c r="FE4377" s="1"/>
      <c r="FF4377" s="1"/>
      <c r="FG4377" s="1"/>
      <c r="FH4377" s="1"/>
      <c r="FI4377" s="1"/>
      <c r="FJ4377" s="1"/>
    </row>
    <row r="4378" spans="1:166" x14ac:dyDescent="0.15">
      <c r="A4378" s="65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8"/>
      <c r="M4378" s="12"/>
      <c r="N4378" s="12"/>
      <c r="O4378" s="18"/>
      <c r="P4378" s="14"/>
      <c r="Q4378" s="27"/>
      <c r="R4378" s="14"/>
      <c r="S4378" s="4"/>
      <c r="T4378" s="5"/>
      <c r="U4378" s="10"/>
      <c r="V4378" s="10"/>
      <c r="W4378" s="10"/>
      <c r="X4378" s="50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0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  <c r="EY4378" s="1"/>
      <c r="EZ4378" s="1"/>
      <c r="FA4378" s="1"/>
      <c r="FB4378" s="1"/>
      <c r="FC4378" s="1"/>
      <c r="FD4378" s="1"/>
      <c r="FE4378" s="1"/>
      <c r="FF4378" s="1"/>
      <c r="FG4378" s="1"/>
      <c r="FH4378" s="1"/>
      <c r="FI4378" s="1"/>
      <c r="FJ4378" s="1"/>
    </row>
    <row r="4379" spans="1:166" x14ac:dyDescent="0.15">
      <c r="A4379" s="65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8"/>
      <c r="M4379" s="12"/>
      <c r="N4379" s="12"/>
      <c r="O4379" s="18"/>
      <c r="P4379" s="14"/>
      <c r="Q4379" s="27"/>
      <c r="R4379" s="14"/>
      <c r="S4379" s="4"/>
      <c r="T4379" s="5"/>
      <c r="U4379" s="10"/>
      <c r="V4379" s="10"/>
      <c r="W4379" s="10"/>
      <c r="X4379" s="50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0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  <c r="EY4379" s="1"/>
      <c r="EZ4379" s="1"/>
      <c r="FA4379" s="1"/>
      <c r="FB4379" s="1"/>
      <c r="FC4379" s="1"/>
      <c r="FD4379" s="1"/>
      <c r="FE4379" s="1"/>
      <c r="FF4379" s="1"/>
      <c r="FG4379" s="1"/>
      <c r="FH4379" s="1"/>
      <c r="FI4379" s="1"/>
      <c r="FJ4379" s="1"/>
    </row>
    <row r="4380" spans="1:166" x14ac:dyDescent="0.15">
      <c r="A4380" s="65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8"/>
      <c r="M4380" s="12"/>
      <c r="N4380" s="12"/>
      <c r="O4380" s="18"/>
      <c r="P4380" s="14"/>
      <c r="Q4380" s="27"/>
      <c r="R4380" s="14"/>
      <c r="S4380" s="4"/>
      <c r="T4380" s="5"/>
      <c r="U4380" s="10"/>
      <c r="V4380" s="10"/>
      <c r="W4380" s="10"/>
      <c r="X4380" s="50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0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  <c r="EY4380" s="1"/>
      <c r="EZ4380" s="1"/>
      <c r="FA4380" s="1"/>
      <c r="FB4380" s="1"/>
      <c r="FC4380" s="1"/>
      <c r="FD4380" s="1"/>
      <c r="FE4380" s="1"/>
      <c r="FF4380" s="1"/>
      <c r="FG4380" s="1"/>
      <c r="FH4380" s="1"/>
      <c r="FI4380" s="1"/>
      <c r="FJ4380" s="1"/>
    </row>
    <row r="4381" spans="1:166" x14ac:dyDescent="0.15">
      <c r="A4381" s="65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8"/>
      <c r="M4381" s="12"/>
      <c r="N4381" s="12"/>
      <c r="O4381" s="18"/>
      <c r="P4381" s="14"/>
      <c r="Q4381" s="27"/>
      <c r="R4381" s="14"/>
      <c r="S4381" s="4"/>
      <c r="T4381" s="5"/>
      <c r="U4381" s="10"/>
      <c r="V4381" s="10"/>
      <c r="W4381" s="10"/>
      <c r="X4381" s="50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0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  <c r="EY4381" s="1"/>
      <c r="EZ4381" s="1"/>
      <c r="FA4381" s="1"/>
      <c r="FB4381" s="1"/>
      <c r="FC4381" s="1"/>
      <c r="FD4381" s="1"/>
      <c r="FE4381" s="1"/>
      <c r="FF4381" s="1"/>
      <c r="FG4381" s="1"/>
      <c r="FH4381" s="1"/>
      <c r="FI4381" s="1"/>
      <c r="FJ4381" s="1"/>
    </row>
    <row r="4382" spans="1:166" x14ac:dyDescent="0.15">
      <c r="A4382" s="65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8"/>
      <c r="M4382" s="12"/>
      <c r="N4382" s="12"/>
      <c r="O4382" s="18"/>
      <c r="P4382" s="14"/>
      <c r="Q4382" s="27"/>
      <c r="R4382" s="14"/>
      <c r="S4382" s="4"/>
      <c r="T4382" s="5"/>
      <c r="U4382" s="10"/>
      <c r="V4382" s="10"/>
      <c r="W4382" s="10"/>
      <c r="X4382" s="50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0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  <c r="EY4382" s="1"/>
      <c r="EZ4382" s="1"/>
      <c r="FA4382" s="1"/>
      <c r="FB4382" s="1"/>
      <c r="FC4382" s="1"/>
      <c r="FD4382" s="1"/>
      <c r="FE4382" s="1"/>
      <c r="FF4382" s="1"/>
      <c r="FG4382" s="1"/>
      <c r="FH4382" s="1"/>
      <c r="FI4382" s="1"/>
      <c r="FJ4382" s="1"/>
    </row>
    <row r="4383" spans="1:166" x14ac:dyDescent="0.15">
      <c r="A4383" s="65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8"/>
      <c r="M4383" s="12"/>
      <c r="N4383" s="12"/>
      <c r="O4383" s="18"/>
      <c r="P4383" s="14"/>
      <c r="Q4383" s="27"/>
      <c r="R4383" s="14"/>
      <c r="S4383" s="4"/>
      <c r="T4383" s="5"/>
      <c r="U4383" s="10"/>
      <c r="V4383" s="10"/>
      <c r="W4383" s="10"/>
      <c r="X4383" s="50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0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  <c r="EY4383" s="1"/>
      <c r="EZ4383" s="1"/>
      <c r="FA4383" s="1"/>
      <c r="FB4383" s="1"/>
      <c r="FC4383" s="1"/>
      <c r="FD4383" s="1"/>
      <c r="FE4383" s="1"/>
      <c r="FF4383" s="1"/>
      <c r="FG4383" s="1"/>
      <c r="FH4383" s="1"/>
      <c r="FI4383" s="1"/>
      <c r="FJ4383" s="1"/>
    </row>
    <row r="4384" spans="1:166" x14ac:dyDescent="0.15">
      <c r="A4384" s="65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8"/>
      <c r="M4384" s="12"/>
      <c r="N4384" s="12"/>
      <c r="O4384" s="18"/>
      <c r="P4384" s="14"/>
      <c r="Q4384" s="27"/>
      <c r="R4384" s="14"/>
      <c r="S4384" s="4"/>
      <c r="T4384" s="5"/>
      <c r="U4384" s="10"/>
      <c r="V4384" s="10"/>
      <c r="W4384" s="10"/>
      <c r="X4384" s="50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0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  <c r="EY4384" s="1"/>
      <c r="EZ4384" s="1"/>
      <c r="FA4384" s="1"/>
      <c r="FB4384" s="1"/>
      <c r="FC4384" s="1"/>
      <c r="FD4384" s="1"/>
      <c r="FE4384" s="1"/>
      <c r="FF4384" s="1"/>
      <c r="FG4384" s="1"/>
      <c r="FH4384" s="1"/>
      <c r="FI4384" s="1"/>
      <c r="FJ4384" s="1"/>
    </row>
    <row r="4385" spans="1:166" x14ac:dyDescent="0.15">
      <c r="A4385" s="65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8"/>
      <c r="M4385" s="12"/>
      <c r="N4385" s="12"/>
      <c r="O4385" s="18"/>
      <c r="P4385" s="14"/>
      <c r="Q4385" s="27"/>
      <c r="R4385" s="14"/>
      <c r="S4385" s="4"/>
      <c r="T4385" s="5"/>
      <c r="U4385" s="10"/>
      <c r="V4385" s="10"/>
      <c r="W4385" s="10"/>
      <c r="X4385" s="50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0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  <c r="EY4385" s="1"/>
      <c r="EZ4385" s="1"/>
      <c r="FA4385" s="1"/>
      <c r="FB4385" s="1"/>
      <c r="FC4385" s="1"/>
      <c r="FD4385" s="1"/>
      <c r="FE4385" s="1"/>
      <c r="FF4385" s="1"/>
      <c r="FG4385" s="1"/>
      <c r="FH4385" s="1"/>
      <c r="FI4385" s="1"/>
      <c r="FJ4385" s="1"/>
    </row>
    <row r="4386" spans="1:166" x14ac:dyDescent="0.15">
      <c r="A4386" s="65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8"/>
      <c r="M4386" s="12"/>
      <c r="N4386" s="12"/>
      <c r="O4386" s="18"/>
      <c r="P4386" s="14"/>
      <c r="Q4386" s="27"/>
      <c r="R4386" s="14"/>
      <c r="S4386" s="4"/>
      <c r="T4386" s="5"/>
      <c r="U4386" s="10"/>
      <c r="V4386" s="10"/>
      <c r="W4386" s="10"/>
      <c r="X4386" s="50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0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  <c r="EY4386" s="1"/>
      <c r="EZ4386" s="1"/>
      <c r="FA4386" s="1"/>
      <c r="FB4386" s="1"/>
      <c r="FC4386" s="1"/>
      <c r="FD4386" s="1"/>
      <c r="FE4386" s="1"/>
      <c r="FF4386" s="1"/>
      <c r="FG4386" s="1"/>
      <c r="FH4386" s="1"/>
      <c r="FI4386" s="1"/>
      <c r="FJ4386" s="1"/>
    </row>
    <row r="4387" spans="1:166" x14ac:dyDescent="0.15">
      <c r="A4387" s="65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8"/>
      <c r="M4387" s="12"/>
      <c r="N4387" s="12"/>
      <c r="O4387" s="18"/>
      <c r="P4387" s="14"/>
      <c r="Q4387" s="27"/>
      <c r="R4387" s="14"/>
      <c r="S4387" s="4"/>
      <c r="T4387" s="5"/>
      <c r="U4387" s="10"/>
      <c r="V4387" s="10"/>
      <c r="W4387" s="10"/>
      <c r="X4387" s="50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0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  <c r="EY4387" s="1"/>
      <c r="EZ4387" s="1"/>
      <c r="FA4387" s="1"/>
      <c r="FB4387" s="1"/>
      <c r="FC4387" s="1"/>
      <c r="FD4387" s="1"/>
      <c r="FE4387" s="1"/>
      <c r="FF4387" s="1"/>
      <c r="FG4387" s="1"/>
      <c r="FH4387" s="1"/>
      <c r="FI4387" s="1"/>
      <c r="FJ4387" s="1"/>
    </row>
    <row r="4388" spans="1:166" x14ac:dyDescent="0.15">
      <c r="A4388" s="65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8"/>
      <c r="M4388" s="12"/>
      <c r="N4388" s="12"/>
      <c r="O4388" s="18"/>
      <c r="P4388" s="14"/>
      <c r="Q4388" s="27"/>
      <c r="R4388" s="14"/>
      <c r="S4388" s="4"/>
      <c r="T4388" s="5"/>
      <c r="U4388" s="10"/>
      <c r="V4388" s="10"/>
      <c r="W4388" s="10"/>
      <c r="X4388" s="50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0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  <c r="EY4388" s="1"/>
      <c r="EZ4388" s="1"/>
      <c r="FA4388" s="1"/>
      <c r="FB4388" s="1"/>
      <c r="FC4388" s="1"/>
      <c r="FD4388" s="1"/>
      <c r="FE4388" s="1"/>
      <c r="FF4388" s="1"/>
      <c r="FG4388" s="1"/>
      <c r="FH4388" s="1"/>
      <c r="FI4388" s="1"/>
      <c r="FJ4388" s="1"/>
    </row>
    <row r="4389" spans="1:166" x14ac:dyDescent="0.15">
      <c r="A4389" s="65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8"/>
      <c r="M4389" s="12"/>
      <c r="N4389" s="12"/>
      <c r="O4389" s="18"/>
      <c r="P4389" s="14"/>
      <c r="Q4389" s="27"/>
      <c r="R4389" s="14"/>
      <c r="S4389" s="4"/>
      <c r="T4389" s="5"/>
      <c r="U4389" s="10"/>
      <c r="V4389" s="10"/>
      <c r="W4389" s="10"/>
      <c r="X4389" s="50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0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  <c r="EY4389" s="1"/>
      <c r="EZ4389" s="1"/>
      <c r="FA4389" s="1"/>
      <c r="FB4389" s="1"/>
      <c r="FC4389" s="1"/>
      <c r="FD4389" s="1"/>
      <c r="FE4389" s="1"/>
      <c r="FF4389" s="1"/>
      <c r="FG4389" s="1"/>
      <c r="FH4389" s="1"/>
      <c r="FI4389" s="1"/>
      <c r="FJ4389" s="1"/>
    </row>
    <row r="4390" spans="1:166" x14ac:dyDescent="0.15">
      <c r="A4390" s="65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8"/>
      <c r="M4390" s="12"/>
      <c r="N4390" s="12"/>
      <c r="O4390" s="18"/>
      <c r="P4390" s="14"/>
      <c r="Q4390" s="27"/>
      <c r="R4390" s="14"/>
      <c r="S4390" s="4"/>
      <c r="T4390" s="5"/>
      <c r="U4390" s="10"/>
      <c r="V4390" s="10"/>
      <c r="W4390" s="10"/>
      <c r="X4390" s="50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0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  <c r="EY4390" s="1"/>
      <c r="EZ4390" s="1"/>
      <c r="FA4390" s="1"/>
      <c r="FB4390" s="1"/>
      <c r="FC4390" s="1"/>
      <c r="FD4390" s="1"/>
      <c r="FE4390" s="1"/>
      <c r="FF4390" s="1"/>
      <c r="FG4390" s="1"/>
      <c r="FH4390" s="1"/>
      <c r="FI4390" s="1"/>
      <c r="FJ4390" s="1"/>
    </row>
    <row r="4391" spans="1:166" x14ac:dyDescent="0.15">
      <c r="A4391" s="65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8"/>
      <c r="M4391" s="12"/>
      <c r="N4391" s="12"/>
      <c r="O4391" s="18"/>
      <c r="P4391" s="14"/>
      <c r="Q4391" s="27"/>
      <c r="R4391" s="14"/>
      <c r="S4391" s="4"/>
      <c r="T4391" s="5"/>
      <c r="U4391" s="10"/>
      <c r="V4391" s="10"/>
      <c r="W4391" s="10"/>
      <c r="X4391" s="50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0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  <c r="EY4391" s="1"/>
      <c r="EZ4391" s="1"/>
      <c r="FA4391" s="1"/>
      <c r="FB4391" s="1"/>
      <c r="FC4391" s="1"/>
      <c r="FD4391" s="1"/>
      <c r="FE4391" s="1"/>
      <c r="FF4391" s="1"/>
      <c r="FG4391" s="1"/>
      <c r="FH4391" s="1"/>
      <c r="FI4391" s="1"/>
      <c r="FJ4391" s="1"/>
    </row>
    <row r="4392" spans="1:166" x14ac:dyDescent="0.15">
      <c r="A4392" s="65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8"/>
      <c r="M4392" s="12"/>
      <c r="N4392" s="12"/>
      <c r="O4392" s="18"/>
      <c r="P4392" s="14"/>
      <c r="Q4392" s="27"/>
      <c r="R4392" s="14"/>
      <c r="S4392" s="4"/>
      <c r="T4392" s="5"/>
      <c r="U4392" s="10"/>
      <c r="V4392" s="10"/>
      <c r="W4392" s="10"/>
      <c r="X4392" s="50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0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  <c r="EY4392" s="1"/>
      <c r="EZ4392" s="1"/>
      <c r="FA4392" s="1"/>
      <c r="FB4392" s="1"/>
      <c r="FC4392" s="1"/>
      <c r="FD4392" s="1"/>
      <c r="FE4392" s="1"/>
      <c r="FF4392" s="1"/>
      <c r="FG4392" s="1"/>
      <c r="FH4392" s="1"/>
      <c r="FI4392" s="1"/>
      <c r="FJ4392" s="1"/>
    </row>
    <row r="4393" spans="1:166" x14ac:dyDescent="0.15">
      <c r="A4393" s="65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8"/>
      <c r="M4393" s="12"/>
      <c r="N4393" s="12"/>
      <c r="O4393" s="18"/>
      <c r="P4393" s="14"/>
      <c r="Q4393" s="27"/>
      <c r="R4393" s="14"/>
      <c r="S4393" s="4"/>
      <c r="T4393" s="5"/>
      <c r="U4393" s="10"/>
      <c r="V4393" s="10"/>
      <c r="W4393" s="10"/>
      <c r="X4393" s="50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0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  <c r="EY4393" s="1"/>
      <c r="EZ4393" s="1"/>
      <c r="FA4393" s="1"/>
      <c r="FB4393" s="1"/>
      <c r="FC4393" s="1"/>
      <c r="FD4393" s="1"/>
      <c r="FE4393" s="1"/>
      <c r="FF4393" s="1"/>
      <c r="FG4393" s="1"/>
      <c r="FH4393" s="1"/>
      <c r="FI4393" s="1"/>
      <c r="FJ4393" s="1"/>
    </row>
    <row r="4394" spans="1:166" x14ac:dyDescent="0.15">
      <c r="A4394" s="65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8"/>
      <c r="M4394" s="12"/>
      <c r="N4394" s="12"/>
      <c r="O4394" s="18"/>
      <c r="P4394" s="14"/>
      <c r="Q4394" s="27"/>
      <c r="R4394" s="14"/>
      <c r="S4394" s="4"/>
      <c r="T4394" s="5"/>
      <c r="U4394" s="10"/>
      <c r="V4394" s="10"/>
      <c r="W4394" s="10"/>
      <c r="X4394" s="50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0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  <c r="EY4394" s="1"/>
      <c r="EZ4394" s="1"/>
      <c r="FA4394" s="1"/>
      <c r="FB4394" s="1"/>
      <c r="FC4394" s="1"/>
      <c r="FD4394" s="1"/>
      <c r="FE4394" s="1"/>
      <c r="FF4394" s="1"/>
      <c r="FG4394" s="1"/>
      <c r="FH4394" s="1"/>
      <c r="FI4394" s="1"/>
      <c r="FJ4394" s="1"/>
    </row>
    <row r="4395" spans="1:166" x14ac:dyDescent="0.15">
      <c r="A4395" s="65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8"/>
      <c r="M4395" s="12"/>
      <c r="N4395" s="12"/>
      <c r="O4395" s="18"/>
      <c r="P4395" s="14"/>
      <c r="Q4395" s="27"/>
      <c r="R4395" s="14"/>
      <c r="S4395" s="4"/>
      <c r="T4395" s="5"/>
      <c r="U4395" s="10"/>
      <c r="V4395" s="10"/>
      <c r="W4395" s="10"/>
      <c r="X4395" s="50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0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  <c r="EY4395" s="1"/>
      <c r="EZ4395" s="1"/>
      <c r="FA4395" s="1"/>
      <c r="FB4395" s="1"/>
      <c r="FC4395" s="1"/>
      <c r="FD4395" s="1"/>
      <c r="FE4395" s="1"/>
      <c r="FF4395" s="1"/>
      <c r="FG4395" s="1"/>
      <c r="FH4395" s="1"/>
      <c r="FI4395" s="1"/>
      <c r="FJ4395" s="1"/>
    </row>
    <row r="4396" spans="1:166" x14ac:dyDescent="0.15">
      <c r="A4396" s="65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8"/>
      <c r="M4396" s="12"/>
      <c r="N4396" s="12"/>
      <c r="O4396" s="18"/>
      <c r="P4396" s="14"/>
      <c r="Q4396" s="27"/>
      <c r="R4396" s="14"/>
      <c r="S4396" s="4"/>
      <c r="T4396" s="5"/>
      <c r="U4396" s="45"/>
      <c r="V4396" s="45"/>
      <c r="W4396" s="45"/>
      <c r="X4396" s="58"/>
      <c r="Y4396" s="34"/>
      <c r="Z4396" s="39"/>
      <c r="AA4396" s="45"/>
      <c r="AB4396" s="34"/>
      <c r="AC4396" s="34"/>
      <c r="AD4396" s="34"/>
      <c r="AE4396" s="45"/>
      <c r="AF4396" s="35"/>
      <c r="AG4396" s="45"/>
      <c r="AH4396" s="45"/>
      <c r="AI4396" s="39"/>
      <c r="AJ4396" s="39"/>
      <c r="AK4396" s="39"/>
      <c r="AL4396" s="39"/>
      <c r="AM4396" s="39"/>
      <c r="AN4396" s="39"/>
      <c r="AO4396" s="39"/>
      <c r="AP4396" s="39"/>
      <c r="AQ4396" s="39"/>
      <c r="AR4396" s="39"/>
      <c r="AS4396" s="39"/>
      <c r="AT4396" s="39"/>
      <c r="AU4396" s="39"/>
      <c r="AV4396" s="39"/>
      <c r="AW4396" s="39"/>
      <c r="AX4396" s="39"/>
      <c r="AY4396" s="39"/>
      <c r="AZ4396" s="39"/>
      <c r="BA4396" s="39"/>
      <c r="BB4396" s="39"/>
      <c r="BC4396" s="39"/>
      <c r="BD4396" s="39"/>
      <c r="BE4396" s="39"/>
      <c r="BF4396" s="39"/>
      <c r="BG4396" s="39"/>
      <c r="BH4396" s="39"/>
      <c r="BI4396" s="39"/>
      <c r="BJ4396" s="39"/>
      <c r="BK4396" s="39"/>
      <c r="BL4396" s="39"/>
      <c r="BM4396" s="39"/>
      <c r="BN4396" s="39"/>
      <c r="BO4396" s="39"/>
      <c r="BP4396" s="39"/>
      <c r="BQ4396" s="39"/>
      <c r="BR4396" s="39"/>
      <c r="BS4396" s="39"/>
      <c r="BT4396" s="39"/>
      <c r="BU4396" s="39"/>
      <c r="BV4396" s="39"/>
      <c r="BW4396" s="39"/>
      <c r="BX4396" s="39"/>
      <c r="BY4396" s="39"/>
      <c r="BZ4396" s="39"/>
      <c r="CA4396" s="39"/>
      <c r="CB4396" s="39"/>
      <c r="CC4396" s="39"/>
      <c r="CD4396" s="39"/>
      <c r="CE4396" s="39"/>
      <c r="CF4396" s="39"/>
      <c r="CG4396" s="39"/>
      <c r="CH4396" s="39"/>
      <c r="CI4396" s="39"/>
      <c r="CJ4396" s="39"/>
      <c r="CK4396" s="39"/>
      <c r="CL4396" s="39"/>
      <c r="CM4396" s="39"/>
      <c r="CN4396" s="39"/>
      <c r="CO4396" s="39"/>
      <c r="CP4396" s="39"/>
      <c r="CQ4396" s="39"/>
      <c r="CR4396" s="39"/>
      <c r="CS4396" s="39"/>
      <c r="CT4396" s="39"/>
      <c r="CU4396" s="39"/>
      <c r="CV4396" s="39"/>
      <c r="CW4396" s="39"/>
      <c r="CX4396" s="39"/>
      <c r="CY4396" s="39"/>
      <c r="CZ4396" s="39"/>
      <c r="DA4396" s="39"/>
      <c r="DB4396" s="39"/>
      <c r="DC4396" s="39"/>
      <c r="DD4396" s="39"/>
      <c r="DE4396" s="39"/>
      <c r="DF4396" s="39"/>
      <c r="DG4396" s="39"/>
      <c r="DH4396" s="39"/>
      <c r="DI4396" s="39"/>
      <c r="DJ4396" s="39"/>
      <c r="DK4396" s="39"/>
      <c r="DL4396" s="39"/>
      <c r="DM4396" s="39"/>
      <c r="DN4396" s="39"/>
      <c r="DO4396" s="39"/>
      <c r="DP4396" s="39"/>
      <c r="DQ4396" s="39"/>
      <c r="DR4396" s="39"/>
      <c r="DS4396" s="39"/>
      <c r="DT4396" s="39"/>
      <c r="DU4396" s="39"/>
      <c r="DV4396" s="39"/>
      <c r="DW4396" s="39"/>
      <c r="DX4396" s="39"/>
      <c r="DY4396" s="39"/>
      <c r="DZ4396" s="39"/>
      <c r="EA4396" s="39"/>
      <c r="EB4396" s="39"/>
      <c r="EC4396" s="39"/>
      <c r="ED4396" s="39"/>
      <c r="EE4396" s="39"/>
      <c r="EF4396" s="39"/>
      <c r="EG4396" s="39"/>
      <c r="EH4396" s="39"/>
      <c r="EI4396" s="39"/>
      <c r="EJ4396" s="39"/>
      <c r="EK4396" s="39"/>
      <c r="EL4396" s="39"/>
      <c r="EM4396" s="39"/>
      <c r="EN4396" s="39"/>
      <c r="EO4396" s="39"/>
      <c r="EP4396" s="39"/>
      <c r="EQ4396" s="39"/>
      <c r="ER4396" s="39"/>
      <c r="ES4396" s="39"/>
      <c r="ET4396" s="39"/>
      <c r="EU4396" s="39"/>
      <c r="EV4396" s="39"/>
      <c r="EW4396" s="39"/>
      <c r="EX4396" s="39"/>
      <c r="EY4396" s="39"/>
      <c r="EZ4396" s="39"/>
      <c r="FA4396" s="39"/>
      <c r="FB4396" s="39"/>
      <c r="FC4396" s="39"/>
      <c r="FD4396" s="39"/>
      <c r="FE4396" s="39"/>
      <c r="FF4396" s="39"/>
      <c r="FG4396" s="39"/>
      <c r="FH4396" s="39"/>
      <c r="FI4396" s="39"/>
      <c r="FJ4396" s="39"/>
    </row>
    <row r="4397" spans="1:166" x14ac:dyDescent="0.15">
      <c r="A4397" s="65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8"/>
      <c r="M4397" s="12"/>
      <c r="N4397" s="12"/>
      <c r="O4397" s="18"/>
      <c r="P4397" s="14"/>
      <c r="Q4397" s="27"/>
      <c r="R4397" s="14"/>
      <c r="S4397" s="4"/>
      <c r="T4397" s="5"/>
      <c r="U4397" s="10"/>
      <c r="V4397" s="10"/>
      <c r="W4397" s="10"/>
      <c r="X4397" s="50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0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  <c r="EY4397" s="1"/>
      <c r="EZ4397" s="1"/>
      <c r="FA4397" s="1"/>
      <c r="FB4397" s="1"/>
      <c r="FC4397" s="1"/>
      <c r="FD4397" s="1"/>
      <c r="FE4397" s="1"/>
      <c r="FF4397" s="1"/>
      <c r="FG4397" s="1"/>
      <c r="FH4397" s="1"/>
      <c r="FI4397" s="1"/>
      <c r="FJ4397" s="1"/>
    </row>
    <row r="4398" spans="1:166" x14ac:dyDescent="0.15">
      <c r="A4398" s="65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8"/>
      <c r="M4398" s="12"/>
      <c r="N4398" s="12"/>
      <c r="O4398" s="18"/>
      <c r="P4398" s="14"/>
      <c r="Q4398" s="27"/>
      <c r="R4398" s="14"/>
      <c r="S4398" s="4"/>
      <c r="T4398" s="5"/>
      <c r="U4398" s="10"/>
      <c r="V4398" s="10"/>
      <c r="W4398" s="10"/>
      <c r="X4398" s="50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0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  <c r="EX4398" s="1"/>
      <c r="EY4398" s="1"/>
      <c r="EZ4398" s="1"/>
      <c r="FA4398" s="1"/>
      <c r="FB4398" s="1"/>
      <c r="FC4398" s="1"/>
      <c r="FD4398" s="1"/>
      <c r="FE4398" s="1"/>
      <c r="FF4398" s="1"/>
      <c r="FG4398" s="1"/>
      <c r="FH4398" s="1"/>
      <c r="FI4398" s="1"/>
      <c r="FJ4398" s="1"/>
    </row>
    <row r="4399" spans="1:166" x14ac:dyDescent="0.15">
      <c r="A4399" s="65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8"/>
      <c r="M4399" s="12"/>
      <c r="N4399" s="12"/>
      <c r="O4399" s="18"/>
      <c r="P4399" s="14"/>
      <c r="Q4399" s="27"/>
      <c r="R4399" s="14"/>
      <c r="S4399" s="4"/>
      <c r="T4399" s="5"/>
      <c r="U4399" s="10"/>
      <c r="V4399" s="10"/>
      <c r="W4399" s="10"/>
      <c r="X4399" s="50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0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  <c r="EY4399" s="1"/>
      <c r="EZ4399" s="1"/>
      <c r="FA4399" s="1"/>
      <c r="FB4399" s="1"/>
      <c r="FC4399" s="1"/>
      <c r="FD4399" s="1"/>
      <c r="FE4399" s="1"/>
      <c r="FF4399" s="1"/>
      <c r="FG4399" s="1"/>
      <c r="FH4399" s="1"/>
      <c r="FI4399" s="1"/>
      <c r="FJ4399" s="1"/>
    </row>
    <row r="4400" spans="1:166" x14ac:dyDescent="0.15">
      <c r="A4400" s="65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8"/>
      <c r="M4400" s="12"/>
      <c r="N4400" s="12"/>
      <c r="O4400" s="18"/>
      <c r="P4400" s="14"/>
      <c r="Q4400" s="27"/>
      <c r="R4400" s="14"/>
      <c r="S4400" s="4"/>
      <c r="T4400" s="5"/>
      <c r="U4400" s="10"/>
      <c r="V4400" s="10"/>
      <c r="W4400" s="10"/>
      <c r="X4400" s="50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0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  <c r="EY4400" s="1"/>
      <c r="EZ4400" s="1"/>
      <c r="FA4400" s="1"/>
      <c r="FB4400" s="1"/>
      <c r="FC4400" s="1"/>
      <c r="FD4400" s="1"/>
      <c r="FE4400" s="1"/>
      <c r="FF4400" s="1"/>
      <c r="FG4400" s="1"/>
      <c r="FH4400" s="1"/>
      <c r="FI4400" s="1"/>
      <c r="FJ4400" s="1"/>
    </row>
    <row r="4401" spans="1:166" x14ac:dyDescent="0.15">
      <c r="A4401" s="65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8"/>
      <c r="M4401" s="12"/>
      <c r="N4401" s="12"/>
      <c r="O4401" s="18"/>
      <c r="P4401" s="14"/>
      <c r="Q4401" s="27"/>
      <c r="R4401" s="14"/>
      <c r="S4401" s="4"/>
      <c r="T4401" s="5"/>
      <c r="U4401" s="10"/>
      <c r="V4401" s="10"/>
      <c r="W4401" s="10"/>
      <c r="X4401" s="50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0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  <c r="EY4401" s="1"/>
      <c r="EZ4401" s="1"/>
      <c r="FA4401" s="1"/>
      <c r="FB4401" s="1"/>
      <c r="FC4401" s="1"/>
      <c r="FD4401" s="1"/>
      <c r="FE4401" s="1"/>
      <c r="FF4401" s="1"/>
      <c r="FG4401" s="1"/>
      <c r="FH4401" s="1"/>
      <c r="FI4401" s="1"/>
      <c r="FJ4401" s="1"/>
    </row>
    <row r="4402" spans="1:166" x14ac:dyDescent="0.15">
      <c r="A4402" s="65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8"/>
      <c r="M4402" s="12"/>
      <c r="N4402" s="12"/>
      <c r="O4402" s="18"/>
      <c r="P4402" s="14"/>
      <c r="Q4402" s="27"/>
      <c r="R4402" s="14"/>
      <c r="S4402" s="4"/>
      <c r="T4402" s="5"/>
      <c r="U4402" s="10"/>
      <c r="V4402" s="10"/>
      <c r="W4402" s="10"/>
      <c r="X4402" s="50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0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  <c r="EY4402" s="1"/>
      <c r="EZ4402" s="1"/>
      <c r="FA4402" s="1"/>
      <c r="FB4402" s="1"/>
      <c r="FC4402" s="1"/>
      <c r="FD4402" s="1"/>
      <c r="FE4402" s="1"/>
      <c r="FF4402" s="1"/>
      <c r="FG4402" s="1"/>
      <c r="FH4402" s="1"/>
      <c r="FI4402" s="1"/>
      <c r="FJ4402" s="1"/>
    </row>
    <row r="4403" spans="1:166" x14ac:dyDescent="0.15">
      <c r="A4403" s="65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8"/>
      <c r="M4403" s="12"/>
      <c r="N4403" s="12"/>
      <c r="O4403" s="18"/>
      <c r="P4403" s="14"/>
      <c r="Q4403" s="27"/>
      <c r="R4403" s="14"/>
      <c r="S4403" s="4"/>
      <c r="T4403" s="5"/>
      <c r="U4403" s="10"/>
      <c r="V4403" s="10"/>
      <c r="W4403" s="10"/>
      <c r="X4403" s="50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0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  <c r="EY4403" s="1"/>
      <c r="EZ4403" s="1"/>
      <c r="FA4403" s="1"/>
      <c r="FB4403" s="1"/>
      <c r="FC4403" s="1"/>
      <c r="FD4403" s="1"/>
      <c r="FE4403" s="1"/>
      <c r="FF4403" s="1"/>
      <c r="FG4403" s="1"/>
      <c r="FH4403" s="1"/>
      <c r="FI4403" s="1"/>
      <c r="FJ4403" s="1"/>
    </row>
    <row r="4404" spans="1:166" x14ac:dyDescent="0.15">
      <c r="A4404" s="65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8"/>
      <c r="M4404" s="12"/>
      <c r="N4404" s="12"/>
      <c r="O4404" s="18"/>
      <c r="P4404" s="14"/>
      <c r="Q4404" s="27"/>
      <c r="R4404" s="14"/>
      <c r="S4404" s="4"/>
      <c r="T4404" s="5"/>
      <c r="U4404" s="10"/>
      <c r="V4404" s="10"/>
      <c r="W4404" s="10"/>
      <c r="X4404" s="50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0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  <c r="EY4404" s="1"/>
      <c r="EZ4404" s="1"/>
      <c r="FA4404" s="1"/>
      <c r="FB4404" s="1"/>
      <c r="FC4404" s="1"/>
      <c r="FD4404" s="1"/>
      <c r="FE4404" s="1"/>
      <c r="FF4404" s="1"/>
      <c r="FG4404" s="1"/>
      <c r="FH4404" s="1"/>
      <c r="FI4404" s="1"/>
      <c r="FJ4404" s="1"/>
    </row>
    <row r="4405" spans="1:166" x14ac:dyDescent="0.15">
      <c r="A4405" s="65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8"/>
      <c r="M4405" s="12"/>
      <c r="N4405" s="12"/>
      <c r="O4405" s="18"/>
      <c r="P4405" s="14"/>
      <c r="Q4405" s="27"/>
      <c r="R4405" s="14"/>
      <c r="S4405" s="4"/>
      <c r="T4405" s="5"/>
      <c r="U4405" s="10"/>
      <c r="V4405" s="10"/>
      <c r="W4405" s="10"/>
      <c r="X4405" s="50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0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  <c r="EY4405" s="1"/>
      <c r="EZ4405" s="1"/>
      <c r="FA4405" s="1"/>
      <c r="FB4405" s="1"/>
      <c r="FC4405" s="1"/>
      <c r="FD4405" s="1"/>
      <c r="FE4405" s="1"/>
      <c r="FF4405" s="1"/>
      <c r="FG4405" s="1"/>
      <c r="FH4405" s="1"/>
      <c r="FI4405" s="1"/>
      <c r="FJ4405" s="1"/>
    </row>
    <row r="4406" spans="1:166" x14ac:dyDescent="0.15">
      <c r="A4406" s="65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8"/>
      <c r="M4406" s="12"/>
      <c r="N4406" s="12"/>
      <c r="O4406" s="18"/>
      <c r="P4406" s="14"/>
      <c r="Q4406" s="27"/>
      <c r="R4406" s="14"/>
      <c r="S4406" s="4"/>
      <c r="T4406" s="5"/>
      <c r="U4406" s="10"/>
      <c r="V4406" s="10"/>
      <c r="W4406" s="10"/>
      <c r="X4406" s="50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0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  <c r="EY4406" s="1"/>
      <c r="EZ4406" s="1"/>
      <c r="FA4406" s="1"/>
      <c r="FB4406" s="1"/>
      <c r="FC4406" s="1"/>
      <c r="FD4406" s="1"/>
      <c r="FE4406" s="1"/>
      <c r="FF4406" s="1"/>
      <c r="FG4406" s="1"/>
      <c r="FH4406" s="1"/>
      <c r="FI4406" s="1"/>
      <c r="FJ4406" s="1"/>
    </row>
    <row r="4407" spans="1:166" x14ac:dyDescent="0.15">
      <c r="A4407" s="65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8"/>
      <c r="M4407" s="12"/>
      <c r="N4407" s="12"/>
      <c r="O4407" s="18"/>
      <c r="P4407" s="14"/>
      <c r="Q4407" s="27"/>
      <c r="R4407" s="14"/>
      <c r="S4407" s="4"/>
      <c r="T4407" s="5"/>
      <c r="U4407" s="10"/>
      <c r="V4407" s="10"/>
      <c r="W4407" s="10"/>
      <c r="X4407" s="50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0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  <c r="EY4407" s="1"/>
      <c r="EZ4407" s="1"/>
      <c r="FA4407" s="1"/>
      <c r="FB4407" s="1"/>
      <c r="FC4407" s="1"/>
      <c r="FD4407" s="1"/>
      <c r="FE4407" s="1"/>
      <c r="FF4407" s="1"/>
      <c r="FG4407" s="1"/>
      <c r="FH4407" s="1"/>
      <c r="FI4407" s="1"/>
      <c r="FJ4407" s="1"/>
    </row>
    <row r="4408" spans="1:166" x14ac:dyDescent="0.15">
      <c r="A4408" s="65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8"/>
      <c r="M4408" s="12"/>
      <c r="N4408" s="12"/>
      <c r="O4408" s="18"/>
      <c r="P4408" s="14"/>
      <c r="Q4408" s="27"/>
      <c r="R4408" s="14"/>
      <c r="S4408" s="4"/>
      <c r="T4408" s="5"/>
      <c r="U4408" s="10"/>
      <c r="V4408" s="10"/>
      <c r="W4408" s="10"/>
      <c r="X4408" s="50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0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  <c r="EY4408" s="1"/>
      <c r="EZ4408" s="1"/>
      <c r="FA4408" s="1"/>
      <c r="FB4408" s="1"/>
      <c r="FC4408" s="1"/>
      <c r="FD4408" s="1"/>
      <c r="FE4408" s="1"/>
      <c r="FF4408" s="1"/>
      <c r="FG4408" s="1"/>
      <c r="FH4408" s="1"/>
      <c r="FI4408" s="1"/>
      <c r="FJ4408" s="1"/>
    </row>
    <row r="4409" spans="1:166" x14ac:dyDescent="0.15">
      <c r="A4409" s="65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8"/>
      <c r="M4409" s="12"/>
      <c r="N4409" s="12"/>
      <c r="O4409" s="18"/>
      <c r="P4409" s="14"/>
      <c r="Q4409" s="27"/>
      <c r="R4409" s="14"/>
      <c r="S4409" s="4"/>
      <c r="T4409" s="5"/>
      <c r="U4409" s="10"/>
      <c r="V4409" s="10"/>
      <c r="W4409" s="10"/>
      <c r="X4409" s="50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0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  <c r="EY4409" s="1"/>
      <c r="EZ4409" s="1"/>
      <c r="FA4409" s="1"/>
      <c r="FB4409" s="1"/>
      <c r="FC4409" s="1"/>
      <c r="FD4409" s="1"/>
      <c r="FE4409" s="1"/>
      <c r="FF4409" s="1"/>
      <c r="FG4409" s="1"/>
      <c r="FH4409" s="1"/>
      <c r="FI4409" s="1"/>
      <c r="FJ4409" s="1"/>
    </row>
    <row r="4410" spans="1:166" x14ac:dyDescent="0.15">
      <c r="A4410" s="65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8"/>
      <c r="M4410" s="12"/>
      <c r="N4410" s="12"/>
      <c r="O4410" s="18"/>
      <c r="P4410" s="14"/>
      <c r="Q4410" s="27"/>
      <c r="R4410" s="14"/>
      <c r="S4410" s="4"/>
      <c r="T4410" s="5"/>
      <c r="U4410" s="10"/>
      <c r="V4410" s="10"/>
      <c r="W4410" s="10"/>
      <c r="X4410" s="50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0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  <c r="EY4410" s="1"/>
      <c r="EZ4410" s="1"/>
      <c r="FA4410" s="1"/>
      <c r="FB4410" s="1"/>
      <c r="FC4410" s="1"/>
      <c r="FD4410" s="1"/>
      <c r="FE4410" s="1"/>
      <c r="FF4410" s="1"/>
      <c r="FG4410" s="1"/>
      <c r="FH4410" s="1"/>
      <c r="FI4410" s="1"/>
      <c r="FJ4410" s="1"/>
    </row>
    <row r="4411" spans="1:166" x14ac:dyDescent="0.15">
      <c r="A4411" s="65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8"/>
      <c r="M4411" s="12"/>
      <c r="N4411" s="12"/>
      <c r="O4411" s="18"/>
      <c r="P4411" s="14"/>
      <c r="Q4411" s="27"/>
      <c r="R4411" s="14"/>
      <c r="S4411" s="4"/>
      <c r="T4411" s="5"/>
      <c r="U4411" s="10"/>
      <c r="V4411" s="10"/>
      <c r="W4411" s="10"/>
      <c r="X4411" s="50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0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  <c r="EY4411" s="1"/>
      <c r="EZ4411" s="1"/>
      <c r="FA4411" s="1"/>
      <c r="FB4411" s="1"/>
      <c r="FC4411" s="1"/>
      <c r="FD4411" s="1"/>
      <c r="FE4411" s="1"/>
      <c r="FF4411" s="1"/>
      <c r="FG4411" s="1"/>
      <c r="FH4411" s="1"/>
      <c r="FI4411" s="1"/>
      <c r="FJ4411" s="1"/>
    </row>
    <row r="4412" spans="1:166" x14ac:dyDescent="0.15">
      <c r="A4412" s="65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8"/>
      <c r="M4412" s="12"/>
      <c r="N4412" s="12"/>
      <c r="O4412" s="18"/>
      <c r="P4412" s="14"/>
      <c r="Q4412" s="27"/>
      <c r="R4412" s="14"/>
      <c r="S4412" s="4"/>
      <c r="T4412" s="5"/>
      <c r="U4412" s="10"/>
      <c r="V4412" s="10"/>
      <c r="W4412" s="10"/>
      <c r="X4412" s="50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0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  <c r="EY4412" s="1"/>
      <c r="EZ4412" s="1"/>
      <c r="FA4412" s="1"/>
      <c r="FB4412" s="1"/>
      <c r="FC4412" s="1"/>
      <c r="FD4412" s="1"/>
      <c r="FE4412" s="1"/>
      <c r="FF4412" s="1"/>
      <c r="FG4412" s="1"/>
      <c r="FH4412" s="1"/>
      <c r="FI4412" s="1"/>
      <c r="FJ4412" s="1"/>
    </row>
    <row r="4413" spans="1:166" x14ac:dyDescent="0.15">
      <c r="A4413" s="65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8"/>
      <c r="M4413" s="12"/>
      <c r="N4413" s="12"/>
      <c r="O4413" s="18"/>
      <c r="P4413" s="14"/>
      <c r="Q4413" s="27"/>
      <c r="R4413" s="14"/>
      <c r="S4413" s="4"/>
      <c r="T4413" s="5"/>
      <c r="U4413" s="10"/>
      <c r="V4413" s="10"/>
      <c r="W4413" s="10"/>
      <c r="X4413" s="50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0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  <c r="EY4413" s="1"/>
      <c r="EZ4413" s="1"/>
      <c r="FA4413" s="1"/>
      <c r="FB4413" s="1"/>
      <c r="FC4413" s="1"/>
      <c r="FD4413" s="1"/>
      <c r="FE4413" s="1"/>
      <c r="FF4413" s="1"/>
      <c r="FG4413" s="1"/>
      <c r="FH4413" s="1"/>
      <c r="FI4413" s="1"/>
      <c r="FJ4413" s="1"/>
    </row>
    <row r="4414" spans="1:166" x14ac:dyDescent="0.15">
      <c r="A4414" s="65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8"/>
      <c r="M4414" s="12"/>
      <c r="N4414" s="12"/>
      <c r="O4414" s="18"/>
      <c r="P4414" s="14"/>
      <c r="Q4414" s="27"/>
      <c r="R4414" s="14"/>
      <c r="S4414" s="4"/>
      <c r="T4414" s="5"/>
      <c r="U4414" s="10"/>
      <c r="V4414" s="10"/>
      <c r="W4414" s="10"/>
      <c r="X4414" s="50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0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  <c r="EY4414" s="1"/>
      <c r="EZ4414" s="1"/>
      <c r="FA4414" s="1"/>
      <c r="FB4414" s="1"/>
      <c r="FC4414" s="1"/>
      <c r="FD4414" s="1"/>
      <c r="FE4414" s="1"/>
      <c r="FF4414" s="1"/>
      <c r="FG4414" s="1"/>
      <c r="FH4414" s="1"/>
      <c r="FI4414" s="1"/>
      <c r="FJ4414" s="1"/>
    </row>
    <row r="4415" spans="1:166" x14ac:dyDescent="0.15">
      <c r="A4415" s="65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8"/>
      <c r="M4415" s="12"/>
      <c r="N4415" s="12"/>
      <c r="O4415" s="18"/>
      <c r="P4415" s="14"/>
      <c r="Q4415" s="27"/>
      <c r="R4415" s="14"/>
      <c r="S4415" s="4"/>
      <c r="T4415" s="5"/>
      <c r="U4415" s="10"/>
      <c r="V4415" s="10"/>
      <c r="W4415" s="10"/>
      <c r="X4415" s="50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0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  <c r="EY4415" s="1"/>
      <c r="EZ4415" s="1"/>
      <c r="FA4415" s="1"/>
      <c r="FB4415" s="1"/>
      <c r="FC4415" s="1"/>
      <c r="FD4415" s="1"/>
      <c r="FE4415" s="1"/>
      <c r="FF4415" s="1"/>
      <c r="FG4415" s="1"/>
      <c r="FH4415" s="1"/>
      <c r="FI4415" s="1"/>
      <c r="FJ4415" s="1"/>
    </row>
    <row r="4416" spans="1:166" x14ac:dyDescent="0.15">
      <c r="A4416" s="65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8"/>
      <c r="M4416" s="12"/>
      <c r="N4416" s="12"/>
      <c r="O4416" s="18"/>
      <c r="P4416" s="14"/>
      <c r="Q4416" s="27"/>
      <c r="R4416" s="14"/>
      <c r="S4416" s="4"/>
      <c r="T4416" s="5"/>
      <c r="U4416" s="10"/>
      <c r="V4416" s="10"/>
      <c r="W4416" s="10"/>
      <c r="X4416" s="50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0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  <c r="EY4416" s="1"/>
      <c r="EZ4416" s="1"/>
      <c r="FA4416" s="1"/>
      <c r="FB4416" s="1"/>
      <c r="FC4416" s="1"/>
      <c r="FD4416" s="1"/>
      <c r="FE4416" s="1"/>
      <c r="FF4416" s="1"/>
      <c r="FG4416" s="1"/>
      <c r="FH4416" s="1"/>
      <c r="FI4416" s="1"/>
      <c r="FJ4416" s="1"/>
    </row>
    <row r="4417" spans="1:166" x14ac:dyDescent="0.15">
      <c r="A4417" s="65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8"/>
      <c r="M4417" s="12"/>
      <c r="N4417" s="12"/>
      <c r="O4417" s="18"/>
      <c r="P4417" s="14"/>
      <c r="Q4417" s="27"/>
      <c r="R4417" s="14"/>
      <c r="S4417" s="4"/>
      <c r="T4417" s="5"/>
      <c r="U4417" s="10"/>
      <c r="V4417" s="10"/>
      <c r="W4417" s="10"/>
      <c r="X4417" s="50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0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  <c r="EY4417" s="1"/>
      <c r="EZ4417" s="1"/>
      <c r="FA4417" s="1"/>
      <c r="FB4417" s="1"/>
      <c r="FC4417" s="1"/>
      <c r="FD4417" s="1"/>
      <c r="FE4417" s="1"/>
      <c r="FF4417" s="1"/>
      <c r="FG4417" s="1"/>
      <c r="FH4417" s="1"/>
      <c r="FI4417" s="1"/>
      <c r="FJ4417" s="1"/>
    </row>
    <row r="4418" spans="1:166" x14ac:dyDescent="0.15">
      <c r="A4418" s="65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8"/>
      <c r="M4418" s="12"/>
      <c r="N4418" s="12"/>
      <c r="O4418" s="18"/>
      <c r="P4418" s="14"/>
      <c r="Q4418" s="27"/>
      <c r="R4418" s="14"/>
      <c r="S4418" s="4"/>
      <c r="T4418" s="5"/>
      <c r="U4418" s="10"/>
      <c r="V4418" s="10"/>
      <c r="W4418" s="10"/>
      <c r="X4418" s="50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0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  <c r="EY4418" s="1"/>
      <c r="EZ4418" s="1"/>
      <c r="FA4418" s="1"/>
      <c r="FB4418" s="1"/>
      <c r="FC4418" s="1"/>
      <c r="FD4418" s="1"/>
      <c r="FE4418" s="1"/>
      <c r="FF4418" s="1"/>
      <c r="FG4418" s="1"/>
      <c r="FH4418" s="1"/>
      <c r="FI4418" s="1"/>
      <c r="FJ4418" s="1"/>
    </row>
    <row r="4419" spans="1:166" x14ac:dyDescent="0.15">
      <c r="A4419" s="65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8"/>
      <c r="M4419" s="12"/>
      <c r="N4419" s="12"/>
      <c r="O4419" s="18"/>
      <c r="P4419" s="14"/>
      <c r="Q4419" s="27"/>
      <c r="R4419" s="14"/>
      <c r="S4419" s="4"/>
      <c r="T4419" s="5"/>
      <c r="U4419" s="10"/>
      <c r="V4419" s="10"/>
      <c r="W4419" s="10"/>
      <c r="X4419" s="50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0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  <c r="EY4419" s="1"/>
      <c r="EZ4419" s="1"/>
      <c r="FA4419" s="1"/>
      <c r="FB4419" s="1"/>
      <c r="FC4419" s="1"/>
      <c r="FD4419" s="1"/>
      <c r="FE4419" s="1"/>
      <c r="FF4419" s="1"/>
      <c r="FG4419" s="1"/>
      <c r="FH4419" s="1"/>
      <c r="FI4419" s="1"/>
      <c r="FJ4419" s="1"/>
    </row>
    <row r="4420" spans="1:166" x14ac:dyDescent="0.15">
      <c r="A4420" s="65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8"/>
      <c r="M4420" s="12"/>
      <c r="N4420" s="12"/>
      <c r="O4420" s="18"/>
      <c r="P4420" s="14"/>
      <c r="Q4420" s="27"/>
      <c r="R4420" s="14"/>
      <c r="S4420" s="4"/>
      <c r="T4420" s="5"/>
      <c r="U4420" s="10"/>
      <c r="V4420" s="10"/>
      <c r="W4420" s="10"/>
      <c r="X4420" s="50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0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  <c r="EY4420" s="1"/>
      <c r="EZ4420" s="1"/>
      <c r="FA4420" s="1"/>
      <c r="FB4420" s="1"/>
      <c r="FC4420" s="1"/>
      <c r="FD4420" s="1"/>
      <c r="FE4420" s="1"/>
      <c r="FF4420" s="1"/>
      <c r="FG4420" s="1"/>
      <c r="FH4420" s="1"/>
      <c r="FI4420" s="1"/>
      <c r="FJ4420" s="1"/>
    </row>
    <row r="4421" spans="1:166" x14ac:dyDescent="0.15">
      <c r="A4421" s="65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8"/>
      <c r="M4421" s="12"/>
      <c r="N4421" s="12"/>
      <c r="O4421" s="18"/>
      <c r="P4421" s="14"/>
      <c r="Q4421" s="27"/>
      <c r="R4421" s="14"/>
      <c r="S4421" s="4"/>
      <c r="T4421" s="5"/>
      <c r="U4421" s="10"/>
      <c r="V4421" s="10"/>
      <c r="W4421" s="10"/>
      <c r="X4421" s="50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0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  <c r="EY4421" s="1"/>
      <c r="EZ4421" s="1"/>
      <c r="FA4421" s="1"/>
      <c r="FB4421" s="1"/>
      <c r="FC4421" s="1"/>
      <c r="FD4421" s="1"/>
      <c r="FE4421" s="1"/>
      <c r="FF4421" s="1"/>
      <c r="FG4421" s="1"/>
      <c r="FH4421" s="1"/>
      <c r="FI4421" s="1"/>
      <c r="FJ4421" s="1"/>
    </row>
    <row r="4422" spans="1:166" x14ac:dyDescent="0.15">
      <c r="A4422" s="65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8"/>
      <c r="M4422" s="12"/>
      <c r="N4422" s="12"/>
      <c r="O4422" s="18"/>
      <c r="P4422" s="14"/>
      <c r="Q4422" s="27"/>
      <c r="R4422" s="14"/>
      <c r="S4422" s="4"/>
      <c r="T4422" s="5"/>
      <c r="U4422" s="10"/>
      <c r="V4422" s="10"/>
      <c r="W4422" s="10"/>
      <c r="X4422" s="50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0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  <c r="EY4422" s="1"/>
      <c r="EZ4422" s="1"/>
      <c r="FA4422" s="1"/>
      <c r="FB4422" s="1"/>
      <c r="FC4422" s="1"/>
      <c r="FD4422" s="1"/>
      <c r="FE4422" s="1"/>
      <c r="FF4422" s="1"/>
      <c r="FG4422" s="1"/>
      <c r="FH4422" s="1"/>
      <c r="FI4422" s="1"/>
      <c r="FJ4422" s="1"/>
    </row>
    <row r="4423" spans="1:166" x14ac:dyDescent="0.15">
      <c r="A4423" s="65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8"/>
      <c r="M4423" s="12"/>
      <c r="N4423" s="12"/>
      <c r="O4423" s="18"/>
      <c r="P4423" s="14"/>
      <c r="Q4423" s="27"/>
      <c r="R4423" s="14"/>
      <c r="S4423" s="4"/>
      <c r="T4423" s="5"/>
      <c r="U4423" s="10"/>
      <c r="V4423" s="10"/>
      <c r="W4423" s="10"/>
      <c r="X4423" s="50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0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  <c r="EY4423" s="1"/>
      <c r="EZ4423" s="1"/>
      <c r="FA4423" s="1"/>
      <c r="FB4423" s="1"/>
      <c r="FC4423" s="1"/>
      <c r="FD4423" s="1"/>
      <c r="FE4423" s="1"/>
      <c r="FF4423" s="1"/>
      <c r="FG4423" s="1"/>
      <c r="FH4423" s="1"/>
      <c r="FI4423" s="1"/>
      <c r="FJ4423" s="1"/>
    </row>
    <row r="4424" spans="1:166" x14ac:dyDescent="0.15">
      <c r="A4424" s="65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8"/>
      <c r="M4424" s="12"/>
      <c r="N4424" s="12"/>
      <c r="O4424" s="18"/>
      <c r="P4424" s="14"/>
      <c r="Q4424" s="27"/>
      <c r="R4424" s="14"/>
      <c r="S4424" s="4"/>
      <c r="T4424" s="5"/>
      <c r="U4424" s="10"/>
      <c r="V4424" s="10"/>
      <c r="W4424" s="10"/>
      <c r="X4424" s="50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0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  <c r="EY4424" s="1"/>
      <c r="EZ4424" s="1"/>
      <c r="FA4424" s="1"/>
      <c r="FB4424" s="1"/>
      <c r="FC4424" s="1"/>
      <c r="FD4424" s="1"/>
      <c r="FE4424" s="1"/>
      <c r="FF4424" s="1"/>
      <c r="FG4424" s="1"/>
      <c r="FH4424" s="1"/>
      <c r="FI4424" s="1"/>
      <c r="FJ4424" s="1"/>
    </row>
    <row r="4425" spans="1:166" x14ac:dyDescent="0.15">
      <c r="A4425" s="65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8"/>
      <c r="M4425" s="12"/>
      <c r="N4425" s="12"/>
      <c r="O4425" s="18"/>
      <c r="P4425" s="14"/>
      <c r="Q4425" s="27"/>
      <c r="R4425" s="14"/>
      <c r="S4425" s="4"/>
      <c r="T4425" s="5"/>
      <c r="U4425" s="10"/>
      <c r="V4425" s="10"/>
      <c r="W4425" s="10"/>
      <c r="X4425" s="50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0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  <c r="EY4425" s="1"/>
      <c r="EZ4425" s="1"/>
      <c r="FA4425" s="1"/>
      <c r="FB4425" s="1"/>
      <c r="FC4425" s="1"/>
      <c r="FD4425" s="1"/>
      <c r="FE4425" s="1"/>
      <c r="FF4425" s="1"/>
      <c r="FG4425" s="1"/>
      <c r="FH4425" s="1"/>
      <c r="FI4425" s="1"/>
      <c r="FJ4425" s="1"/>
    </row>
    <row r="4426" spans="1:166" x14ac:dyDescent="0.15">
      <c r="A4426" s="65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8"/>
      <c r="M4426" s="12"/>
      <c r="N4426" s="12"/>
      <c r="O4426" s="18"/>
      <c r="P4426" s="14"/>
      <c r="Q4426" s="27"/>
      <c r="R4426" s="14"/>
      <c r="S4426" s="4"/>
      <c r="T4426" s="5"/>
      <c r="U4426" s="10"/>
      <c r="V4426" s="10"/>
      <c r="W4426" s="10"/>
      <c r="X4426" s="50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0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  <c r="EY4426" s="1"/>
      <c r="EZ4426" s="1"/>
      <c r="FA4426" s="1"/>
      <c r="FB4426" s="1"/>
      <c r="FC4426" s="1"/>
      <c r="FD4426" s="1"/>
      <c r="FE4426" s="1"/>
      <c r="FF4426" s="1"/>
      <c r="FG4426" s="1"/>
      <c r="FH4426" s="1"/>
      <c r="FI4426" s="1"/>
      <c r="FJ4426" s="1"/>
    </row>
    <row r="4427" spans="1:166" x14ac:dyDescent="0.15">
      <c r="A4427" s="65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8"/>
      <c r="M4427" s="12"/>
      <c r="N4427" s="12"/>
      <c r="O4427" s="18"/>
      <c r="P4427" s="14"/>
      <c r="Q4427" s="27"/>
      <c r="R4427" s="14"/>
      <c r="S4427" s="4"/>
      <c r="T4427" s="5"/>
      <c r="U4427" s="10"/>
      <c r="V4427" s="10"/>
      <c r="W4427" s="10"/>
      <c r="X4427" s="50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0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  <c r="EY4427" s="1"/>
      <c r="EZ4427" s="1"/>
      <c r="FA4427" s="1"/>
      <c r="FB4427" s="1"/>
      <c r="FC4427" s="1"/>
      <c r="FD4427" s="1"/>
      <c r="FE4427" s="1"/>
      <c r="FF4427" s="1"/>
      <c r="FG4427" s="1"/>
      <c r="FH4427" s="1"/>
      <c r="FI4427" s="1"/>
      <c r="FJ4427" s="1"/>
    </row>
    <row r="4428" spans="1:166" x14ac:dyDescent="0.15">
      <c r="A4428" s="65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8"/>
      <c r="M4428" s="12"/>
      <c r="N4428" s="12"/>
      <c r="O4428" s="18"/>
      <c r="P4428" s="14"/>
      <c r="Q4428" s="27"/>
      <c r="R4428" s="14"/>
      <c r="S4428" s="4"/>
      <c r="T4428" s="5"/>
      <c r="U4428" s="10"/>
      <c r="V4428" s="10"/>
      <c r="W4428" s="10"/>
      <c r="X4428" s="50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0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  <c r="EY4428" s="1"/>
      <c r="EZ4428" s="1"/>
      <c r="FA4428" s="1"/>
      <c r="FB4428" s="1"/>
      <c r="FC4428" s="1"/>
      <c r="FD4428" s="1"/>
      <c r="FE4428" s="1"/>
      <c r="FF4428" s="1"/>
      <c r="FG4428" s="1"/>
      <c r="FH4428" s="1"/>
      <c r="FI4428" s="1"/>
      <c r="FJ4428" s="1"/>
    </row>
    <row r="4429" spans="1:166" x14ac:dyDescent="0.15">
      <c r="A4429" s="65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8"/>
      <c r="M4429" s="12"/>
      <c r="N4429" s="12"/>
      <c r="O4429" s="18"/>
      <c r="P4429" s="14"/>
      <c r="Q4429" s="27"/>
      <c r="R4429" s="14"/>
      <c r="S4429" s="4"/>
      <c r="T4429" s="5"/>
      <c r="U4429" s="10"/>
      <c r="V4429" s="10"/>
      <c r="W4429" s="10"/>
      <c r="X4429" s="50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0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  <c r="EY4429" s="1"/>
      <c r="EZ4429" s="1"/>
      <c r="FA4429" s="1"/>
      <c r="FB4429" s="1"/>
      <c r="FC4429" s="1"/>
      <c r="FD4429" s="1"/>
      <c r="FE4429" s="1"/>
      <c r="FF4429" s="1"/>
      <c r="FG4429" s="1"/>
      <c r="FH4429" s="1"/>
      <c r="FI4429" s="1"/>
      <c r="FJ4429" s="1"/>
    </row>
    <row r="4430" spans="1:166" x14ac:dyDescent="0.15">
      <c r="A4430" s="65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8"/>
      <c r="M4430" s="12"/>
      <c r="N4430" s="12"/>
      <c r="O4430" s="18"/>
      <c r="P4430" s="14"/>
      <c r="Q4430" s="27"/>
      <c r="R4430" s="14"/>
      <c r="S4430" s="4"/>
      <c r="T4430" s="5"/>
      <c r="U4430" s="10"/>
      <c r="V4430" s="10"/>
      <c r="W4430" s="10"/>
      <c r="X4430" s="50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0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  <c r="EY4430" s="1"/>
      <c r="EZ4430" s="1"/>
      <c r="FA4430" s="1"/>
      <c r="FB4430" s="1"/>
      <c r="FC4430" s="1"/>
      <c r="FD4430" s="1"/>
      <c r="FE4430" s="1"/>
      <c r="FF4430" s="1"/>
      <c r="FG4430" s="1"/>
      <c r="FH4430" s="1"/>
      <c r="FI4430" s="1"/>
      <c r="FJ4430" s="1"/>
    </row>
    <row r="4431" spans="1:166" x14ac:dyDescent="0.15">
      <c r="A4431" s="65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8"/>
      <c r="M4431" s="12"/>
      <c r="N4431" s="12"/>
      <c r="O4431" s="18"/>
      <c r="P4431" s="14"/>
      <c r="Q4431" s="27"/>
      <c r="R4431" s="14"/>
      <c r="S4431" s="4"/>
      <c r="T4431" s="5"/>
      <c r="U4431" s="10"/>
      <c r="V4431" s="10"/>
      <c r="W4431" s="10"/>
      <c r="X4431" s="50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0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  <c r="EY4431" s="1"/>
      <c r="EZ4431" s="1"/>
      <c r="FA4431" s="1"/>
      <c r="FB4431" s="1"/>
      <c r="FC4431" s="1"/>
      <c r="FD4431" s="1"/>
      <c r="FE4431" s="1"/>
      <c r="FF4431" s="1"/>
      <c r="FG4431" s="1"/>
      <c r="FH4431" s="1"/>
      <c r="FI4431" s="1"/>
      <c r="FJ4431" s="1"/>
    </row>
    <row r="4432" spans="1:166" x14ac:dyDescent="0.15">
      <c r="A4432" s="65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8"/>
      <c r="M4432" s="12"/>
      <c r="N4432" s="12"/>
      <c r="O4432" s="18"/>
      <c r="P4432" s="14"/>
      <c r="Q4432" s="27"/>
      <c r="R4432" s="14"/>
      <c r="S4432" s="4"/>
      <c r="T4432" s="5"/>
      <c r="U4432" s="10"/>
      <c r="V4432" s="10"/>
      <c r="W4432" s="10"/>
      <c r="X4432" s="50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0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  <c r="EY4432" s="1"/>
      <c r="EZ4432" s="1"/>
      <c r="FA4432" s="1"/>
      <c r="FB4432" s="1"/>
      <c r="FC4432" s="1"/>
      <c r="FD4432" s="1"/>
      <c r="FE4432" s="1"/>
      <c r="FF4432" s="1"/>
      <c r="FG4432" s="1"/>
      <c r="FH4432" s="1"/>
      <c r="FI4432" s="1"/>
      <c r="FJ4432" s="1"/>
    </row>
    <row r="4433" spans="1:166" x14ac:dyDescent="0.15">
      <c r="A4433" s="65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8"/>
      <c r="M4433" s="12"/>
      <c r="N4433" s="12"/>
      <c r="O4433" s="18"/>
      <c r="P4433" s="14"/>
      <c r="Q4433" s="27"/>
      <c r="R4433" s="14"/>
      <c r="S4433" s="4"/>
      <c r="T4433" s="5"/>
      <c r="U4433" s="10"/>
      <c r="V4433" s="10"/>
      <c r="W4433" s="10"/>
      <c r="X4433" s="50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0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  <c r="EY4433" s="1"/>
      <c r="EZ4433" s="1"/>
      <c r="FA4433" s="1"/>
      <c r="FB4433" s="1"/>
      <c r="FC4433" s="1"/>
      <c r="FD4433" s="1"/>
      <c r="FE4433" s="1"/>
      <c r="FF4433" s="1"/>
      <c r="FG4433" s="1"/>
      <c r="FH4433" s="1"/>
      <c r="FI4433" s="1"/>
      <c r="FJ4433" s="1"/>
    </row>
    <row r="4434" spans="1:166" x14ac:dyDescent="0.15">
      <c r="A4434" s="65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8"/>
      <c r="M4434" s="12"/>
      <c r="N4434" s="12"/>
      <c r="O4434" s="18"/>
      <c r="P4434" s="14"/>
      <c r="Q4434" s="27"/>
      <c r="R4434" s="14"/>
      <c r="S4434" s="4"/>
      <c r="T4434" s="5"/>
      <c r="U4434" s="10"/>
      <c r="V4434" s="10"/>
      <c r="W4434" s="10"/>
      <c r="X4434" s="50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0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  <c r="EY4434" s="1"/>
      <c r="EZ4434" s="1"/>
      <c r="FA4434" s="1"/>
      <c r="FB4434" s="1"/>
      <c r="FC4434" s="1"/>
      <c r="FD4434" s="1"/>
      <c r="FE4434" s="1"/>
      <c r="FF4434" s="1"/>
      <c r="FG4434" s="1"/>
      <c r="FH4434" s="1"/>
      <c r="FI4434" s="1"/>
      <c r="FJ4434" s="1"/>
    </row>
    <row r="4435" spans="1:166" x14ac:dyDescent="0.15">
      <c r="A4435" s="65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8"/>
      <c r="M4435" s="12"/>
      <c r="N4435" s="12"/>
      <c r="O4435" s="18"/>
      <c r="P4435" s="14"/>
      <c r="Q4435" s="27"/>
      <c r="R4435" s="14"/>
      <c r="S4435" s="4"/>
      <c r="T4435" s="5"/>
      <c r="U4435" s="10"/>
      <c r="V4435" s="10"/>
      <c r="W4435" s="10"/>
      <c r="X4435" s="50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0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  <c r="EY4435" s="1"/>
      <c r="EZ4435" s="1"/>
      <c r="FA4435" s="1"/>
      <c r="FB4435" s="1"/>
      <c r="FC4435" s="1"/>
      <c r="FD4435" s="1"/>
      <c r="FE4435" s="1"/>
      <c r="FF4435" s="1"/>
      <c r="FG4435" s="1"/>
      <c r="FH4435" s="1"/>
      <c r="FI4435" s="1"/>
      <c r="FJ4435" s="1"/>
    </row>
    <row r="4436" spans="1:166" x14ac:dyDescent="0.15">
      <c r="A4436" s="65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8"/>
      <c r="M4436" s="12"/>
      <c r="N4436" s="12"/>
      <c r="O4436" s="18"/>
      <c r="P4436" s="14"/>
      <c r="Q4436" s="27"/>
      <c r="R4436" s="14"/>
      <c r="S4436" s="4"/>
      <c r="T4436" s="5"/>
      <c r="U4436" s="10"/>
      <c r="V4436" s="10"/>
      <c r="W4436" s="10"/>
      <c r="X4436" s="50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0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  <c r="EY4436" s="1"/>
      <c r="EZ4436" s="1"/>
      <c r="FA4436" s="1"/>
      <c r="FB4436" s="1"/>
      <c r="FC4436" s="1"/>
      <c r="FD4436" s="1"/>
      <c r="FE4436" s="1"/>
      <c r="FF4436" s="1"/>
      <c r="FG4436" s="1"/>
      <c r="FH4436" s="1"/>
      <c r="FI4436" s="1"/>
      <c r="FJ4436" s="1"/>
    </row>
    <row r="4437" spans="1:166" x14ac:dyDescent="0.15">
      <c r="A4437" s="65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8"/>
      <c r="M4437" s="12"/>
      <c r="N4437" s="12"/>
      <c r="O4437" s="18"/>
      <c r="P4437" s="14"/>
      <c r="Q4437" s="27"/>
      <c r="R4437" s="14"/>
      <c r="S4437" s="4"/>
      <c r="T4437" s="5"/>
      <c r="U4437" s="10"/>
      <c r="V4437" s="10"/>
      <c r="W4437" s="10"/>
      <c r="X4437" s="50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0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  <c r="EY4437" s="1"/>
      <c r="EZ4437" s="1"/>
      <c r="FA4437" s="1"/>
      <c r="FB4437" s="1"/>
      <c r="FC4437" s="1"/>
      <c r="FD4437" s="1"/>
      <c r="FE4437" s="1"/>
      <c r="FF4437" s="1"/>
      <c r="FG4437" s="1"/>
      <c r="FH4437" s="1"/>
      <c r="FI4437" s="1"/>
      <c r="FJ4437" s="1"/>
    </row>
    <row r="4438" spans="1:166" x14ac:dyDescent="0.15">
      <c r="A4438" s="65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8"/>
      <c r="M4438" s="12"/>
      <c r="N4438" s="12"/>
      <c r="O4438" s="18"/>
      <c r="P4438" s="14"/>
      <c r="Q4438" s="27"/>
      <c r="R4438" s="14"/>
      <c r="S4438" s="4"/>
      <c r="T4438" s="5"/>
      <c r="U4438" s="10"/>
      <c r="V4438" s="10"/>
      <c r="W4438" s="10"/>
      <c r="X4438" s="50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0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  <c r="EY4438" s="1"/>
      <c r="EZ4438" s="1"/>
      <c r="FA4438" s="1"/>
      <c r="FB4438" s="1"/>
      <c r="FC4438" s="1"/>
      <c r="FD4438" s="1"/>
      <c r="FE4438" s="1"/>
      <c r="FF4438" s="1"/>
      <c r="FG4438" s="1"/>
      <c r="FH4438" s="1"/>
      <c r="FI4438" s="1"/>
      <c r="FJ4438" s="1"/>
    </row>
    <row r="4439" spans="1:166" x14ac:dyDescent="0.15">
      <c r="A4439" s="65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8"/>
      <c r="M4439" s="12"/>
      <c r="N4439" s="12"/>
      <c r="O4439" s="18"/>
      <c r="P4439" s="14"/>
      <c r="Q4439" s="27"/>
      <c r="R4439" s="14"/>
      <c r="S4439" s="4"/>
      <c r="T4439" s="5"/>
      <c r="U4439" s="10"/>
      <c r="V4439" s="10"/>
      <c r="W4439" s="10"/>
      <c r="X4439" s="50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0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  <c r="EY4439" s="1"/>
      <c r="EZ4439" s="1"/>
      <c r="FA4439" s="1"/>
      <c r="FB4439" s="1"/>
      <c r="FC4439" s="1"/>
      <c r="FD4439" s="1"/>
      <c r="FE4439" s="1"/>
      <c r="FF4439" s="1"/>
      <c r="FG4439" s="1"/>
      <c r="FH4439" s="1"/>
      <c r="FI4439" s="1"/>
      <c r="FJ4439" s="1"/>
    </row>
    <row r="4440" spans="1:166" x14ac:dyDescent="0.15">
      <c r="A4440" s="65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8"/>
      <c r="M4440" s="12"/>
      <c r="N4440" s="12"/>
      <c r="O4440" s="18"/>
      <c r="P4440" s="14"/>
      <c r="Q4440" s="27"/>
      <c r="R4440" s="14"/>
      <c r="S4440" s="4"/>
      <c r="T4440" s="5"/>
      <c r="U4440" s="10"/>
      <c r="V4440" s="10"/>
      <c r="W4440" s="10"/>
      <c r="X4440" s="50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0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  <c r="EY4440" s="1"/>
      <c r="EZ4440" s="1"/>
      <c r="FA4440" s="1"/>
      <c r="FB4440" s="1"/>
      <c r="FC4440" s="1"/>
      <c r="FD4440" s="1"/>
      <c r="FE4440" s="1"/>
      <c r="FF4440" s="1"/>
      <c r="FG4440" s="1"/>
      <c r="FH4440" s="1"/>
      <c r="FI4440" s="1"/>
      <c r="FJ4440" s="1"/>
    </row>
    <row r="4441" spans="1:166" x14ac:dyDescent="0.15">
      <c r="A4441" s="65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8"/>
      <c r="M4441" s="12"/>
      <c r="N4441" s="12"/>
      <c r="O4441" s="18"/>
      <c r="P4441" s="14"/>
      <c r="Q4441" s="27"/>
      <c r="R4441" s="14"/>
      <c r="S4441" s="4"/>
      <c r="T4441" s="5"/>
      <c r="U4441" s="10"/>
      <c r="V4441" s="10"/>
      <c r="W4441" s="10"/>
      <c r="X4441" s="50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0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  <c r="EY4441" s="1"/>
      <c r="EZ4441" s="1"/>
      <c r="FA4441" s="1"/>
      <c r="FB4441" s="1"/>
      <c r="FC4441" s="1"/>
      <c r="FD4441" s="1"/>
      <c r="FE4441" s="1"/>
      <c r="FF4441" s="1"/>
      <c r="FG4441" s="1"/>
      <c r="FH4441" s="1"/>
      <c r="FI4441" s="1"/>
      <c r="FJ4441" s="1"/>
    </row>
    <row r="4442" spans="1:166" x14ac:dyDescent="0.15">
      <c r="A4442" s="65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8"/>
      <c r="M4442" s="12"/>
      <c r="N4442" s="12"/>
      <c r="O4442" s="18"/>
      <c r="P4442" s="14"/>
      <c r="Q4442" s="27"/>
      <c r="R4442" s="14"/>
      <c r="S4442" s="4"/>
      <c r="T4442" s="5"/>
      <c r="U4442" s="10"/>
      <c r="V4442" s="10"/>
      <c r="W4442" s="10"/>
      <c r="X4442" s="50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0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  <c r="EY4442" s="1"/>
      <c r="EZ4442" s="1"/>
      <c r="FA4442" s="1"/>
      <c r="FB4442" s="1"/>
      <c r="FC4442" s="1"/>
      <c r="FD4442" s="1"/>
      <c r="FE4442" s="1"/>
      <c r="FF4442" s="1"/>
      <c r="FG4442" s="1"/>
      <c r="FH4442" s="1"/>
      <c r="FI4442" s="1"/>
      <c r="FJ4442" s="1"/>
    </row>
    <row r="4443" spans="1:166" x14ac:dyDescent="0.15">
      <c r="A4443" s="65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8"/>
      <c r="M4443" s="12"/>
      <c r="N4443" s="12"/>
      <c r="O4443" s="18"/>
      <c r="P4443" s="14"/>
      <c r="Q4443" s="27"/>
      <c r="R4443" s="14"/>
      <c r="S4443" s="4"/>
      <c r="T4443" s="5"/>
      <c r="U4443" s="10"/>
      <c r="V4443" s="10"/>
      <c r="W4443" s="10"/>
      <c r="X4443" s="50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0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  <c r="EY4443" s="1"/>
      <c r="EZ4443" s="1"/>
      <c r="FA4443" s="1"/>
      <c r="FB4443" s="1"/>
      <c r="FC4443" s="1"/>
      <c r="FD4443" s="1"/>
      <c r="FE4443" s="1"/>
      <c r="FF4443" s="1"/>
      <c r="FG4443" s="1"/>
      <c r="FH4443" s="1"/>
      <c r="FI4443" s="1"/>
      <c r="FJ4443" s="1"/>
    </row>
    <row r="4444" spans="1:166" x14ac:dyDescent="0.15">
      <c r="A4444" s="65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8"/>
      <c r="M4444" s="12"/>
      <c r="N4444" s="12"/>
      <c r="O4444" s="18"/>
      <c r="P4444" s="14"/>
      <c r="Q4444" s="27"/>
      <c r="R4444" s="14"/>
      <c r="S4444" s="4"/>
      <c r="T4444" s="5"/>
      <c r="U4444" s="10"/>
      <c r="V4444" s="10"/>
      <c r="W4444" s="10"/>
      <c r="X4444" s="50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0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  <c r="EY4444" s="1"/>
      <c r="EZ4444" s="1"/>
      <c r="FA4444" s="1"/>
      <c r="FB4444" s="1"/>
      <c r="FC4444" s="1"/>
      <c r="FD4444" s="1"/>
      <c r="FE4444" s="1"/>
      <c r="FF4444" s="1"/>
      <c r="FG4444" s="1"/>
      <c r="FH4444" s="1"/>
      <c r="FI4444" s="1"/>
      <c r="FJ4444" s="1"/>
    </row>
    <row r="4445" spans="1:166" x14ac:dyDescent="0.15">
      <c r="A4445" s="65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8"/>
      <c r="M4445" s="12"/>
      <c r="N4445" s="12"/>
      <c r="O4445" s="18"/>
      <c r="P4445" s="14"/>
      <c r="Q4445" s="27"/>
      <c r="R4445" s="14"/>
      <c r="S4445" s="4"/>
      <c r="T4445" s="5"/>
      <c r="U4445" s="10"/>
      <c r="V4445" s="10"/>
      <c r="W4445" s="10"/>
      <c r="X4445" s="50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0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  <c r="EY4445" s="1"/>
      <c r="EZ4445" s="1"/>
      <c r="FA4445" s="1"/>
      <c r="FB4445" s="1"/>
      <c r="FC4445" s="1"/>
      <c r="FD4445" s="1"/>
      <c r="FE4445" s="1"/>
      <c r="FF4445" s="1"/>
      <c r="FG4445" s="1"/>
      <c r="FH4445" s="1"/>
      <c r="FI4445" s="1"/>
      <c r="FJ4445" s="1"/>
    </row>
    <row r="4446" spans="1:166" x14ac:dyDescent="0.15">
      <c r="A4446" s="65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8"/>
      <c r="M4446" s="12"/>
      <c r="N4446" s="12"/>
      <c r="O4446" s="18"/>
      <c r="P4446" s="14"/>
      <c r="Q4446" s="27"/>
      <c r="R4446" s="14"/>
      <c r="S4446" s="4"/>
      <c r="T4446" s="5"/>
      <c r="U4446" s="10"/>
      <c r="V4446" s="10"/>
      <c r="W4446" s="10"/>
      <c r="X4446" s="50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0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  <c r="EY4446" s="1"/>
      <c r="EZ4446" s="1"/>
      <c r="FA4446" s="1"/>
      <c r="FB4446" s="1"/>
      <c r="FC4446" s="1"/>
      <c r="FD4446" s="1"/>
      <c r="FE4446" s="1"/>
      <c r="FF4446" s="1"/>
      <c r="FG4446" s="1"/>
      <c r="FH4446" s="1"/>
      <c r="FI4446" s="1"/>
      <c r="FJ4446" s="1"/>
    </row>
    <row r="4447" spans="1:166" x14ac:dyDescent="0.15">
      <c r="A4447" s="65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8"/>
      <c r="M4447" s="12"/>
      <c r="N4447" s="12"/>
      <c r="O4447" s="18"/>
      <c r="P4447" s="14"/>
      <c r="Q4447" s="27"/>
      <c r="R4447" s="14"/>
      <c r="S4447" s="4"/>
      <c r="T4447" s="5"/>
      <c r="U4447" s="10"/>
      <c r="V4447" s="10"/>
      <c r="W4447" s="10"/>
      <c r="X4447" s="50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0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  <c r="EY4447" s="1"/>
      <c r="EZ4447" s="1"/>
      <c r="FA4447" s="1"/>
      <c r="FB4447" s="1"/>
      <c r="FC4447" s="1"/>
      <c r="FD4447" s="1"/>
      <c r="FE4447" s="1"/>
      <c r="FF4447" s="1"/>
      <c r="FG4447" s="1"/>
      <c r="FH4447" s="1"/>
      <c r="FI4447" s="1"/>
      <c r="FJ4447" s="1"/>
    </row>
    <row r="4448" spans="1:166" x14ac:dyDescent="0.15">
      <c r="A4448" s="65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8"/>
      <c r="M4448" s="12"/>
      <c r="N4448" s="12"/>
      <c r="O4448" s="18"/>
      <c r="P4448" s="14"/>
      <c r="Q4448" s="27"/>
      <c r="R4448" s="14"/>
      <c r="S4448" s="4"/>
      <c r="T4448" s="5"/>
      <c r="U4448" s="10"/>
      <c r="V4448" s="10"/>
      <c r="W4448" s="10"/>
      <c r="X4448" s="50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0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  <c r="EY4448" s="1"/>
      <c r="EZ4448" s="1"/>
      <c r="FA4448" s="1"/>
      <c r="FB4448" s="1"/>
      <c r="FC4448" s="1"/>
      <c r="FD4448" s="1"/>
      <c r="FE4448" s="1"/>
      <c r="FF4448" s="1"/>
      <c r="FG4448" s="1"/>
      <c r="FH4448" s="1"/>
      <c r="FI4448" s="1"/>
      <c r="FJ4448" s="1"/>
    </row>
    <row r="4449" spans="1:166" x14ac:dyDescent="0.15">
      <c r="A4449" s="65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8"/>
      <c r="M4449" s="12"/>
      <c r="N4449" s="12"/>
      <c r="O4449" s="18"/>
      <c r="P4449" s="14"/>
      <c r="Q4449" s="27"/>
      <c r="R4449" s="14"/>
      <c r="S4449" s="4"/>
      <c r="T4449" s="5"/>
      <c r="U4449" s="10"/>
      <c r="V4449" s="10"/>
      <c r="W4449" s="10"/>
      <c r="X4449" s="50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0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  <c r="EY4449" s="1"/>
      <c r="EZ4449" s="1"/>
      <c r="FA4449" s="1"/>
      <c r="FB4449" s="1"/>
      <c r="FC4449" s="1"/>
      <c r="FD4449" s="1"/>
      <c r="FE4449" s="1"/>
      <c r="FF4449" s="1"/>
      <c r="FG4449" s="1"/>
      <c r="FH4449" s="1"/>
      <c r="FI4449" s="1"/>
      <c r="FJ4449" s="1"/>
    </row>
    <row r="4450" spans="1:166" x14ac:dyDescent="0.15">
      <c r="A4450" s="65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8"/>
      <c r="M4450" s="12"/>
      <c r="N4450" s="12"/>
      <c r="O4450" s="18"/>
      <c r="P4450" s="14"/>
      <c r="Q4450" s="27"/>
      <c r="R4450" s="14"/>
      <c r="S4450" s="4"/>
      <c r="T4450" s="5"/>
      <c r="U4450" s="10"/>
      <c r="V4450" s="10"/>
      <c r="W4450" s="10"/>
      <c r="X4450" s="50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0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  <c r="EY4450" s="1"/>
      <c r="EZ4450" s="1"/>
      <c r="FA4450" s="1"/>
      <c r="FB4450" s="1"/>
      <c r="FC4450" s="1"/>
      <c r="FD4450" s="1"/>
      <c r="FE4450" s="1"/>
      <c r="FF4450" s="1"/>
      <c r="FG4450" s="1"/>
      <c r="FH4450" s="1"/>
      <c r="FI4450" s="1"/>
      <c r="FJ4450" s="1"/>
    </row>
    <row r="4451" spans="1:166" x14ac:dyDescent="0.15">
      <c r="A4451" s="65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8"/>
      <c r="M4451" s="12"/>
      <c r="N4451" s="12"/>
      <c r="O4451" s="18"/>
      <c r="P4451" s="14"/>
      <c r="Q4451" s="27"/>
      <c r="R4451" s="14"/>
      <c r="S4451" s="4"/>
      <c r="T4451" s="5"/>
      <c r="U4451" s="10"/>
      <c r="V4451" s="10"/>
      <c r="W4451" s="10"/>
      <c r="X4451" s="50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0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  <c r="EY4451" s="1"/>
      <c r="EZ4451" s="1"/>
      <c r="FA4451" s="1"/>
      <c r="FB4451" s="1"/>
      <c r="FC4451" s="1"/>
      <c r="FD4451" s="1"/>
      <c r="FE4451" s="1"/>
      <c r="FF4451" s="1"/>
      <c r="FG4451" s="1"/>
      <c r="FH4451" s="1"/>
      <c r="FI4451" s="1"/>
      <c r="FJ4451" s="1"/>
    </row>
    <row r="4452" spans="1:166" x14ac:dyDescent="0.15">
      <c r="A4452" s="65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8"/>
      <c r="M4452" s="12"/>
      <c r="N4452" s="12"/>
      <c r="O4452" s="18"/>
      <c r="P4452" s="14"/>
      <c r="Q4452" s="27"/>
      <c r="R4452" s="14"/>
      <c r="S4452" s="4"/>
      <c r="T4452" s="5"/>
      <c r="U4452" s="10"/>
      <c r="V4452" s="10"/>
      <c r="W4452" s="10"/>
      <c r="X4452" s="50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0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  <c r="EY4452" s="1"/>
      <c r="EZ4452" s="1"/>
      <c r="FA4452" s="1"/>
      <c r="FB4452" s="1"/>
      <c r="FC4452" s="1"/>
      <c r="FD4452" s="1"/>
      <c r="FE4452" s="1"/>
      <c r="FF4452" s="1"/>
      <c r="FG4452" s="1"/>
      <c r="FH4452" s="1"/>
      <c r="FI4452" s="1"/>
      <c r="FJ4452" s="1"/>
    </row>
    <row r="4453" spans="1:166" x14ac:dyDescent="0.15">
      <c r="A4453" s="65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8"/>
      <c r="M4453" s="12"/>
      <c r="N4453" s="12"/>
      <c r="O4453" s="18"/>
      <c r="P4453" s="14"/>
      <c r="Q4453" s="27"/>
      <c r="R4453" s="14"/>
      <c r="S4453" s="4"/>
      <c r="T4453" s="5"/>
      <c r="U4453" s="10"/>
      <c r="V4453" s="10"/>
      <c r="W4453" s="10"/>
      <c r="X4453" s="50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0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  <c r="EY4453" s="1"/>
      <c r="EZ4453" s="1"/>
      <c r="FA4453" s="1"/>
      <c r="FB4453" s="1"/>
      <c r="FC4453" s="1"/>
      <c r="FD4453" s="1"/>
      <c r="FE4453" s="1"/>
      <c r="FF4453" s="1"/>
      <c r="FG4453" s="1"/>
      <c r="FH4453" s="1"/>
      <c r="FI4453" s="1"/>
      <c r="FJ4453" s="1"/>
    </row>
    <row r="4454" spans="1:166" x14ac:dyDescent="0.15">
      <c r="A4454" s="65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8"/>
      <c r="M4454" s="12"/>
      <c r="N4454" s="12"/>
      <c r="O4454" s="18"/>
      <c r="P4454" s="14"/>
      <c r="Q4454" s="27"/>
      <c r="R4454" s="14"/>
      <c r="S4454" s="4"/>
      <c r="T4454" s="5"/>
      <c r="U4454" s="10"/>
      <c r="V4454" s="10"/>
      <c r="W4454" s="10"/>
      <c r="X4454" s="50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0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  <c r="EY4454" s="1"/>
      <c r="EZ4454" s="1"/>
      <c r="FA4454" s="1"/>
      <c r="FB4454" s="1"/>
      <c r="FC4454" s="1"/>
      <c r="FD4454" s="1"/>
      <c r="FE4454" s="1"/>
      <c r="FF4454" s="1"/>
      <c r="FG4454" s="1"/>
      <c r="FH4454" s="1"/>
      <c r="FI4454" s="1"/>
      <c r="FJ4454" s="1"/>
    </row>
    <row r="4455" spans="1:166" x14ac:dyDescent="0.15">
      <c r="A4455" s="65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8"/>
      <c r="M4455" s="12"/>
      <c r="N4455" s="12"/>
      <c r="O4455" s="18"/>
      <c r="P4455" s="14"/>
      <c r="Q4455" s="27"/>
      <c r="R4455" s="14"/>
      <c r="S4455" s="4"/>
      <c r="T4455" s="5"/>
      <c r="U4455" s="10"/>
      <c r="V4455" s="10"/>
      <c r="W4455" s="10"/>
      <c r="X4455" s="50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0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  <c r="EY4455" s="1"/>
      <c r="EZ4455" s="1"/>
      <c r="FA4455" s="1"/>
      <c r="FB4455" s="1"/>
      <c r="FC4455" s="1"/>
      <c r="FD4455" s="1"/>
      <c r="FE4455" s="1"/>
      <c r="FF4455" s="1"/>
      <c r="FG4455" s="1"/>
      <c r="FH4455" s="1"/>
      <c r="FI4455" s="1"/>
      <c r="FJ4455" s="1"/>
    </row>
    <row r="4456" spans="1:166" x14ac:dyDescent="0.15">
      <c r="A4456" s="65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8"/>
      <c r="M4456" s="12"/>
      <c r="N4456" s="12"/>
      <c r="O4456" s="18"/>
      <c r="P4456" s="14"/>
      <c r="Q4456" s="27"/>
      <c r="R4456" s="14"/>
      <c r="S4456" s="4"/>
      <c r="T4456" s="5"/>
      <c r="U4456" s="10"/>
      <c r="V4456" s="10"/>
      <c r="W4456" s="10"/>
      <c r="X4456" s="50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0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  <c r="EY4456" s="1"/>
      <c r="EZ4456" s="1"/>
      <c r="FA4456" s="1"/>
      <c r="FB4456" s="1"/>
      <c r="FC4456" s="1"/>
      <c r="FD4456" s="1"/>
      <c r="FE4456" s="1"/>
      <c r="FF4456" s="1"/>
      <c r="FG4456" s="1"/>
      <c r="FH4456" s="1"/>
      <c r="FI4456" s="1"/>
      <c r="FJ4456" s="1"/>
    </row>
    <row r="4457" spans="1:166" x14ac:dyDescent="0.15">
      <c r="A4457" s="65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8"/>
      <c r="M4457" s="12"/>
      <c r="N4457" s="12"/>
      <c r="O4457" s="18"/>
      <c r="P4457" s="14"/>
      <c r="Q4457" s="27"/>
      <c r="R4457" s="14"/>
      <c r="S4457" s="4"/>
      <c r="T4457" s="5"/>
      <c r="U4457" s="10"/>
      <c r="V4457" s="10"/>
      <c r="W4457" s="10"/>
      <c r="X4457" s="50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0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  <c r="EY4457" s="1"/>
      <c r="EZ4457" s="1"/>
      <c r="FA4457" s="1"/>
      <c r="FB4457" s="1"/>
      <c r="FC4457" s="1"/>
      <c r="FD4457" s="1"/>
      <c r="FE4457" s="1"/>
      <c r="FF4457" s="1"/>
      <c r="FG4457" s="1"/>
      <c r="FH4457" s="1"/>
      <c r="FI4457" s="1"/>
      <c r="FJ4457" s="1"/>
    </row>
    <row r="4458" spans="1:166" x14ac:dyDescent="0.15">
      <c r="A4458" s="65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8"/>
      <c r="M4458" s="12"/>
      <c r="N4458" s="12"/>
      <c r="O4458" s="18"/>
      <c r="P4458" s="14"/>
      <c r="Q4458" s="27"/>
      <c r="R4458" s="14"/>
      <c r="S4458" s="4"/>
      <c r="T4458" s="5"/>
      <c r="U4458" s="10"/>
      <c r="V4458" s="10"/>
      <c r="W4458" s="10"/>
      <c r="X4458" s="50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0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  <c r="EY4458" s="1"/>
      <c r="EZ4458" s="1"/>
      <c r="FA4458" s="1"/>
      <c r="FB4458" s="1"/>
      <c r="FC4458" s="1"/>
      <c r="FD4458" s="1"/>
      <c r="FE4458" s="1"/>
      <c r="FF4458" s="1"/>
      <c r="FG4458" s="1"/>
      <c r="FH4458" s="1"/>
      <c r="FI4458" s="1"/>
      <c r="FJ4458" s="1"/>
    </row>
    <row r="4459" spans="1:166" x14ac:dyDescent="0.15">
      <c r="A4459" s="65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8"/>
      <c r="M4459" s="12"/>
      <c r="N4459" s="12"/>
      <c r="O4459" s="18"/>
      <c r="P4459" s="14"/>
      <c r="Q4459" s="27"/>
      <c r="R4459" s="14"/>
      <c r="S4459" s="4"/>
      <c r="T4459" s="5"/>
      <c r="U4459" s="10"/>
      <c r="V4459" s="10"/>
      <c r="W4459" s="10"/>
      <c r="X4459" s="50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0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  <c r="EY4459" s="1"/>
      <c r="EZ4459" s="1"/>
      <c r="FA4459" s="1"/>
      <c r="FB4459" s="1"/>
      <c r="FC4459" s="1"/>
      <c r="FD4459" s="1"/>
      <c r="FE4459" s="1"/>
      <c r="FF4459" s="1"/>
      <c r="FG4459" s="1"/>
      <c r="FH4459" s="1"/>
      <c r="FI4459" s="1"/>
      <c r="FJ4459" s="1"/>
    </row>
    <row r="4460" spans="1:166" x14ac:dyDescent="0.15">
      <c r="A4460" s="65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8"/>
      <c r="M4460" s="12"/>
      <c r="N4460" s="12"/>
      <c r="O4460" s="18"/>
      <c r="P4460" s="14"/>
      <c r="Q4460" s="27"/>
      <c r="R4460" s="14"/>
      <c r="S4460" s="4"/>
      <c r="T4460" s="5"/>
      <c r="U4460" s="10"/>
      <c r="V4460" s="10"/>
      <c r="W4460" s="10"/>
      <c r="X4460" s="50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0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  <c r="EY4460" s="1"/>
      <c r="EZ4460" s="1"/>
      <c r="FA4460" s="1"/>
      <c r="FB4460" s="1"/>
      <c r="FC4460" s="1"/>
      <c r="FD4460" s="1"/>
      <c r="FE4460" s="1"/>
      <c r="FF4460" s="1"/>
      <c r="FG4460" s="1"/>
      <c r="FH4460" s="1"/>
      <c r="FI4460" s="1"/>
      <c r="FJ4460" s="1"/>
    </row>
    <row r="4461" spans="1:166" x14ac:dyDescent="0.15">
      <c r="A4461" s="65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8"/>
      <c r="M4461" s="12"/>
      <c r="N4461" s="12"/>
      <c r="O4461" s="18"/>
      <c r="P4461" s="14"/>
      <c r="Q4461" s="27"/>
      <c r="R4461" s="14"/>
      <c r="S4461" s="4"/>
      <c r="T4461" s="5"/>
      <c r="U4461" s="10"/>
      <c r="V4461" s="10"/>
      <c r="W4461" s="10"/>
      <c r="X4461" s="50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0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  <c r="EY4461" s="1"/>
      <c r="EZ4461" s="1"/>
      <c r="FA4461" s="1"/>
      <c r="FB4461" s="1"/>
      <c r="FC4461" s="1"/>
      <c r="FD4461" s="1"/>
      <c r="FE4461" s="1"/>
      <c r="FF4461" s="1"/>
      <c r="FG4461" s="1"/>
      <c r="FH4461" s="1"/>
      <c r="FI4461" s="1"/>
      <c r="FJ4461" s="1"/>
    </row>
    <row r="4462" spans="1:166" x14ac:dyDescent="0.15">
      <c r="A4462" s="65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8"/>
      <c r="M4462" s="12"/>
      <c r="N4462" s="12"/>
      <c r="O4462" s="18"/>
      <c r="P4462" s="14"/>
      <c r="Q4462" s="27"/>
      <c r="R4462" s="14"/>
      <c r="S4462" s="4"/>
      <c r="T4462" s="5"/>
      <c r="U4462" s="10"/>
      <c r="V4462" s="10"/>
      <c r="W4462" s="10"/>
      <c r="X4462" s="50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0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  <c r="EY4462" s="1"/>
      <c r="EZ4462" s="1"/>
      <c r="FA4462" s="1"/>
      <c r="FB4462" s="1"/>
      <c r="FC4462" s="1"/>
      <c r="FD4462" s="1"/>
      <c r="FE4462" s="1"/>
      <c r="FF4462" s="1"/>
      <c r="FG4462" s="1"/>
      <c r="FH4462" s="1"/>
      <c r="FI4462" s="1"/>
      <c r="FJ4462" s="1"/>
    </row>
    <row r="4463" spans="1:166" x14ac:dyDescent="0.15">
      <c r="A4463" s="65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8"/>
      <c r="M4463" s="12"/>
      <c r="N4463" s="12"/>
      <c r="O4463" s="18"/>
      <c r="P4463" s="14"/>
      <c r="Q4463" s="27"/>
      <c r="R4463" s="14"/>
      <c r="S4463" s="4"/>
      <c r="T4463" s="5"/>
      <c r="U4463" s="10"/>
      <c r="V4463" s="10"/>
      <c r="W4463" s="10"/>
      <c r="X4463" s="50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0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  <c r="EY4463" s="1"/>
      <c r="EZ4463" s="1"/>
      <c r="FA4463" s="1"/>
      <c r="FB4463" s="1"/>
      <c r="FC4463" s="1"/>
      <c r="FD4463" s="1"/>
      <c r="FE4463" s="1"/>
      <c r="FF4463" s="1"/>
      <c r="FG4463" s="1"/>
      <c r="FH4463" s="1"/>
      <c r="FI4463" s="1"/>
      <c r="FJ4463" s="1"/>
    </row>
    <row r="4464" spans="1:166" x14ac:dyDescent="0.15">
      <c r="A4464" s="65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8"/>
      <c r="M4464" s="12"/>
      <c r="N4464" s="12"/>
      <c r="O4464" s="18"/>
      <c r="P4464" s="14"/>
      <c r="Q4464" s="27"/>
      <c r="R4464" s="14"/>
      <c r="S4464" s="4"/>
      <c r="T4464" s="5"/>
      <c r="U4464" s="10"/>
      <c r="V4464" s="10"/>
      <c r="W4464" s="10"/>
      <c r="X4464" s="50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0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  <c r="EY4464" s="1"/>
      <c r="EZ4464" s="1"/>
      <c r="FA4464" s="1"/>
      <c r="FB4464" s="1"/>
      <c r="FC4464" s="1"/>
      <c r="FD4464" s="1"/>
      <c r="FE4464" s="1"/>
      <c r="FF4464" s="1"/>
      <c r="FG4464" s="1"/>
      <c r="FH4464" s="1"/>
      <c r="FI4464" s="1"/>
      <c r="FJ4464" s="1"/>
    </row>
    <row r="4465" spans="1:166" x14ac:dyDescent="0.15">
      <c r="A4465" s="65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8"/>
      <c r="M4465" s="12"/>
      <c r="N4465" s="12"/>
      <c r="O4465" s="18"/>
      <c r="P4465" s="14"/>
      <c r="Q4465" s="27"/>
      <c r="R4465" s="14"/>
      <c r="S4465" s="4"/>
      <c r="T4465" s="5"/>
      <c r="U4465" s="10"/>
      <c r="V4465" s="10"/>
      <c r="W4465" s="10"/>
      <c r="X4465" s="50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0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  <c r="EY4465" s="1"/>
      <c r="EZ4465" s="1"/>
      <c r="FA4465" s="1"/>
      <c r="FB4465" s="1"/>
      <c r="FC4465" s="1"/>
      <c r="FD4465" s="1"/>
      <c r="FE4465" s="1"/>
      <c r="FF4465" s="1"/>
      <c r="FG4465" s="1"/>
      <c r="FH4465" s="1"/>
      <c r="FI4465" s="1"/>
      <c r="FJ4465" s="1"/>
    </row>
    <row r="4466" spans="1:166" x14ac:dyDescent="0.15">
      <c r="A4466" s="65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8"/>
      <c r="M4466" s="12"/>
      <c r="N4466" s="12"/>
      <c r="O4466" s="18"/>
      <c r="P4466" s="14"/>
      <c r="Q4466" s="27"/>
      <c r="R4466" s="14"/>
      <c r="S4466" s="4"/>
      <c r="T4466" s="5"/>
      <c r="U4466" s="10"/>
      <c r="V4466" s="10"/>
      <c r="W4466" s="10"/>
      <c r="X4466" s="50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0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  <c r="EY4466" s="1"/>
      <c r="EZ4466" s="1"/>
      <c r="FA4466" s="1"/>
      <c r="FB4466" s="1"/>
      <c r="FC4466" s="1"/>
      <c r="FD4466" s="1"/>
      <c r="FE4466" s="1"/>
      <c r="FF4466" s="1"/>
      <c r="FG4466" s="1"/>
      <c r="FH4466" s="1"/>
      <c r="FI4466" s="1"/>
      <c r="FJ4466" s="1"/>
    </row>
    <row r="4467" spans="1:166" x14ac:dyDescent="0.15">
      <c r="A4467" s="65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8"/>
      <c r="M4467" s="12"/>
      <c r="N4467" s="12"/>
      <c r="O4467" s="18"/>
      <c r="P4467" s="14"/>
      <c r="Q4467" s="27"/>
      <c r="R4467" s="14"/>
      <c r="S4467" s="4"/>
      <c r="T4467" s="5"/>
      <c r="U4467" s="10"/>
      <c r="V4467" s="10"/>
      <c r="W4467" s="10"/>
      <c r="X4467" s="50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0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  <c r="EY4467" s="1"/>
      <c r="EZ4467" s="1"/>
      <c r="FA4467" s="1"/>
      <c r="FB4467" s="1"/>
      <c r="FC4467" s="1"/>
      <c r="FD4467" s="1"/>
      <c r="FE4467" s="1"/>
      <c r="FF4467" s="1"/>
      <c r="FG4467" s="1"/>
      <c r="FH4467" s="1"/>
      <c r="FI4467" s="1"/>
      <c r="FJ4467" s="1"/>
    </row>
    <row r="4468" spans="1:166" x14ac:dyDescent="0.15">
      <c r="A4468" s="65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8"/>
      <c r="M4468" s="12"/>
      <c r="N4468" s="12"/>
      <c r="O4468" s="18"/>
      <c r="P4468" s="14"/>
      <c r="Q4468" s="27"/>
      <c r="R4468" s="14"/>
      <c r="S4468" s="4"/>
      <c r="T4468" s="5"/>
      <c r="U4468" s="10"/>
      <c r="V4468" s="10"/>
      <c r="W4468" s="10"/>
      <c r="X4468" s="50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0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  <c r="EY4468" s="1"/>
      <c r="EZ4468" s="1"/>
      <c r="FA4468" s="1"/>
      <c r="FB4468" s="1"/>
      <c r="FC4468" s="1"/>
      <c r="FD4468" s="1"/>
      <c r="FE4468" s="1"/>
      <c r="FF4468" s="1"/>
      <c r="FG4468" s="1"/>
      <c r="FH4468" s="1"/>
      <c r="FI4468" s="1"/>
      <c r="FJ4468" s="1"/>
    </row>
    <row r="4469" spans="1:166" x14ac:dyDescent="0.15">
      <c r="A4469" s="65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8"/>
      <c r="M4469" s="12"/>
      <c r="N4469" s="12"/>
      <c r="O4469" s="18"/>
      <c r="P4469" s="14"/>
      <c r="Q4469" s="27"/>
      <c r="R4469" s="14"/>
      <c r="S4469" s="4"/>
      <c r="T4469" s="5"/>
      <c r="U4469" s="10"/>
      <c r="V4469" s="10"/>
      <c r="W4469" s="10"/>
      <c r="X4469" s="50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0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  <c r="EY4469" s="1"/>
      <c r="EZ4469" s="1"/>
      <c r="FA4469" s="1"/>
      <c r="FB4469" s="1"/>
      <c r="FC4469" s="1"/>
      <c r="FD4469" s="1"/>
      <c r="FE4469" s="1"/>
      <c r="FF4469" s="1"/>
      <c r="FG4469" s="1"/>
      <c r="FH4469" s="1"/>
      <c r="FI4469" s="1"/>
      <c r="FJ4469" s="1"/>
    </row>
    <row r="4470" spans="1:166" x14ac:dyDescent="0.15">
      <c r="A4470" s="65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8"/>
      <c r="M4470" s="12"/>
      <c r="N4470" s="12"/>
      <c r="O4470" s="18"/>
      <c r="P4470" s="14"/>
      <c r="Q4470" s="27"/>
      <c r="R4470" s="14"/>
      <c r="S4470" s="4"/>
      <c r="T4470" s="5"/>
      <c r="U4470" s="10"/>
      <c r="V4470" s="10"/>
      <c r="W4470" s="10"/>
      <c r="X4470" s="50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0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  <c r="EY4470" s="1"/>
      <c r="EZ4470" s="1"/>
      <c r="FA4470" s="1"/>
      <c r="FB4470" s="1"/>
      <c r="FC4470" s="1"/>
      <c r="FD4470" s="1"/>
      <c r="FE4470" s="1"/>
      <c r="FF4470" s="1"/>
      <c r="FG4470" s="1"/>
      <c r="FH4470" s="1"/>
      <c r="FI4470" s="1"/>
      <c r="FJ4470" s="1"/>
    </row>
    <row r="4471" spans="1:166" x14ac:dyDescent="0.15">
      <c r="A4471" s="65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8"/>
      <c r="M4471" s="12"/>
      <c r="N4471" s="12"/>
      <c r="O4471" s="18"/>
      <c r="P4471" s="14"/>
      <c r="Q4471" s="27"/>
      <c r="R4471" s="14"/>
      <c r="S4471" s="4"/>
      <c r="T4471" s="5"/>
      <c r="U4471" s="10"/>
      <c r="V4471" s="10"/>
      <c r="W4471" s="10"/>
      <c r="X4471" s="50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0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  <c r="EY4471" s="1"/>
      <c r="EZ4471" s="1"/>
      <c r="FA4471" s="1"/>
      <c r="FB4471" s="1"/>
      <c r="FC4471" s="1"/>
      <c r="FD4471" s="1"/>
      <c r="FE4471" s="1"/>
      <c r="FF4471" s="1"/>
      <c r="FG4471" s="1"/>
      <c r="FH4471" s="1"/>
      <c r="FI4471" s="1"/>
      <c r="FJ4471" s="1"/>
    </row>
    <row r="4472" spans="1:166" x14ac:dyDescent="0.15">
      <c r="A4472" s="65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8"/>
      <c r="M4472" s="12"/>
      <c r="N4472" s="12"/>
      <c r="O4472" s="18"/>
      <c r="P4472" s="14"/>
      <c r="Q4472" s="27"/>
      <c r="R4472" s="14"/>
      <c r="S4472" s="4"/>
      <c r="T4472" s="5"/>
      <c r="U4472" s="10"/>
      <c r="V4472" s="10"/>
      <c r="W4472" s="10"/>
      <c r="X4472" s="50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0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  <c r="EY4472" s="1"/>
      <c r="EZ4472" s="1"/>
      <c r="FA4472" s="1"/>
      <c r="FB4472" s="1"/>
      <c r="FC4472" s="1"/>
      <c r="FD4472" s="1"/>
      <c r="FE4472" s="1"/>
      <c r="FF4472" s="1"/>
      <c r="FG4472" s="1"/>
      <c r="FH4472" s="1"/>
      <c r="FI4472" s="1"/>
      <c r="FJ4472" s="1"/>
    </row>
    <row r="4473" spans="1:166" x14ac:dyDescent="0.15">
      <c r="A4473" s="65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8"/>
      <c r="M4473" s="12"/>
      <c r="N4473" s="12"/>
      <c r="O4473" s="18"/>
      <c r="P4473" s="14"/>
      <c r="Q4473" s="27"/>
      <c r="R4473" s="14"/>
      <c r="S4473" s="4"/>
      <c r="T4473" s="5"/>
      <c r="U4473" s="10"/>
      <c r="V4473" s="10"/>
      <c r="W4473" s="10"/>
      <c r="X4473" s="50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0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  <c r="EY4473" s="1"/>
      <c r="EZ4473" s="1"/>
      <c r="FA4473" s="1"/>
      <c r="FB4473" s="1"/>
      <c r="FC4473" s="1"/>
      <c r="FD4473" s="1"/>
      <c r="FE4473" s="1"/>
      <c r="FF4473" s="1"/>
      <c r="FG4473" s="1"/>
      <c r="FH4473" s="1"/>
      <c r="FI4473" s="1"/>
      <c r="FJ4473" s="1"/>
    </row>
    <row r="4474" spans="1:166" x14ac:dyDescent="0.15">
      <c r="A4474" s="65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8"/>
      <c r="M4474" s="12"/>
      <c r="N4474" s="12"/>
      <c r="O4474" s="18"/>
      <c r="P4474" s="14"/>
      <c r="Q4474" s="27"/>
      <c r="R4474" s="14"/>
      <c r="S4474" s="4"/>
      <c r="T4474" s="5"/>
      <c r="U4474" s="10"/>
      <c r="V4474" s="10"/>
      <c r="W4474" s="10"/>
      <c r="X4474" s="50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0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  <c r="EY4474" s="1"/>
      <c r="EZ4474" s="1"/>
      <c r="FA4474" s="1"/>
      <c r="FB4474" s="1"/>
      <c r="FC4474" s="1"/>
      <c r="FD4474" s="1"/>
      <c r="FE4474" s="1"/>
      <c r="FF4474" s="1"/>
      <c r="FG4474" s="1"/>
      <c r="FH4474" s="1"/>
      <c r="FI4474" s="1"/>
      <c r="FJ4474" s="1"/>
    </row>
    <row r="4475" spans="1:166" x14ac:dyDescent="0.15">
      <c r="A4475" s="65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8"/>
      <c r="M4475" s="12"/>
      <c r="N4475" s="12"/>
      <c r="O4475" s="18"/>
      <c r="P4475" s="14"/>
      <c r="Q4475" s="27"/>
      <c r="R4475" s="14"/>
      <c r="S4475" s="4"/>
      <c r="T4475" s="5"/>
      <c r="U4475" s="10"/>
      <c r="V4475" s="10"/>
      <c r="W4475" s="10"/>
      <c r="X4475" s="50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0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  <c r="EY4475" s="1"/>
      <c r="EZ4475" s="1"/>
      <c r="FA4475" s="1"/>
      <c r="FB4475" s="1"/>
      <c r="FC4475" s="1"/>
      <c r="FD4475" s="1"/>
      <c r="FE4475" s="1"/>
      <c r="FF4475" s="1"/>
      <c r="FG4475" s="1"/>
      <c r="FH4475" s="1"/>
      <c r="FI4475" s="1"/>
      <c r="FJ4475" s="1"/>
    </row>
    <row r="4476" spans="1:166" x14ac:dyDescent="0.15">
      <c r="A4476" s="65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8"/>
      <c r="M4476" s="12"/>
      <c r="N4476" s="12"/>
      <c r="O4476" s="18"/>
      <c r="P4476" s="14"/>
      <c r="Q4476" s="27"/>
      <c r="R4476" s="14"/>
      <c r="S4476" s="4"/>
      <c r="T4476" s="5"/>
      <c r="U4476" s="10"/>
      <c r="V4476" s="10"/>
      <c r="W4476" s="10"/>
      <c r="X4476" s="50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0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  <c r="EY4476" s="1"/>
      <c r="EZ4476" s="1"/>
      <c r="FA4476" s="1"/>
      <c r="FB4476" s="1"/>
      <c r="FC4476" s="1"/>
      <c r="FD4476" s="1"/>
      <c r="FE4476" s="1"/>
      <c r="FF4476" s="1"/>
      <c r="FG4476" s="1"/>
      <c r="FH4476" s="1"/>
      <c r="FI4476" s="1"/>
      <c r="FJ4476" s="1"/>
    </row>
    <row r="4477" spans="1:166" x14ac:dyDescent="0.15">
      <c r="A4477" s="65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8"/>
      <c r="M4477" s="12"/>
      <c r="N4477" s="12"/>
      <c r="O4477" s="18"/>
      <c r="P4477" s="14"/>
      <c r="Q4477" s="27"/>
      <c r="R4477" s="14"/>
      <c r="S4477" s="4"/>
      <c r="T4477" s="5"/>
      <c r="U4477" s="10"/>
      <c r="V4477" s="10"/>
      <c r="W4477" s="10"/>
      <c r="X4477" s="50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0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  <c r="EY4477" s="1"/>
      <c r="EZ4477" s="1"/>
      <c r="FA4477" s="1"/>
      <c r="FB4477" s="1"/>
      <c r="FC4477" s="1"/>
      <c r="FD4477" s="1"/>
      <c r="FE4477" s="1"/>
      <c r="FF4477" s="1"/>
      <c r="FG4477" s="1"/>
      <c r="FH4477" s="1"/>
      <c r="FI4477" s="1"/>
      <c r="FJ4477" s="1"/>
    </row>
    <row r="4478" spans="1:166" x14ac:dyDescent="0.15">
      <c r="A4478" s="65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8"/>
      <c r="M4478" s="12"/>
      <c r="N4478" s="12"/>
      <c r="O4478" s="18"/>
      <c r="P4478" s="14"/>
      <c r="Q4478" s="27"/>
      <c r="R4478" s="14"/>
      <c r="S4478" s="4"/>
      <c r="T4478" s="5"/>
      <c r="U4478" s="10"/>
      <c r="V4478" s="10"/>
      <c r="W4478" s="10"/>
      <c r="X4478" s="50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0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  <c r="EY4478" s="1"/>
      <c r="EZ4478" s="1"/>
      <c r="FA4478" s="1"/>
      <c r="FB4478" s="1"/>
      <c r="FC4478" s="1"/>
      <c r="FD4478" s="1"/>
      <c r="FE4478" s="1"/>
      <c r="FF4478" s="1"/>
      <c r="FG4478" s="1"/>
      <c r="FH4478" s="1"/>
      <c r="FI4478" s="1"/>
      <c r="FJ4478" s="1"/>
    </row>
    <row r="4479" spans="1:166" x14ac:dyDescent="0.15">
      <c r="A4479" s="65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8"/>
      <c r="M4479" s="12"/>
      <c r="N4479" s="12"/>
      <c r="O4479" s="18"/>
      <c r="P4479" s="14"/>
      <c r="Q4479" s="27"/>
      <c r="R4479" s="14"/>
      <c r="S4479" s="4"/>
      <c r="T4479" s="5"/>
      <c r="U4479" s="10"/>
      <c r="V4479" s="10"/>
      <c r="W4479" s="10"/>
      <c r="X4479" s="50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0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  <c r="EY4479" s="1"/>
      <c r="EZ4479" s="1"/>
      <c r="FA4479" s="1"/>
      <c r="FB4479" s="1"/>
      <c r="FC4479" s="1"/>
      <c r="FD4479" s="1"/>
      <c r="FE4479" s="1"/>
      <c r="FF4479" s="1"/>
      <c r="FG4479" s="1"/>
      <c r="FH4479" s="1"/>
      <c r="FI4479" s="1"/>
      <c r="FJ4479" s="1"/>
    </row>
    <row r="4480" spans="1:166" x14ac:dyDescent="0.15">
      <c r="A4480" s="65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8"/>
      <c r="M4480" s="12"/>
      <c r="N4480" s="12"/>
      <c r="O4480" s="18"/>
      <c r="P4480" s="14"/>
      <c r="Q4480" s="27"/>
      <c r="R4480" s="14"/>
      <c r="S4480" s="4"/>
      <c r="T4480" s="5"/>
      <c r="U4480" s="10"/>
      <c r="V4480" s="10"/>
      <c r="W4480" s="10"/>
      <c r="X4480" s="50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0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  <c r="EY4480" s="1"/>
      <c r="EZ4480" s="1"/>
      <c r="FA4480" s="1"/>
      <c r="FB4480" s="1"/>
      <c r="FC4480" s="1"/>
      <c r="FD4480" s="1"/>
      <c r="FE4480" s="1"/>
      <c r="FF4480" s="1"/>
      <c r="FG4480" s="1"/>
      <c r="FH4480" s="1"/>
      <c r="FI4480" s="1"/>
      <c r="FJ4480" s="1"/>
    </row>
    <row r="4481" spans="1:166" x14ac:dyDescent="0.15">
      <c r="A4481" s="65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8"/>
      <c r="M4481" s="12"/>
      <c r="N4481" s="12"/>
      <c r="O4481" s="18"/>
      <c r="P4481" s="14"/>
      <c r="Q4481" s="27"/>
      <c r="R4481" s="14"/>
      <c r="S4481" s="4"/>
      <c r="T4481" s="5"/>
      <c r="U4481" s="10"/>
      <c r="V4481" s="10"/>
      <c r="W4481" s="10"/>
      <c r="X4481" s="50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0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  <c r="EY4481" s="1"/>
      <c r="EZ4481" s="1"/>
      <c r="FA4481" s="1"/>
      <c r="FB4481" s="1"/>
      <c r="FC4481" s="1"/>
      <c r="FD4481" s="1"/>
      <c r="FE4481" s="1"/>
      <c r="FF4481" s="1"/>
      <c r="FG4481" s="1"/>
      <c r="FH4481" s="1"/>
      <c r="FI4481" s="1"/>
      <c r="FJ4481" s="1"/>
    </row>
    <row r="4482" spans="1:166" x14ac:dyDescent="0.15">
      <c r="A4482" s="65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8"/>
      <c r="M4482" s="12"/>
      <c r="N4482" s="12"/>
      <c r="O4482" s="18"/>
      <c r="P4482" s="14"/>
      <c r="Q4482" s="27"/>
      <c r="R4482" s="14"/>
      <c r="S4482" s="4"/>
      <c r="T4482" s="5"/>
      <c r="U4482" s="10"/>
      <c r="V4482" s="10"/>
      <c r="W4482" s="10"/>
      <c r="X4482" s="50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0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  <c r="EY4482" s="1"/>
      <c r="EZ4482" s="1"/>
      <c r="FA4482" s="1"/>
      <c r="FB4482" s="1"/>
      <c r="FC4482" s="1"/>
      <c r="FD4482" s="1"/>
      <c r="FE4482" s="1"/>
      <c r="FF4482" s="1"/>
      <c r="FG4482" s="1"/>
      <c r="FH4482" s="1"/>
      <c r="FI4482" s="1"/>
      <c r="FJ4482" s="1"/>
    </row>
    <row r="4483" spans="1:166" x14ac:dyDescent="0.15">
      <c r="A4483" s="65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8"/>
      <c r="M4483" s="12"/>
      <c r="N4483" s="12"/>
      <c r="O4483" s="18"/>
      <c r="P4483" s="14"/>
      <c r="Q4483" s="27"/>
      <c r="R4483" s="14"/>
      <c r="S4483" s="4"/>
      <c r="T4483" s="5"/>
      <c r="U4483" s="10"/>
      <c r="V4483" s="10"/>
      <c r="W4483" s="10"/>
      <c r="X4483" s="50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0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  <c r="EY4483" s="1"/>
      <c r="EZ4483" s="1"/>
      <c r="FA4483" s="1"/>
      <c r="FB4483" s="1"/>
      <c r="FC4483" s="1"/>
      <c r="FD4483" s="1"/>
      <c r="FE4483" s="1"/>
      <c r="FF4483" s="1"/>
      <c r="FG4483" s="1"/>
      <c r="FH4483" s="1"/>
      <c r="FI4483" s="1"/>
      <c r="FJ4483" s="1"/>
    </row>
    <row r="4484" spans="1:166" x14ac:dyDescent="0.15">
      <c r="A4484" s="65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8"/>
      <c r="M4484" s="12"/>
      <c r="N4484" s="12"/>
      <c r="O4484" s="18"/>
      <c r="P4484" s="14"/>
      <c r="Q4484" s="27"/>
      <c r="R4484" s="14"/>
      <c r="S4484" s="4"/>
      <c r="T4484" s="5"/>
      <c r="U4484" s="10"/>
      <c r="V4484" s="10"/>
      <c r="W4484" s="10"/>
      <c r="X4484" s="50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0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  <c r="EY4484" s="1"/>
      <c r="EZ4484" s="1"/>
      <c r="FA4484" s="1"/>
      <c r="FB4484" s="1"/>
      <c r="FC4484" s="1"/>
      <c r="FD4484" s="1"/>
      <c r="FE4484" s="1"/>
      <c r="FF4484" s="1"/>
      <c r="FG4484" s="1"/>
      <c r="FH4484" s="1"/>
      <c r="FI4484" s="1"/>
      <c r="FJ4484" s="1"/>
    </row>
    <row r="4485" spans="1:166" x14ac:dyDescent="0.15">
      <c r="A4485" s="65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8"/>
      <c r="M4485" s="12"/>
      <c r="N4485" s="12"/>
      <c r="O4485" s="18"/>
      <c r="P4485" s="14"/>
      <c r="Q4485" s="27"/>
      <c r="R4485" s="14"/>
      <c r="S4485" s="4"/>
      <c r="T4485" s="5"/>
      <c r="U4485" s="10"/>
      <c r="V4485" s="10"/>
      <c r="W4485" s="10"/>
      <c r="X4485" s="50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0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  <c r="EY4485" s="1"/>
      <c r="EZ4485" s="1"/>
      <c r="FA4485" s="1"/>
      <c r="FB4485" s="1"/>
      <c r="FC4485" s="1"/>
      <c r="FD4485" s="1"/>
      <c r="FE4485" s="1"/>
      <c r="FF4485" s="1"/>
      <c r="FG4485" s="1"/>
      <c r="FH4485" s="1"/>
      <c r="FI4485" s="1"/>
      <c r="FJ4485" s="1"/>
    </row>
    <row r="4486" spans="1:166" x14ac:dyDescent="0.15">
      <c r="A4486" s="65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8"/>
      <c r="M4486" s="12"/>
      <c r="N4486" s="12"/>
      <c r="O4486" s="18"/>
      <c r="P4486" s="14"/>
      <c r="Q4486" s="27"/>
      <c r="R4486" s="14"/>
      <c r="S4486" s="4"/>
      <c r="T4486" s="5"/>
      <c r="U4486" s="10"/>
      <c r="V4486" s="10"/>
      <c r="W4486" s="10"/>
      <c r="X4486" s="50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0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  <c r="EY4486" s="1"/>
      <c r="EZ4486" s="1"/>
      <c r="FA4486" s="1"/>
      <c r="FB4486" s="1"/>
      <c r="FC4486" s="1"/>
      <c r="FD4486" s="1"/>
      <c r="FE4486" s="1"/>
      <c r="FF4486" s="1"/>
      <c r="FG4486" s="1"/>
      <c r="FH4486" s="1"/>
      <c r="FI4486" s="1"/>
      <c r="FJ4486" s="1"/>
    </row>
    <row r="4487" spans="1:166" x14ac:dyDescent="0.15">
      <c r="A4487" s="65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8"/>
      <c r="M4487" s="12"/>
      <c r="N4487" s="12"/>
      <c r="O4487" s="18"/>
      <c r="P4487" s="14"/>
      <c r="Q4487" s="27"/>
      <c r="R4487" s="14"/>
      <c r="S4487" s="4"/>
      <c r="T4487" s="5"/>
      <c r="U4487" s="10"/>
      <c r="V4487" s="10"/>
      <c r="W4487" s="10"/>
      <c r="X4487" s="50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0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  <c r="EY4487" s="1"/>
      <c r="EZ4487" s="1"/>
      <c r="FA4487" s="1"/>
      <c r="FB4487" s="1"/>
      <c r="FC4487" s="1"/>
      <c r="FD4487" s="1"/>
      <c r="FE4487" s="1"/>
      <c r="FF4487" s="1"/>
      <c r="FG4487" s="1"/>
      <c r="FH4487" s="1"/>
      <c r="FI4487" s="1"/>
      <c r="FJ4487" s="1"/>
    </row>
    <row r="4488" spans="1:166" x14ac:dyDescent="0.15">
      <c r="A4488" s="65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8"/>
      <c r="M4488" s="12"/>
      <c r="N4488" s="12"/>
      <c r="O4488" s="18"/>
      <c r="P4488" s="14"/>
      <c r="Q4488" s="27"/>
      <c r="R4488" s="14"/>
      <c r="S4488" s="4"/>
      <c r="T4488" s="5"/>
      <c r="U4488" s="10"/>
      <c r="V4488" s="10"/>
      <c r="W4488" s="10"/>
      <c r="X4488" s="50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0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  <c r="EY4488" s="1"/>
      <c r="EZ4488" s="1"/>
      <c r="FA4488" s="1"/>
      <c r="FB4488" s="1"/>
      <c r="FC4488" s="1"/>
      <c r="FD4488" s="1"/>
      <c r="FE4488" s="1"/>
      <c r="FF4488" s="1"/>
      <c r="FG4488" s="1"/>
      <c r="FH4488" s="1"/>
      <c r="FI4488" s="1"/>
      <c r="FJ4488" s="1"/>
    </row>
    <row r="4489" spans="1:166" x14ac:dyDescent="0.15">
      <c r="A4489" s="65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8"/>
      <c r="M4489" s="12"/>
      <c r="N4489" s="12"/>
      <c r="O4489" s="18"/>
      <c r="P4489" s="14"/>
      <c r="Q4489" s="27"/>
      <c r="R4489" s="14"/>
      <c r="S4489" s="4"/>
      <c r="T4489" s="5"/>
      <c r="U4489" s="10"/>
      <c r="V4489" s="10"/>
      <c r="W4489" s="10"/>
      <c r="X4489" s="50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0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  <c r="EY4489" s="1"/>
      <c r="EZ4489" s="1"/>
      <c r="FA4489" s="1"/>
      <c r="FB4489" s="1"/>
      <c r="FC4489" s="1"/>
      <c r="FD4489" s="1"/>
      <c r="FE4489" s="1"/>
      <c r="FF4489" s="1"/>
      <c r="FG4489" s="1"/>
      <c r="FH4489" s="1"/>
      <c r="FI4489" s="1"/>
      <c r="FJ4489" s="1"/>
    </row>
    <row r="4490" spans="1:166" x14ac:dyDescent="0.15">
      <c r="A4490" s="65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8"/>
      <c r="M4490" s="12"/>
      <c r="N4490" s="12"/>
      <c r="O4490" s="18"/>
      <c r="P4490" s="14"/>
      <c r="Q4490" s="27"/>
      <c r="R4490" s="14"/>
      <c r="S4490" s="4"/>
      <c r="T4490" s="5"/>
      <c r="U4490" s="10"/>
      <c r="V4490" s="10"/>
      <c r="W4490" s="10"/>
      <c r="X4490" s="50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0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  <c r="EY4490" s="1"/>
      <c r="EZ4490" s="1"/>
      <c r="FA4490" s="1"/>
      <c r="FB4490" s="1"/>
      <c r="FC4490" s="1"/>
      <c r="FD4490" s="1"/>
      <c r="FE4490" s="1"/>
      <c r="FF4490" s="1"/>
      <c r="FG4490" s="1"/>
      <c r="FH4490" s="1"/>
      <c r="FI4490" s="1"/>
      <c r="FJ4490" s="1"/>
    </row>
    <row r="4491" spans="1:166" x14ac:dyDescent="0.15">
      <c r="A4491" s="65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8"/>
      <c r="M4491" s="12"/>
      <c r="N4491" s="12"/>
      <c r="O4491" s="18"/>
      <c r="P4491" s="14"/>
      <c r="Q4491" s="27"/>
      <c r="R4491" s="14"/>
      <c r="S4491" s="4"/>
      <c r="T4491" s="5"/>
      <c r="U4491" s="10"/>
      <c r="V4491" s="10"/>
      <c r="W4491" s="10"/>
      <c r="X4491" s="50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0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  <c r="EY4491" s="1"/>
      <c r="EZ4491" s="1"/>
      <c r="FA4491" s="1"/>
      <c r="FB4491" s="1"/>
      <c r="FC4491" s="1"/>
      <c r="FD4491" s="1"/>
      <c r="FE4491" s="1"/>
      <c r="FF4491" s="1"/>
      <c r="FG4491" s="1"/>
      <c r="FH4491" s="1"/>
      <c r="FI4491" s="1"/>
      <c r="FJ4491" s="1"/>
    </row>
    <row r="4492" spans="1:166" x14ac:dyDescent="0.15">
      <c r="A4492" s="65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8"/>
      <c r="M4492" s="12"/>
      <c r="N4492" s="12"/>
      <c r="O4492" s="18"/>
      <c r="P4492" s="14"/>
      <c r="Q4492" s="27"/>
      <c r="R4492" s="14"/>
      <c r="S4492" s="4"/>
      <c r="T4492" s="5"/>
      <c r="U4492" s="10"/>
      <c r="V4492" s="10"/>
      <c r="W4492" s="10"/>
      <c r="X4492" s="50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0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  <c r="EY4492" s="1"/>
      <c r="EZ4492" s="1"/>
      <c r="FA4492" s="1"/>
      <c r="FB4492" s="1"/>
      <c r="FC4492" s="1"/>
      <c r="FD4492" s="1"/>
      <c r="FE4492" s="1"/>
      <c r="FF4492" s="1"/>
      <c r="FG4492" s="1"/>
      <c r="FH4492" s="1"/>
      <c r="FI4492" s="1"/>
      <c r="FJ4492" s="1"/>
    </row>
    <row r="4493" spans="1:166" x14ac:dyDescent="0.15">
      <c r="A4493" s="65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8"/>
      <c r="M4493" s="12"/>
      <c r="N4493" s="12"/>
      <c r="O4493" s="18"/>
      <c r="P4493" s="14"/>
      <c r="Q4493" s="27"/>
      <c r="R4493" s="14"/>
      <c r="S4493" s="4"/>
      <c r="T4493" s="5"/>
      <c r="U4493" s="10"/>
      <c r="V4493" s="10"/>
      <c r="W4493" s="10"/>
      <c r="X4493" s="50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0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  <c r="EY4493" s="1"/>
      <c r="EZ4493" s="1"/>
      <c r="FA4493" s="1"/>
      <c r="FB4493" s="1"/>
      <c r="FC4493" s="1"/>
      <c r="FD4493" s="1"/>
      <c r="FE4493" s="1"/>
      <c r="FF4493" s="1"/>
      <c r="FG4493" s="1"/>
      <c r="FH4493" s="1"/>
      <c r="FI4493" s="1"/>
      <c r="FJ4493" s="1"/>
    </row>
    <row r="4494" spans="1:166" x14ac:dyDescent="0.15">
      <c r="A4494" s="65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8"/>
      <c r="M4494" s="12"/>
      <c r="N4494" s="12"/>
      <c r="O4494" s="18"/>
      <c r="P4494" s="14"/>
      <c r="Q4494" s="27"/>
      <c r="R4494" s="14"/>
      <c r="S4494" s="4"/>
      <c r="T4494" s="5"/>
      <c r="U4494" s="10"/>
      <c r="V4494" s="10"/>
      <c r="W4494" s="10"/>
      <c r="X4494" s="50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0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  <c r="EY4494" s="1"/>
      <c r="EZ4494" s="1"/>
      <c r="FA4494" s="1"/>
      <c r="FB4494" s="1"/>
      <c r="FC4494" s="1"/>
      <c r="FD4494" s="1"/>
      <c r="FE4494" s="1"/>
      <c r="FF4494" s="1"/>
      <c r="FG4494" s="1"/>
      <c r="FH4494" s="1"/>
      <c r="FI4494" s="1"/>
      <c r="FJ4494" s="1"/>
    </row>
    <row r="4495" spans="1:166" x14ac:dyDescent="0.15">
      <c r="A4495" s="65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8"/>
      <c r="M4495" s="12"/>
      <c r="N4495" s="12"/>
      <c r="O4495" s="18"/>
      <c r="P4495" s="14"/>
      <c r="Q4495" s="27"/>
      <c r="R4495" s="14"/>
      <c r="S4495" s="4"/>
      <c r="T4495" s="5"/>
      <c r="U4495" s="10"/>
      <c r="V4495" s="10"/>
      <c r="W4495" s="10"/>
      <c r="X4495" s="50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0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  <c r="EY4495" s="1"/>
      <c r="EZ4495" s="1"/>
      <c r="FA4495" s="1"/>
      <c r="FB4495" s="1"/>
      <c r="FC4495" s="1"/>
      <c r="FD4495" s="1"/>
      <c r="FE4495" s="1"/>
      <c r="FF4495" s="1"/>
      <c r="FG4495" s="1"/>
      <c r="FH4495" s="1"/>
      <c r="FI4495" s="1"/>
      <c r="FJ4495" s="1"/>
    </row>
    <row r="4496" spans="1:166" x14ac:dyDescent="0.15">
      <c r="A4496" s="65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8"/>
      <c r="M4496" s="12"/>
      <c r="N4496" s="12"/>
      <c r="O4496" s="18"/>
      <c r="P4496" s="14"/>
      <c r="Q4496" s="27"/>
      <c r="R4496" s="14"/>
      <c r="S4496" s="4"/>
      <c r="T4496" s="5"/>
      <c r="U4496" s="10"/>
      <c r="V4496" s="10"/>
      <c r="W4496" s="10"/>
      <c r="X4496" s="50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0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  <c r="EY4496" s="1"/>
      <c r="EZ4496" s="1"/>
      <c r="FA4496" s="1"/>
      <c r="FB4496" s="1"/>
      <c r="FC4496" s="1"/>
      <c r="FD4496" s="1"/>
      <c r="FE4496" s="1"/>
      <c r="FF4496" s="1"/>
      <c r="FG4496" s="1"/>
      <c r="FH4496" s="1"/>
      <c r="FI4496" s="1"/>
      <c r="FJ4496" s="1"/>
    </row>
    <row r="4497" spans="1:166" x14ac:dyDescent="0.15">
      <c r="A4497" s="65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8"/>
      <c r="M4497" s="12"/>
      <c r="N4497" s="12"/>
      <c r="O4497" s="18"/>
      <c r="P4497" s="14"/>
      <c r="Q4497" s="27"/>
      <c r="R4497" s="14"/>
      <c r="S4497" s="4"/>
      <c r="T4497" s="5"/>
      <c r="U4497" s="10"/>
      <c r="V4497" s="10"/>
      <c r="W4497" s="10"/>
      <c r="X4497" s="50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0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  <c r="EY4497" s="1"/>
      <c r="EZ4497" s="1"/>
      <c r="FA4497" s="1"/>
      <c r="FB4497" s="1"/>
      <c r="FC4497" s="1"/>
      <c r="FD4497" s="1"/>
      <c r="FE4497" s="1"/>
      <c r="FF4497" s="1"/>
      <c r="FG4497" s="1"/>
      <c r="FH4497" s="1"/>
      <c r="FI4497" s="1"/>
      <c r="FJ4497" s="1"/>
    </row>
    <row r="4498" spans="1:166" x14ac:dyDescent="0.15">
      <c r="A4498" s="65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8"/>
      <c r="M4498" s="12"/>
      <c r="N4498" s="12"/>
      <c r="O4498" s="18"/>
      <c r="P4498" s="14"/>
      <c r="Q4498" s="27"/>
      <c r="R4498" s="14"/>
      <c r="S4498" s="4"/>
      <c r="T4498" s="5"/>
      <c r="U4498" s="10"/>
      <c r="V4498" s="10"/>
      <c r="W4498" s="10"/>
      <c r="X4498" s="50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0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  <c r="EY4498" s="1"/>
      <c r="EZ4498" s="1"/>
      <c r="FA4498" s="1"/>
      <c r="FB4498" s="1"/>
      <c r="FC4498" s="1"/>
      <c r="FD4498" s="1"/>
      <c r="FE4498" s="1"/>
      <c r="FF4498" s="1"/>
      <c r="FG4498" s="1"/>
      <c r="FH4498" s="1"/>
      <c r="FI4498" s="1"/>
      <c r="FJ4498" s="1"/>
    </row>
    <row r="4499" spans="1:166" x14ac:dyDescent="0.15">
      <c r="A4499" s="65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8"/>
      <c r="M4499" s="12"/>
      <c r="N4499" s="12"/>
      <c r="O4499" s="18"/>
      <c r="P4499" s="14"/>
      <c r="Q4499" s="27"/>
      <c r="R4499" s="14"/>
      <c r="S4499" s="4"/>
      <c r="T4499" s="5"/>
      <c r="U4499" s="10"/>
      <c r="V4499" s="10"/>
      <c r="W4499" s="10"/>
      <c r="X4499" s="50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0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  <c r="EY4499" s="1"/>
      <c r="EZ4499" s="1"/>
      <c r="FA4499" s="1"/>
      <c r="FB4499" s="1"/>
      <c r="FC4499" s="1"/>
      <c r="FD4499" s="1"/>
      <c r="FE4499" s="1"/>
      <c r="FF4499" s="1"/>
      <c r="FG4499" s="1"/>
      <c r="FH4499" s="1"/>
      <c r="FI4499" s="1"/>
      <c r="FJ4499" s="1"/>
    </row>
    <row r="4500" spans="1:166" x14ac:dyDescent="0.15">
      <c r="A4500" s="65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8"/>
      <c r="M4500" s="12"/>
      <c r="N4500" s="12"/>
      <c r="O4500" s="18"/>
      <c r="P4500" s="14"/>
      <c r="Q4500" s="27"/>
      <c r="R4500" s="14"/>
      <c r="S4500" s="4"/>
      <c r="T4500" s="5"/>
      <c r="U4500" s="10"/>
      <c r="V4500" s="10"/>
      <c r="W4500" s="10"/>
      <c r="X4500" s="50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0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  <c r="EY4500" s="1"/>
      <c r="EZ4500" s="1"/>
      <c r="FA4500" s="1"/>
      <c r="FB4500" s="1"/>
      <c r="FC4500" s="1"/>
      <c r="FD4500" s="1"/>
      <c r="FE4500" s="1"/>
      <c r="FF4500" s="1"/>
      <c r="FG4500" s="1"/>
      <c r="FH4500" s="1"/>
      <c r="FI4500" s="1"/>
      <c r="FJ4500" s="1"/>
    </row>
    <row r="4501" spans="1:166" x14ac:dyDescent="0.15">
      <c r="A4501" s="65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8"/>
      <c r="M4501" s="12"/>
      <c r="N4501" s="12"/>
      <c r="O4501" s="18"/>
      <c r="P4501" s="14"/>
      <c r="Q4501" s="27"/>
      <c r="R4501" s="14"/>
      <c r="S4501" s="4"/>
      <c r="T4501" s="5"/>
      <c r="U4501" s="10"/>
      <c r="V4501" s="10"/>
      <c r="W4501" s="10"/>
      <c r="X4501" s="50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0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  <c r="EY4501" s="1"/>
      <c r="EZ4501" s="1"/>
      <c r="FA4501" s="1"/>
      <c r="FB4501" s="1"/>
      <c r="FC4501" s="1"/>
      <c r="FD4501" s="1"/>
      <c r="FE4501" s="1"/>
      <c r="FF4501" s="1"/>
      <c r="FG4501" s="1"/>
      <c r="FH4501" s="1"/>
      <c r="FI4501" s="1"/>
      <c r="FJ4501" s="1"/>
    </row>
    <row r="4502" spans="1:166" x14ac:dyDescent="0.15">
      <c r="A4502" s="65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8"/>
      <c r="M4502" s="12"/>
      <c r="N4502" s="12"/>
      <c r="O4502" s="18"/>
      <c r="P4502" s="14"/>
      <c r="Q4502" s="27"/>
      <c r="R4502" s="14"/>
      <c r="S4502" s="4"/>
      <c r="T4502" s="5"/>
      <c r="U4502" s="10"/>
      <c r="V4502" s="10"/>
      <c r="W4502" s="10"/>
      <c r="X4502" s="50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0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  <c r="EY4502" s="1"/>
      <c r="EZ4502" s="1"/>
      <c r="FA4502" s="1"/>
      <c r="FB4502" s="1"/>
      <c r="FC4502" s="1"/>
      <c r="FD4502" s="1"/>
      <c r="FE4502" s="1"/>
      <c r="FF4502" s="1"/>
      <c r="FG4502" s="1"/>
      <c r="FH4502" s="1"/>
      <c r="FI4502" s="1"/>
      <c r="FJ4502" s="1"/>
    </row>
    <row r="4503" spans="1:166" x14ac:dyDescent="0.15">
      <c r="A4503" s="65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8"/>
      <c r="M4503" s="12"/>
      <c r="N4503" s="12"/>
      <c r="O4503" s="18"/>
      <c r="P4503" s="14"/>
      <c r="Q4503" s="27"/>
      <c r="R4503" s="14"/>
      <c r="S4503" s="4"/>
      <c r="T4503" s="5"/>
      <c r="U4503" s="10"/>
      <c r="V4503" s="10"/>
      <c r="W4503" s="10"/>
      <c r="X4503" s="50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0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  <c r="EY4503" s="1"/>
      <c r="EZ4503" s="1"/>
      <c r="FA4503" s="1"/>
      <c r="FB4503" s="1"/>
      <c r="FC4503" s="1"/>
      <c r="FD4503" s="1"/>
      <c r="FE4503" s="1"/>
      <c r="FF4503" s="1"/>
      <c r="FG4503" s="1"/>
      <c r="FH4503" s="1"/>
      <c r="FI4503" s="1"/>
      <c r="FJ4503" s="1"/>
    </row>
    <row r="4504" spans="1:166" x14ac:dyDescent="0.15">
      <c r="A4504" s="65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8"/>
      <c r="M4504" s="12"/>
      <c r="N4504" s="12"/>
      <c r="O4504" s="18"/>
      <c r="P4504" s="14"/>
      <c r="Q4504" s="27"/>
      <c r="R4504" s="14"/>
      <c r="S4504" s="4"/>
      <c r="T4504" s="5"/>
      <c r="U4504" s="10"/>
      <c r="V4504" s="10"/>
      <c r="W4504" s="10"/>
      <c r="X4504" s="50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0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  <c r="EY4504" s="1"/>
      <c r="EZ4504" s="1"/>
      <c r="FA4504" s="1"/>
      <c r="FB4504" s="1"/>
      <c r="FC4504" s="1"/>
      <c r="FD4504" s="1"/>
      <c r="FE4504" s="1"/>
      <c r="FF4504" s="1"/>
      <c r="FG4504" s="1"/>
      <c r="FH4504" s="1"/>
      <c r="FI4504" s="1"/>
      <c r="FJ4504" s="1"/>
    </row>
    <row r="4505" spans="1:166" x14ac:dyDescent="0.15">
      <c r="A4505" s="65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8"/>
      <c r="M4505" s="12"/>
      <c r="N4505" s="12"/>
      <c r="O4505" s="18"/>
      <c r="P4505" s="14"/>
      <c r="Q4505" s="27"/>
      <c r="R4505" s="14"/>
      <c r="S4505" s="4"/>
      <c r="T4505" s="5"/>
      <c r="U4505" s="10"/>
      <c r="V4505" s="10"/>
      <c r="W4505" s="10"/>
      <c r="X4505" s="50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0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  <c r="EY4505" s="1"/>
      <c r="EZ4505" s="1"/>
      <c r="FA4505" s="1"/>
      <c r="FB4505" s="1"/>
      <c r="FC4505" s="1"/>
      <c r="FD4505" s="1"/>
      <c r="FE4505" s="1"/>
      <c r="FF4505" s="1"/>
      <c r="FG4505" s="1"/>
      <c r="FH4505" s="1"/>
      <c r="FI4505" s="1"/>
      <c r="FJ4505" s="1"/>
    </row>
    <row r="4506" spans="1:166" x14ac:dyDescent="0.15">
      <c r="A4506" s="65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8"/>
      <c r="M4506" s="12"/>
      <c r="N4506" s="12"/>
      <c r="O4506" s="18"/>
      <c r="P4506" s="14"/>
      <c r="Q4506" s="27"/>
      <c r="R4506" s="14"/>
      <c r="S4506" s="4"/>
      <c r="T4506" s="5"/>
      <c r="U4506" s="10"/>
      <c r="V4506" s="10"/>
      <c r="W4506" s="10"/>
      <c r="X4506" s="50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0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  <c r="EY4506" s="1"/>
      <c r="EZ4506" s="1"/>
      <c r="FA4506" s="1"/>
      <c r="FB4506" s="1"/>
      <c r="FC4506" s="1"/>
      <c r="FD4506" s="1"/>
      <c r="FE4506" s="1"/>
      <c r="FF4506" s="1"/>
      <c r="FG4506" s="1"/>
      <c r="FH4506" s="1"/>
      <c r="FI4506" s="1"/>
      <c r="FJ4506" s="1"/>
    </row>
    <row r="4507" spans="1:166" x14ac:dyDescent="0.15">
      <c r="A4507" s="65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8"/>
      <c r="M4507" s="12"/>
      <c r="N4507" s="12"/>
      <c r="O4507" s="18"/>
      <c r="P4507" s="14"/>
      <c r="Q4507" s="27"/>
      <c r="R4507" s="14"/>
      <c r="S4507" s="4"/>
      <c r="T4507" s="5"/>
      <c r="U4507" s="10"/>
      <c r="V4507" s="10"/>
      <c r="W4507" s="10"/>
      <c r="X4507" s="50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0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  <c r="EY4507" s="1"/>
      <c r="EZ4507" s="1"/>
      <c r="FA4507" s="1"/>
      <c r="FB4507" s="1"/>
      <c r="FC4507" s="1"/>
      <c r="FD4507" s="1"/>
      <c r="FE4507" s="1"/>
      <c r="FF4507" s="1"/>
      <c r="FG4507" s="1"/>
      <c r="FH4507" s="1"/>
      <c r="FI4507" s="1"/>
      <c r="FJ4507" s="1"/>
    </row>
    <row r="4508" spans="1:166" x14ac:dyDescent="0.15">
      <c r="A4508" s="65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8"/>
      <c r="M4508" s="12"/>
      <c r="N4508" s="12"/>
      <c r="O4508" s="18"/>
      <c r="P4508" s="14"/>
      <c r="Q4508" s="27"/>
      <c r="R4508" s="14"/>
      <c r="S4508" s="4"/>
      <c r="T4508" s="5"/>
      <c r="U4508" s="10"/>
      <c r="V4508" s="10"/>
      <c r="W4508" s="10"/>
      <c r="X4508" s="50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0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  <c r="EY4508" s="1"/>
      <c r="EZ4508" s="1"/>
      <c r="FA4508" s="1"/>
      <c r="FB4508" s="1"/>
      <c r="FC4508" s="1"/>
      <c r="FD4508" s="1"/>
      <c r="FE4508" s="1"/>
      <c r="FF4508" s="1"/>
      <c r="FG4508" s="1"/>
      <c r="FH4508" s="1"/>
      <c r="FI4508" s="1"/>
      <c r="FJ4508" s="1"/>
    </row>
    <row r="4509" spans="1:166" x14ac:dyDescent="0.15">
      <c r="A4509" s="65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8"/>
      <c r="M4509" s="12"/>
      <c r="N4509" s="12"/>
      <c r="O4509" s="18"/>
      <c r="P4509" s="14"/>
      <c r="Q4509" s="27"/>
      <c r="R4509" s="14"/>
      <c r="S4509" s="4"/>
      <c r="T4509" s="5"/>
      <c r="U4509" s="10"/>
      <c r="V4509" s="10"/>
      <c r="W4509" s="10"/>
      <c r="X4509" s="50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0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  <c r="EY4509" s="1"/>
      <c r="EZ4509" s="1"/>
      <c r="FA4509" s="1"/>
      <c r="FB4509" s="1"/>
      <c r="FC4509" s="1"/>
      <c r="FD4509" s="1"/>
      <c r="FE4509" s="1"/>
      <c r="FF4509" s="1"/>
      <c r="FG4509" s="1"/>
      <c r="FH4509" s="1"/>
      <c r="FI4509" s="1"/>
      <c r="FJ4509" s="1"/>
    </row>
    <row r="4510" spans="1:166" x14ac:dyDescent="0.15">
      <c r="A4510" s="65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8"/>
      <c r="M4510" s="12"/>
      <c r="N4510" s="12"/>
      <c r="O4510" s="18"/>
      <c r="P4510" s="14"/>
      <c r="Q4510" s="27"/>
      <c r="R4510" s="14"/>
      <c r="S4510" s="4"/>
      <c r="T4510" s="5"/>
      <c r="U4510" s="10"/>
      <c r="V4510" s="10"/>
      <c r="W4510" s="10"/>
      <c r="X4510" s="50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0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  <c r="EY4510" s="1"/>
      <c r="EZ4510" s="1"/>
      <c r="FA4510" s="1"/>
      <c r="FB4510" s="1"/>
      <c r="FC4510" s="1"/>
      <c r="FD4510" s="1"/>
      <c r="FE4510" s="1"/>
      <c r="FF4510" s="1"/>
      <c r="FG4510" s="1"/>
      <c r="FH4510" s="1"/>
      <c r="FI4510" s="1"/>
      <c r="FJ4510" s="1"/>
    </row>
    <row r="4511" spans="1:166" x14ac:dyDescent="0.15">
      <c r="A4511" s="65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8"/>
      <c r="M4511" s="12"/>
      <c r="N4511" s="12"/>
      <c r="O4511" s="18"/>
      <c r="P4511" s="14"/>
      <c r="Q4511" s="27"/>
      <c r="R4511" s="14"/>
      <c r="S4511" s="4"/>
      <c r="T4511" s="5"/>
      <c r="U4511" s="10"/>
      <c r="V4511" s="10"/>
      <c r="W4511" s="10"/>
      <c r="X4511" s="50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0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  <c r="EY4511" s="1"/>
      <c r="EZ4511" s="1"/>
      <c r="FA4511" s="1"/>
      <c r="FB4511" s="1"/>
      <c r="FC4511" s="1"/>
      <c r="FD4511" s="1"/>
      <c r="FE4511" s="1"/>
      <c r="FF4511" s="1"/>
      <c r="FG4511" s="1"/>
      <c r="FH4511" s="1"/>
      <c r="FI4511" s="1"/>
      <c r="FJ4511" s="1"/>
    </row>
    <row r="4512" spans="1:166" x14ac:dyDescent="0.15">
      <c r="A4512" s="65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8"/>
      <c r="M4512" s="12"/>
      <c r="N4512" s="12"/>
      <c r="O4512" s="18"/>
      <c r="P4512" s="14"/>
      <c r="Q4512" s="27"/>
      <c r="R4512" s="14"/>
      <c r="S4512" s="4"/>
      <c r="T4512" s="5"/>
      <c r="U4512" s="10"/>
      <c r="V4512" s="10"/>
      <c r="W4512" s="10"/>
      <c r="X4512" s="50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0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  <c r="EY4512" s="1"/>
      <c r="EZ4512" s="1"/>
      <c r="FA4512" s="1"/>
      <c r="FB4512" s="1"/>
      <c r="FC4512" s="1"/>
      <c r="FD4512" s="1"/>
      <c r="FE4512" s="1"/>
      <c r="FF4512" s="1"/>
      <c r="FG4512" s="1"/>
      <c r="FH4512" s="1"/>
      <c r="FI4512" s="1"/>
      <c r="FJ4512" s="1"/>
    </row>
    <row r="4513" spans="1:166" x14ac:dyDescent="0.15">
      <c r="A4513" s="65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8"/>
      <c r="M4513" s="12"/>
      <c r="N4513" s="12"/>
      <c r="O4513" s="18"/>
      <c r="P4513" s="14"/>
      <c r="Q4513" s="27"/>
      <c r="R4513" s="14"/>
      <c r="S4513" s="4"/>
      <c r="T4513" s="5"/>
      <c r="U4513" s="10"/>
      <c r="V4513" s="10"/>
      <c r="W4513" s="10"/>
      <c r="X4513" s="50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0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  <c r="EY4513" s="1"/>
      <c r="EZ4513" s="1"/>
      <c r="FA4513" s="1"/>
      <c r="FB4513" s="1"/>
      <c r="FC4513" s="1"/>
      <c r="FD4513" s="1"/>
      <c r="FE4513" s="1"/>
      <c r="FF4513" s="1"/>
      <c r="FG4513" s="1"/>
      <c r="FH4513" s="1"/>
      <c r="FI4513" s="1"/>
      <c r="FJ4513" s="1"/>
    </row>
    <row r="4514" spans="1:166" x14ac:dyDescent="0.15">
      <c r="A4514" s="65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8"/>
      <c r="M4514" s="12"/>
      <c r="N4514" s="12"/>
      <c r="O4514" s="18"/>
      <c r="P4514" s="14"/>
      <c r="Q4514" s="27"/>
      <c r="R4514" s="14"/>
      <c r="S4514" s="4"/>
      <c r="T4514" s="5"/>
      <c r="U4514" s="10"/>
      <c r="V4514" s="10"/>
      <c r="W4514" s="10"/>
      <c r="X4514" s="50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0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  <c r="EY4514" s="1"/>
      <c r="EZ4514" s="1"/>
      <c r="FA4514" s="1"/>
      <c r="FB4514" s="1"/>
      <c r="FC4514" s="1"/>
      <c r="FD4514" s="1"/>
      <c r="FE4514" s="1"/>
      <c r="FF4514" s="1"/>
      <c r="FG4514" s="1"/>
      <c r="FH4514" s="1"/>
      <c r="FI4514" s="1"/>
      <c r="FJ4514" s="1"/>
    </row>
    <row r="4515" spans="1:166" x14ac:dyDescent="0.15">
      <c r="A4515" s="65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8"/>
      <c r="M4515" s="12"/>
      <c r="N4515" s="12"/>
      <c r="O4515" s="18"/>
      <c r="P4515" s="14"/>
      <c r="Q4515" s="27"/>
      <c r="R4515" s="14"/>
      <c r="S4515" s="4"/>
      <c r="T4515" s="5"/>
      <c r="U4515" s="10"/>
      <c r="V4515" s="10"/>
      <c r="W4515" s="10"/>
      <c r="X4515" s="50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0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  <c r="EY4515" s="1"/>
      <c r="EZ4515" s="1"/>
      <c r="FA4515" s="1"/>
      <c r="FB4515" s="1"/>
      <c r="FC4515" s="1"/>
      <c r="FD4515" s="1"/>
      <c r="FE4515" s="1"/>
      <c r="FF4515" s="1"/>
      <c r="FG4515" s="1"/>
      <c r="FH4515" s="1"/>
      <c r="FI4515" s="1"/>
      <c r="FJ4515" s="1"/>
    </row>
    <row r="4516" spans="1:166" x14ac:dyDescent="0.15">
      <c r="A4516" s="65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8"/>
      <c r="M4516" s="12"/>
      <c r="N4516" s="12"/>
      <c r="O4516" s="18"/>
      <c r="P4516" s="14"/>
      <c r="Q4516" s="27"/>
      <c r="R4516" s="14"/>
      <c r="S4516" s="4"/>
      <c r="T4516" s="5"/>
      <c r="U4516" s="10"/>
      <c r="V4516" s="10"/>
      <c r="W4516" s="10"/>
      <c r="X4516" s="50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0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  <c r="EY4516" s="1"/>
      <c r="EZ4516" s="1"/>
      <c r="FA4516" s="1"/>
      <c r="FB4516" s="1"/>
      <c r="FC4516" s="1"/>
      <c r="FD4516" s="1"/>
      <c r="FE4516" s="1"/>
      <c r="FF4516" s="1"/>
      <c r="FG4516" s="1"/>
      <c r="FH4516" s="1"/>
      <c r="FI4516" s="1"/>
      <c r="FJ4516" s="1"/>
    </row>
    <row r="4517" spans="1:166" x14ac:dyDescent="0.15">
      <c r="A4517" s="65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8"/>
      <c r="M4517" s="12"/>
      <c r="N4517" s="12"/>
      <c r="O4517" s="18"/>
      <c r="P4517" s="14"/>
      <c r="Q4517" s="27"/>
      <c r="R4517" s="14"/>
      <c r="S4517" s="4"/>
      <c r="T4517" s="5"/>
      <c r="U4517" s="10"/>
      <c r="V4517" s="10"/>
      <c r="W4517" s="10"/>
      <c r="X4517" s="50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0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  <c r="EY4517" s="1"/>
      <c r="EZ4517" s="1"/>
      <c r="FA4517" s="1"/>
      <c r="FB4517" s="1"/>
      <c r="FC4517" s="1"/>
      <c r="FD4517" s="1"/>
      <c r="FE4517" s="1"/>
      <c r="FF4517" s="1"/>
      <c r="FG4517" s="1"/>
      <c r="FH4517" s="1"/>
      <c r="FI4517" s="1"/>
      <c r="FJ4517" s="1"/>
    </row>
    <row r="4518" spans="1:166" x14ac:dyDescent="0.15">
      <c r="A4518" s="65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8"/>
      <c r="M4518" s="12"/>
      <c r="N4518" s="12"/>
      <c r="O4518" s="18"/>
      <c r="P4518" s="14"/>
      <c r="Q4518" s="27"/>
      <c r="R4518" s="14"/>
      <c r="S4518" s="4"/>
      <c r="T4518" s="5"/>
      <c r="U4518" s="10"/>
      <c r="V4518" s="10"/>
      <c r="W4518" s="10"/>
      <c r="X4518" s="50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0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  <c r="EY4518" s="1"/>
      <c r="EZ4518" s="1"/>
      <c r="FA4518" s="1"/>
      <c r="FB4518" s="1"/>
      <c r="FC4518" s="1"/>
      <c r="FD4518" s="1"/>
      <c r="FE4518" s="1"/>
      <c r="FF4518" s="1"/>
      <c r="FG4518" s="1"/>
      <c r="FH4518" s="1"/>
      <c r="FI4518" s="1"/>
      <c r="FJ4518" s="1"/>
    </row>
    <row r="4519" spans="1:166" x14ac:dyDescent="0.15">
      <c r="A4519" s="65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8"/>
      <c r="M4519" s="12"/>
      <c r="N4519" s="12"/>
      <c r="O4519" s="18"/>
      <c r="P4519" s="14"/>
      <c r="Q4519" s="27"/>
      <c r="R4519" s="14"/>
      <c r="S4519" s="4"/>
      <c r="T4519" s="5"/>
      <c r="U4519" s="10"/>
      <c r="V4519" s="10"/>
      <c r="W4519" s="10"/>
      <c r="X4519" s="50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0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  <c r="EY4519" s="1"/>
      <c r="EZ4519" s="1"/>
      <c r="FA4519" s="1"/>
      <c r="FB4519" s="1"/>
      <c r="FC4519" s="1"/>
      <c r="FD4519" s="1"/>
      <c r="FE4519" s="1"/>
      <c r="FF4519" s="1"/>
      <c r="FG4519" s="1"/>
      <c r="FH4519" s="1"/>
      <c r="FI4519" s="1"/>
      <c r="FJ4519" s="1"/>
    </row>
    <row r="4520" spans="1:166" x14ac:dyDescent="0.15">
      <c r="A4520" s="65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8"/>
      <c r="M4520" s="12"/>
      <c r="N4520" s="12"/>
      <c r="O4520" s="18"/>
      <c r="P4520" s="14"/>
      <c r="Q4520" s="27"/>
      <c r="R4520" s="14"/>
      <c r="S4520" s="4"/>
      <c r="T4520" s="5"/>
      <c r="U4520" s="10"/>
      <c r="V4520" s="10"/>
      <c r="W4520" s="10"/>
      <c r="X4520" s="50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0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  <c r="EY4520" s="1"/>
      <c r="EZ4520" s="1"/>
      <c r="FA4520" s="1"/>
      <c r="FB4520" s="1"/>
      <c r="FC4520" s="1"/>
      <c r="FD4520" s="1"/>
      <c r="FE4520" s="1"/>
      <c r="FF4520" s="1"/>
      <c r="FG4520" s="1"/>
      <c r="FH4520" s="1"/>
      <c r="FI4520" s="1"/>
      <c r="FJ4520" s="1"/>
    </row>
    <row r="4521" spans="1:166" x14ac:dyDescent="0.15">
      <c r="A4521" s="65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8"/>
      <c r="M4521" s="12"/>
      <c r="N4521" s="12"/>
      <c r="O4521" s="18"/>
      <c r="P4521" s="14"/>
      <c r="Q4521" s="27"/>
      <c r="R4521" s="14"/>
      <c r="S4521" s="4"/>
      <c r="T4521" s="5"/>
      <c r="U4521" s="10"/>
      <c r="V4521" s="10"/>
      <c r="W4521" s="10"/>
      <c r="X4521" s="50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0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  <c r="EY4521" s="1"/>
      <c r="EZ4521" s="1"/>
      <c r="FA4521" s="1"/>
      <c r="FB4521" s="1"/>
      <c r="FC4521" s="1"/>
      <c r="FD4521" s="1"/>
      <c r="FE4521" s="1"/>
      <c r="FF4521" s="1"/>
      <c r="FG4521" s="1"/>
      <c r="FH4521" s="1"/>
      <c r="FI4521" s="1"/>
      <c r="FJ4521" s="1"/>
    </row>
    <row r="4522" spans="1:166" x14ac:dyDescent="0.15">
      <c r="A4522" s="65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8"/>
      <c r="M4522" s="12"/>
      <c r="N4522" s="12"/>
      <c r="O4522" s="18"/>
      <c r="P4522" s="14"/>
      <c r="Q4522" s="27"/>
      <c r="R4522" s="14"/>
      <c r="S4522" s="4"/>
      <c r="T4522" s="5"/>
      <c r="U4522" s="10"/>
      <c r="V4522" s="10"/>
      <c r="W4522" s="10"/>
      <c r="X4522" s="50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0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  <c r="EY4522" s="1"/>
      <c r="EZ4522" s="1"/>
      <c r="FA4522" s="1"/>
      <c r="FB4522" s="1"/>
      <c r="FC4522" s="1"/>
      <c r="FD4522" s="1"/>
      <c r="FE4522" s="1"/>
      <c r="FF4522" s="1"/>
      <c r="FG4522" s="1"/>
      <c r="FH4522" s="1"/>
      <c r="FI4522" s="1"/>
      <c r="FJ4522" s="1"/>
    </row>
    <row r="4523" spans="1:166" x14ac:dyDescent="0.15">
      <c r="A4523" s="65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8"/>
      <c r="M4523" s="12"/>
      <c r="N4523" s="12"/>
      <c r="O4523" s="18"/>
      <c r="P4523" s="14"/>
      <c r="Q4523" s="27"/>
      <c r="R4523" s="14"/>
      <c r="S4523" s="4"/>
      <c r="T4523" s="5"/>
      <c r="U4523" s="10"/>
      <c r="V4523" s="10"/>
      <c r="W4523" s="10"/>
      <c r="X4523" s="50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0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  <c r="EY4523" s="1"/>
      <c r="EZ4523" s="1"/>
      <c r="FA4523" s="1"/>
      <c r="FB4523" s="1"/>
      <c r="FC4523" s="1"/>
      <c r="FD4523" s="1"/>
      <c r="FE4523" s="1"/>
      <c r="FF4523" s="1"/>
      <c r="FG4523" s="1"/>
      <c r="FH4523" s="1"/>
      <c r="FI4523" s="1"/>
      <c r="FJ4523" s="1"/>
    </row>
    <row r="4524" spans="1:166" x14ac:dyDescent="0.15">
      <c r="A4524" s="65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8"/>
      <c r="M4524" s="12"/>
      <c r="N4524" s="12"/>
      <c r="O4524" s="18"/>
      <c r="P4524" s="14"/>
      <c r="Q4524" s="27"/>
      <c r="R4524" s="14"/>
      <c r="S4524" s="4"/>
      <c r="T4524" s="5"/>
      <c r="U4524" s="10"/>
      <c r="V4524" s="10"/>
      <c r="W4524" s="10"/>
      <c r="X4524" s="50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0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  <c r="EY4524" s="1"/>
      <c r="EZ4524" s="1"/>
      <c r="FA4524" s="1"/>
      <c r="FB4524" s="1"/>
      <c r="FC4524" s="1"/>
      <c r="FD4524" s="1"/>
      <c r="FE4524" s="1"/>
      <c r="FF4524" s="1"/>
      <c r="FG4524" s="1"/>
      <c r="FH4524" s="1"/>
      <c r="FI4524" s="1"/>
      <c r="FJ4524" s="1"/>
    </row>
    <row r="4525" spans="1:166" x14ac:dyDescent="0.15">
      <c r="A4525" s="65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8"/>
      <c r="M4525" s="12"/>
      <c r="N4525" s="12"/>
      <c r="O4525" s="18"/>
      <c r="P4525" s="14"/>
      <c r="Q4525" s="27"/>
      <c r="R4525" s="14"/>
      <c r="S4525" s="4"/>
      <c r="T4525" s="5"/>
      <c r="U4525" s="10"/>
      <c r="V4525" s="10"/>
      <c r="W4525" s="10"/>
      <c r="X4525" s="50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0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  <c r="EY4525" s="1"/>
      <c r="EZ4525" s="1"/>
      <c r="FA4525" s="1"/>
      <c r="FB4525" s="1"/>
      <c r="FC4525" s="1"/>
      <c r="FD4525" s="1"/>
      <c r="FE4525" s="1"/>
      <c r="FF4525" s="1"/>
      <c r="FG4525" s="1"/>
      <c r="FH4525" s="1"/>
      <c r="FI4525" s="1"/>
      <c r="FJ4525" s="1"/>
    </row>
    <row r="4526" spans="1:166" x14ac:dyDescent="0.15">
      <c r="A4526" s="65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8"/>
      <c r="M4526" s="12"/>
      <c r="N4526" s="12"/>
      <c r="O4526" s="18"/>
      <c r="P4526" s="14"/>
      <c r="Q4526" s="27"/>
      <c r="R4526" s="14"/>
      <c r="S4526" s="4"/>
      <c r="T4526" s="5"/>
      <c r="U4526" s="10"/>
      <c r="V4526" s="10"/>
      <c r="W4526" s="10"/>
      <c r="X4526" s="50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0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  <c r="EY4526" s="1"/>
      <c r="EZ4526" s="1"/>
      <c r="FA4526" s="1"/>
      <c r="FB4526" s="1"/>
      <c r="FC4526" s="1"/>
      <c r="FD4526" s="1"/>
      <c r="FE4526" s="1"/>
      <c r="FF4526" s="1"/>
      <c r="FG4526" s="1"/>
      <c r="FH4526" s="1"/>
      <c r="FI4526" s="1"/>
      <c r="FJ4526" s="1"/>
    </row>
    <row r="4527" spans="1:166" x14ac:dyDescent="0.15">
      <c r="A4527" s="65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8"/>
      <c r="M4527" s="12"/>
      <c r="N4527" s="12"/>
      <c r="O4527" s="18"/>
      <c r="P4527" s="14"/>
      <c r="Q4527" s="27"/>
      <c r="R4527" s="14"/>
      <c r="S4527" s="4"/>
      <c r="T4527" s="5"/>
      <c r="U4527" s="10"/>
      <c r="V4527" s="10"/>
      <c r="W4527" s="10"/>
      <c r="X4527" s="50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0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  <c r="EY4527" s="1"/>
      <c r="EZ4527" s="1"/>
      <c r="FA4527" s="1"/>
      <c r="FB4527" s="1"/>
      <c r="FC4527" s="1"/>
      <c r="FD4527" s="1"/>
      <c r="FE4527" s="1"/>
      <c r="FF4527" s="1"/>
      <c r="FG4527" s="1"/>
      <c r="FH4527" s="1"/>
      <c r="FI4527" s="1"/>
      <c r="FJ4527" s="1"/>
    </row>
    <row r="4528" spans="1:166" x14ac:dyDescent="0.15">
      <c r="A4528" s="65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8"/>
      <c r="M4528" s="12"/>
      <c r="N4528" s="12"/>
      <c r="O4528" s="18"/>
      <c r="P4528" s="14"/>
      <c r="Q4528" s="27"/>
      <c r="R4528" s="14"/>
      <c r="S4528" s="4"/>
      <c r="T4528" s="5"/>
      <c r="U4528" s="10"/>
      <c r="V4528" s="10"/>
      <c r="W4528" s="10"/>
      <c r="X4528" s="50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0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  <c r="EY4528" s="1"/>
      <c r="EZ4528" s="1"/>
      <c r="FA4528" s="1"/>
      <c r="FB4528" s="1"/>
      <c r="FC4528" s="1"/>
      <c r="FD4528" s="1"/>
      <c r="FE4528" s="1"/>
      <c r="FF4528" s="1"/>
      <c r="FG4528" s="1"/>
      <c r="FH4528" s="1"/>
      <c r="FI4528" s="1"/>
      <c r="FJ4528" s="1"/>
    </row>
    <row r="4529" spans="1:166" x14ac:dyDescent="0.15">
      <c r="A4529" s="65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8"/>
      <c r="M4529" s="12"/>
      <c r="N4529" s="12"/>
      <c r="O4529" s="18"/>
      <c r="P4529" s="14"/>
      <c r="Q4529" s="27"/>
      <c r="R4529" s="14"/>
      <c r="S4529" s="4"/>
      <c r="T4529" s="5"/>
      <c r="U4529" s="10"/>
      <c r="V4529" s="10"/>
      <c r="W4529" s="10"/>
      <c r="X4529" s="50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0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  <c r="EY4529" s="1"/>
      <c r="EZ4529" s="1"/>
      <c r="FA4529" s="1"/>
      <c r="FB4529" s="1"/>
      <c r="FC4529" s="1"/>
      <c r="FD4529" s="1"/>
      <c r="FE4529" s="1"/>
      <c r="FF4529" s="1"/>
      <c r="FG4529" s="1"/>
      <c r="FH4529" s="1"/>
      <c r="FI4529" s="1"/>
      <c r="FJ4529" s="1"/>
    </row>
    <row r="4530" spans="1:166" x14ac:dyDescent="0.15">
      <c r="A4530" s="65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8"/>
      <c r="M4530" s="12"/>
      <c r="N4530" s="12"/>
      <c r="O4530" s="18"/>
      <c r="P4530" s="14"/>
      <c r="Q4530" s="27"/>
      <c r="R4530" s="14"/>
      <c r="S4530" s="4"/>
      <c r="T4530" s="5"/>
      <c r="U4530" s="10"/>
      <c r="V4530" s="10"/>
      <c r="W4530" s="10"/>
      <c r="X4530" s="50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0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  <c r="EY4530" s="1"/>
      <c r="EZ4530" s="1"/>
      <c r="FA4530" s="1"/>
      <c r="FB4530" s="1"/>
      <c r="FC4530" s="1"/>
      <c r="FD4530" s="1"/>
      <c r="FE4530" s="1"/>
      <c r="FF4530" s="1"/>
      <c r="FG4530" s="1"/>
      <c r="FH4530" s="1"/>
      <c r="FI4530" s="1"/>
      <c r="FJ4530" s="1"/>
    </row>
    <row r="4531" spans="1:166" x14ac:dyDescent="0.15">
      <c r="A4531" s="65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8"/>
      <c r="M4531" s="12"/>
      <c r="N4531" s="12"/>
      <c r="O4531" s="18"/>
      <c r="P4531" s="14"/>
      <c r="Q4531" s="27"/>
      <c r="R4531" s="14"/>
      <c r="S4531" s="4"/>
      <c r="T4531" s="5"/>
      <c r="U4531" s="10"/>
      <c r="V4531" s="10"/>
      <c r="W4531" s="10"/>
      <c r="X4531" s="50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0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  <c r="EY4531" s="1"/>
      <c r="EZ4531" s="1"/>
      <c r="FA4531" s="1"/>
      <c r="FB4531" s="1"/>
      <c r="FC4531" s="1"/>
      <c r="FD4531" s="1"/>
      <c r="FE4531" s="1"/>
      <c r="FF4531" s="1"/>
      <c r="FG4531" s="1"/>
      <c r="FH4531" s="1"/>
      <c r="FI4531" s="1"/>
      <c r="FJ4531" s="1"/>
    </row>
    <row r="4532" spans="1:166" x14ac:dyDescent="0.15">
      <c r="A4532" s="65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8"/>
      <c r="M4532" s="12"/>
      <c r="N4532" s="12"/>
      <c r="O4532" s="18"/>
      <c r="P4532" s="14"/>
      <c r="Q4532" s="27"/>
      <c r="R4532" s="14"/>
      <c r="S4532" s="4"/>
      <c r="T4532" s="5"/>
      <c r="U4532" s="10"/>
      <c r="V4532" s="10"/>
      <c r="W4532" s="10"/>
      <c r="X4532" s="50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0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  <c r="EY4532" s="1"/>
      <c r="EZ4532" s="1"/>
      <c r="FA4532" s="1"/>
      <c r="FB4532" s="1"/>
      <c r="FC4532" s="1"/>
      <c r="FD4532" s="1"/>
      <c r="FE4532" s="1"/>
      <c r="FF4532" s="1"/>
      <c r="FG4532" s="1"/>
      <c r="FH4532" s="1"/>
      <c r="FI4532" s="1"/>
      <c r="FJ4532" s="1"/>
    </row>
    <row r="4533" spans="1:166" x14ac:dyDescent="0.15">
      <c r="A4533" s="65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8"/>
      <c r="M4533" s="12"/>
      <c r="N4533" s="12"/>
      <c r="O4533" s="18"/>
      <c r="P4533" s="14"/>
      <c r="Q4533" s="27"/>
      <c r="R4533" s="14"/>
      <c r="S4533" s="4"/>
      <c r="T4533" s="5"/>
      <c r="U4533" s="10"/>
      <c r="V4533" s="10"/>
      <c r="W4533" s="10"/>
      <c r="X4533" s="50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0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  <c r="EY4533" s="1"/>
      <c r="EZ4533" s="1"/>
      <c r="FA4533" s="1"/>
      <c r="FB4533" s="1"/>
      <c r="FC4533" s="1"/>
      <c r="FD4533" s="1"/>
      <c r="FE4533" s="1"/>
      <c r="FF4533" s="1"/>
      <c r="FG4533" s="1"/>
      <c r="FH4533" s="1"/>
      <c r="FI4533" s="1"/>
      <c r="FJ4533" s="1"/>
    </row>
    <row r="4534" spans="1:166" x14ac:dyDescent="0.15">
      <c r="A4534" s="65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8"/>
      <c r="M4534" s="12"/>
      <c r="N4534" s="12"/>
      <c r="O4534" s="18"/>
      <c r="P4534" s="14"/>
      <c r="Q4534" s="27"/>
      <c r="R4534" s="14"/>
      <c r="S4534" s="4"/>
      <c r="T4534" s="5"/>
      <c r="U4534" s="10"/>
      <c r="V4534" s="10"/>
      <c r="W4534" s="10"/>
      <c r="X4534" s="50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0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  <c r="EY4534" s="1"/>
      <c r="EZ4534" s="1"/>
      <c r="FA4534" s="1"/>
      <c r="FB4534" s="1"/>
      <c r="FC4534" s="1"/>
      <c r="FD4534" s="1"/>
      <c r="FE4534" s="1"/>
      <c r="FF4534" s="1"/>
      <c r="FG4534" s="1"/>
      <c r="FH4534" s="1"/>
      <c r="FI4534" s="1"/>
      <c r="FJ4534" s="1"/>
    </row>
    <row r="4535" spans="1:166" x14ac:dyDescent="0.15">
      <c r="A4535" s="65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8"/>
      <c r="M4535" s="12"/>
      <c r="N4535" s="12"/>
      <c r="O4535" s="18"/>
      <c r="P4535" s="14"/>
      <c r="Q4535" s="27"/>
      <c r="R4535" s="14"/>
      <c r="S4535" s="4"/>
      <c r="T4535" s="5"/>
      <c r="U4535" s="10"/>
      <c r="V4535" s="10"/>
      <c r="W4535" s="10"/>
      <c r="X4535" s="50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0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  <c r="EY4535" s="1"/>
      <c r="EZ4535" s="1"/>
      <c r="FA4535" s="1"/>
      <c r="FB4535" s="1"/>
      <c r="FC4535" s="1"/>
      <c r="FD4535" s="1"/>
      <c r="FE4535" s="1"/>
      <c r="FF4535" s="1"/>
      <c r="FG4535" s="1"/>
      <c r="FH4535" s="1"/>
      <c r="FI4535" s="1"/>
      <c r="FJ4535" s="1"/>
    </row>
    <row r="4536" spans="1:166" x14ac:dyDescent="0.15">
      <c r="A4536" s="65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8"/>
      <c r="M4536" s="12"/>
      <c r="N4536" s="12"/>
      <c r="O4536" s="18"/>
      <c r="P4536" s="14"/>
      <c r="Q4536" s="27"/>
      <c r="R4536" s="14"/>
      <c r="S4536" s="4"/>
      <c r="T4536" s="5"/>
      <c r="U4536" s="10"/>
      <c r="V4536" s="10"/>
      <c r="W4536" s="10"/>
      <c r="X4536" s="50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0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  <c r="EY4536" s="1"/>
      <c r="EZ4536" s="1"/>
      <c r="FA4536" s="1"/>
      <c r="FB4536" s="1"/>
      <c r="FC4536" s="1"/>
      <c r="FD4536" s="1"/>
      <c r="FE4536" s="1"/>
      <c r="FF4536" s="1"/>
      <c r="FG4536" s="1"/>
      <c r="FH4536" s="1"/>
      <c r="FI4536" s="1"/>
      <c r="FJ4536" s="1"/>
    </row>
    <row r="4537" spans="1:166" x14ac:dyDescent="0.15">
      <c r="A4537" s="65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8"/>
      <c r="M4537" s="12"/>
      <c r="N4537" s="12"/>
      <c r="O4537" s="18"/>
      <c r="P4537" s="14"/>
      <c r="Q4537" s="27"/>
      <c r="R4537" s="14"/>
      <c r="S4537" s="4"/>
      <c r="T4537" s="5"/>
      <c r="U4537" s="10"/>
      <c r="V4537" s="10"/>
      <c r="W4537" s="10"/>
      <c r="X4537" s="50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0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  <c r="EY4537" s="1"/>
      <c r="EZ4537" s="1"/>
      <c r="FA4537" s="1"/>
      <c r="FB4537" s="1"/>
      <c r="FC4537" s="1"/>
      <c r="FD4537" s="1"/>
      <c r="FE4537" s="1"/>
      <c r="FF4537" s="1"/>
      <c r="FG4537" s="1"/>
      <c r="FH4537" s="1"/>
      <c r="FI4537" s="1"/>
      <c r="FJ4537" s="1"/>
    </row>
    <row r="4538" spans="1:166" x14ac:dyDescent="0.15">
      <c r="A4538" s="65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8"/>
      <c r="M4538" s="12"/>
      <c r="N4538" s="12"/>
      <c r="O4538" s="18"/>
      <c r="P4538" s="14"/>
      <c r="Q4538" s="27"/>
      <c r="R4538" s="14"/>
      <c r="S4538" s="4"/>
      <c r="T4538" s="5"/>
      <c r="U4538" s="10"/>
      <c r="V4538" s="10"/>
      <c r="W4538" s="10"/>
      <c r="X4538" s="50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0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  <c r="EY4538" s="1"/>
      <c r="EZ4538" s="1"/>
      <c r="FA4538" s="1"/>
      <c r="FB4538" s="1"/>
      <c r="FC4538" s="1"/>
      <c r="FD4538" s="1"/>
      <c r="FE4538" s="1"/>
      <c r="FF4538" s="1"/>
      <c r="FG4538" s="1"/>
      <c r="FH4538" s="1"/>
      <c r="FI4538" s="1"/>
      <c r="FJ4538" s="1"/>
    </row>
    <row r="4539" spans="1:166" x14ac:dyDescent="0.15">
      <c r="A4539" s="65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8"/>
      <c r="M4539" s="12"/>
      <c r="N4539" s="12"/>
      <c r="O4539" s="18"/>
      <c r="P4539" s="14"/>
      <c r="Q4539" s="27"/>
      <c r="R4539" s="14"/>
      <c r="S4539" s="4"/>
      <c r="T4539" s="5"/>
      <c r="U4539" s="10"/>
      <c r="V4539" s="10"/>
      <c r="W4539" s="10"/>
      <c r="X4539" s="50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0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  <c r="EY4539" s="1"/>
      <c r="EZ4539" s="1"/>
      <c r="FA4539" s="1"/>
      <c r="FB4539" s="1"/>
      <c r="FC4539" s="1"/>
      <c r="FD4539" s="1"/>
      <c r="FE4539" s="1"/>
      <c r="FF4539" s="1"/>
      <c r="FG4539" s="1"/>
      <c r="FH4539" s="1"/>
      <c r="FI4539" s="1"/>
      <c r="FJ4539" s="1"/>
    </row>
    <row r="4540" spans="1:166" x14ac:dyDescent="0.15">
      <c r="A4540" s="65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8"/>
      <c r="M4540" s="12"/>
      <c r="N4540" s="12"/>
      <c r="O4540" s="18"/>
      <c r="P4540" s="14"/>
      <c r="Q4540" s="27"/>
      <c r="R4540" s="14"/>
      <c r="S4540" s="4"/>
      <c r="T4540" s="5"/>
      <c r="U4540" s="10"/>
      <c r="V4540" s="10"/>
      <c r="W4540" s="10"/>
      <c r="X4540" s="50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0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  <c r="EY4540" s="1"/>
      <c r="EZ4540" s="1"/>
      <c r="FA4540" s="1"/>
      <c r="FB4540" s="1"/>
      <c r="FC4540" s="1"/>
      <c r="FD4540" s="1"/>
      <c r="FE4540" s="1"/>
      <c r="FF4540" s="1"/>
      <c r="FG4540" s="1"/>
      <c r="FH4540" s="1"/>
      <c r="FI4540" s="1"/>
      <c r="FJ4540" s="1"/>
    </row>
    <row r="4541" spans="1:166" x14ac:dyDescent="0.15">
      <c r="A4541" s="65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8"/>
      <c r="M4541" s="12"/>
      <c r="N4541" s="12"/>
      <c r="O4541" s="18"/>
      <c r="P4541" s="14"/>
      <c r="Q4541" s="27"/>
      <c r="R4541" s="14"/>
      <c r="S4541" s="4"/>
      <c r="T4541" s="5"/>
      <c r="U4541" s="10"/>
      <c r="V4541" s="10"/>
      <c r="W4541" s="10"/>
      <c r="X4541" s="50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0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  <c r="EY4541" s="1"/>
      <c r="EZ4541" s="1"/>
      <c r="FA4541" s="1"/>
      <c r="FB4541" s="1"/>
      <c r="FC4541" s="1"/>
      <c r="FD4541" s="1"/>
      <c r="FE4541" s="1"/>
      <c r="FF4541" s="1"/>
      <c r="FG4541" s="1"/>
      <c r="FH4541" s="1"/>
      <c r="FI4541" s="1"/>
      <c r="FJ4541" s="1"/>
    </row>
    <row r="4542" spans="1:166" x14ac:dyDescent="0.15">
      <c r="A4542" s="65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8"/>
      <c r="M4542" s="12"/>
      <c r="N4542" s="12"/>
      <c r="O4542" s="18"/>
      <c r="P4542" s="14"/>
      <c r="Q4542" s="27"/>
      <c r="R4542" s="14"/>
      <c r="S4542" s="4"/>
      <c r="T4542" s="5"/>
      <c r="U4542" s="10"/>
      <c r="V4542" s="10"/>
      <c r="W4542" s="10"/>
      <c r="X4542" s="50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0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  <c r="EY4542" s="1"/>
      <c r="EZ4542" s="1"/>
      <c r="FA4542" s="1"/>
      <c r="FB4542" s="1"/>
      <c r="FC4542" s="1"/>
      <c r="FD4542" s="1"/>
      <c r="FE4542" s="1"/>
      <c r="FF4542" s="1"/>
      <c r="FG4542" s="1"/>
      <c r="FH4542" s="1"/>
      <c r="FI4542" s="1"/>
      <c r="FJ4542" s="1"/>
    </row>
    <row r="4543" spans="1:166" x14ac:dyDescent="0.15">
      <c r="A4543" s="65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8"/>
      <c r="M4543" s="12"/>
      <c r="N4543" s="12"/>
      <c r="O4543" s="18"/>
      <c r="P4543" s="14"/>
      <c r="Q4543" s="27"/>
      <c r="R4543" s="14"/>
      <c r="S4543" s="4"/>
      <c r="T4543" s="5"/>
      <c r="U4543" s="10"/>
      <c r="V4543" s="10"/>
      <c r="W4543" s="10"/>
      <c r="X4543" s="50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0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  <c r="EY4543" s="1"/>
      <c r="EZ4543" s="1"/>
      <c r="FA4543" s="1"/>
      <c r="FB4543" s="1"/>
      <c r="FC4543" s="1"/>
      <c r="FD4543" s="1"/>
      <c r="FE4543" s="1"/>
      <c r="FF4543" s="1"/>
      <c r="FG4543" s="1"/>
      <c r="FH4543" s="1"/>
      <c r="FI4543" s="1"/>
      <c r="FJ4543" s="1"/>
    </row>
    <row r="4544" spans="1:166" x14ac:dyDescent="0.15">
      <c r="A4544" s="65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8"/>
      <c r="M4544" s="12"/>
      <c r="N4544" s="12"/>
      <c r="O4544" s="18"/>
      <c r="P4544" s="14"/>
      <c r="Q4544" s="27"/>
      <c r="R4544" s="14"/>
      <c r="S4544" s="4"/>
      <c r="T4544" s="5"/>
      <c r="U4544" s="10"/>
      <c r="V4544" s="10"/>
      <c r="W4544" s="10"/>
      <c r="X4544" s="50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0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  <c r="EY4544" s="1"/>
      <c r="EZ4544" s="1"/>
      <c r="FA4544" s="1"/>
      <c r="FB4544" s="1"/>
      <c r="FC4544" s="1"/>
      <c r="FD4544" s="1"/>
      <c r="FE4544" s="1"/>
      <c r="FF4544" s="1"/>
      <c r="FG4544" s="1"/>
      <c r="FH4544" s="1"/>
      <c r="FI4544" s="1"/>
      <c r="FJ4544" s="1"/>
    </row>
    <row r="4545" spans="1:166" x14ac:dyDescent="0.15">
      <c r="A4545" s="65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8"/>
      <c r="M4545" s="12"/>
      <c r="N4545" s="12"/>
      <c r="O4545" s="18"/>
      <c r="P4545" s="14"/>
      <c r="Q4545" s="27"/>
      <c r="R4545" s="14"/>
      <c r="S4545" s="4"/>
      <c r="T4545" s="5"/>
      <c r="U4545" s="10"/>
      <c r="V4545" s="10"/>
      <c r="W4545" s="10"/>
      <c r="X4545" s="50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0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  <c r="EY4545" s="1"/>
      <c r="EZ4545" s="1"/>
      <c r="FA4545" s="1"/>
      <c r="FB4545" s="1"/>
      <c r="FC4545" s="1"/>
      <c r="FD4545" s="1"/>
      <c r="FE4545" s="1"/>
      <c r="FF4545" s="1"/>
      <c r="FG4545" s="1"/>
      <c r="FH4545" s="1"/>
      <c r="FI4545" s="1"/>
      <c r="FJ4545" s="1"/>
    </row>
    <row r="4546" spans="1:166" x14ac:dyDescent="0.15">
      <c r="A4546" s="65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8"/>
      <c r="M4546" s="12"/>
      <c r="N4546" s="12"/>
      <c r="O4546" s="18"/>
      <c r="P4546" s="14"/>
      <c r="Q4546" s="27"/>
      <c r="R4546" s="14"/>
      <c r="S4546" s="4"/>
      <c r="T4546" s="5"/>
      <c r="U4546" s="10"/>
      <c r="V4546" s="10"/>
      <c r="W4546" s="10"/>
      <c r="X4546" s="50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0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  <c r="EY4546" s="1"/>
      <c r="EZ4546" s="1"/>
      <c r="FA4546" s="1"/>
      <c r="FB4546" s="1"/>
      <c r="FC4546" s="1"/>
      <c r="FD4546" s="1"/>
      <c r="FE4546" s="1"/>
      <c r="FF4546" s="1"/>
      <c r="FG4546" s="1"/>
      <c r="FH4546" s="1"/>
      <c r="FI4546" s="1"/>
      <c r="FJ4546" s="1"/>
    </row>
    <row r="4547" spans="1:166" x14ac:dyDescent="0.15">
      <c r="A4547" s="65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8"/>
      <c r="M4547" s="12"/>
      <c r="N4547" s="12"/>
      <c r="O4547" s="18"/>
      <c r="P4547" s="14"/>
      <c r="Q4547" s="27"/>
      <c r="R4547" s="14"/>
      <c r="S4547" s="4"/>
      <c r="T4547" s="5"/>
      <c r="U4547" s="10"/>
      <c r="V4547" s="10"/>
      <c r="W4547" s="10"/>
      <c r="X4547" s="50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0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  <c r="EY4547" s="1"/>
      <c r="EZ4547" s="1"/>
      <c r="FA4547" s="1"/>
      <c r="FB4547" s="1"/>
      <c r="FC4547" s="1"/>
      <c r="FD4547" s="1"/>
      <c r="FE4547" s="1"/>
      <c r="FF4547" s="1"/>
      <c r="FG4547" s="1"/>
      <c r="FH4547" s="1"/>
      <c r="FI4547" s="1"/>
      <c r="FJ4547" s="1"/>
    </row>
    <row r="4548" spans="1:166" x14ac:dyDescent="0.15">
      <c r="A4548" s="65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8"/>
      <c r="M4548" s="12"/>
      <c r="N4548" s="12"/>
      <c r="O4548" s="18"/>
      <c r="P4548" s="14"/>
      <c r="Q4548" s="27"/>
      <c r="R4548" s="14"/>
      <c r="S4548" s="4"/>
      <c r="T4548" s="5"/>
      <c r="U4548" s="10"/>
      <c r="V4548" s="10"/>
      <c r="W4548" s="10"/>
      <c r="X4548" s="50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0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  <c r="EY4548" s="1"/>
      <c r="EZ4548" s="1"/>
      <c r="FA4548" s="1"/>
      <c r="FB4548" s="1"/>
      <c r="FC4548" s="1"/>
      <c r="FD4548" s="1"/>
      <c r="FE4548" s="1"/>
      <c r="FF4548" s="1"/>
      <c r="FG4548" s="1"/>
      <c r="FH4548" s="1"/>
      <c r="FI4548" s="1"/>
      <c r="FJ4548" s="1"/>
    </row>
    <row r="4549" spans="1:166" x14ac:dyDescent="0.15">
      <c r="A4549" s="65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8"/>
      <c r="M4549" s="12"/>
      <c r="N4549" s="12"/>
      <c r="O4549" s="18"/>
      <c r="P4549" s="14"/>
      <c r="Q4549" s="27"/>
      <c r="R4549" s="14"/>
      <c r="S4549" s="4"/>
      <c r="T4549" s="5"/>
      <c r="U4549" s="10"/>
      <c r="V4549" s="10"/>
      <c r="W4549" s="10"/>
      <c r="X4549" s="50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0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  <c r="EY4549" s="1"/>
      <c r="EZ4549" s="1"/>
      <c r="FA4549" s="1"/>
      <c r="FB4549" s="1"/>
      <c r="FC4549" s="1"/>
      <c r="FD4549" s="1"/>
      <c r="FE4549" s="1"/>
      <c r="FF4549" s="1"/>
      <c r="FG4549" s="1"/>
      <c r="FH4549" s="1"/>
      <c r="FI4549" s="1"/>
      <c r="FJ4549" s="1"/>
    </row>
    <row r="4550" spans="1:166" x14ac:dyDescent="0.15">
      <c r="A4550" s="65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8"/>
      <c r="M4550" s="12"/>
      <c r="N4550" s="12"/>
      <c r="O4550" s="18"/>
      <c r="P4550" s="14"/>
      <c r="Q4550" s="27"/>
      <c r="R4550" s="14"/>
      <c r="S4550" s="4"/>
      <c r="T4550" s="5"/>
      <c r="U4550" s="10"/>
      <c r="V4550" s="10"/>
      <c r="W4550" s="10"/>
      <c r="X4550" s="50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0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  <c r="EY4550" s="1"/>
      <c r="EZ4550" s="1"/>
      <c r="FA4550" s="1"/>
      <c r="FB4550" s="1"/>
      <c r="FC4550" s="1"/>
      <c r="FD4550" s="1"/>
      <c r="FE4550" s="1"/>
      <c r="FF4550" s="1"/>
      <c r="FG4550" s="1"/>
      <c r="FH4550" s="1"/>
      <c r="FI4550" s="1"/>
      <c r="FJ4550" s="1"/>
    </row>
    <row r="4551" spans="1:166" x14ac:dyDescent="0.15">
      <c r="A4551" s="65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8"/>
      <c r="M4551" s="12"/>
      <c r="N4551" s="12"/>
      <c r="O4551" s="18"/>
      <c r="P4551" s="14"/>
      <c r="Q4551" s="27"/>
      <c r="R4551" s="14"/>
      <c r="S4551" s="4"/>
      <c r="T4551" s="5"/>
      <c r="U4551" s="10"/>
      <c r="V4551" s="10"/>
      <c r="W4551" s="10"/>
      <c r="X4551" s="50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0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  <c r="EY4551" s="1"/>
      <c r="EZ4551" s="1"/>
      <c r="FA4551" s="1"/>
      <c r="FB4551" s="1"/>
      <c r="FC4551" s="1"/>
      <c r="FD4551" s="1"/>
      <c r="FE4551" s="1"/>
      <c r="FF4551" s="1"/>
      <c r="FG4551" s="1"/>
      <c r="FH4551" s="1"/>
      <c r="FI4551" s="1"/>
      <c r="FJ4551" s="1"/>
    </row>
    <row r="4552" spans="1:166" x14ac:dyDescent="0.15">
      <c r="A4552" s="65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8"/>
      <c r="M4552" s="12"/>
      <c r="N4552" s="12"/>
      <c r="O4552" s="18"/>
      <c r="P4552" s="14"/>
      <c r="Q4552" s="27"/>
      <c r="R4552" s="14"/>
      <c r="S4552" s="4"/>
      <c r="T4552" s="5"/>
      <c r="U4552" s="10"/>
      <c r="V4552" s="10"/>
      <c r="W4552" s="10"/>
      <c r="X4552" s="50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0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  <c r="EY4552" s="1"/>
      <c r="EZ4552" s="1"/>
      <c r="FA4552" s="1"/>
      <c r="FB4552" s="1"/>
      <c r="FC4552" s="1"/>
      <c r="FD4552" s="1"/>
      <c r="FE4552" s="1"/>
      <c r="FF4552" s="1"/>
      <c r="FG4552" s="1"/>
      <c r="FH4552" s="1"/>
      <c r="FI4552" s="1"/>
      <c r="FJ4552" s="1"/>
    </row>
    <row r="4553" spans="1:166" x14ac:dyDescent="0.15">
      <c r="A4553" s="65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8"/>
      <c r="M4553" s="12"/>
      <c r="N4553" s="12"/>
      <c r="O4553" s="18"/>
      <c r="P4553" s="14"/>
      <c r="Q4553" s="27"/>
      <c r="R4553" s="14"/>
      <c r="S4553" s="4"/>
      <c r="T4553" s="5"/>
      <c r="U4553" s="10"/>
      <c r="V4553" s="10"/>
      <c r="W4553" s="10"/>
      <c r="X4553" s="50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0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  <c r="EY4553" s="1"/>
      <c r="EZ4553" s="1"/>
      <c r="FA4553" s="1"/>
      <c r="FB4553" s="1"/>
      <c r="FC4553" s="1"/>
      <c r="FD4553" s="1"/>
      <c r="FE4553" s="1"/>
      <c r="FF4553" s="1"/>
      <c r="FG4553" s="1"/>
      <c r="FH4553" s="1"/>
      <c r="FI4553" s="1"/>
      <c r="FJ4553" s="1"/>
    </row>
    <row r="4554" spans="1:166" x14ac:dyDescent="0.15">
      <c r="A4554" s="65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8"/>
      <c r="M4554" s="12"/>
      <c r="N4554" s="12"/>
      <c r="O4554" s="18"/>
      <c r="P4554" s="14"/>
      <c r="Q4554" s="27"/>
      <c r="R4554" s="14"/>
      <c r="S4554" s="4"/>
      <c r="T4554" s="5"/>
      <c r="U4554" s="10"/>
      <c r="V4554" s="10"/>
      <c r="W4554" s="10"/>
      <c r="X4554" s="50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0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  <c r="EY4554" s="1"/>
      <c r="EZ4554" s="1"/>
      <c r="FA4554" s="1"/>
      <c r="FB4554" s="1"/>
      <c r="FC4554" s="1"/>
      <c r="FD4554" s="1"/>
      <c r="FE4554" s="1"/>
      <c r="FF4554" s="1"/>
      <c r="FG4554" s="1"/>
      <c r="FH4554" s="1"/>
      <c r="FI4554" s="1"/>
      <c r="FJ4554" s="1"/>
    </row>
    <row r="4555" spans="1:166" x14ac:dyDescent="0.15">
      <c r="A4555" s="65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8"/>
      <c r="M4555" s="12"/>
      <c r="N4555" s="12"/>
      <c r="O4555" s="18"/>
      <c r="P4555" s="14"/>
      <c r="Q4555" s="27"/>
      <c r="R4555" s="14"/>
      <c r="S4555" s="4"/>
      <c r="T4555" s="5"/>
      <c r="U4555" s="10"/>
      <c r="V4555" s="10"/>
      <c r="W4555" s="10"/>
      <c r="X4555" s="50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0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  <c r="EY4555" s="1"/>
      <c r="EZ4555" s="1"/>
      <c r="FA4555" s="1"/>
      <c r="FB4555" s="1"/>
      <c r="FC4555" s="1"/>
      <c r="FD4555" s="1"/>
      <c r="FE4555" s="1"/>
      <c r="FF4555" s="1"/>
      <c r="FG4555" s="1"/>
      <c r="FH4555" s="1"/>
      <c r="FI4555" s="1"/>
      <c r="FJ4555" s="1"/>
    </row>
    <row r="4556" spans="1:166" x14ac:dyDescent="0.15">
      <c r="A4556" s="65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8"/>
      <c r="M4556" s="12"/>
      <c r="N4556" s="12"/>
      <c r="O4556" s="18"/>
      <c r="P4556" s="14"/>
      <c r="Q4556" s="27"/>
      <c r="R4556" s="14"/>
      <c r="S4556" s="4"/>
      <c r="T4556" s="5"/>
      <c r="U4556" s="10"/>
      <c r="V4556" s="10"/>
      <c r="W4556" s="10"/>
      <c r="X4556" s="50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0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  <c r="EY4556" s="1"/>
      <c r="EZ4556" s="1"/>
      <c r="FA4556" s="1"/>
      <c r="FB4556" s="1"/>
      <c r="FC4556" s="1"/>
      <c r="FD4556" s="1"/>
      <c r="FE4556" s="1"/>
      <c r="FF4556" s="1"/>
      <c r="FG4556" s="1"/>
      <c r="FH4556" s="1"/>
      <c r="FI4556" s="1"/>
      <c r="FJ4556" s="1"/>
    </row>
    <row r="4557" spans="1:166" x14ac:dyDescent="0.15">
      <c r="A4557" s="65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8"/>
      <c r="M4557" s="12"/>
      <c r="N4557" s="12"/>
      <c r="O4557" s="18"/>
      <c r="P4557" s="14"/>
      <c r="Q4557" s="27"/>
      <c r="R4557" s="14"/>
      <c r="S4557" s="4"/>
      <c r="T4557" s="5"/>
      <c r="U4557" s="10"/>
      <c r="V4557" s="10"/>
      <c r="W4557" s="10"/>
      <c r="X4557" s="50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0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  <c r="EY4557" s="1"/>
      <c r="EZ4557" s="1"/>
      <c r="FA4557" s="1"/>
      <c r="FB4557" s="1"/>
      <c r="FC4557" s="1"/>
      <c r="FD4557" s="1"/>
      <c r="FE4557" s="1"/>
      <c r="FF4557" s="1"/>
      <c r="FG4557" s="1"/>
      <c r="FH4557" s="1"/>
      <c r="FI4557" s="1"/>
      <c r="FJ4557" s="1"/>
    </row>
    <row r="4558" spans="1:166" x14ac:dyDescent="0.15">
      <c r="A4558" s="65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8"/>
      <c r="M4558" s="12"/>
      <c r="N4558" s="12"/>
      <c r="O4558" s="18"/>
      <c r="P4558" s="14"/>
      <c r="Q4558" s="27"/>
      <c r="R4558" s="14"/>
      <c r="S4558" s="4"/>
      <c r="T4558" s="5"/>
      <c r="U4558" s="10"/>
      <c r="V4558" s="10"/>
      <c r="W4558" s="10"/>
      <c r="X4558" s="50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0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  <c r="EY4558" s="1"/>
      <c r="EZ4558" s="1"/>
      <c r="FA4558" s="1"/>
      <c r="FB4558" s="1"/>
      <c r="FC4558" s="1"/>
      <c r="FD4558" s="1"/>
      <c r="FE4558" s="1"/>
      <c r="FF4558" s="1"/>
      <c r="FG4558" s="1"/>
      <c r="FH4558" s="1"/>
      <c r="FI4558" s="1"/>
      <c r="FJ4558" s="1"/>
    </row>
    <row r="4559" spans="1:166" x14ac:dyDescent="0.15">
      <c r="A4559" s="65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8"/>
      <c r="M4559" s="12"/>
      <c r="N4559" s="12"/>
      <c r="O4559" s="18"/>
      <c r="P4559" s="14"/>
      <c r="Q4559" s="27"/>
      <c r="R4559" s="14"/>
      <c r="S4559" s="4"/>
      <c r="T4559" s="5"/>
      <c r="U4559" s="10"/>
      <c r="V4559" s="10"/>
      <c r="W4559" s="10"/>
      <c r="X4559" s="50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0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  <c r="EY4559" s="1"/>
      <c r="EZ4559" s="1"/>
      <c r="FA4559" s="1"/>
      <c r="FB4559" s="1"/>
      <c r="FC4559" s="1"/>
      <c r="FD4559" s="1"/>
      <c r="FE4559" s="1"/>
      <c r="FF4559" s="1"/>
      <c r="FG4559" s="1"/>
      <c r="FH4559" s="1"/>
      <c r="FI4559" s="1"/>
      <c r="FJ4559" s="1"/>
    </row>
    <row r="4560" spans="1:166" x14ac:dyDescent="0.15">
      <c r="A4560" s="65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8"/>
      <c r="M4560" s="12"/>
      <c r="N4560" s="12"/>
      <c r="O4560" s="18"/>
      <c r="P4560" s="14"/>
      <c r="Q4560" s="27"/>
      <c r="R4560" s="14"/>
      <c r="S4560" s="4"/>
      <c r="T4560" s="5"/>
      <c r="U4560" s="10"/>
      <c r="V4560" s="10"/>
      <c r="W4560" s="10"/>
      <c r="X4560" s="50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0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  <c r="EY4560" s="1"/>
      <c r="EZ4560" s="1"/>
      <c r="FA4560" s="1"/>
      <c r="FB4560" s="1"/>
      <c r="FC4560" s="1"/>
      <c r="FD4560" s="1"/>
      <c r="FE4560" s="1"/>
      <c r="FF4560" s="1"/>
      <c r="FG4560" s="1"/>
      <c r="FH4560" s="1"/>
      <c r="FI4560" s="1"/>
      <c r="FJ4560" s="1"/>
    </row>
    <row r="4561" spans="1:166" x14ac:dyDescent="0.15">
      <c r="A4561" s="65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8"/>
      <c r="M4561" s="12"/>
      <c r="N4561" s="12"/>
      <c r="O4561" s="18"/>
      <c r="P4561" s="14"/>
      <c r="Q4561" s="27"/>
      <c r="R4561" s="14"/>
      <c r="S4561" s="4"/>
      <c r="T4561" s="5"/>
      <c r="U4561" s="10"/>
      <c r="V4561" s="10"/>
      <c r="W4561" s="10"/>
      <c r="X4561" s="50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0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  <c r="EY4561" s="1"/>
      <c r="EZ4561" s="1"/>
      <c r="FA4561" s="1"/>
      <c r="FB4561" s="1"/>
      <c r="FC4561" s="1"/>
      <c r="FD4561" s="1"/>
      <c r="FE4561" s="1"/>
      <c r="FF4561" s="1"/>
      <c r="FG4561" s="1"/>
      <c r="FH4561" s="1"/>
      <c r="FI4561" s="1"/>
      <c r="FJ4561" s="1"/>
    </row>
    <row r="4562" spans="1:166" x14ac:dyDescent="0.15">
      <c r="A4562" s="65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8"/>
      <c r="M4562" s="12"/>
      <c r="N4562" s="12"/>
      <c r="O4562" s="18"/>
      <c r="P4562" s="14"/>
      <c r="Q4562" s="27"/>
      <c r="R4562" s="14"/>
      <c r="S4562" s="4"/>
      <c r="T4562" s="5"/>
      <c r="U4562" s="10"/>
      <c r="V4562" s="10"/>
      <c r="W4562" s="10"/>
      <c r="X4562" s="50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0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  <c r="EY4562" s="1"/>
      <c r="EZ4562" s="1"/>
      <c r="FA4562" s="1"/>
      <c r="FB4562" s="1"/>
      <c r="FC4562" s="1"/>
      <c r="FD4562" s="1"/>
      <c r="FE4562" s="1"/>
      <c r="FF4562" s="1"/>
      <c r="FG4562" s="1"/>
      <c r="FH4562" s="1"/>
      <c r="FI4562" s="1"/>
      <c r="FJ4562" s="1"/>
    </row>
    <row r="4563" spans="1:166" x14ac:dyDescent="0.15">
      <c r="A4563" s="65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8"/>
      <c r="M4563" s="12"/>
      <c r="N4563" s="12"/>
      <c r="O4563" s="18"/>
      <c r="P4563" s="14"/>
      <c r="Q4563" s="27"/>
      <c r="R4563" s="14"/>
      <c r="S4563" s="4"/>
      <c r="T4563" s="5"/>
      <c r="U4563" s="10"/>
      <c r="V4563" s="10"/>
      <c r="W4563" s="10"/>
      <c r="X4563" s="50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0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  <c r="EY4563" s="1"/>
      <c r="EZ4563" s="1"/>
      <c r="FA4563" s="1"/>
      <c r="FB4563" s="1"/>
      <c r="FC4563" s="1"/>
      <c r="FD4563" s="1"/>
      <c r="FE4563" s="1"/>
      <c r="FF4563" s="1"/>
      <c r="FG4563" s="1"/>
      <c r="FH4563" s="1"/>
      <c r="FI4563" s="1"/>
      <c r="FJ4563" s="1"/>
    </row>
    <row r="4564" spans="1:166" x14ac:dyDescent="0.15">
      <c r="A4564" s="65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8"/>
      <c r="M4564" s="12"/>
      <c r="N4564" s="12"/>
      <c r="O4564" s="18"/>
      <c r="P4564" s="14"/>
      <c r="Q4564" s="27"/>
      <c r="R4564" s="14"/>
      <c r="S4564" s="4"/>
      <c r="T4564" s="5"/>
      <c r="U4564" s="10"/>
      <c r="V4564" s="10"/>
      <c r="W4564" s="10"/>
      <c r="X4564" s="50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0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  <c r="EY4564" s="1"/>
      <c r="EZ4564" s="1"/>
      <c r="FA4564" s="1"/>
      <c r="FB4564" s="1"/>
      <c r="FC4564" s="1"/>
      <c r="FD4564" s="1"/>
      <c r="FE4564" s="1"/>
      <c r="FF4564" s="1"/>
      <c r="FG4564" s="1"/>
      <c r="FH4564" s="1"/>
      <c r="FI4564" s="1"/>
      <c r="FJ4564" s="1"/>
    </row>
    <row r="4565" spans="1:166" x14ac:dyDescent="0.15">
      <c r="A4565" s="65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8"/>
      <c r="M4565" s="12"/>
      <c r="N4565" s="12"/>
      <c r="O4565" s="18"/>
      <c r="P4565" s="14"/>
      <c r="Q4565" s="27"/>
      <c r="R4565" s="14"/>
      <c r="S4565" s="4"/>
      <c r="T4565" s="5"/>
      <c r="U4565" s="10"/>
      <c r="V4565" s="10"/>
      <c r="W4565" s="10"/>
      <c r="X4565" s="50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0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  <c r="EY4565" s="1"/>
      <c r="EZ4565" s="1"/>
      <c r="FA4565" s="1"/>
      <c r="FB4565" s="1"/>
      <c r="FC4565" s="1"/>
      <c r="FD4565" s="1"/>
      <c r="FE4565" s="1"/>
      <c r="FF4565" s="1"/>
      <c r="FG4565" s="1"/>
      <c r="FH4565" s="1"/>
      <c r="FI4565" s="1"/>
      <c r="FJ4565" s="1"/>
    </row>
    <row r="4566" spans="1:166" x14ac:dyDescent="0.15">
      <c r="A4566" s="65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8"/>
      <c r="M4566" s="12"/>
      <c r="N4566" s="12"/>
      <c r="O4566" s="18"/>
      <c r="P4566" s="14"/>
      <c r="Q4566" s="27"/>
      <c r="R4566" s="14"/>
      <c r="S4566" s="4"/>
      <c r="T4566" s="5"/>
      <c r="U4566" s="10"/>
      <c r="V4566" s="10"/>
      <c r="W4566" s="10"/>
      <c r="X4566" s="50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0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  <c r="EY4566" s="1"/>
      <c r="EZ4566" s="1"/>
      <c r="FA4566" s="1"/>
      <c r="FB4566" s="1"/>
      <c r="FC4566" s="1"/>
      <c r="FD4566" s="1"/>
      <c r="FE4566" s="1"/>
      <c r="FF4566" s="1"/>
      <c r="FG4566" s="1"/>
      <c r="FH4566" s="1"/>
      <c r="FI4566" s="1"/>
      <c r="FJ4566" s="1"/>
    </row>
    <row r="4567" spans="1:166" x14ac:dyDescent="0.15">
      <c r="A4567" s="65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8"/>
      <c r="M4567" s="12"/>
      <c r="N4567" s="12"/>
      <c r="O4567" s="18"/>
      <c r="P4567" s="14"/>
      <c r="Q4567" s="27"/>
      <c r="R4567" s="14"/>
      <c r="S4567" s="4"/>
      <c r="T4567" s="5"/>
      <c r="U4567" s="10"/>
      <c r="V4567" s="10"/>
      <c r="W4567" s="10"/>
      <c r="X4567" s="50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0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  <c r="EY4567" s="1"/>
      <c r="EZ4567" s="1"/>
      <c r="FA4567" s="1"/>
      <c r="FB4567" s="1"/>
      <c r="FC4567" s="1"/>
      <c r="FD4567" s="1"/>
      <c r="FE4567" s="1"/>
      <c r="FF4567" s="1"/>
      <c r="FG4567" s="1"/>
      <c r="FH4567" s="1"/>
      <c r="FI4567" s="1"/>
      <c r="FJ4567" s="1"/>
    </row>
    <row r="4568" spans="1:166" x14ac:dyDescent="0.15">
      <c r="A4568" s="65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8"/>
      <c r="M4568" s="12"/>
      <c r="N4568" s="12"/>
      <c r="O4568" s="18"/>
      <c r="P4568" s="14"/>
      <c r="Q4568" s="27"/>
      <c r="R4568" s="14"/>
      <c r="S4568" s="4"/>
      <c r="T4568" s="5"/>
      <c r="U4568" s="10"/>
      <c r="V4568" s="10"/>
      <c r="W4568" s="10"/>
      <c r="X4568" s="50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0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  <c r="EY4568" s="1"/>
      <c r="EZ4568" s="1"/>
      <c r="FA4568" s="1"/>
      <c r="FB4568" s="1"/>
      <c r="FC4568" s="1"/>
      <c r="FD4568" s="1"/>
      <c r="FE4568" s="1"/>
      <c r="FF4568" s="1"/>
      <c r="FG4568" s="1"/>
      <c r="FH4568" s="1"/>
      <c r="FI4568" s="1"/>
      <c r="FJ4568" s="1"/>
    </row>
    <row r="4569" spans="1:166" x14ac:dyDescent="0.15">
      <c r="A4569" s="65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8"/>
      <c r="M4569" s="12"/>
      <c r="N4569" s="12"/>
      <c r="O4569" s="18"/>
      <c r="P4569" s="14"/>
      <c r="Q4569" s="27"/>
      <c r="R4569" s="14"/>
      <c r="S4569" s="4"/>
      <c r="T4569" s="5"/>
      <c r="U4569" s="10"/>
      <c r="V4569" s="10"/>
      <c r="W4569" s="10"/>
      <c r="X4569" s="50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0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  <c r="EY4569" s="1"/>
      <c r="EZ4569" s="1"/>
      <c r="FA4569" s="1"/>
      <c r="FB4569" s="1"/>
      <c r="FC4569" s="1"/>
      <c r="FD4569" s="1"/>
      <c r="FE4569" s="1"/>
      <c r="FF4569" s="1"/>
      <c r="FG4569" s="1"/>
      <c r="FH4569" s="1"/>
      <c r="FI4569" s="1"/>
      <c r="FJ4569" s="1"/>
    </row>
    <row r="4570" spans="1:166" x14ac:dyDescent="0.15">
      <c r="A4570" s="65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8"/>
      <c r="M4570" s="12"/>
      <c r="N4570" s="12"/>
      <c r="O4570" s="18"/>
      <c r="P4570" s="14"/>
      <c r="Q4570" s="27"/>
      <c r="R4570" s="14"/>
      <c r="S4570" s="4"/>
      <c r="T4570" s="5"/>
      <c r="U4570" s="10"/>
      <c r="V4570" s="10"/>
      <c r="W4570" s="10"/>
      <c r="X4570" s="50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0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  <c r="EY4570" s="1"/>
      <c r="EZ4570" s="1"/>
      <c r="FA4570" s="1"/>
      <c r="FB4570" s="1"/>
      <c r="FC4570" s="1"/>
      <c r="FD4570" s="1"/>
      <c r="FE4570" s="1"/>
      <c r="FF4570" s="1"/>
      <c r="FG4570" s="1"/>
      <c r="FH4570" s="1"/>
      <c r="FI4570" s="1"/>
      <c r="FJ4570" s="1"/>
    </row>
    <row r="4571" spans="1:166" x14ac:dyDescent="0.15">
      <c r="A4571" s="65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8"/>
      <c r="M4571" s="12"/>
      <c r="N4571" s="12"/>
      <c r="O4571" s="18"/>
      <c r="P4571" s="14"/>
      <c r="Q4571" s="27"/>
      <c r="R4571" s="14"/>
      <c r="S4571" s="4"/>
      <c r="T4571" s="5"/>
      <c r="U4571" s="10"/>
      <c r="V4571" s="10"/>
      <c r="W4571" s="10"/>
      <c r="X4571" s="50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0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  <c r="EY4571" s="1"/>
      <c r="EZ4571" s="1"/>
      <c r="FA4571" s="1"/>
      <c r="FB4571" s="1"/>
      <c r="FC4571" s="1"/>
      <c r="FD4571" s="1"/>
      <c r="FE4571" s="1"/>
      <c r="FF4571" s="1"/>
      <c r="FG4571" s="1"/>
      <c r="FH4571" s="1"/>
      <c r="FI4571" s="1"/>
      <c r="FJ4571" s="1"/>
    </row>
    <row r="4572" spans="1:166" x14ac:dyDescent="0.15">
      <c r="A4572" s="65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8"/>
      <c r="M4572" s="12"/>
      <c r="N4572" s="12"/>
      <c r="O4572" s="18"/>
      <c r="P4572" s="14"/>
      <c r="Q4572" s="27"/>
      <c r="R4572" s="14"/>
      <c r="S4572" s="4"/>
      <c r="T4572" s="5"/>
      <c r="U4572" s="10"/>
      <c r="V4572" s="10"/>
      <c r="W4572" s="10"/>
      <c r="X4572" s="50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0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  <c r="EY4572" s="1"/>
      <c r="EZ4572" s="1"/>
      <c r="FA4572" s="1"/>
      <c r="FB4572" s="1"/>
      <c r="FC4572" s="1"/>
      <c r="FD4572" s="1"/>
      <c r="FE4572" s="1"/>
      <c r="FF4572" s="1"/>
      <c r="FG4572" s="1"/>
      <c r="FH4572" s="1"/>
      <c r="FI4572" s="1"/>
      <c r="FJ4572" s="1"/>
    </row>
    <row r="4573" spans="1:166" x14ac:dyDescent="0.15">
      <c r="A4573" s="65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8"/>
      <c r="M4573" s="12"/>
      <c r="N4573" s="12"/>
      <c r="O4573" s="18"/>
      <c r="P4573" s="14"/>
      <c r="Q4573" s="27"/>
      <c r="R4573" s="14"/>
      <c r="S4573" s="4"/>
      <c r="T4573" s="5"/>
      <c r="U4573" s="10"/>
      <c r="V4573" s="10"/>
      <c r="W4573" s="10"/>
      <c r="X4573" s="50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0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  <c r="EY4573" s="1"/>
      <c r="EZ4573" s="1"/>
      <c r="FA4573" s="1"/>
      <c r="FB4573" s="1"/>
      <c r="FC4573" s="1"/>
      <c r="FD4573" s="1"/>
      <c r="FE4573" s="1"/>
      <c r="FF4573" s="1"/>
      <c r="FG4573" s="1"/>
      <c r="FH4573" s="1"/>
      <c r="FI4573" s="1"/>
      <c r="FJ4573" s="1"/>
    </row>
    <row r="4574" spans="1:166" x14ac:dyDescent="0.15">
      <c r="A4574" s="65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8"/>
      <c r="M4574" s="12"/>
      <c r="N4574" s="12"/>
      <c r="O4574" s="18"/>
      <c r="P4574" s="14"/>
      <c r="Q4574" s="27"/>
      <c r="R4574" s="14"/>
      <c r="S4574" s="4"/>
      <c r="T4574" s="5"/>
      <c r="U4574" s="10"/>
      <c r="V4574" s="10"/>
      <c r="W4574" s="10"/>
      <c r="X4574" s="50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0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  <c r="EY4574" s="1"/>
      <c r="EZ4574" s="1"/>
      <c r="FA4574" s="1"/>
      <c r="FB4574" s="1"/>
      <c r="FC4574" s="1"/>
      <c r="FD4574" s="1"/>
      <c r="FE4574" s="1"/>
      <c r="FF4574" s="1"/>
      <c r="FG4574" s="1"/>
      <c r="FH4574" s="1"/>
      <c r="FI4574" s="1"/>
      <c r="FJ4574" s="1"/>
    </row>
    <row r="4575" spans="1:166" x14ac:dyDescent="0.15">
      <c r="A4575" s="65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8"/>
      <c r="M4575" s="12"/>
      <c r="N4575" s="12"/>
      <c r="O4575" s="18"/>
      <c r="P4575" s="14"/>
      <c r="Q4575" s="27"/>
      <c r="R4575" s="14"/>
      <c r="S4575" s="4"/>
      <c r="T4575" s="5"/>
      <c r="U4575" s="10"/>
      <c r="V4575" s="10"/>
      <c r="W4575" s="10"/>
      <c r="X4575" s="50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0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  <c r="EY4575" s="1"/>
      <c r="EZ4575" s="1"/>
      <c r="FA4575" s="1"/>
      <c r="FB4575" s="1"/>
      <c r="FC4575" s="1"/>
      <c r="FD4575" s="1"/>
      <c r="FE4575" s="1"/>
      <c r="FF4575" s="1"/>
      <c r="FG4575" s="1"/>
      <c r="FH4575" s="1"/>
      <c r="FI4575" s="1"/>
      <c r="FJ4575" s="1"/>
    </row>
    <row r="4576" spans="1:166" x14ac:dyDescent="0.15">
      <c r="A4576" s="65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8"/>
      <c r="M4576" s="12"/>
      <c r="N4576" s="12"/>
      <c r="O4576" s="18"/>
      <c r="P4576" s="14"/>
      <c r="Q4576" s="27"/>
      <c r="R4576" s="14"/>
      <c r="S4576" s="4"/>
      <c r="T4576" s="5"/>
      <c r="U4576" s="10"/>
      <c r="V4576" s="10"/>
      <c r="W4576" s="10"/>
      <c r="X4576" s="50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0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  <c r="EY4576" s="1"/>
      <c r="EZ4576" s="1"/>
      <c r="FA4576" s="1"/>
      <c r="FB4576" s="1"/>
      <c r="FC4576" s="1"/>
      <c r="FD4576" s="1"/>
      <c r="FE4576" s="1"/>
      <c r="FF4576" s="1"/>
      <c r="FG4576" s="1"/>
      <c r="FH4576" s="1"/>
      <c r="FI4576" s="1"/>
      <c r="FJ4576" s="1"/>
    </row>
    <row r="4577" spans="1:166" x14ac:dyDescent="0.15">
      <c r="A4577" s="65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8"/>
      <c r="M4577" s="12"/>
      <c r="N4577" s="12"/>
      <c r="O4577" s="18"/>
      <c r="P4577" s="14"/>
      <c r="Q4577" s="27"/>
      <c r="R4577" s="14"/>
      <c r="S4577" s="4"/>
      <c r="T4577" s="5"/>
      <c r="U4577" s="10"/>
      <c r="V4577" s="10"/>
      <c r="W4577" s="10"/>
      <c r="X4577" s="50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0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  <c r="EY4577" s="1"/>
      <c r="EZ4577" s="1"/>
      <c r="FA4577" s="1"/>
      <c r="FB4577" s="1"/>
      <c r="FC4577" s="1"/>
      <c r="FD4577" s="1"/>
      <c r="FE4577" s="1"/>
      <c r="FF4577" s="1"/>
      <c r="FG4577" s="1"/>
      <c r="FH4577" s="1"/>
      <c r="FI4577" s="1"/>
      <c r="FJ4577" s="1"/>
    </row>
    <row r="4578" spans="1:166" x14ac:dyDescent="0.15">
      <c r="A4578" s="65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8"/>
      <c r="M4578" s="12"/>
      <c r="N4578" s="12"/>
      <c r="O4578" s="18"/>
      <c r="P4578" s="14"/>
      <c r="Q4578" s="27"/>
      <c r="R4578" s="14"/>
      <c r="S4578" s="4"/>
      <c r="T4578" s="5"/>
      <c r="U4578" s="10"/>
      <c r="V4578" s="10"/>
      <c r="W4578" s="10"/>
      <c r="X4578" s="50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0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  <c r="EY4578" s="1"/>
      <c r="EZ4578" s="1"/>
      <c r="FA4578" s="1"/>
      <c r="FB4578" s="1"/>
      <c r="FC4578" s="1"/>
      <c r="FD4578" s="1"/>
      <c r="FE4578" s="1"/>
      <c r="FF4578" s="1"/>
      <c r="FG4578" s="1"/>
      <c r="FH4578" s="1"/>
      <c r="FI4578" s="1"/>
      <c r="FJ4578" s="1"/>
    </row>
    <row r="4579" spans="1:166" x14ac:dyDescent="0.15">
      <c r="A4579" s="65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8"/>
      <c r="M4579" s="12"/>
      <c r="N4579" s="12"/>
      <c r="O4579" s="18"/>
      <c r="P4579" s="14"/>
      <c r="Q4579" s="27"/>
      <c r="R4579" s="14"/>
      <c r="S4579" s="4"/>
      <c r="T4579" s="5"/>
      <c r="U4579" s="10"/>
      <c r="V4579" s="10"/>
      <c r="W4579" s="10"/>
      <c r="X4579" s="50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0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  <c r="EY4579" s="1"/>
      <c r="EZ4579" s="1"/>
      <c r="FA4579" s="1"/>
      <c r="FB4579" s="1"/>
      <c r="FC4579" s="1"/>
      <c r="FD4579" s="1"/>
      <c r="FE4579" s="1"/>
      <c r="FF4579" s="1"/>
      <c r="FG4579" s="1"/>
      <c r="FH4579" s="1"/>
      <c r="FI4579" s="1"/>
      <c r="FJ4579" s="1"/>
    </row>
    <row r="4580" spans="1:166" x14ac:dyDescent="0.15">
      <c r="A4580" s="65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8"/>
      <c r="M4580" s="12"/>
      <c r="N4580" s="12"/>
      <c r="O4580" s="18"/>
      <c r="P4580" s="14"/>
      <c r="Q4580" s="27"/>
      <c r="R4580" s="14"/>
      <c r="S4580" s="4"/>
      <c r="T4580" s="5"/>
      <c r="U4580" s="10"/>
      <c r="V4580" s="10"/>
      <c r="W4580" s="10"/>
      <c r="X4580" s="50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0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  <c r="EY4580" s="1"/>
      <c r="EZ4580" s="1"/>
      <c r="FA4580" s="1"/>
      <c r="FB4580" s="1"/>
      <c r="FC4580" s="1"/>
      <c r="FD4580" s="1"/>
      <c r="FE4580" s="1"/>
      <c r="FF4580" s="1"/>
      <c r="FG4580" s="1"/>
      <c r="FH4580" s="1"/>
      <c r="FI4580" s="1"/>
      <c r="FJ4580" s="1"/>
    </row>
    <row r="4581" spans="1:166" x14ac:dyDescent="0.15">
      <c r="A4581" s="65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8"/>
      <c r="M4581" s="12"/>
      <c r="N4581" s="12"/>
      <c r="O4581" s="18"/>
      <c r="P4581" s="14"/>
      <c r="Q4581" s="27"/>
      <c r="R4581" s="14"/>
      <c r="S4581" s="4"/>
      <c r="T4581" s="5"/>
      <c r="U4581" s="45"/>
      <c r="V4581" s="45"/>
      <c r="W4581" s="45"/>
      <c r="X4581" s="58"/>
      <c r="Y4581" s="34"/>
      <c r="Z4581" s="39"/>
      <c r="AA4581" s="45"/>
      <c r="AB4581" s="34"/>
      <c r="AC4581" s="34"/>
      <c r="AD4581" s="34"/>
      <c r="AE4581" s="45"/>
      <c r="AF4581" s="35"/>
      <c r="AG4581" s="45"/>
      <c r="AH4581" s="45"/>
      <c r="AI4581" s="39"/>
      <c r="AJ4581" s="39"/>
      <c r="AK4581" s="39"/>
      <c r="AL4581" s="39"/>
      <c r="AM4581" s="39"/>
      <c r="AN4581" s="39"/>
      <c r="AO4581" s="39"/>
      <c r="AP4581" s="39"/>
      <c r="AQ4581" s="39"/>
      <c r="AR4581" s="39"/>
      <c r="AS4581" s="39"/>
      <c r="AT4581" s="39"/>
      <c r="AU4581" s="39"/>
      <c r="AV4581" s="39"/>
      <c r="AW4581" s="39"/>
      <c r="AX4581" s="39"/>
      <c r="AY4581" s="39"/>
      <c r="AZ4581" s="39"/>
      <c r="BA4581" s="39"/>
      <c r="BB4581" s="39"/>
      <c r="BC4581" s="39"/>
      <c r="BD4581" s="39"/>
      <c r="BE4581" s="39"/>
      <c r="BF4581" s="39"/>
      <c r="BG4581" s="39"/>
      <c r="BH4581" s="39"/>
      <c r="BI4581" s="39"/>
      <c r="BJ4581" s="39"/>
      <c r="BK4581" s="39"/>
      <c r="BL4581" s="39"/>
      <c r="BM4581" s="39"/>
      <c r="BN4581" s="39"/>
      <c r="BO4581" s="39"/>
      <c r="BP4581" s="39"/>
      <c r="BQ4581" s="39"/>
      <c r="BR4581" s="39"/>
      <c r="BS4581" s="39"/>
      <c r="BT4581" s="39"/>
      <c r="BU4581" s="39"/>
      <c r="BV4581" s="39"/>
      <c r="BW4581" s="39"/>
      <c r="BX4581" s="39"/>
      <c r="BY4581" s="39"/>
      <c r="BZ4581" s="39"/>
      <c r="CA4581" s="39"/>
      <c r="CB4581" s="39"/>
      <c r="CC4581" s="39"/>
      <c r="CD4581" s="39"/>
      <c r="CE4581" s="39"/>
      <c r="CF4581" s="39"/>
      <c r="CG4581" s="39"/>
      <c r="CH4581" s="39"/>
      <c r="CI4581" s="39"/>
      <c r="CJ4581" s="39"/>
      <c r="CK4581" s="39"/>
      <c r="CL4581" s="39"/>
      <c r="CM4581" s="39"/>
      <c r="CN4581" s="39"/>
      <c r="CO4581" s="39"/>
      <c r="CP4581" s="39"/>
      <c r="CQ4581" s="39"/>
      <c r="CR4581" s="39"/>
      <c r="CS4581" s="39"/>
      <c r="CT4581" s="39"/>
      <c r="CU4581" s="39"/>
      <c r="CV4581" s="39"/>
      <c r="CW4581" s="39"/>
      <c r="CX4581" s="39"/>
      <c r="CY4581" s="39"/>
      <c r="CZ4581" s="39"/>
      <c r="DA4581" s="39"/>
      <c r="DB4581" s="39"/>
      <c r="DC4581" s="39"/>
      <c r="DD4581" s="39"/>
      <c r="DE4581" s="39"/>
      <c r="DF4581" s="39"/>
      <c r="DG4581" s="39"/>
      <c r="DH4581" s="39"/>
      <c r="DI4581" s="39"/>
      <c r="DJ4581" s="39"/>
      <c r="DK4581" s="39"/>
      <c r="DL4581" s="39"/>
      <c r="DM4581" s="39"/>
      <c r="DN4581" s="39"/>
      <c r="DO4581" s="39"/>
      <c r="DP4581" s="39"/>
      <c r="DQ4581" s="39"/>
      <c r="DR4581" s="39"/>
      <c r="DS4581" s="39"/>
      <c r="DT4581" s="39"/>
      <c r="DU4581" s="39"/>
      <c r="DV4581" s="39"/>
      <c r="DW4581" s="39"/>
      <c r="DX4581" s="39"/>
      <c r="DY4581" s="39"/>
      <c r="DZ4581" s="39"/>
      <c r="EA4581" s="39"/>
      <c r="EB4581" s="39"/>
      <c r="EC4581" s="39"/>
      <c r="ED4581" s="39"/>
      <c r="EE4581" s="39"/>
      <c r="EF4581" s="39"/>
      <c r="EG4581" s="39"/>
      <c r="EH4581" s="39"/>
      <c r="EI4581" s="39"/>
      <c r="EJ4581" s="39"/>
      <c r="EK4581" s="39"/>
      <c r="EL4581" s="39"/>
      <c r="EM4581" s="39"/>
      <c r="EN4581" s="39"/>
      <c r="EO4581" s="39"/>
      <c r="EP4581" s="39"/>
      <c r="EQ4581" s="39"/>
      <c r="ER4581" s="39"/>
      <c r="ES4581" s="39"/>
      <c r="ET4581" s="39"/>
      <c r="EU4581" s="39"/>
      <c r="EV4581" s="39"/>
      <c r="EW4581" s="39"/>
      <c r="EX4581" s="39"/>
      <c r="EY4581" s="39"/>
      <c r="EZ4581" s="39"/>
      <c r="FA4581" s="39"/>
      <c r="FB4581" s="39"/>
      <c r="FC4581" s="39"/>
      <c r="FD4581" s="39"/>
      <c r="FE4581" s="39"/>
      <c r="FF4581" s="39"/>
      <c r="FG4581" s="39"/>
      <c r="FH4581" s="39"/>
      <c r="FI4581" s="39"/>
      <c r="FJ4581" s="39"/>
    </row>
    <row r="4582" spans="1:166" x14ac:dyDescent="0.15">
      <c r="A4582" s="65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8"/>
      <c r="M4582" s="12"/>
      <c r="N4582" s="12"/>
      <c r="O4582" s="18"/>
      <c r="P4582" s="14"/>
      <c r="Q4582" s="27"/>
      <c r="R4582" s="14"/>
      <c r="S4582" s="4"/>
      <c r="T4582" s="5"/>
      <c r="U4582" s="10"/>
      <c r="V4582" s="10"/>
      <c r="W4582" s="10"/>
      <c r="X4582" s="50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0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  <c r="EY4582" s="1"/>
      <c r="EZ4582" s="1"/>
      <c r="FA4582" s="1"/>
      <c r="FB4582" s="1"/>
      <c r="FC4582" s="1"/>
      <c r="FD4582" s="1"/>
      <c r="FE4582" s="1"/>
      <c r="FF4582" s="1"/>
      <c r="FG4582" s="1"/>
      <c r="FH4582" s="1"/>
      <c r="FI4582" s="1"/>
      <c r="FJ4582" s="1"/>
    </row>
    <row r="4583" spans="1:166" x14ac:dyDescent="0.15">
      <c r="A4583" s="65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8"/>
      <c r="M4583" s="12"/>
      <c r="N4583" s="12"/>
      <c r="O4583" s="18"/>
      <c r="P4583" s="14"/>
      <c r="Q4583" s="27"/>
      <c r="R4583" s="14"/>
      <c r="S4583" s="4"/>
      <c r="T4583" s="5"/>
      <c r="U4583" s="10"/>
      <c r="V4583" s="10"/>
      <c r="W4583" s="10"/>
      <c r="X4583" s="50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0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  <c r="EX4583" s="1"/>
      <c r="EY4583" s="1"/>
      <c r="EZ4583" s="1"/>
      <c r="FA4583" s="1"/>
      <c r="FB4583" s="1"/>
      <c r="FC4583" s="1"/>
      <c r="FD4583" s="1"/>
      <c r="FE4583" s="1"/>
      <c r="FF4583" s="1"/>
      <c r="FG4583" s="1"/>
      <c r="FH4583" s="1"/>
      <c r="FI4583" s="1"/>
      <c r="FJ4583" s="1"/>
    </row>
    <row r="4584" spans="1:166" x14ac:dyDescent="0.15">
      <c r="A4584" s="65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8"/>
      <c r="M4584" s="12"/>
      <c r="N4584" s="12"/>
      <c r="O4584" s="18"/>
      <c r="P4584" s="14"/>
      <c r="Q4584" s="27"/>
      <c r="R4584" s="14"/>
      <c r="S4584" s="4"/>
      <c r="T4584" s="5"/>
      <c r="U4584" s="10"/>
      <c r="V4584" s="10"/>
      <c r="W4584" s="10"/>
      <c r="X4584" s="50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0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  <c r="EY4584" s="1"/>
      <c r="EZ4584" s="1"/>
      <c r="FA4584" s="1"/>
      <c r="FB4584" s="1"/>
      <c r="FC4584" s="1"/>
      <c r="FD4584" s="1"/>
      <c r="FE4584" s="1"/>
      <c r="FF4584" s="1"/>
      <c r="FG4584" s="1"/>
      <c r="FH4584" s="1"/>
      <c r="FI4584" s="1"/>
      <c r="FJ4584" s="1"/>
    </row>
    <row r="4585" spans="1:166" x14ac:dyDescent="0.15">
      <c r="A4585" s="65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8"/>
      <c r="M4585" s="12"/>
      <c r="N4585" s="12"/>
      <c r="O4585" s="18"/>
      <c r="P4585" s="14"/>
      <c r="Q4585" s="27"/>
      <c r="R4585" s="14"/>
      <c r="S4585" s="4"/>
      <c r="T4585" s="5"/>
      <c r="U4585" s="10"/>
      <c r="V4585" s="10"/>
      <c r="W4585" s="10"/>
      <c r="X4585" s="50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0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  <c r="EY4585" s="1"/>
      <c r="EZ4585" s="1"/>
      <c r="FA4585" s="1"/>
      <c r="FB4585" s="1"/>
      <c r="FC4585" s="1"/>
      <c r="FD4585" s="1"/>
      <c r="FE4585" s="1"/>
      <c r="FF4585" s="1"/>
      <c r="FG4585" s="1"/>
      <c r="FH4585" s="1"/>
      <c r="FI4585" s="1"/>
      <c r="FJ4585" s="1"/>
    </row>
    <row r="4586" spans="1:166" x14ac:dyDescent="0.15">
      <c r="A4586" s="65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8"/>
      <c r="M4586" s="12"/>
      <c r="N4586" s="12"/>
      <c r="O4586" s="18"/>
      <c r="P4586" s="14"/>
      <c r="Q4586" s="27"/>
      <c r="R4586" s="14"/>
      <c r="S4586" s="4"/>
      <c r="T4586" s="5"/>
      <c r="U4586" s="10"/>
      <c r="V4586" s="10"/>
      <c r="W4586" s="10"/>
      <c r="X4586" s="50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0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  <c r="EY4586" s="1"/>
      <c r="EZ4586" s="1"/>
      <c r="FA4586" s="1"/>
      <c r="FB4586" s="1"/>
      <c r="FC4586" s="1"/>
      <c r="FD4586" s="1"/>
      <c r="FE4586" s="1"/>
      <c r="FF4586" s="1"/>
      <c r="FG4586" s="1"/>
      <c r="FH4586" s="1"/>
      <c r="FI4586" s="1"/>
      <c r="FJ4586" s="1"/>
    </row>
    <row r="4587" spans="1:166" x14ac:dyDescent="0.15">
      <c r="A4587" s="65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8"/>
      <c r="M4587" s="12"/>
      <c r="N4587" s="12"/>
      <c r="O4587" s="18"/>
      <c r="P4587" s="14"/>
      <c r="Q4587" s="27"/>
      <c r="R4587" s="14"/>
      <c r="S4587" s="4"/>
      <c r="T4587" s="5"/>
      <c r="U4587" s="10"/>
      <c r="V4587" s="10"/>
      <c r="W4587" s="10"/>
      <c r="X4587" s="50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0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  <c r="EY4587" s="1"/>
      <c r="EZ4587" s="1"/>
      <c r="FA4587" s="1"/>
      <c r="FB4587" s="1"/>
      <c r="FC4587" s="1"/>
      <c r="FD4587" s="1"/>
      <c r="FE4587" s="1"/>
      <c r="FF4587" s="1"/>
      <c r="FG4587" s="1"/>
      <c r="FH4587" s="1"/>
      <c r="FI4587" s="1"/>
      <c r="FJ4587" s="1"/>
    </row>
    <row r="4588" spans="1:166" x14ac:dyDescent="0.15">
      <c r="A4588" s="65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8"/>
      <c r="M4588" s="12"/>
      <c r="N4588" s="12"/>
      <c r="O4588" s="18"/>
      <c r="P4588" s="14"/>
      <c r="Q4588" s="27"/>
      <c r="R4588" s="14"/>
      <c r="S4588" s="4"/>
      <c r="T4588" s="5"/>
      <c r="U4588" s="10"/>
      <c r="V4588" s="10"/>
      <c r="W4588" s="10"/>
      <c r="X4588" s="50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0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  <c r="EY4588" s="1"/>
      <c r="EZ4588" s="1"/>
      <c r="FA4588" s="1"/>
      <c r="FB4588" s="1"/>
      <c r="FC4588" s="1"/>
      <c r="FD4588" s="1"/>
      <c r="FE4588" s="1"/>
      <c r="FF4588" s="1"/>
      <c r="FG4588" s="1"/>
      <c r="FH4588" s="1"/>
      <c r="FI4588" s="1"/>
      <c r="FJ4588" s="1"/>
    </row>
    <row r="4589" spans="1:166" x14ac:dyDescent="0.15">
      <c r="A4589" s="65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8"/>
      <c r="M4589" s="12"/>
      <c r="N4589" s="12"/>
      <c r="O4589" s="18"/>
      <c r="P4589" s="14"/>
      <c r="Q4589" s="27"/>
      <c r="R4589" s="14"/>
      <c r="S4589" s="4"/>
      <c r="T4589" s="5"/>
      <c r="U4589" s="10"/>
      <c r="V4589" s="10"/>
      <c r="W4589" s="10"/>
      <c r="X4589" s="50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0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  <c r="EY4589" s="1"/>
      <c r="EZ4589" s="1"/>
      <c r="FA4589" s="1"/>
      <c r="FB4589" s="1"/>
      <c r="FC4589" s="1"/>
      <c r="FD4589" s="1"/>
      <c r="FE4589" s="1"/>
      <c r="FF4589" s="1"/>
      <c r="FG4589" s="1"/>
      <c r="FH4589" s="1"/>
      <c r="FI4589" s="1"/>
      <c r="FJ4589" s="1"/>
    </row>
    <row r="4590" spans="1:166" x14ac:dyDescent="0.15">
      <c r="A4590" s="65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8"/>
      <c r="M4590" s="12"/>
      <c r="N4590" s="12"/>
      <c r="O4590" s="18"/>
      <c r="P4590" s="14"/>
      <c r="Q4590" s="27"/>
      <c r="R4590" s="14"/>
      <c r="S4590" s="4"/>
      <c r="T4590" s="5"/>
      <c r="U4590" s="10"/>
      <c r="V4590" s="10"/>
      <c r="W4590" s="10"/>
      <c r="X4590" s="50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0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  <c r="EY4590" s="1"/>
      <c r="EZ4590" s="1"/>
      <c r="FA4590" s="1"/>
      <c r="FB4590" s="1"/>
      <c r="FC4590" s="1"/>
      <c r="FD4590" s="1"/>
      <c r="FE4590" s="1"/>
      <c r="FF4590" s="1"/>
      <c r="FG4590" s="1"/>
      <c r="FH4590" s="1"/>
      <c r="FI4590" s="1"/>
      <c r="FJ4590" s="1"/>
    </row>
    <row r="4591" spans="1:166" x14ac:dyDescent="0.15">
      <c r="A4591" s="65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8"/>
      <c r="M4591" s="12"/>
      <c r="N4591" s="12"/>
      <c r="O4591" s="18"/>
      <c r="P4591" s="14"/>
      <c r="Q4591" s="27"/>
      <c r="R4591" s="14"/>
      <c r="S4591" s="4"/>
      <c r="T4591" s="5"/>
      <c r="U4591" s="10"/>
      <c r="V4591" s="10"/>
      <c r="W4591" s="10"/>
      <c r="X4591" s="50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0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  <c r="EY4591" s="1"/>
      <c r="EZ4591" s="1"/>
      <c r="FA4591" s="1"/>
      <c r="FB4591" s="1"/>
      <c r="FC4591" s="1"/>
      <c r="FD4591" s="1"/>
      <c r="FE4591" s="1"/>
      <c r="FF4591" s="1"/>
      <c r="FG4591" s="1"/>
      <c r="FH4591" s="1"/>
      <c r="FI4591" s="1"/>
      <c r="FJ4591" s="1"/>
    </row>
    <row r="4592" spans="1:166" x14ac:dyDescent="0.15">
      <c r="A4592" s="65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8"/>
      <c r="M4592" s="12"/>
      <c r="N4592" s="12"/>
      <c r="O4592" s="18"/>
      <c r="P4592" s="14"/>
      <c r="Q4592" s="27"/>
      <c r="R4592" s="14"/>
      <c r="S4592" s="4"/>
      <c r="T4592" s="5"/>
      <c r="U4592" s="10"/>
      <c r="V4592" s="10"/>
      <c r="W4592" s="10"/>
      <c r="X4592" s="50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0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  <c r="EY4592" s="1"/>
      <c r="EZ4592" s="1"/>
      <c r="FA4592" s="1"/>
      <c r="FB4592" s="1"/>
      <c r="FC4592" s="1"/>
      <c r="FD4592" s="1"/>
      <c r="FE4592" s="1"/>
      <c r="FF4592" s="1"/>
      <c r="FG4592" s="1"/>
      <c r="FH4592" s="1"/>
      <c r="FI4592" s="1"/>
      <c r="FJ4592" s="1"/>
    </row>
    <row r="4593" spans="1:166" x14ac:dyDescent="0.15">
      <c r="A4593" s="65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8"/>
      <c r="M4593" s="12"/>
      <c r="N4593" s="12"/>
      <c r="O4593" s="18"/>
      <c r="P4593" s="14"/>
      <c r="Q4593" s="27"/>
      <c r="R4593" s="14"/>
      <c r="S4593" s="4"/>
      <c r="T4593" s="5"/>
      <c r="U4593" s="10"/>
      <c r="V4593" s="10"/>
      <c r="W4593" s="10"/>
      <c r="X4593" s="50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0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  <c r="EY4593" s="1"/>
      <c r="EZ4593" s="1"/>
      <c r="FA4593" s="1"/>
      <c r="FB4593" s="1"/>
      <c r="FC4593" s="1"/>
      <c r="FD4593" s="1"/>
      <c r="FE4593" s="1"/>
      <c r="FF4593" s="1"/>
      <c r="FG4593" s="1"/>
      <c r="FH4593" s="1"/>
      <c r="FI4593" s="1"/>
      <c r="FJ4593" s="1"/>
    </row>
    <row r="4594" spans="1:166" x14ac:dyDescent="0.15">
      <c r="A4594" s="65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8"/>
      <c r="M4594" s="12"/>
      <c r="N4594" s="12"/>
      <c r="O4594" s="18"/>
      <c r="P4594" s="14"/>
      <c r="Q4594" s="27"/>
      <c r="R4594" s="14"/>
      <c r="S4594" s="4"/>
      <c r="T4594" s="5"/>
      <c r="U4594" s="10"/>
      <c r="V4594" s="10"/>
      <c r="W4594" s="10"/>
      <c r="X4594" s="50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0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  <c r="EY4594" s="1"/>
      <c r="EZ4594" s="1"/>
      <c r="FA4594" s="1"/>
      <c r="FB4594" s="1"/>
      <c r="FC4594" s="1"/>
      <c r="FD4594" s="1"/>
      <c r="FE4594" s="1"/>
      <c r="FF4594" s="1"/>
      <c r="FG4594" s="1"/>
      <c r="FH4594" s="1"/>
      <c r="FI4594" s="1"/>
      <c r="FJ4594" s="1"/>
    </row>
    <row r="4595" spans="1:166" x14ac:dyDescent="0.15">
      <c r="A4595" s="65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8"/>
      <c r="M4595" s="12"/>
      <c r="N4595" s="12"/>
      <c r="O4595" s="18"/>
      <c r="P4595" s="14"/>
      <c r="Q4595" s="27"/>
      <c r="R4595" s="14"/>
      <c r="S4595" s="4"/>
      <c r="T4595" s="5"/>
      <c r="U4595" s="10"/>
      <c r="V4595" s="10"/>
      <c r="W4595" s="10"/>
      <c r="X4595" s="50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0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  <c r="EY4595" s="1"/>
      <c r="EZ4595" s="1"/>
      <c r="FA4595" s="1"/>
      <c r="FB4595" s="1"/>
      <c r="FC4595" s="1"/>
      <c r="FD4595" s="1"/>
      <c r="FE4595" s="1"/>
      <c r="FF4595" s="1"/>
      <c r="FG4595" s="1"/>
      <c r="FH4595" s="1"/>
      <c r="FI4595" s="1"/>
      <c r="FJ4595" s="1"/>
    </row>
    <row r="4596" spans="1:166" x14ac:dyDescent="0.15">
      <c r="A4596" s="65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8"/>
      <c r="M4596" s="12"/>
      <c r="N4596" s="12"/>
      <c r="O4596" s="18"/>
      <c r="P4596" s="14"/>
      <c r="Q4596" s="27"/>
      <c r="R4596" s="14"/>
      <c r="S4596" s="4"/>
      <c r="T4596" s="5"/>
      <c r="U4596" s="10"/>
      <c r="V4596" s="10"/>
      <c r="W4596" s="10"/>
      <c r="X4596" s="50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0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  <c r="EY4596" s="1"/>
      <c r="EZ4596" s="1"/>
      <c r="FA4596" s="1"/>
      <c r="FB4596" s="1"/>
      <c r="FC4596" s="1"/>
      <c r="FD4596" s="1"/>
      <c r="FE4596" s="1"/>
      <c r="FF4596" s="1"/>
      <c r="FG4596" s="1"/>
      <c r="FH4596" s="1"/>
      <c r="FI4596" s="1"/>
      <c r="FJ4596" s="1"/>
    </row>
    <row r="4597" spans="1:166" x14ac:dyDescent="0.15">
      <c r="A4597" s="65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8"/>
      <c r="M4597" s="12"/>
      <c r="N4597" s="12"/>
      <c r="O4597" s="18"/>
      <c r="P4597" s="14"/>
      <c r="Q4597" s="27"/>
      <c r="R4597" s="14"/>
      <c r="S4597" s="4"/>
      <c r="T4597" s="5"/>
      <c r="U4597" s="10"/>
      <c r="V4597" s="10"/>
      <c r="W4597" s="10"/>
      <c r="X4597" s="50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0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  <c r="EY4597" s="1"/>
      <c r="EZ4597" s="1"/>
      <c r="FA4597" s="1"/>
      <c r="FB4597" s="1"/>
      <c r="FC4597" s="1"/>
      <c r="FD4597" s="1"/>
      <c r="FE4597" s="1"/>
      <c r="FF4597" s="1"/>
      <c r="FG4597" s="1"/>
      <c r="FH4597" s="1"/>
      <c r="FI4597" s="1"/>
      <c r="FJ4597" s="1"/>
    </row>
    <row r="4598" spans="1:166" x14ac:dyDescent="0.15">
      <c r="A4598" s="65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8"/>
      <c r="M4598" s="12"/>
      <c r="N4598" s="12"/>
      <c r="O4598" s="18"/>
      <c r="P4598" s="14"/>
      <c r="Q4598" s="27"/>
      <c r="R4598" s="14"/>
      <c r="S4598" s="4"/>
      <c r="T4598" s="5"/>
      <c r="U4598" s="10"/>
      <c r="V4598" s="10"/>
      <c r="W4598" s="10"/>
      <c r="X4598" s="50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0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  <c r="EY4598" s="1"/>
      <c r="EZ4598" s="1"/>
      <c r="FA4598" s="1"/>
      <c r="FB4598" s="1"/>
      <c r="FC4598" s="1"/>
      <c r="FD4598" s="1"/>
      <c r="FE4598" s="1"/>
      <c r="FF4598" s="1"/>
      <c r="FG4598" s="1"/>
      <c r="FH4598" s="1"/>
      <c r="FI4598" s="1"/>
      <c r="FJ4598" s="1"/>
    </row>
    <row r="4599" spans="1:166" x14ac:dyDescent="0.15">
      <c r="A4599" s="65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8"/>
      <c r="M4599" s="12"/>
      <c r="N4599" s="12"/>
      <c r="O4599" s="18"/>
      <c r="P4599" s="14"/>
      <c r="Q4599" s="27"/>
      <c r="R4599" s="14"/>
      <c r="S4599" s="4"/>
      <c r="T4599" s="5"/>
      <c r="U4599" s="10"/>
      <c r="V4599" s="10"/>
      <c r="W4599" s="10"/>
      <c r="X4599" s="50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0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  <c r="EY4599" s="1"/>
      <c r="EZ4599" s="1"/>
      <c r="FA4599" s="1"/>
      <c r="FB4599" s="1"/>
      <c r="FC4599" s="1"/>
      <c r="FD4599" s="1"/>
      <c r="FE4599" s="1"/>
      <c r="FF4599" s="1"/>
      <c r="FG4599" s="1"/>
      <c r="FH4599" s="1"/>
      <c r="FI4599" s="1"/>
      <c r="FJ4599" s="1"/>
    </row>
    <row r="4600" spans="1:166" x14ac:dyDescent="0.15">
      <c r="A4600" s="65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8"/>
      <c r="M4600" s="12"/>
      <c r="N4600" s="12"/>
      <c r="O4600" s="18"/>
      <c r="P4600" s="14"/>
      <c r="Q4600" s="27"/>
      <c r="R4600" s="14"/>
      <c r="S4600" s="4"/>
      <c r="T4600" s="5"/>
      <c r="U4600" s="10"/>
      <c r="V4600" s="10"/>
      <c r="W4600" s="10"/>
      <c r="X4600" s="50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0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  <c r="EY4600" s="1"/>
      <c r="EZ4600" s="1"/>
      <c r="FA4600" s="1"/>
      <c r="FB4600" s="1"/>
      <c r="FC4600" s="1"/>
      <c r="FD4600" s="1"/>
      <c r="FE4600" s="1"/>
      <c r="FF4600" s="1"/>
      <c r="FG4600" s="1"/>
      <c r="FH4600" s="1"/>
      <c r="FI4600" s="1"/>
      <c r="FJ4600" s="1"/>
    </row>
    <row r="4601" spans="1:166" x14ac:dyDescent="0.15">
      <c r="A4601" s="65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8"/>
      <c r="M4601" s="12"/>
      <c r="N4601" s="12"/>
      <c r="O4601" s="18"/>
      <c r="P4601" s="14"/>
      <c r="Q4601" s="27"/>
      <c r="R4601" s="14"/>
      <c r="S4601" s="4"/>
      <c r="T4601" s="5"/>
      <c r="U4601" s="10"/>
      <c r="V4601" s="10"/>
      <c r="W4601" s="10"/>
      <c r="X4601" s="50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0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  <c r="EY4601" s="1"/>
      <c r="EZ4601" s="1"/>
      <c r="FA4601" s="1"/>
      <c r="FB4601" s="1"/>
      <c r="FC4601" s="1"/>
      <c r="FD4601" s="1"/>
      <c r="FE4601" s="1"/>
      <c r="FF4601" s="1"/>
      <c r="FG4601" s="1"/>
      <c r="FH4601" s="1"/>
      <c r="FI4601" s="1"/>
      <c r="FJ4601" s="1"/>
    </row>
    <row r="4602" spans="1:166" x14ac:dyDescent="0.15">
      <c r="A4602" s="65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8"/>
      <c r="M4602" s="12"/>
      <c r="N4602" s="12"/>
      <c r="O4602" s="18"/>
      <c r="P4602" s="14"/>
      <c r="Q4602" s="27"/>
      <c r="R4602" s="14"/>
      <c r="S4602" s="4"/>
      <c r="T4602" s="5"/>
      <c r="U4602" s="10"/>
      <c r="V4602" s="10"/>
      <c r="W4602" s="10"/>
      <c r="X4602" s="50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0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  <c r="EY4602" s="1"/>
      <c r="EZ4602" s="1"/>
      <c r="FA4602" s="1"/>
      <c r="FB4602" s="1"/>
      <c r="FC4602" s="1"/>
      <c r="FD4602" s="1"/>
      <c r="FE4602" s="1"/>
      <c r="FF4602" s="1"/>
      <c r="FG4602" s="1"/>
      <c r="FH4602" s="1"/>
      <c r="FI4602" s="1"/>
      <c r="FJ4602" s="1"/>
    </row>
    <row r="4603" spans="1:166" x14ac:dyDescent="0.15">
      <c r="A4603" s="65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8"/>
      <c r="M4603" s="12"/>
      <c r="N4603" s="12"/>
      <c r="O4603" s="18"/>
      <c r="P4603" s="14"/>
      <c r="Q4603" s="27"/>
      <c r="R4603" s="14"/>
      <c r="S4603" s="4"/>
      <c r="T4603" s="5"/>
      <c r="U4603" s="10"/>
      <c r="V4603" s="10"/>
      <c r="W4603" s="10"/>
      <c r="X4603" s="50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0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  <c r="EY4603" s="1"/>
      <c r="EZ4603" s="1"/>
      <c r="FA4603" s="1"/>
      <c r="FB4603" s="1"/>
      <c r="FC4603" s="1"/>
      <c r="FD4603" s="1"/>
      <c r="FE4603" s="1"/>
      <c r="FF4603" s="1"/>
      <c r="FG4603" s="1"/>
      <c r="FH4603" s="1"/>
      <c r="FI4603" s="1"/>
      <c r="FJ4603" s="1"/>
    </row>
    <row r="4604" spans="1:166" x14ac:dyDescent="0.15">
      <c r="A4604" s="65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8"/>
      <c r="M4604" s="12"/>
      <c r="N4604" s="12"/>
      <c r="O4604" s="18"/>
      <c r="P4604" s="14"/>
      <c r="Q4604" s="27"/>
      <c r="R4604" s="14"/>
      <c r="S4604" s="4"/>
      <c r="T4604" s="5"/>
      <c r="U4604" s="10"/>
      <c r="V4604" s="10"/>
      <c r="W4604" s="10"/>
      <c r="X4604" s="50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0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  <c r="EY4604" s="1"/>
      <c r="EZ4604" s="1"/>
      <c r="FA4604" s="1"/>
      <c r="FB4604" s="1"/>
      <c r="FC4604" s="1"/>
      <c r="FD4604" s="1"/>
      <c r="FE4604" s="1"/>
      <c r="FF4604" s="1"/>
      <c r="FG4604" s="1"/>
      <c r="FH4604" s="1"/>
      <c r="FI4604" s="1"/>
      <c r="FJ4604" s="1"/>
    </row>
    <row r="4605" spans="1:166" x14ac:dyDescent="0.15">
      <c r="A4605" s="65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8"/>
      <c r="M4605" s="12"/>
      <c r="N4605" s="12"/>
      <c r="O4605" s="18"/>
      <c r="P4605" s="14"/>
      <c r="Q4605" s="27"/>
      <c r="R4605" s="14"/>
      <c r="S4605" s="4"/>
      <c r="T4605" s="5"/>
      <c r="U4605" s="10"/>
      <c r="V4605" s="10"/>
      <c r="W4605" s="10"/>
      <c r="X4605" s="50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0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  <c r="EY4605" s="1"/>
      <c r="EZ4605" s="1"/>
      <c r="FA4605" s="1"/>
      <c r="FB4605" s="1"/>
      <c r="FC4605" s="1"/>
      <c r="FD4605" s="1"/>
      <c r="FE4605" s="1"/>
      <c r="FF4605" s="1"/>
      <c r="FG4605" s="1"/>
      <c r="FH4605" s="1"/>
      <c r="FI4605" s="1"/>
      <c r="FJ4605" s="1"/>
    </row>
    <row r="4606" spans="1:166" x14ac:dyDescent="0.15">
      <c r="A4606" s="65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8"/>
      <c r="M4606" s="12"/>
      <c r="N4606" s="12"/>
      <c r="O4606" s="18"/>
      <c r="P4606" s="14"/>
      <c r="Q4606" s="27"/>
      <c r="R4606" s="14"/>
      <c r="S4606" s="4"/>
      <c r="T4606" s="5"/>
      <c r="U4606" s="10"/>
      <c r="V4606" s="10"/>
      <c r="W4606" s="10"/>
      <c r="X4606" s="50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0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  <c r="EY4606" s="1"/>
      <c r="EZ4606" s="1"/>
      <c r="FA4606" s="1"/>
      <c r="FB4606" s="1"/>
      <c r="FC4606" s="1"/>
      <c r="FD4606" s="1"/>
      <c r="FE4606" s="1"/>
      <c r="FF4606" s="1"/>
      <c r="FG4606" s="1"/>
      <c r="FH4606" s="1"/>
      <c r="FI4606" s="1"/>
      <c r="FJ4606" s="1"/>
    </row>
    <row r="4607" spans="1:166" x14ac:dyDescent="0.15">
      <c r="A4607" s="65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8"/>
      <c r="M4607" s="12"/>
      <c r="N4607" s="12"/>
      <c r="O4607" s="18"/>
      <c r="P4607" s="14"/>
      <c r="Q4607" s="27"/>
      <c r="R4607" s="14"/>
      <c r="S4607" s="4"/>
      <c r="T4607" s="5"/>
      <c r="U4607" s="10"/>
      <c r="V4607" s="10"/>
      <c r="W4607" s="10"/>
      <c r="X4607" s="50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0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  <c r="EY4607" s="1"/>
      <c r="EZ4607" s="1"/>
      <c r="FA4607" s="1"/>
      <c r="FB4607" s="1"/>
      <c r="FC4607" s="1"/>
      <c r="FD4607" s="1"/>
      <c r="FE4607" s="1"/>
      <c r="FF4607" s="1"/>
      <c r="FG4607" s="1"/>
      <c r="FH4607" s="1"/>
      <c r="FI4607" s="1"/>
      <c r="FJ4607" s="1"/>
    </row>
    <row r="4608" spans="1:166" x14ac:dyDescent="0.15">
      <c r="A4608" s="65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8"/>
      <c r="M4608" s="12"/>
      <c r="N4608" s="12"/>
      <c r="O4608" s="18"/>
      <c r="P4608" s="14"/>
      <c r="Q4608" s="27"/>
      <c r="R4608" s="14"/>
      <c r="S4608" s="4"/>
      <c r="T4608" s="5"/>
      <c r="U4608" s="10"/>
      <c r="V4608" s="10"/>
      <c r="W4608" s="10"/>
      <c r="X4608" s="50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0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  <c r="EY4608" s="1"/>
      <c r="EZ4608" s="1"/>
      <c r="FA4608" s="1"/>
      <c r="FB4608" s="1"/>
      <c r="FC4608" s="1"/>
      <c r="FD4608" s="1"/>
      <c r="FE4608" s="1"/>
      <c r="FF4608" s="1"/>
      <c r="FG4608" s="1"/>
      <c r="FH4608" s="1"/>
      <c r="FI4608" s="1"/>
      <c r="FJ4608" s="1"/>
    </row>
    <row r="4609" spans="1:166" x14ac:dyDescent="0.15">
      <c r="A4609" s="65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8"/>
      <c r="M4609" s="12"/>
      <c r="N4609" s="12"/>
      <c r="O4609" s="18"/>
      <c r="P4609" s="14"/>
      <c r="Q4609" s="27"/>
      <c r="R4609" s="14"/>
      <c r="S4609" s="4"/>
      <c r="T4609" s="5"/>
      <c r="U4609" s="10"/>
      <c r="V4609" s="10"/>
      <c r="W4609" s="10"/>
      <c r="X4609" s="50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0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  <c r="EY4609" s="1"/>
      <c r="EZ4609" s="1"/>
      <c r="FA4609" s="1"/>
      <c r="FB4609" s="1"/>
      <c r="FC4609" s="1"/>
      <c r="FD4609" s="1"/>
      <c r="FE4609" s="1"/>
      <c r="FF4609" s="1"/>
      <c r="FG4609" s="1"/>
      <c r="FH4609" s="1"/>
      <c r="FI4609" s="1"/>
      <c r="FJ4609" s="1"/>
    </row>
    <row r="4610" spans="1:166" x14ac:dyDescent="0.15">
      <c r="A4610" s="65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8"/>
      <c r="M4610" s="12"/>
      <c r="N4610" s="12"/>
      <c r="O4610" s="18"/>
      <c r="P4610" s="14"/>
      <c r="Q4610" s="27"/>
      <c r="R4610" s="14"/>
      <c r="S4610" s="4"/>
      <c r="T4610" s="5"/>
      <c r="U4610" s="10"/>
      <c r="V4610" s="10"/>
      <c r="W4610" s="10"/>
      <c r="X4610" s="50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0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  <c r="EY4610" s="1"/>
      <c r="EZ4610" s="1"/>
      <c r="FA4610" s="1"/>
      <c r="FB4610" s="1"/>
      <c r="FC4610" s="1"/>
      <c r="FD4610" s="1"/>
      <c r="FE4610" s="1"/>
      <c r="FF4610" s="1"/>
      <c r="FG4610" s="1"/>
      <c r="FH4610" s="1"/>
      <c r="FI4610" s="1"/>
      <c r="FJ4610" s="1"/>
    </row>
    <row r="4611" spans="1:166" x14ac:dyDescent="0.15">
      <c r="A4611" s="65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8"/>
      <c r="M4611" s="12"/>
      <c r="N4611" s="12"/>
      <c r="O4611" s="18"/>
      <c r="P4611" s="14"/>
      <c r="Q4611" s="27"/>
      <c r="R4611" s="14"/>
      <c r="S4611" s="4"/>
      <c r="T4611" s="5"/>
      <c r="U4611" s="10"/>
      <c r="V4611" s="10"/>
      <c r="W4611" s="10"/>
      <c r="X4611" s="50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0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  <c r="EY4611" s="1"/>
      <c r="EZ4611" s="1"/>
      <c r="FA4611" s="1"/>
      <c r="FB4611" s="1"/>
      <c r="FC4611" s="1"/>
      <c r="FD4611" s="1"/>
      <c r="FE4611" s="1"/>
      <c r="FF4611" s="1"/>
      <c r="FG4611" s="1"/>
      <c r="FH4611" s="1"/>
      <c r="FI4611" s="1"/>
      <c r="FJ4611" s="1"/>
    </row>
    <row r="4612" spans="1:166" x14ac:dyDescent="0.15">
      <c r="A4612" s="65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8"/>
      <c r="M4612" s="12"/>
      <c r="N4612" s="12"/>
      <c r="O4612" s="18"/>
      <c r="P4612" s="14"/>
      <c r="Q4612" s="27"/>
      <c r="R4612" s="14"/>
      <c r="S4612" s="4"/>
      <c r="T4612" s="5"/>
      <c r="U4612" s="10"/>
      <c r="V4612" s="10"/>
      <c r="W4612" s="10"/>
      <c r="X4612" s="50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0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  <c r="EY4612" s="1"/>
      <c r="EZ4612" s="1"/>
      <c r="FA4612" s="1"/>
      <c r="FB4612" s="1"/>
      <c r="FC4612" s="1"/>
      <c r="FD4612" s="1"/>
      <c r="FE4612" s="1"/>
      <c r="FF4612" s="1"/>
      <c r="FG4612" s="1"/>
      <c r="FH4612" s="1"/>
      <c r="FI4612" s="1"/>
      <c r="FJ4612" s="1"/>
    </row>
    <row r="4613" spans="1:166" x14ac:dyDescent="0.15">
      <c r="A4613" s="65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8"/>
      <c r="M4613" s="12"/>
      <c r="N4613" s="12"/>
      <c r="O4613" s="18"/>
      <c r="P4613" s="14"/>
      <c r="Q4613" s="27"/>
      <c r="R4613" s="14"/>
      <c r="S4613" s="4"/>
      <c r="T4613" s="5"/>
      <c r="U4613" s="10"/>
      <c r="V4613" s="10"/>
      <c r="W4613" s="10"/>
      <c r="X4613" s="50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0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  <c r="EY4613" s="1"/>
      <c r="EZ4613" s="1"/>
      <c r="FA4613" s="1"/>
      <c r="FB4613" s="1"/>
      <c r="FC4613" s="1"/>
      <c r="FD4613" s="1"/>
      <c r="FE4613" s="1"/>
      <c r="FF4613" s="1"/>
      <c r="FG4613" s="1"/>
      <c r="FH4613" s="1"/>
      <c r="FI4613" s="1"/>
      <c r="FJ4613" s="1"/>
    </row>
    <row r="4614" spans="1:166" x14ac:dyDescent="0.15">
      <c r="A4614" s="65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8"/>
      <c r="M4614" s="12"/>
      <c r="N4614" s="12"/>
      <c r="O4614" s="18"/>
      <c r="P4614" s="14"/>
      <c r="Q4614" s="27"/>
      <c r="R4614" s="14"/>
      <c r="S4614" s="4"/>
      <c r="T4614" s="5"/>
      <c r="U4614" s="10"/>
      <c r="V4614" s="10"/>
      <c r="W4614" s="10"/>
      <c r="X4614" s="50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0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  <c r="EY4614" s="1"/>
      <c r="EZ4614" s="1"/>
      <c r="FA4614" s="1"/>
      <c r="FB4614" s="1"/>
      <c r="FC4614" s="1"/>
      <c r="FD4614" s="1"/>
      <c r="FE4614" s="1"/>
      <c r="FF4614" s="1"/>
      <c r="FG4614" s="1"/>
      <c r="FH4614" s="1"/>
      <c r="FI4614" s="1"/>
      <c r="FJ4614" s="1"/>
    </row>
    <row r="4615" spans="1:166" x14ac:dyDescent="0.15">
      <c r="A4615" s="65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8"/>
      <c r="M4615" s="12"/>
      <c r="N4615" s="12"/>
      <c r="O4615" s="18"/>
      <c r="P4615" s="14"/>
      <c r="Q4615" s="27"/>
      <c r="R4615" s="14"/>
      <c r="S4615" s="4"/>
      <c r="T4615" s="5"/>
      <c r="U4615" s="10"/>
      <c r="V4615" s="10"/>
      <c r="W4615" s="10"/>
      <c r="X4615" s="50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0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  <c r="EY4615" s="1"/>
      <c r="EZ4615" s="1"/>
      <c r="FA4615" s="1"/>
      <c r="FB4615" s="1"/>
      <c r="FC4615" s="1"/>
      <c r="FD4615" s="1"/>
      <c r="FE4615" s="1"/>
      <c r="FF4615" s="1"/>
      <c r="FG4615" s="1"/>
      <c r="FH4615" s="1"/>
      <c r="FI4615" s="1"/>
      <c r="FJ4615" s="1"/>
    </row>
    <row r="4616" spans="1:166" x14ac:dyDescent="0.15">
      <c r="A4616" s="65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8"/>
      <c r="M4616" s="12"/>
      <c r="N4616" s="12"/>
      <c r="O4616" s="18"/>
      <c r="P4616" s="14"/>
      <c r="Q4616" s="27"/>
      <c r="R4616" s="14"/>
      <c r="S4616" s="4"/>
      <c r="T4616" s="5"/>
      <c r="U4616" s="10"/>
      <c r="V4616" s="10"/>
      <c r="W4616" s="10"/>
      <c r="X4616" s="50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0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  <c r="EY4616" s="1"/>
      <c r="EZ4616" s="1"/>
      <c r="FA4616" s="1"/>
      <c r="FB4616" s="1"/>
      <c r="FC4616" s="1"/>
      <c r="FD4616" s="1"/>
      <c r="FE4616" s="1"/>
      <c r="FF4616" s="1"/>
      <c r="FG4616" s="1"/>
      <c r="FH4616" s="1"/>
      <c r="FI4616" s="1"/>
      <c r="FJ4616" s="1"/>
    </row>
    <row r="4617" spans="1:166" x14ac:dyDescent="0.15">
      <c r="A4617" s="65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8"/>
      <c r="M4617" s="12"/>
      <c r="N4617" s="12"/>
      <c r="O4617" s="18"/>
      <c r="P4617" s="14"/>
      <c r="Q4617" s="27"/>
      <c r="R4617" s="14"/>
      <c r="S4617" s="4"/>
      <c r="T4617" s="5"/>
      <c r="U4617" s="10"/>
      <c r="V4617" s="10"/>
      <c r="W4617" s="10"/>
      <c r="X4617" s="50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0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  <c r="EY4617" s="1"/>
      <c r="EZ4617" s="1"/>
      <c r="FA4617" s="1"/>
      <c r="FB4617" s="1"/>
      <c r="FC4617" s="1"/>
      <c r="FD4617" s="1"/>
      <c r="FE4617" s="1"/>
      <c r="FF4617" s="1"/>
      <c r="FG4617" s="1"/>
      <c r="FH4617" s="1"/>
      <c r="FI4617" s="1"/>
      <c r="FJ4617" s="1"/>
    </row>
    <row r="4618" spans="1:166" x14ac:dyDescent="0.15">
      <c r="A4618" s="65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8"/>
      <c r="M4618" s="12"/>
      <c r="N4618" s="12"/>
      <c r="O4618" s="18"/>
      <c r="P4618" s="14"/>
      <c r="Q4618" s="27"/>
      <c r="R4618" s="14"/>
      <c r="S4618" s="4"/>
      <c r="T4618" s="5"/>
      <c r="U4618" s="10"/>
      <c r="V4618" s="10"/>
      <c r="W4618" s="10"/>
      <c r="X4618" s="50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0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  <c r="EY4618" s="1"/>
      <c r="EZ4618" s="1"/>
      <c r="FA4618" s="1"/>
      <c r="FB4618" s="1"/>
      <c r="FC4618" s="1"/>
      <c r="FD4618" s="1"/>
      <c r="FE4618" s="1"/>
      <c r="FF4618" s="1"/>
      <c r="FG4618" s="1"/>
      <c r="FH4618" s="1"/>
      <c r="FI4618" s="1"/>
      <c r="FJ4618" s="1"/>
    </row>
    <row r="4619" spans="1:166" x14ac:dyDescent="0.15">
      <c r="A4619" s="65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8"/>
      <c r="M4619" s="12"/>
      <c r="N4619" s="12"/>
      <c r="O4619" s="18"/>
      <c r="P4619" s="14"/>
      <c r="Q4619" s="27"/>
      <c r="R4619" s="14"/>
      <c r="S4619" s="4"/>
      <c r="T4619" s="5"/>
      <c r="U4619" s="10"/>
      <c r="V4619" s="10"/>
      <c r="W4619" s="10"/>
      <c r="X4619" s="50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0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  <c r="EY4619" s="1"/>
      <c r="EZ4619" s="1"/>
      <c r="FA4619" s="1"/>
      <c r="FB4619" s="1"/>
      <c r="FC4619" s="1"/>
      <c r="FD4619" s="1"/>
      <c r="FE4619" s="1"/>
      <c r="FF4619" s="1"/>
      <c r="FG4619" s="1"/>
      <c r="FH4619" s="1"/>
      <c r="FI4619" s="1"/>
      <c r="FJ4619" s="1"/>
    </row>
    <row r="4620" spans="1:166" x14ac:dyDescent="0.15">
      <c r="A4620" s="65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8"/>
      <c r="M4620" s="12"/>
      <c r="N4620" s="12"/>
      <c r="O4620" s="18"/>
      <c r="P4620" s="14"/>
      <c r="Q4620" s="27"/>
      <c r="R4620" s="14"/>
      <c r="S4620" s="4"/>
      <c r="T4620" s="5"/>
      <c r="U4620" s="10"/>
      <c r="V4620" s="10"/>
      <c r="W4620" s="10"/>
      <c r="X4620" s="50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0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  <c r="EY4620" s="1"/>
      <c r="EZ4620" s="1"/>
      <c r="FA4620" s="1"/>
      <c r="FB4620" s="1"/>
      <c r="FC4620" s="1"/>
      <c r="FD4620" s="1"/>
      <c r="FE4620" s="1"/>
      <c r="FF4620" s="1"/>
      <c r="FG4620" s="1"/>
      <c r="FH4620" s="1"/>
      <c r="FI4620" s="1"/>
      <c r="FJ4620" s="1"/>
    </row>
    <row r="4621" spans="1:166" x14ac:dyDescent="0.15">
      <c r="A4621" s="65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8"/>
      <c r="M4621" s="12"/>
      <c r="N4621" s="12"/>
      <c r="O4621" s="18"/>
      <c r="P4621" s="14"/>
      <c r="Q4621" s="27"/>
      <c r="R4621" s="14"/>
      <c r="S4621" s="4"/>
      <c r="T4621" s="5"/>
      <c r="U4621" s="10"/>
      <c r="V4621" s="10"/>
      <c r="W4621" s="10"/>
      <c r="X4621" s="50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0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  <c r="EY4621" s="1"/>
      <c r="EZ4621" s="1"/>
      <c r="FA4621" s="1"/>
      <c r="FB4621" s="1"/>
      <c r="FC4621" s="1"/>
      <c r="FD4621" s="1"/>
      <c r="FE4621" s="1"/>
      <c r="FF4621" s="1"/>
      <c r="FG4621" s="1"/>
      <c r="FH4621" s="1"/>
      <c r="FI4621" s="1"/>
      <c r="FJ4621" s="1"/>
    </row>
    <row r="4622" spans="1:166" x14ac:dyDescent="0.15">
      <c r="A4622" s="65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8"/>
      <c r="M4622" s="12"/>
      <c r="N4622" s="12"/>
      <c r="O4622" s="18"/>
      <c r="P4622" s="14"/>
      <c r="Q4622" s="27"/>
      <c r="R4622" s="14"/>
      <c r="S4622" s="4"/>
      <c r="T4622" s="5"/>
      <c r="U4622" s="10"/>
      <c r="V4622" s="10"/>
      <c r="W4622" s="10"/>
      <c r="X4622" s="50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0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  <c r="EY4622" s="1"/>
      <c r="EZ4622" s="1"/>
      <c r="FA4622" s="1"/>
      <c r="FB4622" s="1"/>
      <c r="FC4622" s="1"/>
      <c r="FD4622" s="1"/>
      <c r="FE4622" s="1"/>
      <c r="FF4622" s="1"/>
      <c r="FG4622" s="1"/>
      <c r="FH4622" s="1"/>
      <c r="FI4622" s="1"/>
      <c r="FJ4622" s="1"/>
    </row>
    <row r="4623" spans="1:166" x14ac:dyDescent="0.15">
      <c r="A4623" s="65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8"/>
      <c r="M4623" s="12"/>
      <c r="N4623" s="12"/>
      <c r="O4623" s="18"/>
      <c r="P4623" s="14"/>
      <c r="Q4623" s="27"/>
      <c r="R4623" s="14"/>
      <c r="S4623" s="4"/>
      <c r="T4623" s="5"/>
      <c r="U4623" s="10"/>
      <c r="V4623" s="10"/>
      <c r="W4623" s="10"/>
      <c r="X4623" s="50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0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  <c r="EY4623" s="1"/>
      <c r="EZ4623" s="1"/>
      <c r="FA4623" s="1"/>
      <c r="FB4623" s="1"/>
      <c r="FC4623" s="1"/>
      <c r="FD4623" s="1"/>
      <c r="FE4623" s="1"/>
      <c r="FF4623" s="1"/>
      <c r="FG4623" s="1"/>
      <c r="FH4623" s="1"/>
      <c r="FI4623" s="1"/>
      <c r="FJ4623" s="1"/>
    </row>
    <row r="4624" spans="1:166" x14ac:dyDescent="0.15">
      <c r="A4624" s="65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8"/>
      <c r="M4624" s="12"/>
      <c r="N4624" s="12"/>
      <c r="O4624" s="18"/>
      <c r="P4624" s="14"/>
      <c r="Q4624" s="27"/>
      <c r="R4624" s="14"/>
      <c r="S4624" s="4"/>
      <c r="T4624" s="5"/>
      <c r="U4624" s="10"/>
      <c r="V4624" s="10"/>
      <c r="W4624" s="10"/>
      <c r="X4624" s="50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0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  <c r="EY4624" s="1"/>
      <c r="EZ4624" s="1"/>
      <c r="FA4624" s="1"/>
      <c r="FB4624" s="1"/>
      <c r="FC4624" s="1"/>
      <c r="FD4624" s="1"/>
      <c r="FE4624" s="1"/>
      <c r="FF4624" s="1"/>
      <c r="FG4624" s="1"/>
      <c r="FH4624" s="1"/>
      <c r="FI4624" s="1"/>
      <c r="FJ4624" s="1"/>
    </row>
    <row r="4625" spans="1:166" x14ac:dyDescent="0.15">
      <c r="A4625" s="65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8"/>
      <c r="M4625" s="12"/>
      <c r="N4625" s="12"/>
      <c r="O4625" s="18"/>
      <c r="P4625" s="14"/>
      <c r="Q4625" s="27"/>
      <c r="R4625" s="14"/>
      <c r="S4625" s="4"/>
      <c r="T4625" s="5"/>
      <c r="U4625" s="10"/>
      <c r="V4625" s="10"/>
      <c r="W4625" s="10"/>
      <c r="X4625" s="50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0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  <c r="EY4625" s="1"/>
      <c r="EZ4625" s="1"/>
      <c r="FA4625" s="1"/>
      <c r="FB4625" s="1"/>
      <c r="FC4625" s="1"/>
      <c r="FD4625" s="1"/>
      <c r="FE4625" s="1"/>
      <c r="FF4625" s="1"/>
      <c r="FG4625" s="1"/>
      <c r="FH4625" s="1"/>
      <c r="FI4625" s="1"/>
      <c r="FJ4625" s="1"/>
    </row>
    <row r="4626" spans="1:166" x14ac:dyDescent="0.15">
      <c r="A4626" s="65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8"/>
      <c r="M4626" s="12"/>
      <c r="N4626" s="12"/>
      <c r="O4626" s="18"/>
      <c r="P4626" s="14"/>
      <c r="Q4626" s="27"/>
      <c r="R4626" s="14"/>
      <c r="S4626" s="4"/>
      <c r="T4626" s="5"/>
      <c r="U4626" s="10"/>
      <c r="V4626" s="10"/>
      <c r="W4626" s="10"/>
      <c r="X4626" s="50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0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  <c r="EY4626" s="1"/>
      <c r="EZ4626" s="1"/>
      <c r="FA4626" s="1"/>
      <c r="FB4626" s="1"/>
      <c r="FC4626" s="1"/>
      <c r="FD4626" s="1"/>
      <c r="FE4626" s="1"/>
      <c r="FF4626" s="1"/>
      <c r="FG4626" s="1"/>
      <c r="FH4626" s="1"/>
      <c r="FI4626" s="1"/>
      <c r="FJ4626" s="1"/>
    </row>
    <row r="4627" spans="1:166" x14ac:dyDescent="0.15">
      <c r="A4627" s="65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8"/>
      <c r="M4627" s="12"/>
      <c r="N4627" s="12"/>
      <c r="O4627" s="18"/>
      <c r="P4627" s="14"/>
      <c r="Q4627" s="27"/>
      <c r="R4627" s="14"/>
      <c r="S4627" s="4"/>
      <c r="T4627" s="5"/>
      <c r="U4627" s="10"/>
      <c r="V4627" s="10"/>
      <c r="W4627" s="10"/>
      <c r="X4627" s="50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0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  <c r="EY4627" s="1"/>
      <c r="EZ4627" s="1"/>
      <c r="FA4627" s="1"/>
      <c r="FB4627" s="1"/>
      <c r="FC4627" s="1"/>
      <c r="FD4627" s="1"/>
      <c r="FE4627" s="1"/>
      <c r="FF4627" s="1"/>
      <c r="FG4627" s="1"/>
      <c r="FH4627" s="1"/>
      <c r="FI4627" s="1"/>
      <c r="FJ4627" s="1"/>
    </row>
    <row r="4628" spans="1:166" x14ac:dyDescent="0.15">
      <c r="A4628" s="65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8"/>
      <c r="M4628" s="12"/>
      <c r="N4628" s="12"/>
      <c r="O4628" s="18"/>
      <c r="P4628" s="14"/>
      <c r="Q4628" s="27"/>
      <c r="R4628" s="14"/>
      <c r="S4628" s="4"/>
      <c r="T4628" s="5"/>
      <c r="U4628" s="10"/>
      <c r="V4628" s="10"/>
      <c r="W4628" s="10"/>
      <c r="X4628" s="50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0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  <c r="EY4628" s="1"/>
      <c r="EZ4628" s="1"/>
      <c r="FA4628" s="1"/>
      <c r="FB4628" s="1"/>
      <c r="FC4628" s="1"/>
      <c r="FD4628" s="1"/>
      <c r="FE4628" s="1"/>
      <c r="FF4628" s="1"/>
      <c r="FG4628" s="1"/>
      <c r="FH4628" s="1"/>
      <c r="FI4628" s="1"/>
      <c r="FJ4628" s="1"/>
    </row>
    <row r="4629" spans="1:166" x14ac:dyDescent="0.15">
      <c r="A4629" s="65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8"/>
      <c r="M4629" s="12"/>
      <c r="N4629" s="12"/>
      <c r="O4629" s="18"/>
      <c r="P4629" s="14"/>
      <c r="Q4629" s="27"/>
      <c r="R4629" s="14"/>
      <c r="S4629" s="4"/>
      <c r="T4629" s="5"/>
      <c r="U4629" s="10"/>
      <c r="V4629" s="10"/>
      <c r="W4629" s="10"/>
      <c r="X4629" s="50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0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  <c r="EY4629" s="1"/>
      <c r="EZ4629" s="1"/>
      <c r="FA4629" s="1"/>
      <c r="FB4629" s="1"/>
      <c r="FC4629" s="1"/>
      <c r="FD4629" s="1"/>
      <c r="FE4629" s="1"/>
      <c r="FF4629" s="1"/>
      <c r="FG4629" s="1"/>
      <c r="FH4629" s="1"/>
      <c r="FI4629" s="1"/>
      <c r="FJ4629" s="1"/>
    </row>
    <row r="4630" spans="1:166" x14ac:dyDescent="0.15">
      <c r="A4630" s="65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8"/>
      <c r="M4630" s="12"/>
      <c r="N4630" s="12"/>
      <c r="O4630" s="18"/>
      <c r="P4630" s="14"/>
      <c r="Q4630" s="27"/>
      <c r="R4630" s="14"/>
      <c r="S4630" s="4"/>
      <c r="T4630" s="5"/>
      <c r="U4630" s="10"/>
      <c r="V4630" s="10"/>
      <c r="W4630" s="10"/>
      <c r="X4630" s="50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0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  <c r="EY4630" s="1"/>
      <c r="EZ4630" s="1"/>
      <c r="FA4630" s="1"/>
      <c r="FB4630" s="1"/>
      <c r="FC4630" s="1"/>
      <c r="FD4630" s="1"/>
      <c r="FE4630" s="1"/>
      <c r="FF4630" s="1"/>
      <c r="FG4630" s="1"/>
      <c r="FH4630" s="1"/>
      <c r="FI4630" s="1"/>
      <c r="FJ4630" s="1"/>
    </row>
    <row r="4631" spans="1:166" x14ac:dyDescent="0.15">
      <c r="A4631" s="65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8"/>
      <c r="M4631" s="12"/>
      <c r="N4631" s="12"/>
      <c r="O4631" s="18"/>
      <c r="P4631" s="14"/>
      <c r="Q4631" s="27"/>
      <c r="R4631" s="14"/>
      <c r="S4631" s="4"/>
      <c r="T4631" s="5"/>
      <c r="U4631" s="10"/>
      <c r="V4631" s="10"/>
      <c r="W4631" s="10"/>
      <c r="X4631" s="50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0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  <c r="EY4631" s="1"/>
      <c r="EZ4631" s="1"/>
      <c r="FA4631" s="1"/>
      <c r="FB4631" s="1"/>
      <c r="FC4631" s="1"/>
      <c r="FD4631" s="1"/>
      <c r="FE4631" s="1"/>
      <c r="FF4631" s="1"/>
      <c r="FG4631" s="1"/>
      <c r="FH4631" s="1"/>
      <c r="FI4631" s="1"/>
      <c r="FJ4631" s="1"/>
    </row>
    <row r="4632" spans="1:166" x14ac:dyDescent="0.15">
      <c r="A4632" s="65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8"/>
      <c r="M4632" s="12"/>
      <c r="N4632" s="12"/>
      <c r="O4632" s="18"/>
      <c r="P4632" s="14"/>
      <c r="Q4632" s="27"/>
      <c r="R4632" s="14"/>
      <c r="S4632" s="4"/>
      <c r="T4632" s="5"/>
      <c r="U4632" s="10"/>
      <c r="V4632" s="10"/>
      <c r="W4632" s="10"/>
      <c r="X4632" s="50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0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  <c r="EY4632" s="1"/>
      <c r="EZ4632" s="1"/>
      <c r="FA4632" s="1"/>
      <c r="FB4632" s="1"/>
      <c r="FC4632" s="1"/>
      <c r="FD4632" s="1"/>
      <c r="FE4632" s="1"/>
      <c r="FF4632" s="1"/>
      <c r="FG4632" s="1"/>
      <c r="FH4632" s="1"/>
      <c r="FI4632" s="1"/>
      <c r="FJ4632" s="1"/>
    </row>
    <row r="4633" spans="1:166" x14ac:dyDescent="0.15">
      <c r="A4633" s="65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8"/>
      <c r="M4633" s="12"/>
      <c r="N4633" s="12"/>
      <c r="O4633" s="18"/>
      <c r="P4633" s="14"/>
      <c r="Q4633" s="27"/>
      <c r="R4633" s="14"/>
      <c r="S4633" s="4"/>
      <c r="T4633" s="5"/>
      <c r="U4633" s="10"/>
      <c r="V4633" s="10"/>
      <c r="W4633" s="10"/>
      <c r="X4633" s="50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0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  <c r="EY4633" s="1"/>
      <c r="EZ4633" s="1"/>
      <c r="FA4633" s="1"/>
      <c r="FB4633" s="1"/>
      <c r="FC4633" s="1"/>
      <c r="FD4633" s="1"/>
      <c r="FE4633" s="1"/>
      <c r="FF4633" s="1"/>
      <c r="FG4633" s="1"/>
      <c r="FH4633" s="1"/>
      <c r="FI4633" s="1"/>
      <c r="FJ4633" s="1"/>
    </row>
    <row r="4634" spans="1:166" x14ac:dyDescent="0.15">
      <c r="A4634" s="65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8"/>
      <c r="M4634" s="12"/>
      <c r="N4634" s="12"/>
      <c r="O4634" s="18"/>
      <c r="P4634" s="14"/>
      <c r="Q4634" s="27"/>
      <c r="R4634" s="14"/>
      <c r="S4634" s="4"/>
      <c r="T4634" s="5"/>
      <c r="U4634" s="10"/>
      <c r="V4634" s="10"/>
      <c r="W4634" s="10"/>
      <c r="X4634" s="50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0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  <c r="EY4634" s="1"/>
      <c r="EZ4634" s="1"/>
      <c r="FA4634" s="1"/>
      <c r="FB4634" s="1"/>
      <c r="FC4634" s="1"/>
      <c r="FD4634" s="1"/>
      <c r="FE4634" s="1"/>
      <c r="FF4634" s="1"/>
      <c r="FG4634" s="1"/>
      <c r="FH4634" s="1"/>
      <c r="FI4634" s="1"/>
      <c r="FJ4634" s="1"/>
    </row>
    <row r="4635" spans="1:166" x14ac:dyDescent="0.15">
      <c r="A4635" s="65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8"/>
      <c r="M4635" s="12"/>
      <c r="N4635" s="12"/>
      <c r="O4635" s="18"/>
      <c r="P4635" s="14"/>
      <c r="Q4635" s="27"/>
      <c r="R4635" s="14"/>
      <c r="S4635" s="4"/>
      <c r="T4635" s="5"/>
      <c r="U4635" s="10"/>
      <c r="V4635" s="10"/>
      <c r="W4635" s="10"/>
      <c r="X4635" s="50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0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  <c r="EY4635" s="1"/>
      <c r="EZ4635" s="1"/>
      <c r="FA4635" s="1"/>
      <c r="FB4635" s="1"/>
      <c r="FC4635" s="1"/>
      <c r="FD4635" s="1"/>
      <c r="FE4635" s="1"/>
      <c r="FF4635" s="1"/>
      <c r="FG4635" s="1"/>
      <c r="FH4635" s="1"/>
      <c r="FI4635" s="1"/>
      <c r="FJ4635" s="1"/>
    </row>
    <row r="4636" spans="1:166" x14ac:dyDescent="0.15">
      <c r="A4636" s="65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8"/>
      <c r="M4636" s="12"/>
      <c r="N4636" s="12"/>
      <c r="O4636" s="18"/>
      <c r="P4636" s="14"/>
      <c r="Q4636" s="27"/>
      <c r="R4636" s="14"/>
      <c r="S4636" s="4"/>
      <c r="T4636" s="5"/>
      <c r="U4636" s="10"/>
      <c r="V4636" s="10"/>
      <c r="W4636" s="10"/>
      <c r="X4636" s="50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0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  <c r="EY4636" s="1"/>
      <c r="EZ4636" s="1"/>
      <c r="FA4636" s="1"/>
      <c r="FB4636" s="1"/>
      <c r="FC4636" s="1"/>
      <c r="FD4636" s="1"/>
      <c r="FE4636" s="1"/>
      <c r="FF4636" s="1"/>
      <c r="FG4636" s="1"/>
      <c r="FH4636" s="1"/>
      <c r="FI4636" s="1"/>
      <c r="FJ4636" s="1"/>
    </row>
    <row r="4637" spans="1:166" x14ac:dyDescent="0.15">
      <c r="A4637" s="65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8"/>
      <c r="M4637" s="12"/>
      <c r="N4637" s="12"/>
      <c r="O4637" s="18"/>
      <c r="P4637" s="14"/>
      <c r="Q4637" s="27"/>
      <c r="R4637" s="14"/>
      <c r="S4637" s="4"/>
      <c r="T4637" s="5"/>
      <c r="U4637" s="10"/>
      <c r="V4637" s="10"/>
      <c r="W4637" s="10"/>
      <c r="X4637" s="50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0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  <c r="EY4637" s="1"/>
      <c r="EZ4637" s="1"/>
      <c r="FA4637" s="1"/>
      <c r="FB4637" s="1"/>
      <c r="FC4637" s="1"/>
      <c r="FD4637" s="1"/>
      <c r="FE4637" s="1"/>
      <c r="FF4637" s="1"/>
      <c r="FG4637" s="1"/>
      <c r="FH4637" s="1"/>
      <c r="FI4637" s="1"/>
      <c r="FJ4637" s="1"/>
    </row>
    <row r="4638" spans="1:166" x14ac:dyDescent="0.15">
      <c r="A4638" s="65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8"/>
      <c r="M4638" s="12"/>
      <c r="N4638" s="12"/>
      <c r="O4638" s="18"/>
      <c r="P4638" s="14"/>
      <c r="Q4638" s="27"/>
      <c r="R4638" s="14"/>
      <c r="S4638" s="4"/>
      <c r="T4638" s="5"/>
      <c r="U4638" s="10"/>
      <c r="V4638" s="10"/>
      <c r="W4638" s="10"/>
      <c r="X4638" s="50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0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  <c r="EY4638" s="1"/>
      <c r="EZ4638" s="1"/>
      <c r="FA4638" s="1"/>
      <c r="FB4638" s="1"/>
      <c r="FC4638" s="1"/>
      <c r="FD4638" s="1"/>
      <c r="FE4638" s="1"/>
      <c r="FF4638" s="1"/>
      <c r="FG4638" s="1"/>
      <c r="FH4638" s="1"/>
      <c r="FI4638" s="1"/>
      <c r="FJ4638" s="1"/>
    </row>
    <row r="4639" spans="1:166" x14ac:dyDescent="0.15">
      <c r="A4639" s="65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8"/>
      <c r="M4639" s="12"/>
      <c r="N4639" s="12"/>
      <c r="O4639" s="18"/>
      <c r="P4639" s="14"/>
      <c r="Q4639" s="27"/>
      <c r="R4639" s="14"/>
      <c r="S4639" s="4"/>
      <c r="T4639" s="5"/>
      <c r="U4639" s="10"/>
      <c r="V4639" s="10"/>
      <c r="W4639" s="10"/>
      <c r="X4639" s="50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0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  <c r="EY4639" s="1"/>
      <c r="EZ4639" s="1"/>
      <c r="FA4639" s="1"/>
      <c r="FB4639" s="1"/>
      <c r="FC4639" s="1"/>
      <c r="FD4639" s="1"/>
      <c r="FE4639" s="1"/>
      <c r="FF4639" s="1"/>
      <c r="FG4639" s="1"/>
      <c r="FH4639" s="1"/>
      <c r="FI4639" s="1"/>
      <c r="FJ4639" s="1"/>
    </row>
    <row r="4640" spans="1:166" x14ac:dyDescent="0.15">
      <c r="A4640" s="65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8"/>
      <c r="M4640" s="12"/>
      <c r="N4640" s="12"/>
      <c r="O4640" s="18"/>
      <c r="P4640" s="14"/>
      <c r="Q4640" s="27"/>
      <c r="R4640" s="14"/>
      <c r="S4640" s="4"/>
      <c r="T4640" s="5"/>
      <c r="U4640" s="10"/>
      <c r="V4640" s="10"/>
      <c r="W4640" s="10"/>
      <c r="X4640" s="50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0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  <c r="EY4640" s="1"/>
      <c r="EZ4640" s="1"/>
      <c r="FA4640" s="1"/>
      <c r="FB4640" s="1"/>
      <c r="FC4640" s="1"/>
      <c r="FD4640" s="1"/>
      <c r="FE4640" s="1"/>
      <c r="FF4640" s="1"/>
      <c r="FG4640" s="1"/>
      <c r="FH4640" s="1"/>
      <c r="FI4640" s="1"/>
      <c r="FJ4640" s="1"/>
    </row>
    <row r="4641" spans="1:166" x14ac:dyDescent="0.15">
      <c r="A4641" s="65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8"/>
      <c r="M4641" s="12"/>
      <c r="N4641" s="12"/>
      <c r="O4641" s="18"/>
      <c r="P4641" s="14"/>
      <c r="Q4641" s="27"/>
      <c r="R4641" s="14"/>
      <c r="S4641" s="4"/>
      <c r="T4641" s="5"/>
      <c r="U4641" s="10"/>
      <c r="V4641" s="10"/>
      <c r="W4641" s="10"/>
      <c r="X4641" s="50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0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  <c r="EY4641" s="1"/>
      <c r="EZ4641" s="1"/>
      <c r="FA4641" s="1"/>
      <c r="FB4641" s="1"/>
      <c r="FC4641" s="1"/>
      <c r="FD4641" s="1"/>
      <c r="FE4641" s="1"/>
      <c r="FF4641" s="1"/>
      <c r="FG4641" s="1"/>
      <c r="FH4641" s="1"/>
      <c r="FI4641" s="1"/>
      <c r="FJ4641" s="1"/>
    </row>
    <row r="4642" spans="1:166" x14ac:dyDescent="0.15">
      <c r="A4642" s="65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8"/>
      <c r="M4642" s="12"/>
      <c r="N4642" s="12"/>
      <c r="O4642" s="18"/>
      <c r="P4642" s="14"/>
      <c r="Q4642" s="27"/>
      <c r="R4642" s="14"/>
      <c r="S4642" s="4"/>
      <c r="T4642" s="5"/>
      <c r="U4642" s="10"/>
      <c r="V4642" s="10"/>
      <c r="W4642" s="10"/>
      <c r="X4642" s="50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0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  <c r="EY4642" s="1"/>
      <c r="EZ4642" s="1"/>
      <c r="FA4642" s="1"/>
      <c r="FB4642" s="1"/>
      <c r="FC4642" s="1"/>
      <c r="FD4642" s="1"/>
      <c r="FE4642" s="1"/>
      <c r="FF4642" s="1"/>
      <c r="FG4642" s="1"/>
      <c r="FH4642" s="1"/>
      <c r="FI4642" s="1"/>
      <c r="FJ4642" s="1"/>
    </row>
    <row r="4643" spans="1:166" x14ac:dyDescent="0.15">
      <c r="A4643" s="65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8"/>
      <c r="M4643" s="12"/>
      <c r="N4643" s="12"/>
      <c r="O4643" s="18"/>
      <c r="P4643" s="14"/>
      <c r="Q4643" s="27"/>
      <c r="R4643" s="14"/>
      <c r="S4643" s="4"/>
      <c r="T4643" s="5"/>
      <c r="U4643" s="10"/>
      <c r="V4643" s="10"/>
      <c r="W4643" s="10"/>
      <c r="X4643" s="50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0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  <c r="EY4643" s="1"/>
      <c r="EZ4643" s="1"/>
      <c r="FA4643" s="1"/>
      <c r="FB4643" s="1"/>
      <c r="FC4643" s="1"/>
      <c r="FD4643" s="1"/>
      <c r="FE4643" s="1"/>
      <c r="FF4643" s="1"/>
      <c r="FG4643" s="1"/>
      <c r="FH4643" s="1"/>
      <c r="FI4643" s="1"/>
      <c r="FJ4643" s="1"/>
    </row>
    <row r="4644" spans="1:166" x14ac:dyDescent="0.15">
      <c r="A4644" s="65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8"/>
      <c r="M4644" s="12"/>
      <c r="N4644" s="12"/>
      <c r="O4644" s="18"/>
      <c r="P4644" s="14"/>
      <c r="Q4644" s="27"/>
      <c r="R4644" s="14"/>
      <c r="S4644" s="4"/>
      <c r="T4644" s="5"/>
      <c r="U4644" s="10"/>
      <c r="V4644" s="10"/>
      <c r="W4644" s="10"/>
      <c r="X4644" s="50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0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  <c r="EY4644" s="1"/>
      <c r="EZ4644" s="1"/>
      <c r="FA4644" s="1"/>
      <c r="FB4644" s="1"/>
      <c r="FC4644" s="1"/>
      <c r="FD4644" s="1"/>
      <c r="FE4644" s="1"/>
      <c r="FF4644" s="1"/>
      <c r="FG4644" s="1"/>
      <c r="FH4644" s="1"/>
      <c r="FI4644" s="1"/>
      <c r="FJ4644" s="1"/>
    </row>
    <row r="4645" spans="1:166" x14ac:dyDescent="0.15">
      <c r="A4645" s="65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8"/>
      <c r="M4645" s="12"/>
      <c r="N4645" s="12"/>
      <c r="O4645" s="18"/>
      <c r="P4645" s="14"/>
      <c r="Q4645" s="27"/>
      <c r="R4645" s="14"/>
      <c r="S4645" s="4"/>
      <c r="T4645" s="5"/>
      <c r="U4645" s="10"/>
      <c r="V4645" s="10"/>
      <c r="W4645" s="10"/>
      <c r="X4645" s="50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0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  <c r="EY4645" s="1"/>
      <c r="EZ4645" s="1"/>
      <c r="FA4645" s="1"/>
      <c r="FB4645" s="1"/>
      <c r="FC4645" s="1"/>
      <c r="FD4645" s="1"/>
      <c r="FE4645" s="1"/>
      <c r="FF4645" s="1"/>
      <c r="FG4645" s="1"/>
      <c r="FH4645" s="1"/>
      <c r="FI4645" s="1"/>
      <c r="FJ4645" s="1"/>
    </row>
    <row r="4646" spans="1:166" x14ac:dyDescent="0.15">
      <c r="A4646" s="65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8"/>
      <c r="M4646" s="12"/>
      <c r="N4646" s="12"/>
      <c r="O4646" s="18"/>
      <c r="P4646" s="14"/>
      <c r="Q4646" s="27"/>
      <c r="R4646" s="14"/>
      <c r="S4646" s="4"/>
      <c r="T4646" s="5"/>
      <c r="U4646" s="10"/>
      <c r="V4646" s="10"/>
      <c r="W4646" s="10"/>
      <c r="X4646" s="50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0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  <c r="EY4646" s="1"/>
      <c r="EZ4646" s="1"/>
      <c r="FA4646" s="1"/>
      <c r="FB4646" s="1"/>
      <c r="FC4646" s="1"/>
      <c r="FD4646" s="1"/>
      <c r="FE4646" s="1"/>
      <c r="FF4646" s="1"/>
      <c r="FG4646" s="1"/>
      <c r="FH4646" s="1"/>
      <c r="FI4646" s="1"/>
      <c r="FJ4646" s="1"/>
    </row>
    <row r="4647" spans="1:166" x14ac:dyDescent="0.15">
      <c r="A4647" s="65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8"/>
      <c r="M4647" s="12"/>
      <c r="N4647" s="12"/>
      <c r="O4647" s="18"/>
      <c r="P4647" s="14"/>
      <c r="Q4647" s="27"/>
      <c r="R4647" s="14"/>
      <c r="S4647" s="4"/>
      <c r="T4647" s="5"/>
      <c r="U4647" s="10"/>
      <c r="V4647" s="10"/>
      <c r="W4647" s="10"/>
      <c r="X4647" s="50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0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  <c r="EY4647" s="1"/>
      <c r="EZ4647" s="1"/>
      <c r="FA4647" s="1"/>
      <c r="FB4647" s="1"/>
      <c r="FC4647" s="1"/>
      <c r="FD4647" s="1"/>
      <c r="FE4647" s="1"/>
      <c r="FF4647" s="1"/>
      <c r="FG4647" s="1"/>
      <c r="FH4647" s="1"/>
      <c r="FI4647" s="1"/>
      <c r="FJ4647" s="1"/>
    </row>
    <row r="4648" spans="1:166" x14ac:dyDescent="0.15">
      <c r="A4648" s="65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8"/>
      <c r="M4648" s="12"/>
      <c r="N4648" s="12"/>
      <c r="O4648" s="18"/>
      <c r="P4648" s="14"/>
      <c r="Q4648" s="27"/>
      <c r="R4648" s="14"/>
      <c r="S4648" s="4"/>
      <c r="T4648" s="5"/>
      <c r="U4648" s="10"/>
      <c r="V4648" s="10"/>
      <c r="W4648" s="10"/>
      <c r="X4648" s="50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0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  <c r="EY4648" s="1"/>
      <c r="EZ4648" s="1"/>
      <c r="FA4648" s="1"/>
      <c r="FB4648" s="1"/>
      <c r="FC4648" s="1"/>
      <c r="FD4648" s="1"/>
      <c r="FE4648" s="1"/>
      <c r="FF4648" s="1"/>
      <c r="FG4648" s="1"/>
      <c r="FH4648" s="1"/>
      <c r="FI4648" s="1"/>
      <c r="FJ4648" s="1"/>
    </row>
    <row r="4649" spans="1:166" x14ac:dyDescent="0.15">
      <c r="A4649" s="65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8"/>
      <c r="M4649" s="12"/>
      <c r="N4649" s="12"/>
      <c r="O4649" s="18"/>
      <c r="P4649" s="14"/>
      <c r="Q4649" s="27"/>
      <c r="R4649" s="14"/>
      <c r="S4649" s="4"/>
      <c r="T4649" s="5"/>
      <c r="U4649" s="10"/>
      <c r="V4649" s="10"/>
      <c r="W4649" s="10"/>
      <c r="X4649" s="50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0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  <c r="EY4649" s="1"/>
      <c r="EZ4649" s="1"/>
      <c r="FA4649" s="1"/>
      <c r="FB4649" s="1"/>
      <c r="FC4649" s="1"/>
      <c r="FD4649" s="1"/>
      <c r="FE4649" s="1"/>
      <c r="FF4649" s="1"/>
      <c r="FG4649" s="1"/>
      <c r="FH4649" s="1"/>
      <c r="FI4649" s="1"/>
      <c r="FJ4649" s="1"/>
    </row>
    <row r="4650" spans="1:166" x14ac:dyDescent="0.15">
      <c r="A4650" s="65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8"/>
      <c r="M4650" s="12"/>
      <c r="N4650" s="12"/>
      <c r="O4650" s="18"/>
      <c r="P4650" s="14"/>
      <c r="Q4650" s="27"/>
      <c r="R4650" s="14"/>
      <c r="S4650" s="4"/>
      <c r="T4650" s="5"/>
      <c r="U4650" s="10"/>
      <c r="V4650" s="10"/>
      <c r="W4650" s="10"/>
      <c r="X4650" s="50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0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  <c r="EY4650" s="1"/>
      <c r="EZ4650" s="1"/>
      <c r="FA4650" s="1"/>
      <c r="FB4650" s="1"/>
      <c r="FC4650" s="1"/>
      <c r="FD4650" s="1"/>
      <c r="FE4650" s="1"/>
      <c r="FF4650" s="1"/>
      <c r="FG4650" s="1"/>
      <c r="FH4650" s="1"/>
      <c r="FI4650" s="1"/>
      <c r="FJ4650" s="1"/>
    </row>
    <row r="4651" spans="1:166" x14ac:dyDescent="0.15">
      <c r="A4651" s="65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8"/>
      <c r="M4651" s="12"/>
      <c r="N4651" s="12"/>
      <c r="O4651" s="18"/>
      <c r="P4651" s="14"/>
      <c r="Q4651" s="27"/>
      <c r="R4651" s="14"/>
      <c r="S4651" s="4"/>
      <c r="T4651" s="5"/>
      <c r="U4651" s="10"/>
      <c r="V4651" s="10"/>
      <c r="W4651" s="10"/>
      <c r="X4651" s="50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0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  <c r="EY4651" s="1"/>
      <c r="EZ4651" s="1"/>
      <c r="FA4651" s="1"/>
      <c r="FB4651" s="1"/>
      <c r="FC4651" s="1"/>
      <c r="FD4651" s="1"/>
      <c r="FE4651" s="1"/>
      <c r="FF4651" s="1"/>
      <c r="FG4651" s="1"/>
      <c r="FH4651" s="1"/>
      <c r="FI4651" s="1"/>
      <c r="FJ4651" s="1"/>
    </row>
    <row r="4652" spans="1:166" x14ac:dyDescent="0.15">
      <c r="A4652" s="65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8"/>
      <c r="M4652" s="12"/>
      <c r="N4652" s="12"/>
      <c r="O4652" s="18"/>
      <c r="P4652" s="14"/>
      <c r="Q4652" s="27"/>
      <c r="R4652" s="14"/>
      <c r="S4652" s="4"/>
      <c r="T4652" s="5"/>
      <c r="U4652" s="10"/>
      <c r="V4652" s="10"/>
      <c r="W4652" s="10"/>
      <c r="X4652" s="50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0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  <c r="EY4652" s="1"/>
      <c r="EZ4652" s="1"/>
      <c r="FA4652" s="1"/>
      <c r="FB4652" s="1"/>
      <c r="FC4652" s="1"/>
      <c r="FD4652" s="1"/>
      <c r="FE4652" s="1"/>
      <c r="FF4652" s="1"/>
      <c r="FG4652" s="1"/>
      <c r="FH4652" s="1"/>
      <c r="FI4652" s="1"/>
      <c r="FJ4652" s="1"/>
    </row>
    <row r="4653" spans="1:166" x14ac:dyDescent="0.15">
      <c r="A4653" s="65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8"/>
      <c r="M4653" s="12"/>
      <c r="N4653" s="12"/>
      <c r="O4653" s="18"/>
      <c r="P4653" s="14"/>
      <c r="Q4653" s="27"/>
      <c r="R4653" s="14"/>
      <c r="S4653" s="4"/>
      <c r="T4653" s="5"/>
      <c r="U4653" s="10"/>
      <c r="V4653" s="10"/>
      <c r="W4653" s="10"/>
      <c r="X4653" s="50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0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  <c r="EY4653" s="1"/>
      <c r="EZ4653" s="1"/>
      <c r="FA4653" s="1"/>
      <c r="FB4653" s="1"/>
      <c r="FC4653" s="1"/>
      <c r="FD4653" s="1"/>
      <c r="FE4653" s="1"/>
      <c r="FF4653" s="1"/>
      <c r="FG4653" s="1"/>
      <c r="FH4653" s="1"/>
      <c r="FI4653" s="1"/>
      <c r="FJ4653" s="1"/>
    </row>
    <row r="4654" spans="1:166" x14ac:dyDescent="0.15">
      <c r="A4654" s="65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8"/>
      <c r="M4654" s="12"/>
      <c r="N4654" s="12"/>
      <c r="O4654" s="18"/>
      <c r="P4654" s="14"/>
      <c r="Q4654" s="27"/>
      <c r="R4654" s="14"/>
      <c r="S4654" s="4"/>
      <c r="T4654" s="5"/>
      <c r="U4654" s="10"/>
      <c r="V4654" s="10"/>
      <c r="W4654" s="10"/>
      <c r="X4654" s="50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0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  <c r="EY4654" s="1"/>
      <c r="EZ4654" s="1"/>
      <c r="FA4654" s="1"/>
      <c r="FB4654" s="1"/>
      <c r="FC4654" s="1"/>
      <c r="FD4654" s="1"/>
      <c r="FE4654" s="1"/>
      <c r="FF4654" s="1"/>
      <c r="FG4654" s="1"/>
      <c r="FH4654" s="1"/>
      <c r="FI4654" s="1"/>
      <c r="FJ4654" s="1"/>
    </row>
    <row r="4655" spans="1:166" x14ac:dyDescent="0.15">
      <c r="A4655" s="65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8"/>
      <c r="M4655" s="12"/>
      <c r="N4655" s="12"/>
      <c r="O4655" s="18"/>
      <c r="P4655" s="14"/>
      <c r="Q4655" s="27"/>
      <c r="R4655" s="14"/>
      <c r="S4655" s="4"/>
      <c r="T4655" s="5"/>
      <c r="U4655" s="10"/>
      <c r="V4655" s="10"/>
      <c r="W4655" s="10"/>
      <c r="X4655" s="50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0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  <c r="EY4655" s="1"/>
      <c r="EZ4655" s="1"/>
      <c r="FA4655" s="1"/>
      <c r="FB4655" s="1"/>
      <c r="FC4655" s="1"/>
      <c r="FD4655" s="1"/>
      <c r="FE4655" s="1"/>
      <c r="FF4655" s="1"/>
      <c r="FG4655" s="1"/>
      <c r="FH4655" s="1"/>
      <c r="FI4655" s="1"/>
      <c r="FJ4655" s="1"/>
    </row>
    <row r="4656" spans="1:166" x14ac:dyDescent="0.15">
      <c r="A4656" s="65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8"/>
      <c r="M4656" s="12"/>
      <c r="N4656" s="12"/>
      <c r="O4656" s="18"/>
      <c r="P4656" s="14"/>
      <c r="Q4656" s="27"/>
      <c r="R4656" s="14"/>
      <c r="S4656" s="4"/>
      <c r="T4656" s="5"/>
      <c r="U4656" s="10"/>
      <c r="V4656" s="10"/>
      <c r="W4656" s="10"/>
      <c r="X4656" s="50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0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  <c r="EY4656" s="1"/>
      <c r="EZ4656" s="1"/>
      <c r="FA4656" s="1"/>
      <c r="FB4656" s="1"/>
      <c r="FC4656" s="1"/>
      <c r="FD4656" s="1"/>
      <c r="FE4656" s="1"/>
      <c r="FF4656" s="1"/>
      <c r="FG4656" s="1"/>
      <c r="FH4656" s="1"/>
      <c r="FI4656" s="1"/>
      <c r="FJ4656" s="1"/>
    </row>
    <row r="4657" spans="1:166" x14ac:dyDescent="0.15">
      <c r="A4657" s="65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8"/>
      <c r="M4657" s="12"/>
      <c r="N4657" s="12"/>
      <c r="O4657" s="18"/>
      <c r="P4657" s="14"/>
      <c r="Q4657" s="27"/>
      <c r="R4657" s="14"/>
      <c r="S4657" s="4"/>
      <c r="T4657" s="5"/>
      <c r="U4657" s="10"/>
      <c r="V4657" s="10"/>
      <c r="W4657" s="10"/>
      <c r="X4657" s="50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0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  <c r="EY4657" s="1"/>
      <c r="EZ4657" s="1"/>
      <c r="FA4657" s="1"/>
      <c r="FB4657" s="1"/>
      <c r="FC4657" s="1"/>
      <c r="FD4657" s="1"/>
      <c r="FE4657" s="1"/>
      <c r="FF4657" s="1"/>
      <c r="FG4657" s="1"/>
      <c r="FH4657" s="1"/>
      <c r="FI4657" s="1"/>
      <c r="FJ4657" s="1"/>
    </row>
    <row r="4658" spans="1:166" x14ac:dyDescent="0.15">
      <c r="A4658" s="65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8"/>
      <c r="M4658" s="12"/>
      <c r="N4658" s="12"/>
      <c r="O4658" s="18"/>
      <c r="P4658" s="14"/>
      <c r="Q4658" s="27"/>
      <c r="R4658" s="14"/>
      <c r="S4658" s="4"/>
      <c r="T4658" s="5"/>
      <c r="U4658" s="10"/>
      <c r="V4658" s="10"/>
      <c r="W4658" s="10"/>
      <c r="X4658" s="50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0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  <c r="EY4658" s="1"/>
      <c r="EZ4658" s="1"/>
      <c r="FA4658" s="1"/>
      <c r="FB4658" s="1"/>
      <c r="FC4658" s="1"/>
      <c r="FD4658" s="1"/>
      <c r="FE4658" s="1"/>
      <c r="FF4658" s="1"/>
      <c r="FG4658" s="1"/>
      <c r="FH4658" s="1"/>
      <c r="FI4658" s="1"/>
      <c r="FJ4658" s="1"/>
    </row>
    <row r="4659" spans="1:166" x14ac:dyDescent="0.15">
      <c r="A4659" s="65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8"/>
      <c r="M4659" s="12"/>
      <c r="N4659" s="12"/>
      <c r="O4659" s="18"/>
      <c r="P4659" s="14"/>
      <c r="Q4659" s="27"/>
      <c r="R4659" s="14"/>
      <c r="S4659" s="4"/>
      <c r="T4659" s="5"/>
      <c r="U4659" s="10"/>
      <c r="V4659" s="10"/>
      <c r="W4659" s="10"/>
      <c r="X4659" s="50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0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  <c r="EY4659" s="1"/>
      <c r="EZ4659" s="1"/>
      <c r="FA4659" s="1"/>
      <c r="FB4659" s="1"/>
      <c r="FC4659" s="1"/>
      <c r="FD4659" s="1"/>
      <c r="FE4659" s="1"/>
      <c r="FF4659" s="1"/>
      <c r="FG4659" s="1"/>
      <c r="FH4659" s="1"/>
      <c r="FI4659" s="1"/>
      <c r="FJ4659" s="1"/>
    </row>
    <row r="4660" spans="1:166" x14ac:dyDescent="0.15">
      <c r="A4660" s="65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8"/>
      <c r="M4660" s="12"/>
      <c r="N4660" s="12"/>
      <c r="O4660" s="18"/>
      <c r="P4660" s="14"/>
      <c r="Q4660" s="27"/>
      <c r="R4660" s="14"/>
      <c r="S4660" s="4"/>
      <c r="T4660" s="5"/>
      <c r="U4660" s="10"/>
      <c r="V4660" s="10"/>
      <c r="W4660" s="10"/>
      <c r="X4660" s="50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0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  <c r="EY4660" s="1"/>
      <c r="EZ4660" s="1"/>
      <c r="FA4660" s="1"/>
      <c r="FB4660" s="1"/>
      <c r="FC4660" s="1"/>
      <c r="FD4660" s="1"/>
      <c r="FE4660" s="1"/>
      <c r="FF4660" s="1"/>
      <c r="FG4660" s="1"/>
      <c r="FH4660" s="1"/>
      <c r="FI4660" s="1"/>
      <c r="FJ4660" s="1"/>
    </row>
    <row r="4661" spans="1:166" x14ac:dyDescent="0.15">
      <c r="A4661" s="65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8"/>
      <c r="M4661" s="12"/>
      <c r="N4661" s="12"/>
      <c r="O4661" s="18"/>
      <c r="P4661" s="14"/>
      <c r="Q4661" s="27"/>
      <c r="R4661" s="14"/>
      <c r="S4661" s="4"/>
      <c r="T4661" s="5"/>
      <c r="U4661" s="10"/>
      <c r="V4661" s="10"/>
      <c r="W4661" s="10"/>
      <c r="X4661" s="50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0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  <c r="EY4661" s="1"/>
      <c r="EZ4661" s="1"/>
      <c r="FA4661" s="1"/>
      <c r="FB4661" s="1"/>
      <c r="FC4661" s="1"/>
      <c r="FD4661" s="1"/>
      <c r="FE4661" s="1"/>
      <c r="FF4661" s="1"/>
      <c r="FG4661" s="1"/>
      <c r="FH4661" s="1"/>
      <c r="FI4661" s="1"/>
      <c r="FJ4661" s="1"/>
    </row>
    <row r="4662" spans="1:166" x14ac:dyDescent="0.15">
      <c r="A4662" s="65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8"/>
      <c r="M4662" s="12"/>
      <c r="N4662" s="12"/>
      <c r="O4662" s="18"/>
      <c r="P4662" s="14"/>
      <c r="Q4662" s="27"/>
      <c r="R4662" s="14"/>
      <c r="S4662" s="4"/>
      <c r="T4662" s="5"/>
      <c r="U4662" s="10"/>
      <c r="V4662" s="10"/>
      <c r="W4662" s="10"/>
      <c r="X4662" s="50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0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  <c r="EY4662" s="1"/>
      <c r="EZ4662" s="1"/>
      <c r="FA4662" s="1"/>
      <c r="FB4662" s="1"/>
      <c r="FC4662" s="1"/>
      <c r="FD4662" s="1"/>
      <c r="FE4662" s="1"/>
      <c r="FF4662" s="1"/>
      <c r="FG4662" s="1"/>
      <c r="FH4662" s="1"/>
      <c r="FI4662" s="1"/>
      <c r="FJ4662" s="1"/>
    </row>
    <row r="4663" spans="1:166" x14ac:dyDescent="0.15">
      <c r="A4663" s="65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8"/>
      <c r="M4663" s="12"/>
      <c r="N4663" s="12"/>
      <c r="O4663" s="18"/>
      <c r="P4663" s="14"/>
      <c r="Q4663" s="27"/>
      <c r="R4663" s="14"/>
      <c r="S4663" s="4"/>
      <c r="T4663" s="5"/>
      <c r="U4663" s="10"/>
      <c r="V4663" s="10"/>
      <c r="W4663" s="10"/>
      <c r="X4663" s="50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0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  <c r="EY4663" s="1"/>
      <c r="EZ4663" s="1"/>
      <c r="FA4663" s="1"/>
      <c r="FB4663" s="1"/>
      <c r="FC4663" s="1"/>
      <c r="FD4663" s="1"/>
      <c r="FE4663" s="1"/>
      <c r="FF4663" s="1"/>
      <c r="FG4663" s="1"/>
      <c r="FH4663" s="1"/>
      <c r="FI4663" s="1"/>
      <c r="FJ4663" s="1"/>
    </row>
    <row r="4664" spans="1:166" x14ac:dyDescent="0.15">
      <c r="A4664" s="65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8"/>
      <c r="M4664" s="12"/>
      <c r="N4664" s="12"/>
      <c r="O4664" s="18"/>
      <c r="P4664" s="14"/>
      <c r="Q4664" s="27"/>
      <c r="R4664" s="14"/>
      <c r="S4664" s="4"/>
      <c r="T4664" s="5"/>
      <c r="U4664" s="10"/>
      <c r="V4664" s="10"/>
      <c r="W4664" s="10"/>
      <c r="X4664" s="50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0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  <c r="EY4664" s="1"/>
      <c r="EZ4664" s="1"/>
      <c r="FA4664" s="1"/>
      <c r="FB4664" s="1"/>
      <c r="FC4664" s="1"/>
      <c r="FD4664" s="1"/>
      <c r="FE4664" s="1"/>
      <c r="FF4664" s="1"/>
      <c r="FG4664" s="1"/>
      <c r="FH4664" s="1"/>
      <c r="FI4664" s="1"/>
      <c r="FJ4664" s="1"/>
    </row>
    <row r="4665" spans="1:166" x14ac:dyDescent="0.15">
      <c r="A4665" s="65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8"/>
      <c r="M4665" s="12"/>
      <c r="N4665" s="12"/>
      <c r="O4665" s="18"/>
      <c r="P4665" s="14"/>
      <c r="Q4665" s="27"/>
      <c r="R4665" s="14"/>
      <c r="S4665" s="4"/>
      <c r="T4665" s="5"/>
      <c r="U4665" s="10"/>
      <c r="V4665" s="10"/>
      <c r="W4665" s="10"/>
      <c r="X4665" s="50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0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  <c r="EY4665" s="1"/>
      <c r="EZ4665" s="1"/>
      <c r="FA4665" s="1"/>
      <c r="FB4665" s="1"/>
      <c r="FC4665" s="1"/>
      <c r="FD4665" s="1"/>
      <c r="FE4665" s="1"/>
      <c r="FF4665" s="1"/>
      <c r="FG4665" s="1"/>
      <c r="FH4665" s="1"/>
      <c r="FI4665" s="1"/>
      <c r="FJ4665" s="1"/>
    </row>
    <row r="4666" spans="1:166" x14ac:dyDescent="0.15">
      <c r="A4666" s="65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8"/>
      <c r="M4666" s="12"/>
      <c r="N4666" s="12"/>
      <c r="O4666" s="18"/>
      <c r="P4666" s="14"/>
      <c r="Q4666" s="27"/>
      <c r="R4666" s="14"/>
      <c r="S4666" s="4"/>
      <c r="T4666" s="5"/>
      <c r="U4666" s="10"/>
      <c r="V4666" s="10"/>
      <c r="W4666" s="10"/>
      <c r="X4666" s="50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0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  <c r="EY4666" s="1"/>
      <c r="EZ4666" s="1"/>
      <c r="FA4666" s="1"/>
      <c r="FB4666" s="1"/>
      <c r="FC4666" s="1"/>
      <c r="FD4666" s="1"/>
      <c r="FE4666" s="1"/>
      <c r="FF4666" s="1"/>
      <c r="FG4666" s="1"/>
      <c r="FH4666" s="1"/>
      <c r="FI4666" s="1"/>
      <c r="FJ4666" s="1"/>
    </row>
    <row r="4667" spans="1:166" x14ac:dyDescent="0.15">
      <c r="A4667" s="65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8"/>
      <c r="M4667" s="12"/>
      <c r="N4667" s="12"/>
      <c r="O4667" s="18"/>
      <c r="P4667" s="14"/>
      <c r="Q4667" s="27"/>
      <c r="R4667" s="14"/>
      <c r="S4667" s="4"/>
      <c r="T4667" s="5"/>
      <c r="U4667" s="10"/>
      <c r="V4667" s="10"/>
      <c r="W4667" s="10"/>
      <c r="X4667" s="50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0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  <c r="EY4667" s="1"/>
      <c r="EZ4667" s="1"/>
      <c r="FA4667" s="1"/>
      <c r="FB4667" s="1"/>
      <c r="FC4667" s="1"/>
      <c r="FD4667" s="1"/>
      <c r="FE4667" s="1"/>
      <c r="FF4667" s="1"/>
      <c r="FG4667" s="1"/>
      <c r="FH4667" s="1"/>
      <c r="FI4667" s="1"/>
      <c r="FJ4667" s="1"/>
    </row>
    <row r="4668" spans="1:166" x14ac:dyDescent="0.15">
      <c r="A4668" s="65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8"/>
      <c r="M4668" s="12"/>
      <c r="N4668" s="12"/>
      <c r="O4668" s="18"/>
      <c r="P4668" s="14"/>
      <c r="Q4668" s="27"/>
      <c r="R4668" s="14"/>
      <c r="S4668" s="4"/>
      <c r="T4668" s="5"/>
      <c r="U4668" s="10"/>
      <c r="V4668" s="10"/>
      <c r="W4668" s="10"/>
      <c r="X4668" s="50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0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  <c r="EY4668" s="1"/>
      <c r="EZ4668" s="1"/>
      <c r="FA4668" s="1"/>
      <c r="FB4668" s="1"/>
      <c r="FC4668" s="1"/>
      <c r="FD4668" s="1"/>
      <c r="FE4668" s="1"/>
      <c r="FF4668" s="1"/>
      <c r="FG4668" s="1"/>
      <c r="FH4668" s="1"/>
      <c r="FI4668" s="1"/>
      <c r="FJ4668" s="1"/>
    </row>
    <row r="4669" spans="1:166" x14ac:dyDescent="0.15">
      <c r="A4669" s="65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8"/>
      <c r="M4669" s="12"/>
      <c r="N4669" s="12"/>
      <c r="O4669" s="18"/>
      <c r="P4669" s="14"/>
      <c r="Q4669" s="27"/>
      <c r="R4669" s="14"/>
      <c r="S4669" s="4"/>
      <c r="T4669" s="5"/>
      <c r="U4669" s="10"/>
      <c r="V4669" s="10"/>
      <c r="W4669" s="10"/>
      <c r="X4669" s="50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0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  <c r="EY4669" s="1"/>
      <c r="EZ4669" s="1"/>
      <c r="FA4669" s="1"/>
      <c r="FB4669" s="1"/>
      <c r="FC4669" s="1"/>
      <c r="FD4669" s="1"/>
      <c r="FE4669" s="1"/>
      <c r="FF4669" s="1"/>
      <c r="FG4669" s="1"/>
      <c r="FH4669" s="1"/>
      <c r="FI4669" s="1"/>
      <c r="FJ4669" s="1"/>
    </row>
    <row r="4670" spans="1:166" x14ac:dyDescent="0.15">
      <c r="A4670" s="65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8"/>
      <c r="M4670" s="12"/>
      <c r="N4670" s="12"/>
      <c r="O4670" s="18"/>
      <c r="P4670" s="14"/>
      <c r="Q4670" s="27"/>
      <c r="R4670" s="14"/>
      <c r="S4670" s="4"/>
      <c r="T4670" s="5"/>
      <c r="U4670" s="10"/>
      <c r="V4670" s="10"/>
      <c r="W4670" s="10"/>
      <c r="X4670" s="50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0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  <c r="EY4670" s="1"/>
      <c r="EZ4670" s="1"/>
      <c r="FA4670" s="1"/>
      <c r="FB4670" s="1"/>
      <c r="FC4670" s="1"/>
      <c r="FD4670" s="1"/>
      <c r="FE4670" s="1"/>
      <c r="FF4670" s="1"/>
      <c r="FG4670" s="1"/>
      <c r="FH4670" s="1"/>
      <c r="FI4670" s="1"/>
      <c r="FJ4670" s="1"/>
    </row>
    <row r="4671" spans="1:166" x14ac:dyDescent="0.15">
      <c r="A4671" s="65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8"/>
      <c r="M4671" s="12"/>
      <c r="N4671" s="12"/>
      <c r="O4671" s="18"/>
      <c r="P4671" s="14"/>
      <c r="Q4671" s="27"/>
      <c r="R4671" s="14"/>
      <c r="S4671" s="4"/>
      <c r="T4671" s="5"/>
      <c r="U4671" s="10"/>
      <c r="V4671" s="10"/>
      <c r="W4671" s="10"/>
      <c r="X4671" s="50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0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  <c r="EY4671" s="1"/>
      <c r="EZ4671" s="1"/>
      <c r="FA4671" s="1"/>
      <c r="FB4671" s="1"/>
      <c r="FC4671" s="1"/>
      <c r="FD4671" s="1"/>
      <c r="FE4671" s="1"/>
      <c r="FF4671" s="1"/>
      <c r="FG4671" s="1"/>
      <c r="FH4671" s="1"/>
      <c r="FI4671" s="1"/>
      <c r="FJ4671" s="1"/>
    </row>
    <row r="4672" spans="1:166" x14ac:dyDescent="0.15">
      <c r="A4672" s="65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8"/>
      <c r="M4672" s="12"/>
      <c r="N4672" s="12"/>
      <c r="O4672" s="18"/>
      <c r="P4672" s="14"/>
      <c r="Q4672" s="27"/>
      <c r="R4672" s="14"/>
      <c r="S4672" s="4"/>
      <c r="T4672" s="5"/>
      <c r="U4672" s="10"/>
      <c r="V4672" s="10"/>
      <c r="W4672" s="10"/>
      <c r="X4672" s="50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0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  <c r="EY4672" s="1"/>
      <c r="EZ4672" s="1"/>
      <c r="FA4672" s="1"/>
      <c r="FB4672" s="1"/>
      <c r="FC4672" s="1"/>
      <c r="FD4672" s="1"/>
      <c r="FE4672" s="1"/>
      <c r="FF4672" s="1"/>
      <c r="FG4672" s="1"/>
      <c r="FH4672" s="1"/>
      <c r="FI4672" s="1"/>
      <c r="FJ4672" s="1"/>
    </row>
    <row r="4673" spans="1:166" x14ac:dyDescent="0.15">
      <c r="A4673" s="65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8"/>
      <c r="M4673" s="12"/>
      <c r="N4673" s="12"/>
      <c r="O4673" s="18"/>
      <c r="P4673" s="14"/>
      <c r="Q4673" s="27"/>
      <c r="R4673" s="14"/>
      <c r="S4673" s="4"/>
      <c r="T4673" s="5"/>
      <c r="U4673" s="10"/>
      <c r="V4673" s="10"/>
      <c r="W4673" s="10"/>
      <c r="X4673" s="50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0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  <c r="EY4673" s="1"/>
      <c r="EZ4673" s="1"/>
      <c r="FA4673" s="1"/>
      <c r="FB4673" s="1"/>
      <c r="FC4673" s="1"/>
      <c r="FD4673" s="1"/>
      <c r="FE4673" s="1"/>
      <c r="FF4673" s="1"/>
      <c r="FG4673" s="1"/>
      <c r="FH4673" s="1"/>
      <c r="FI4673" s="1"/>
      <c r="FJ4673" s="1"/>
    </row>
    <row r="4674" spans="1:166" x14ac:dyDescent="0.15">
      <c r="A4674" s="65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8"/>
      <c r="M4674" s="12"/>
      <c r="N4674" s="12"/>
      <c r="O4674" s="18"/>
      <c r="P4674" s="14"/>
      <c r="Q4674" s="27"/>
      <c r="R4674" s="14"/>
      <c r="S4674" s="4"/>
      <c r="T4674" s="5"/>
      <c r="U4674" s="10"/>
      <c r="V4674" s="10"/>
      <c r="W4674" s="10"/>
      <c r="X4674" s="50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0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  <c r="EY4674" s="1"/>
      <c r="EZ4674" s="1"/>
      <c r="FA4674" s="1"/>
      <c r="FB4674" s="1"/>
      <c r="FC4674" s="1"/>
      <c r="FD4674" s="1"/>
      <c r="FE4674" s="1"/>
      <c r="FF4674" s="1"/>
      <c r="FG4674" s="1"/>
      <c r="FH4674" s="1"/>
      <c r="FI4674" s="1"/>
      <c r="FJ4674" s="1"/>
    </row>
    <row r="4675" spans="1:166" x14ac:dyDescent="0.15">
      <c r="A4675" s="65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8"/>
      <c r="M4675" s="12"/>
      <c r="N4675" s="12"/>
      <c r="O4675" s="18"/>
      <c r="P4675" s="14"/>
      <c r="Q4675" s="27"/>
      <c r="R4675" s="14"/>
      <c r="S4675" s="4"/>
      <c r="T4675" s="5"/>
      <c r="U4675" s="10"/>
      <c r="V4675" s="10"/>
      <c r="W4675" s="10"/>
      <c r="X4675" s="50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0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  <c r="EY4675" s="1"/>
      <c r="EZ4675" s="1"/>
      <c r="FA4675" s="1"/>
      <c r="FB4675" s="1"/>
      <c r="FC4675" s="1"/>
      <c r="FD4675" s="1"/>
      <c r="FE4675" s="1"/>
      <c r="FF4675" s="1"/>
      <c r="FG4675" s="1"/>
      <c r="FH4675" s="1"/>
      <c r="FI4675" s="1"/>
      <c r="FJ4675" s="1"/>
    </row>
    <row r="4676" spans="1:166" x14ac:dyDescent="0.15">
      <c r="A4676" s="65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8"/>
      <c r="M4676" s="12"/>
      <c r="N4676" s="12"/>
      <c r="O4676" s="18"/>
      <c r="P4676" s="14"/>
      <c r="Q4676" s="27"/>
      <c r="R4676" s="14"/>
      <c r="S4676" s="4"/>
      <c r="T4676" s="5"/>
      <c r="U4676" s="10"/>
      <c r="V4676" s="10"/>
      <c r="W4676" s="10"/>
      <c r="X4676" s="50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0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  <c r="EY4676" s="1"/>
      <c r="EZ4676" s="1"/>
      <c r="FA4676" s="1"/>
      <c r="FB4676" s="1"/>
      <c r="FC4676" s="1"/>
      <c r="FD4676" s="1"/>
      <c r="FE4676" s="1"/>
      <c r="FF4676" s="1"/>
      <c r="FG4676" s="1"/>
      <c r="FH4676" s="1"/>
      <c r="FI4676" s="1"/>
      <c r="FJ4676" s="1"/>
    </row>
    <row r="4677" spans="1:166" x14ac:dyDescent="0.15">
      <c r="A4677" s="65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8"/>
      <c r="M4677" s="12"/>
      <c r="N4677" s="12"/>
      <c r="O4677" s="18"/>
      <c r="P4677" s="14"/>
      <c r="Q4677" s="27"/>
      <c r="R4677" s="14"/>
      <c r="S4677" s="4"/>
      <c r="T4677" s="5"/>
      <c r="U4677" s="10"/>
      <c r="V4677" s="10"/>
      <c r="W4677" s="10"/>
      <c r="X4677" s="50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0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  <c r="EY4677" s="1"/>
      <c r="EZ4677" s="1"/>
      <c r="FA4677" s="1"/>
      <c r="FB4677" s="1"/>
      <c r="FC4677" s="1"/>
      <c r="FD4677" s="1"/>
      <c r="FE4677" s="1"/>
      <c r="FF4677" s="1"/>
      <c r="FG4677" s="1"/>
      <c r="FH4677" s="1"/>
      <c r="FI4677" s="1"/>
      <c r="FJ4677" s="1"/>
    </row>
    <row r="4678" spans="1:166" x14ac:dyDescent="0.15">
      <c r="A4678" s="65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8"/>
      <c r="M4678" s="12"/>
      <c r="N4678" s="12"/>
      <c r="O4678" s="18"/>
      <c r="P4678" s="14"/>
      <c r="Q4678" s="27"/>
      <c r="R4678" s="14"/>
      <c r="S4678" s="4"/>
      <c r="T4678" s="5"/>
      <c r="U4678" s="10"/>
      <c r="V4678" s="10"/>
      <c r="W4678" s="10"/>
      <c r="X4678" s="50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0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  <c r="EY4678" s="1"/>
      <c r="EZ4678" s="1"/>
      <c r="FA4678" s="1"/>
      <c r="FB4678" s="1"/>
      <c r="FC4678" s="1"/>
      <c r="FD4678" s="1"/>
      <c r="FE4678" s="1"/>
      <c r="FF4678" s="1"/>
      <c r="FG4678" s="1"/>
      <c r="FH4678" s="1"/>
      <c r="FI4678" s="1"/>
      <c r="FJ4678" s="1"/>
    </row>
    <row r="4679" spans="1:166" x14ac:dyDescent="0.15">
      <c r="A4679" s="65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8"/>
      <c r="M4679" s="12"/>
      <c r="N4679" s="12"/>
      <c r="O4679" s="18"/>
      <c r="P4679" s="14"/>
      <c r="Q4679" s="27"/>
      <c r="R4679" s="14"/>
      <c r="S4679" s="4"/>
      <c r="T4679" s="5"/>
      <c r="U4679" s="10"/>
      <c r="V4679" s="10"/>
      <c r="W4679" s="10"/>
      <c r="X4679" s="50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0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  <c r="EY4679" s="1"/>
      <c r="EZ4679" s="1"/>
      <c r="FA4679" s="1"/>
      <c r="FB4679" s="1"/>
      <c r="FC4679" s="1"/>
      <c r="FD4679" s="1"/>
      <c r="FE4679" s="1"/>
      <c r="FF4679" s="1"/>
      <c r="FG4679" s="1"/>
      <c r="FH4679" s="1"/>
      <c r="FI4679" s="1"/>
      <c r="FJ4679" s="1"/>
    </row>
    <row r="4680" spans="1:166" x14ac:dyDescent="0.15">
      <c r="A4680" s="65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8"/>
      <c r="M4680" s="12"/>
      <c r="N4680" s="12"/>
      <c r="O4680" s="18"/>
      <c r="P4680" s="14"/>
      <c r="Q4680" s="27"/>
      <c r="R4680" s="14"/>
      <c r="S4680" s="4"/>
      <c r="T4680" s="5"/>
      <c r="U4680" s="10"/>
      <c r="V4680" s="10"/>
      <c r="W4680" s="10"/>
      <c r="X4680" s="50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0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  <c r="EY4680" s="1"/>
      <c r="EZ4680" s="1"/>
      <c r="FA4680" s="1"/>
      <c r="FB4680" s="1"/>
      <c r="FC4680" s="1"/>
      <c r="FD4680" s="1"/>
      <c r="FE4680" s="1"/>
      <c r="FF4680" s="1"/>
      <c r="FG4680" s="1"/>
      <c r="FH4680" s="1"/>
      <c r="FI4680" s="1"/>
      <c r="FJ4680" s="1"/>
    </row>
    <row r="4681" spans="1:166" x14ac:dyDescent="0.15">
      <c r="A4681" s="65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8"/>
      <c r="M4681" s="12"/>
      <c r="N4681" s="12"/>
      <c r="O4681" s="18"/>
      <c r="P4681" s="14"/>
      <c r="Q4681" s="27"/>
      <c r="R4681" s="14"/>
      <c r="S4681" s="4"/>
      <c r="T4681" s="5"/>
      <c r="U4681" s="10"/>
      <c r="V4681" s="10"/>
      <c r="W4681" s="10"/>
      <c r="X4681" s="50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0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  <c r="EY4681" s="1"/>
      <c r="EZ4681" s="1"/>
      <c r="FA4681" s="1"/>
      <c r="FB4681" s="1"/>
      <c r="FC4681" s="1"/>
      <c r="FD4681" s="1"/>
      <c r="FE4681" s="1"/>
      <c r="FF4681" s="1"/>
      <c r="FG4681" s="1"/>
      <c r="FH4681" s="1"/>
      <c r="FI4681" s="1"/>
      <c r="FJ4681" s="1"/>
    </row>
    <row r="4682" spans="1:166" x14ac:dyDescent="0.15">
      <c r="A4682" s="65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8"/>
      <c r="M4682" s="12"/>
      <c r="N4682" s="12"/>
      <c r="O4682" s="18"/>
      <c r="P4682" s="14"/>
      <c r="Q4682" s="27"/>
      <c r="R4682" s="14"/>
      <c r="S4682" s="4"/>
      <c r="T4682" s="5"/>
      <c r="U4682" s="10"/>
      <c r="V4682" s="10"/>
      <c r="W4682" s="10"/>
      <c r="X4682" s="50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0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  <c r="EY4682" s="1"/>
      <c r="EZ4682" s="1"/>
      <c r="FA4682" s="1"/>
      <c r="FB4682" s="1"/>
      <c r="FC4682" s="1"/>
      <c r="FD4682" s="1"/>
      <c r="FE4682" s="1"/>
      <c r="FF4682" s="1"/>
      <c r="FG4682" s="1"/>
      <c r="FH4682" s="1"/>
      <c r="FI4682" s="1"/>
      <c r="FJ4682" s="1"/>
    </row>
    <row r="4683" spans="1:166" x14ac:dyDescent="0.15">
      <c r="A4683" s="65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8"/>
      <c r="M4683" s="12"/>
      <c r="N4683" s="12"/>
      <c r="O4683" s="18"/>
      <c r="P4683" s="14"/>
      <c r="Q4683" s="27"/>
      <c r="R4683" s="14"/>
      <c r="S4683" s="4"/>
      <c r="T4683" s="5"/>
      <c r="U4683" s="10"/>
      <c r="V4683" s="10"/>
      <c r="W4683" s="10"/>
      <c r="X4683" s="50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0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  <c r="EY4683" s="1"/>
      <c r="EZ4683" s="1"/>
      <c r="FA4683" s="1"/>
      <c r="FB4683" s="1"/>
      <c r="FC4683" s="1"/>
      <c r="FD4683" s="1"/>
      <c r="FE4683" s="1"/>
      <c r="FF4683" s="1"/>
      <c r="FG4683" s="1"/>
      <c r="FH4683" s="1"/>
      <c r="FI4683" s="1"/>
      <c r="FJ4683" s="1"/>
    </row>
    <row r="4684" spans="1:166" x14ac:dyDescent="0.15">
      <c r="A4684" s="65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8"/>
      <c r="M4684" s="12"/>
      <c r="N4684" s="12"/>
      <c r="O4684" s="18"/>
      <c r="P4684" s="14"/>
      <c r="Q4684" s="27"/>
      <c r="R4684" s="14"/>
      <c r="S4684" s="4"/>
      <c r="T4684" s="5"/>
      <c r="U4684" s="10"/>
      <c r="V4684" s="10"/>
      <c r="W4684" s="10"/>
      <c r="X4684" s="50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0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  <c r="EY4684" s="1"/>
      <c r="EZ4684" s="1"/>
      <c r="FA4684" s="1"/>
      <c r="FB4684" s="1"/>
      <c r="FC4684" s="1"/>
      <c r="FD4684" s="1"/>
      <c r="FE4684" s="1"/>
      <c r="FF4684" s="1"/>
      <c r="FG4684" s="1"/>
      <c r="FH4684" s="1"/>
      <c r="FI4684" s="1"/>
      <c r="FJ4684" s="1"/>
    </row>
    <row r="4685" spans="1:166" x14ac:dyDescent="0.15">
      <c r="A4685" s="65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8"/>
      <c r="M4685" s="12"/>
      <c r="N4685" s="12"/>
      <c r="O4685" s="18"/>
      <c r="P4685" s="14"/>
      <c r="Q4685" s="27"/>
      <c r="R4685" s="14"/>
      <c r="S4685" s="4"/>
      <c r="T4685" s="5"/>
      <c r="U4685" s="10"/>
      <c r="V4685" s="10"/>
      <c r="W4685" s="10"/>
      <c r="X4685" s="50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0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  <c r="EY4685" s="1"/>
      <c r="EZ4685" s="1"/>
      <c r="FA4685" s="1"/>
      <c r="FB4685" s="1"/>
      <c r="FC4685" s="1"/>
      <c r="FD4685" s="1"/>
      <c r="FE4685" s="1"/>
      <c r="FF4685" s="1"/>
      <c r="FG4685" s="1"/>
      <c r="FH4685" s="1"/>
      <c r="FI4685" s="1"/>
      <c r="FJ4685" s="1"/>
    </row>
    <row r="4686" spans="1:166" x14ac:dyDescent="0.15">
      <c r="A4686" s="65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8"/>
      <c r="M4686" s="12"/>
      <c r="N4686" s="12"/>
      <c r="O4686" s="18"/>
      <c r="P4686" s="14"/>
      <c r="Q4686" s="27"/>
      <c r="R4686" s="14"/>
      <c r="S4686" s="4"/>
      <c r="T4686" s="5"/>
      <c r="U4686" s="10"/>
      <c r="V4686" s="10"/>
      <c r="W4686" s="10"/>
      <c r="X4686" s="50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0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  <c r="EY4686" s="1"/>
      <c r="EZ4686" s="1"/>
      <c r="FA4686" s="1"/>
      <c r="FB4686" s="1"/>
      <c r="FC4686" s="1"/>
      <c r="FD4686" s="1"/>
      <c r="FE4686" s="1"/>
      <c r="FF4686" s="1"/>
      <c r="FG4686" s="1"/>
      <c r="FH4686" s="1"/>
      <c r="FI4686" s="1"/>
      <c r="FJ4686" s="1"/>
    </row>
    <row r="4687" spans="1:166" x14ac:dyDescent="0.15">
      <c r="A4687" s="65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8"/>
      <c r="M4687" s="12"/>
      <c r="N4687" s="12"/>
      <c r="O4687" s="18"/>
      <c r="P4687" s="14"/>
      <c r="Q4687" s="27"/>
      <c r="R4687" s="14"/>
      <c r="S4687" s="4"/>
      <c r="T4687" s="5"/>
      <c r="U4687" s="10"/>
      <c r="V4687" s="10"/>
      <c r="W4687" s="10"/>
      <c r="X4687" s="50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0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  <c r="EY4687" s="1"/>
      <c r="EZ4687" s="1"/>
      <c r="FA4687" s="1"/>
      <c r="FB4687" s="1"/>
      <c r="FC4687" s="1"/>
      <c r="FD4687" s="1"/>
      <c r="FE4687" s="1"/>
      <c r="FF4687" s="1"/>
      <c r="FG4687" s="1"/>
      <c r="FH4687" s="1"/>
      <c r="FI4687" s="1"/>
      <c r="FJ4687" s="1"/>
    </row>
    <row r="4688" spans="1:166" x14ac:dyDescent="0.15">
      <c r="A4688" s="65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8"/>
      <c r="M4688" s="12"/>
      <c r="N4688" s="12"/>
      <c r="O4688" s="18"/>
      <c r="P4688" s="14"/>
      <c r="Q4688" s="27"/>
      <c r="R4688" s="14"/>
      <c r="S4688" s="4"/>
      <c r="T4688" s="5"/>
      <c r="U4688" s="10"/>
      <c r="V4688" s="10"/>
      <c r="W4688" s="10"/>
      <c r="X4688" s="50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0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  <c r="EY4688" s="1"/>
      <c r="EZ4688" s="1"/>
      <c r="FA4688" s="1"/>
      <c r="FB4688" s="1"/>
      <c r="FC4688" s="1"/>
      <c r="FD4688" s="1"/>
      <c r="FE4688" s="1"/>
      <c r="FF4688" s="1"/>
      <c r="FG4688" s="1"/>
      <c r="FH4688" s="1"/>
      <c r="FI4688" s="1"/>
      <c r="FJ4688" s="1"/>
    </row>
    <row r="4689" spans="1:166" x14ac:dyDescent="0.15">
      <c r="A4689" s="65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8"/>
      <c r="M4689" s="12"/>
      <c r="N4689" s="12"/>
      <c r="O4689" s="18"/>
      <c r="P4689" s="14"/>
      <c r="Q4689" s="27"/>
      <c r="R4689" s="14"/>
      <c r="S4689" s="4"/>
      <c r="T4689" s="5"/>
      <c r="U4689" s="10"/>
      <c r="V4689" s="10"/>
      <c r="W4689" s="10"/>
      <c r="X4689" s="50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0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  <c r="EY4689" s="1"/>
      <c r="EZ4689" s="1"/>
      <c r="FA4689" s="1"/>
      <c r="FB4689" s="1"/>
      <c r="FC4689" s="1"/>
      <c r="FD4689" s="1"/>
      <c r="FE4689" s="1"/>
      <c r="FF4689" s="1"/>
      <c r="FG4689" s="1"/>
      <c r="FH4689" s="1"/>
      <c r="FI4689" s="1"/>
      <c r="FJ4689" s="1"/>
    </row>
    <row r="4690" spans="1:166" x14ac:dyDescent="0.15">
      <c r="A4690" s="65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8"/>
      <c r="M4690" s="12"/>
      <c r="N4690" s="12"/>
      <c r="O4690" s="18"/>
      <c r="P4690" s="14"/>
      <c r="Q4690" s="27"/>
      <c r="R4690" s="14"/>
      <c r="S4690" s="4"/>
      <c r="T4690" s="5"/>
      <c r="U4690" s="10"/>
      <c r="V4690" s="10"/>
      <c r="W4690" s="10"/>
      <c r="X4690" s="50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0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  <c r="EY4690" s="1"/>
      <c r="EZ4690" s="1"/>
      <c r="FA4690" s="1"/>
      <c r="FB4690" s="1"/>
      <c r="FC4690" s="1"/>
      <c r="FD4690" s="1"/>
      <c r="FE4690" s="1"/>
      <c r="FF4690" s="1"/>
      <c r="FG4690" s="1"/>
      <c r="FH4690" s="1"/>
      <c r="FI4690" s="1"/>
      <c r="FJ4690" s="1"/>
    </row>
    <row r="4691" spans="1:166" x14ac:dyDescent="0.15">
      <c r="A4691" s="65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8"/>
      <c r="M4691" s="12"/>
      <c r="N4691" s="12"/>
      <c r="O4691" s="18"/>
      <c r="P4691" s="14"/>
      <c r="Q4691" s="27"/>
      <c r="R4691" s="14"/>
      <c r="S4691" s="4"/>
      <c r="T4691" s="5"/>
      <c r="U4691" s="10"/>
      <c r="V4691" s="10"/>
      <c r="W4691" s="10"/>
      <c r="X4691" s="50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0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  <c r="EY4691" s="1"/>
      <c r="EZ4691" s="1"/>
      <c r="FA4691" s="1"/>
      <c r="FB4691" s="1"/>
      <c r="FC4691" s="1"/>
      <c r="FD4691" s="1"/>
      <c r="FE4691" s="1"/>
      <c r="FF4691" s="1"/>
      <c r="FG4691" s="1"/>
      <c r="FH4691" s="1"/>
      <c r="FI4691" s="1"/>
      <c r="FJ4691" s="1"/>
    </row>
    <row r="4692" spans="1:166" x14ac:dyDescent="0.15">
      <c r="A4692" s="65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8"/>
      <c r="M4692" s="12"/>
      <c r="N4692" s="12"/>
      <c r="O4692" s="18"/>
      <c r="P4692" s="14"/>
      <c r="Q4692" s="27"/>
      <c r="R4692" s="14"/>
      <c r="S4692" s="4"/>
      <c r="T4692" s="5"/>
      <c r="U4692" s="10"/>
      <c r="V4692" s="10"/>
      <c r="W4692" s="10"/>
      <c r="X4692" s="50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0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  <c r="EY4692" s="1"/>
      <c r="EZ4692" s="1"/>
      <c r="FA4692" s="1"/>
      <c r="FB4692" s="1"/>
      <c r="FC4692" s="1"/>
      <c r="FD4692" s="1"/>
      <c r="FE4692" s="1"/>
      <c r="FF4692" s="1"/>
      <c r="FG4692" s="1"/>
      <c r="FH4692" s="1"/>
      <c r="FI4692" s="1"/>
      <c r="FJ4692" s="1"/>
    </row>
    <row r="4693" spans="1:166" x14ac:dyDescent="0.15">
      <c r="A4693" s="65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8"/>
      <c r="M4693" s="12"/>
      <c r="N4693" s="12"/>
      <c r="O4693" s="18"/>
      <c r="P4693" s="7"/>
      <c r="Q4693" s="49"/>
      <c r="R4693" s="16"/>
      <c r="S4693" s="4"/>
      <c r="T4693" s="5"/>
      <c r="U4693" s="10"/>
      <c r="V4693" s="10"/>
      <c r="W4693" s="10"/>
      <c r="X4693" s="50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0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  <c r="EY4693" s="1"/>
      <c r="EZ4693" s="1"/>
      <c r="FA4693" s="1"/>
      <c r="FB4693" s="1"/>
      <c r="FC4693" s="1"/>
      <c r="FD4693" s="1"/>
      <c r="FE4693" s="1"/>
      <c r="FF4693" s="1"/>
      <c r="FG4693" s="1"/>
      <c r="FH4693" s="1"/>
      <c r="FI4693" s="1"/>
      <c r="FJ4693" s="1"/>
    </row>
    <row r="4694" spans="1:166" x14ac:dyDescent="0.15">
      <c r="A4694" s="65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8"/>
      <c r="M4694" s="12"/>
      <c r="N4694" s="12"/>
      <c r="O4694" s="18"/>
      <c r="P4694" s="7"/>
      <c r="Q4694" s="49"/>
      <c r="R4694" s="16"/>
      <c r="S4694" s="4"/>
      <c r="T4694" s="5"/>
      <c r="U4694" s="10"/>
      <c r="V4694" s="10"/>
      <c r="W4694" s="10"/>
      <c r="X4694" s="50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0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  <c r="EY4694" s="1"/>
      <c r="EZ4694" s="1"/>
      <c r="FA4694" s="1"/>
      <c r="FB4694" s="1"/>
      <c r="FC4694" s="1"/>
      <c r="FD4694" s="1"/>
      <c r="FE4694" s="1"/>
      <c r="FF4694" s="1"/>
      <c r="FG4694" s="1"/>
      <c r="FH4694" s="1"/>
      <c r="FI4694" s="1"/>
      <c r="FJ4694" s="1"/>
    </row>
    <row r="4695" spans="1:166" x14ac:dyDescent="0.15">
      <c r="A4695" s="65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8"/>
      <c r="M4695" s="12"/>
      <c r="N4695" s="12"/>
      <c r="O4695" s="18"/>
      <c r="P4695" s="7"/>
      <c r="Q4695" s="49"/>
      <c r="R4695" s="16"/>
      <c r="S4695" s="4"/>
      <c r="T4695" s="5"/>
      <c r="U4695" s="10"/>
      <c r="V4695" s="10"/>
      <c r="W4695" s="10"/>
      <c r="X4695" s="50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0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  <c r="EY4695" s="1"/>
      <c r="EZ4695" s="1"/>
      <c r="FA4695" s="1"/>
      <c r="FB4695" s="1"/>
      <c r="FC4695" s="1"/>
      <c r="FD4695" s="1"/>
      <c r="FE4695" s="1"/>
      <c r="FF4695" s="1"/>
      <c r="FG4695" s="1"/>
      <c r="FH4695" s="1"/>
      <c r="FI4695" s="1"/>
      <c r="FJ4695" s="1"/>
    </row>
    <row r="4696" spans="1:166" x14ac:dyDescent="0.15">
      <c r="A4696" s="65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8"/>
      <c r="M4696" s="12"/>
      <c r="N4696" s="12"/>
      <c r="O4696" s="18"/>
      <c r="P4696" s="7"/>
      <c r="Q4696" s="49"/>
      <c r="R4696" s="16"/>
      <c r="S4696" s="4"/>
      <c r="T4696" s="5"/>
      <c r="U4696" s="10"/>
      <c r="V4696" s="10"/>
      <c r="W4696" s="10"/>
      <c r="X4696" s="50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0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  <c r="EY4696" s="1"/>
      <c r="EZ4696" s="1"/>
      <c r="FA4696" s="1"/>
      <c r="FB4696" s="1"/>
      <c r="FC4696" s="1"/>
      <c r="FD4696" s="1"/>
      <c r="FE4696" s="1"/>
      <c r="FF4696" s="1"/>
      <c r="FG4696" s="1"/>
      <c r="FH4696" s="1"/>
      <c r="FI4696" s="1"/>
      <c r="FJ4696" s="1"/>
    </row>
    <row r="4697" spans="1:166" x14ac:dyDescent="0.15">
      <c r="A4697" s="65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8"/>
      <c r="M4697" s="12"/>
      <c r="N4697" s="12"/>
      <c r="O4697" s="18"/>
      <c r="P4697" s="7"/>
      <c r="Q4697" s="49"/>
      <c r="R4697" s="16"/>
      <c r="S4697" s="4"/>
      <c r="T4697" s="5"/>
      <c r="U4697" s="10"/>
      <c r="V4697" s="10"/>
      <c r="W4697" s="10"/>
      <c r="X4697" s="50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0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  <c r="EY4697" s="1"/>
      <c r="EZ4697" s="1"/>
      <c r="FA4697" s="1"/>
      <c r="FB4697" s="1"/>
      <c r="FC4697" s="1"/>
      <c r="FD4697" s="1"/>
      <c r="FE4697" s="1"/>
      <c r="FF4697" s="1"/>
      <c r="FG4697" s="1"/>
      <c r="FH4697" s="1"/>
      <c r="FI4697" s="1"/>
      <c r="FJ4697" s="1"/>
    </row>
    <row r="4698" spans="1:166" x14ac:dyDescent="0.15">
      <c r="A4698" s="65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8"/>
      <c r="M4698" s="12"/>
      <c r="N4698" s="12"/>
      <c r="O4698" s="18"/>
      <c r="P4698" s="7"/>
      <c r="Q4698" s="49"/>
      <c r="R4698" s="16"/>
      <c r="S4698" s="4"/>
      <c r="T4698" s="5"/>
      <c r="U4698" s="10"/>
      <c r="V4698" s="10"/>
      <c r="W4698" s="10"/>
      <c r="X4698" s="50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0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  <c r="EY4698" s="1"/>
      <c r="EZ4698" s="1"/>
      <c r="FA4698" s="1"/>
      <c r="FB4698" s="1"/>
      <c r="FC4698" s="1"/>
      <c r="FD4698" s="1"/>
      <c r="FE4698" s="1"/>
      <c r="FF4698" s="1"/>
      <c r="FG4698" s="1"/>
      <c r="FH4698" s="1"/>
      <c r="FI4698" s="1"/>
      <c r="FJ4698" s="1"/>
    </row>
    <row r="4699" spans="1:166" x14ac:dyDescent="0.15">
      <c r="A4699" s="65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8"/>
      <c r="M4699" s="12"/>
      <c r="N4699" s="12"/>
      <c r="O4699" s="18"/>
      <c r="P4699" s="7"/>
      <c r="Q4699" s="49"/>
      <c r="R4699" s="16"/>
      <c r="S4699" s="4"/>
      <c r="T4699" s="5"/>
      <c r="U4699" s="10"/>
      <c r="V4699" s="10"/>
      <c r="W4699" s="10"/>
      <c r="X4699" s="50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0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  <c r="EY4699" s="1"/>
      <c r="EZ4699" s="1"/>
      <c r="FA4699" s="1"/>
      <c r="FB4699" s="1"/>
      <c r="FC4699" s="1"/>
      <c r="FD4699" s="1"/>
      <c r="FE4699" s="1"/>
      <c r="FF4699" s="1"/>
      <c r="FG4699" s="1"/>
      <c r="FH4699" s="1"/>
      <c r="FI4699" s="1"/>
      <c r="FJ4699" s="1"/>
    </row>
    <row r="4700" spans="1:166" x14ac:dyDescent="0.15">
      <c r="A4700" s="65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8"/>
      <c r="M4700" s="12"/>
      <c r="N4700" s="12"/>
      <c r="O4700" s="18"/>
      <c r="P4700" s="7"/>
      <c r="Q4700" s="49"/>
      <c r="R4700" s="16"/>
      <c r="S4700" s="4"/>
      <c r="T4700" s="5"/>
      <c r="U4700" s="10"/>
      <c r="V4700" s="10"/>
      <c r="W4700" s="10"/>
      <c r="X4700" s="50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0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  <c r="EY4700" s="1"/>
      <c r="EZ4700" s="1"/>
      <c r="FA4700" s="1"/>
      <c r="FB4700" s="1"/>
      <c r="FC4700" s="1"/>
      <c r="FD4700" s="1"/>
      <c r="FE4700" s="1"/>
      <c r="FF4700" s="1"/>
      <c r="FG4700" s="1"/>
      <c r="FH4700" s="1"/>
      <c r="FI4700" s="1"/>
      <c r="FJ4700" s="1"/>
    </row>
    <row r="4701" spans="1:166" x14ac:dyDescent="0.15">
      <c r="A4701" s="65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8"/>
      <c r="M4701" s="12"/>
      <c r="N4701" s="12"/>
      <c r="O4701" s="18"/>
      <c r="P4701" s="7"/>
      <c r="Q4701" s="49"/>
      <c r="R4701" s="16"/>
      <c r="S4701" s="4"/>
      <c r="T4701" s="5"/>
      <c r="U4701" s="10"/>
      <c r="V4701" s="10"/>
      <c r="W4701" s="10"/>
      <c r="X4701" s="50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0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  <c r="EY4701" s="1"/>
      <c r="EZ4701" s="1"/>
      <c r="FA4701" s="1"/>
      <c r="FB4701" s="1"/>
      <c r="FC4701" s="1"/>
      <c r="FD4701" s="1"/>
      <c r="FE4701" s="1"/>
      <c r="FF4701" s="1"/>
      <c r="FG4701" s="1"/>
      <c r="FH4701" s="1"/>
      <c r="FI4701" s="1"/>
      <c r="FJ4701" s="1"/>
    </row>
    <row r="4702" spans="1:166" x14ac:dyDescent="0.15">
      <c r="A4702" s="65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8"/>
      <c r="M4702" s="12"/>
      <c r="N4702" s="12"/>
      <c r="O4702" s="18"/>
      <c r="P4702" s="7"/>
      <c r="Q4702" s="49"/>
      <c r="R4702" s="16"/>
      <c r="S4702" s="4"/>
      <c r="T4702" s="5"/>
      <c r="U4702" s="10"/>
      <c r="V4702" s="10"/>
      <c r="W4702" s="10"/>
      <c r="X4702" s="50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0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  <c r="EY4702" s="1"/>
      <c r="EZ4702" s="1"/>
      <c r="FA4702" s="1"/>
      <c r="FB4702" s="1"/>
      <c r="FC4702" s="1"/>
      <c r="FD4702" s="1"/>
      <c r="FE4702" s="1"/>
      <c r="FF4702" s="1"/>
      <c r="FG4702" s="1"/>
      <c r="FH4702" s="1"/>
      <c r="FI4702" s="1"/>
      <c r="FJ4702" s="1"/>
    </row>
    <row r="4703" spans="1:166" x14ac:dyDescent="0.15">
      <c r="A4703" s="65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8"/>
      <c r="M4703" s="12"/>
      <c r="N4703" s="12"/>
      <c r="O4703" s="18"/>
      <c r="P4703" s="7"/>
      <c r="Q4703" s="49"/>
      <c r="R4703" s="16"/>
      <c r="S4703" s="4"/>
      <c r="T4703" s="5"/>
      <c r="U4703" s="10"/>
      <c r="V4703" s="10"/>
      <c r="W4703" s="10"/>
      <c r="X4703" s="50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0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  <c r="EY4703" s="1"/>
      <c r="EZ4703" s="1"/>
      <c r="FA4703" s="1"/>
      <c r="FB4703" s="1"/>
      <c r="FC4703" s="1"/>
      <c r="FD4703" s="1"/>
      <c r="FE4703" s="1"/>
      <c r="FF4703" s="1"/>
      <c r="FG4703" s="1"/>
      <c r="FH4703" s="1"/>
      <c r="FI4703" s="1"/>
      <c r="FJ4703" s="1"/>
    </row>
    <row r="4704" spans="1:166" x14ac:dyDescent="0.15">
      <c r="A4704" s="65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8"/>
      <c r="M4704" s="12"/>
      <c r="N4704" s="12"/>
      <c r="O4704" s="18"/>
      <c r="P4704" s="7"/>
      <c r="Q4704" s="49"/>
      <c r="R4704" s="16"/>
      <c r="S4704" s="4"/>
      <c r="T4704" s="5"/>
      <c r="U4704" s="10"/>
      <c r="V4704" s="10"/>
      <c r="W4704" s="10"/>
      <c r="X4704" s="50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0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  <c r="EY4704" s="1"/>
      <c r="EZ4704" s="1"/>
      <c r="FA4704" s="1"/>
      <c r="FB4704" s="1"/>
      <c r="FC4704" s="1"/>
      <c r="FD4704" s="1"/>
      <c r="FE4704" s="1"/>
      <c r="FF4704" s="1"/>
      <c r="FG4704" s="1"/>
      <c r="FH4704" s="1"/>
      <c r="FI4704" s="1"/>
      <c r="FJ4704" s="1"/>
    </row>
    <row r="4705" spans="1:166" x14ac:dyDescent="0.15">
      <c r="A4705" s="65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8"/>
      <c r="M4705" s="12"/>
      <c r="N4705" s="12"/>
      <c r="O4705" s="18"/>
      <c r="P4705" s="7"/>
      <c r="Q4705" s="49"/>
      <c r="R4705" s="16"/>
      <c r="S4705" s="4"/>
      <c r="T4705" s="5"/>
      <c r="U4705" s="10"/>
      <c r="V4705" s="10"/>
      <c r="W4705" s="10"/>
      <c r="X4705" s="50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0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  <c r="EY4705" s="1"/>
      <c r="EZ4705" s="1"/>
      <c r="FA4705" s="1"/>
      <c r="FB4705" s="1"/>
      <c r="FC4705" s="1"/>
      <c r="FD4705" s="1"/>
      <c r="FE4705" s="1"/>
      <c r="FF4705" s="1"/>
      <c r="FG4705" s="1"/>
      <c r="FH4705" s="1"/>
      <c r="FI4705" s="1"/>
      <c r="FJ4705" s="1"/>
    </row>
    <row r="4706" spans="1:166" x14ac:dyDescent="0.15">
      <c r="A4706" s="65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8"/>
      <c r="M4706" s="12"/>
      <c r="N4706" s="12"/>
      <c r="O4706" s="18"/>
      <c r="P4706" s="7"/>
      <c r="Q4706" s="49"/>
      <c r="R4706" s="16"/>
      <c r="S4706" s="4"/>
      <c r="T4706" s="5"/>
      <c r="U4706" s="10"/>
      <c r="V4706" s="10"/>
      <c r="W4706" s="10"/>
      <c r="X4706" s="50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0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  <c r="EY4706" s="1"/>
      <c r="EZ4706" s="1"/>
      <c r="FA4706" s="1"/>
      <c r="FB4706" s="1"/>
      <c r="FC4706" s="1"/>
      <c r="FD4706" s="1"/>
      <c r="FE4706" s="1"/>
      <c r="FF4706" s="1"/>
      <c r="FG4706" s="1"/>
      <c r="FH4706" s="1"/>
      <c r="FI4706" s="1"/>
      <c r="FJ4706" s="1"/>
    </row>
    <row r="4707" spans="1:166" x14ac:dyDescent="0.15">
      <c r="A4707" s="65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8"/>
      <c r="M4707" s="12"/>
      <c r="N4707" s="12"/>
      <c r="O4707" s="18"/>
      <c r="P4707" s="7"/>
      <c r="Q4707" s="49"/>
      <c r="R4707" s="16"/>
      <c r="S4707" s="4"/>
      <c r="T4707" s="5"/>
      <c r="U4707" s="10"/>
      <c r="V4707" s="10"/>
      <c r="W4707" s="10"/>
      <c r="X4707" s="50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0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  <c r="EY4707" s="1"/>
      <c r="EZ4707" s="1"/>
      <c r="FA4707" s="1"/>
      <c r="FB4707" s="1"/>
      <c r="FC4707" s="1"/>
      <c r="FD4707" s="1"/>
      <c r="FE4707" s="1"/>
      <c r="FF4707" s="1"/>
      <c r="FG4707" s="1"/>
      <c r="FH4707" s="1"/>
      <c r="FI4707" s="1"/>
      <c r="FJ4707" s="1"/>
    </row>
    <row r="4708" spans="1:166" x14ac:dyDescent="0.15">
      <c r="A4708" s="65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8"/>
      <c r="M4708" s="12"/>
      <c r="N4708" s="12"/>
      <c r="O4708" s="18"/>
      <c r="P4708" s="7"/>
      <c r="Q4708" s="49"/>
      <c r="R4708" s="16"/>
      <c r="S4708" s="4"/>
      <c r="T4708" s="5"/>
      <c r="U4708" s="10"/>
      <c r="V4708" s="10"/>
      <c r="W4708" s="10"/>
      <c r="X4708" s="50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0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  <c r="EY4708" s="1"/>
      <c r="EZ4708" s="1"/>
      <c r="FA4708" s="1"/>
      <c r="FB4708" s="1"/>
      <c r="FC4708" s="1"/>
      <c r="FD4708" s="1"/>
      <c r="FE4708" s="1"/>
      <c r="FF4708" s="1"/>
      <c r="FG4708" s="1"/>
      <c r="FH4708" s="1"/>
      <c r="FI4708" s="1"/>
      <c r="FJ4708" s="1"/>
    </row>
    <row r="4709" spans="1:166" x14ac:dyDescent="0.15">
      <c r="A4709" s="65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8"/>
      <c r="M4709" s="12"/>
      <c r="N4709" s="12"/>
      <c r="O4709" s="18"/>
      <c r="P4709" s="7"/>
      <c r="Q4709" s="49"/>
      <c r="R4709" s="16"/>
      <c r="S4709" s="4"/>
      <c r="T4709" s="5"/>
      <c r="U4709" s="10"/>
      <c r="V4709" s="10"/>
      <c r="W4709" s="10"/>
      <c r="X4709" s="50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0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  <c r="EY4709" s="1"/>
      <c r="EZ4709" s="1"/>
      <c r="FA4709" s="1"/>
      <c r="FB4709" s="1"/>
      <c r="FC4709" s="1"/>
      <c r="FD4709" s="1"/>
      <c r="FE4709" s="1"/>
      <c r="FF4709" s="1"/>
      <c r="FG4709" s="1"/>
      <c r="FH4709" s="1"/>
      <c r="FI4709" s="1"/>
      <c r="FJ4709" s="1"/>
    </row>
    <row r="4710" spans="1:166" x14ac:dyDescent="0.15">
      <c r="A4710" s="65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8"/>
      <c r="M4710" s="12"/>
      <c r="N4710" s="12"/>
      <c r="O4710" s="18"/>
      <c r="P4710" s="7"/>
      <c r="Q4710" s="49"/>
      <c r="R4710" s="16"/>
      <c r="S4710" s="4"/>
      <c r="T4710" s="5"/>
      <c r="U4710" s="10"/>
      <c r="V4710" s="10"/>
      <c r="W4710" s="10"/>
      <c r="X4710" s="50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0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  <c r="EY4710" s="1"/>
      <c r="EZ4710" s="1"/>
      <c r="FA4710" s="1"/>
      <c r="FB4710" s="1"/>
      <c r="FC4710" s="1"/>
      <c r="FD4710" s="1"/>
      <c r="FE4710" s="1"/>
      <c r="FF4710" s="1"/>
      <c r="FG4710" s="1"/>
      <c r="FH4710" s="1"/>
      <c r="FI4710" s="1"/>
      <c r="FJ4710" s="1"/>
    </row>
    <row r="4711" spans="1:166" x14ac:dyDescent="0.15">
      <c r="A4711" s="65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8"/>
      <c r="M4711" s="12"/>
      <c r="N4711" s="12"/>
      <c r="O4711" s="18"/>
      <c r="P4711" s="7"/>
      <c r="Q4711" s="49"/>
      <c r="R4711" s="16"/>
      <c r="S4711" s="4"/>
      <c r="T4711" s="5"/>
      <c r="U4711" s="10"/>
      <c r="V4711" s="10"/>
      <c r="W4711" s="10"/>
      <c r="X4711" s="50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0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  <c r="EY4711" s="1"/>
      <c r="EZ4711" s="1"/>
      <c r="FA4711" s="1"/>
      <c r="FB4711" s="1"/>
      <c r="FC4711" s="1"/>
      <c r="FD4711" s="1"/>
      <c r="FE4711" s="1"/>
      <c r="FF4711" s="1"/>
      <c r="FG4711" s="1"/>
      <c r="FH4711" s="1"/>
      <c r="FI4711" s="1"/>
      <c r="FJ4711" s="1"/>
    </row>
    <row r="4712" spans="1:166" x14ac:dyDescent="0.15">
      <c r="A4712" s="65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8"/>
      <c r="M4712" s="12"/>
      <c r="N4712" s="12"/>
      <c r="O4712" s="18"/>
      <c r="P4712" s="7"/>
      <c r="Q4712" s="49"/>
      <c r="R4712" s="16"/>
      <c r="S4712" s="4"/>
      <c r="T4712" s="5"/>
      <c r="U4712" s="10"/>
      <c r="V4712" s="10"/>
      <c r="W4712" s="10"/>
      <c r="X4712" s="50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0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  <c r="EY4712" s="1"/>
      <c r="EZ4712" s="1"/>
      <c r="FA4712" s="1"/>
      <c r="FB4712" s="1"/>
      <c r="FC4712" s="1"/>
      <c r="FD4712" s="1"/>
      <c r="FE4712" s="1"/>
      <c r="FF4712" s="1"/>
      <c r="FG4712" s="1"/>
      <c r="FH4712" s="1"/>
      <c r="FI4712" s="1"/>
      <c r="FJ4712" s="1"/>
    </row>
    <row r="4713" spans="1:166" x14ac:dyDescent="0.15">
      <c r="A4713" s="65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8"/>
      <c r="M4713" s="12"/>
      <c r="N4713" s="12"/>
      <c r="O4713" s="18"/>
      <c r="P4713" s="7"/>
      <c r="Q4713" s="49"/>
      <c r="R4713" s="16"/>
      <c r="S4713" s="4"/>
      <c r="T4713" s="5"/>
      <c r="U4713" s="10"/>
      <c r="V4713" s="10"/>
      <c r="W4713" s="10"/>
      <c r="X4713" s="50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0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  <c r="EY4713" s="1"/>
      <c r="EZ4713" s="1"/>
      <c r="FA4713" s="1"/>
      <c r="FB4713" s="1"/>
      <c r="FC4713" s="1"/>
      <c r="FD4713" s="1"/>
      <c r="FE4713" s="1"/>
      <c r="FF4713" s="1"/>
      <c r="FG4713" s="1"/>
      <c r="FH4713" s="1"/>
      <c r="FI4713" s="1"/>
      <c r="FJ4713" s="1"/>
    </row>
    <row r="4714" spans="1:166" x14ac:dyDescent="0.15">
      <c r="A4714" s="65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8"/>
      <c r="M4714" s="12"/>
      <c r="N4714" s="12"/>
      <c r="O4714" s="18"/>
      <c r="P4714" s="7"/>
      <c r="Q4714" s="49"/>
      <c r="R4714" s="16"/>
      <c r="S4714" s="4"/>
      <c r="T4714" s="5"/>
      <c r="U4714" s="10"/>
      <c r="V4714" s="10"/>
      <c r="W4714" s="10"/>
      <c r="X4714" s="50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0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  <c r="EY4714" s="1"/>
      <c r="EZ4714" s="1"/>
      <c r="FA4714" s="1"/>
      <c r="FB4714" s="1"/>
      <c r="FC4714" s="1"/>
      <c r="FD4714" s="1"/>
      <c r="FE4714" s="1"/>
      <c r="FF4714" s="1"/>
      <c r="FG4714" s="1"/>
      <c r="FH4714" s="1"/>
      <c r="FI4714" s="1"/>
      <c r="FJ4714" s="1"/>
    </row>
    <row r="4715" spans="1:166" x14ac:dyDescent="0.15">
      <c r="A4715" s="65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8"/>
      <c r="M4715" s="12"/>
      <c r="N4715" s="12"/>
      <c r="O4715" s="18"/>
      <c r="P4715" s="7"/>
      <c r="Q4715" s="49"/>
      <c r="R4715" s="16"/>
      <c r="S4715" s="4"/>
      <c r="T4715" s="5"/>
      <c r="U4715" s="10"/>
      <c r="V4715" s="10"/>
      <c r="W4715" s="10"/>
      <c r="X4715" s="50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0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  <c r="EY4715" s="1"/>
      <c r="EZ4715" s="1"/>
      <c r="FA4715" s="1"/>
      <c r="FB4715" s="1"/>
      <c r="FC4715" s="1"/>
      <c r="FD4715" s="1"/>
      <c r="FE4715" s="1"/>
      <c r="FF4715" s="1"/>
      <c r="FG4715" s="1"/>
      <c r="FH4715" s="1"/>
      <c r="FI4715" s="1"/>
      <c r="FJ4715" s="1"/>
    </row>
    <row r="4716" spans="1:166" x14ac:dyDescent="0.15">
      <c r="A4716" s="65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8"/>
      <c r="M4716" s="12"/>
      <c r="N4716" s="12"/>
      <c r="O4716" s="18"/>
      <c r="P4716" s="7"/>
      <c r="Q4716" s="49"/>
      <c r="R4716" s="16"/>
      <c r="S4716" s="4"/>
      <c r="T4716" s="5"/>
      <c r="U4716" s="10"/>
      <c r="V4716" s="10"/>
      <c r="W4716" s="10"/>
      <c r="X4716" s="50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0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  <c r="EY4716" s="1"/>
      <c r="EZ4716" s="1"/>
      <c r="FA4716" s="1"/>
      <c r="FB4716" s="1"/>
      <c r="FC4716" s="1"/>
      <c r="FD4716" s="1"/>
      <c r="FE4716" s="1"/>
      <c r="FF4716" s="1"/>
      <c r="FG4716" s="1"/>
      <c r="FH4716" s="1"/>
      <c r="FI4716" s="1"/>
      <c r="FJ4716" s="1"/>
    </row>
    <row r="4717" spans="1:166" x14ac:dyDescent="0.15">
      <c r="A4717" s="65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8"/>
      <c r="M4717" s="12"/>
      <c r="N4717" s="12"/>
      <c r="O4717" s="18"/>
      <c r="P4717" s="7"/>
      <c r="Q4717" s="49"/>
      <c r="R4717" s="16"/>
      <c r="S4717" s="4"/>
      <c r="T4717" s="5"/>
      <c r="U4717" s="10"/>
      <c r="V4717" s="10"/>
      <c r="W4717" s="10"/>
      <c r="X4717" s="50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0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  <c r="EY4717" s="1"/>
      <c r="EZ4717" s="1"/>
      <c r="FA4717" s="1"/>
      <c r="FB4717" s="1"/>
      <c r="FC4717" s="1"/>
      <c r="FD4717" s="1"/>
      <c r="FE4717" s="1"/>
      <c r="FF4717" s="1"/>
      <c r="FG4717" s="1"/>
      <c r="FH4717" s="1"/>
      <c r="FI4717" s="1"/>
      <c r="FJ4717" s="1"/>
    </row>
    <row r="4718" spans="1:166" x14ac:dyDescent="0.15">
      <c r="A4718" s="65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8"/>
      <c r="M4718" s="12"/>
      <c r="N4718" s="12"/>
      <c r="O4718" s="18"/>
      <c r="P4718" s="7"/>
      <c r="Q4718" s="49"/>
      <c r="R4718" s="16"/>
      <c r="S4718" s="4"/>
      <c r="T4718" s="5"/>
      <c r="U4718" s="10"/>
      <c r="V4718" s="10"/>
      <c r="W4718" s="10"/>
      <c r="X4718" s="50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0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  <c r="EY4718" s="1"/>
      <c r="EZ4718" s="1"/>
      <c r="FA4718" s="1"/>
      <c r="FB4718" s="1"/>
      <c r="FC4718" s="1"/>
      <c r="FD4718" s="1"/>
      <c r="FE4718" s="1"/>
      <c r="FF4718" s="1"/>
      <c r="FG4718" s="1"/>
      <c r="FH4718" s="1"/>
      <c r="FI4718" s="1"/>
      <c r="FJ4718" s="1"/>
    </row>
    <row r="4719" spans="1:166" x14ac:dyDescent="0.15">
      <c r="A4719" s="65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8"/>
      <c r="M4719" s="12"/>
      <c r="N4719" s="12"/>
      <c r="O4719" s="18"/>
      <c r="P4719" s="7"/>
      <c r="Q4719" s="49"/>
      <c r="R4719" s="16"/>
      <c r="S4719" s="4"/>
      <c r="T4719" s="5"/>
      <c r="U4719" s="10"/>
      <c r="V4719" s="10"/>
      <c r="W4719" s="10"/>
      <c r="X4719" s="50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0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  <c r="EY4719" s="1"/>
      <c r="EZ4719" s="1"/>
      <c r="FA4719" s="1"/>
      <c r="FB4719" s="1"/>
      <c r="FC4719" s="1"/>
      <c r="FD4719" s="1"/>
      <c r="FE4719" s="1"/>
      <c r="FF4719" s="1"/>
      <c r="FG4719" s="1"/>
      <c r="FH4719" s="1"/>
      <c r="FI4719" s="1"/>
      <c r="FJ4719" s="1"/>
    </row>
    <row r="4720" spans="1:166" x14ac:dyDescent="0.15">
      <c r="A4720" s="65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8"/>
      <c r="M4720" s="12"/>
      <c r="N4720" s="12"/>
      <c r="O4720" s="18"/>
      <c r="P4720" s="7"/>
      <c r="Q4720" s="49"/>
      <c r="R4720" s="16"/>
      <c r="S4720" s="4"/>
      <c r="T4720" s="5"/>
      <c r="U4720" s="10"/>
      <c r="V4720" s="10"/>
      <c r="W4720" s="10"/>
      <c r="X4720" s="50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0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  <c r="EY4720" s="1"/>
      <c r="EZ4720" s="1"/>
      <c r="FA4720" s="1"/>
      <c r="FB4720" s="1"/>
      <c r="FC4720" s="1"/>
      <c r="FD4720" s="1"/>
      <c r="FE4720" s="1"/>
      <c r="FF4720" s="1"/>
      <c r="FG4720" s="1"/>
      <c r="FH4720" s="1"/>
      <c r="FI4720" s="1"/>
      <c r="FJ4720" s="1"/>
    </row>
    <row r="4721" spans="1:166" x14ac:dyDescent="0.15">
      <c r="A4721" s="65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8"/>
      <c r="M4721" s="12"/>
      <c r="N4721" s="12"/>
      <c r="O4721" s="18"/>
      <c r="P4721" s="7"/>
      <c r="Q4721" s="49"/>
      <c r="R4721" s="16"/>
      <c r="S4721" s="4"/>
      <c r="T4721" s="5"/>
      <c r="U4721" s="10"/>
      <c r="V4721" s="10"/>
      <c r="W4721" s="10"/>
      <c r="X4721" s="50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0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  <c r="EY4721" s="1"/>
      <c r="EZ4721" s="1"/>
      <c r="FA4721" s="1"/>
      <c r="FB4721" s="1"/>
      <c r="FC4721" s="1"/>
      <c r="FD4721" s="1"/>
      <c r="FE4721" s="1"/>
      <c r="FF4721" s="1"/>
      <c r="FG4721" s="1"/>
      <c r="FH4721" s="1"/>
      <c r="FI4721" s="1"/>
      <c r="FJ4721" s="1"/>
    </row>
    <row r="4722" spans="1:166" x14ac:dyDescent="0.15">
      <c r="A4722" s="65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8"/>
      <c r="M4722" s="12"/>
      <c r="N4722" s="12"/>
      <c r="O4722" s="18"/>
      <c r="P4722" s="7"/>
      <c r="Q4722" s="49"/>
      <c r="R4722" s="16"/>
      <c r="S4722" s="4"/>
      <c r="T4722" s="5"/>
      <c r="U4722" s="10"/>
      <c r="V4722" s="10"/>
      <c r="W4722" s="10"/>
      <c r="X4722" s="50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0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  <c r="EY4722" s="1"/>
      <c r="EZ4722" s="1"/>
      <c r="FA4722" s="1"/>
      <c r="FB4722" s="1"/>
      <c r="FC4722" s="1"/>
      <c r="FD4722" s="1"/>
      <c r="FE4722" s="1"/>
      <c r="FF4722" s="1"/>
      <c r="FG4722" s="1"/>
      <c r="FH4722" s="1"/>
      <c r="FI4722" s="1"/>
      <c r="FJ4722" s="1"/>
    </row>
    <row r="4723" spans="1:166" x14ac:dyDescent="0.15">
      <c r="A4723" s="65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8"/>
      <c r="M4723" s="12"/>
      <c r="N4723" s="12"/>
      <c r="O4723" s="18"/>
      <c r="P4723" s="7"/>
      <c r="Q4723" s="49"/>
      <c r="R4723" s="16"/>
      <c r="S4723" s="4"/>
      <c r="T4723" s="5"/>
      <c r="U4723" s="10"/>
      <c r="V4723" s="10"/>
      <c r="W4723" s="10"/>
      <c r="X4723" s="50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0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  <c r="EY4723" s="1"/>
      <c r="EZ4723" s="1"/>
      <c r="FA4723" s="1"/>
      <c r="FB4723" s="1"/>
      <c r="FC4723" s="1"/>
      <c r="FD4723" s="1"/>
      <c r="FE4723" s="1"/>
      <c r="FF4723" s="1"/>
      <c r="FG4723" s="1"/>
      <c r="FH4723" s="1"/>
      <c r="FI4723" s="1"/>
      <c r="FJ4723" s="1"/>
    </row>
    <row r="4724" spans="1:166" x14ac:dyDescent="0.15">
      <c r="A4724" s="65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8"/>
      <c r="M4724" s="12"/>
      <c r="N4724" s="12"/>
      <c r="O4724" s="18"/>
      <c r="P4724" s="7"/>
      <c r="Q4724" s="49"/>
      <c r="R4724" s="16"/>
      <c r="S4724" s="4"/>
      <c r="T4724" s="5"/>
      <c r="U4724" s="10"/>
      <c r="V4724" s="10"/>
      <c r="W4724" s="10"/>
      <c r="X4724" s="50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0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  <c r="EY4724" s="1"/>
      <c r="EZ4724" s="1"/>
      <c r="FA4724" s="1"/>
      <c r="FB4724" s="1"/>
      <c r="FC4724" s="1"/>
      <c r="FD4724" s="1"/>
      <c r="FE4724" s="1"/>
      <c r="FF4724" s="1"/>
      <c r="FG4724" s="1"/>
      <c r="FH4724" s="1"/>
      <c r="FI4724" s="1"/>
      <c r="FJ4724" s="1"/>
    </row>
    <row r="4725" spans="1:166" x14ac:dyDescent="0.15">
      <c r="A4725" s="65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8"/>
      <c r="M4725" s="12"/>
      <c r="N4725" s="12"/>
      <c r="O4725" s="18"/>
      <c r="P4725" s="7"/>
      <c r="Q4725" s="49"/>
      <c r="R4725" s="16"/>
      <c r="S4725" s="4"/>
      <c r="T4725" s="5"/>
      <c r="U4725" s="10"/>
      <c r="V4725" s="10"/>
      <c r="W4725" s="10"/>
      <c r="X4725" s="50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0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  <c r="EY4725" s="1"/>
      <c r="EZ4725" s="1"/>
      <c r="FA4725" s="1"/>
      <c r="FB4725" s="1"/>
      <c r="FC4725" s="1"/>
      <c r="FD4725" s="1"/>
      <c r="FE4725" s="1"/>
      <c r="FF4725" s="1"/>
      <c r="FG4725" s="1"/>
      <c r="FH4725" s="1"/>
      <c r="FI4725" s="1"/>
      <c r="FJ4725" s="1"/>
    </row>
    <row r="4726" spans="1:166" x14ac:dyDescent="0.15">
      <c r="A4726" s="65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8"/>
      <c r="M4726" s="12"/>
      <c r="N4726" s="12"/>
      <c r="O4726" s="18"/>
      <c r="P4726" s="7"/>
      <c r="Q4726" s="49"/>
      <c r="R4726" s="16"/>
      <c r="S4726" s="4"/>
      <c r="T4726" s="5"/>
      <c r="U4726" s="10"/>
      <c r="V4726" s="10"/>
      <c r="W4726" s="10"/>
      <c r="X4726" s="50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0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  <c r="EY4726" s="1"/>
      <c r="EZ4726" s="1"/>
      <c r="FA4726" s="1"/>
      <c r="FB4726" s="1"/>
      <c r="FC4726" s="1"/>
      <c r="FD4726" s="1"/>
      <c r="FE4726" s="1"/>
      <c r="FF4726" s="1"/>
      <c r="FG4726" s="1"/>
      <c r="FH4726" s="1"/>
      <c r="FI4726" s="1"/>
      <c r="FJ4726" s="1"/>
    </row>
    <row r="4727" spans="1:166" x14ac:dyDescent="0.15">
      <c r="A4727" s="65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8"/>
      <c r="M4727" s="12"/>
      <c r="N4727" s="12"/>
      <c r="O4727" s="18"/>
      <c r="P4727" s="7"/>
      <c r="Q4727" s="49"/>
      <c r="R4727" s="16"/>
      <c r="S4727" s="4"/>
      <c r="T4727" s="5"/>
      <c r="U4727" s="10"/>
      <c r="V4727" s="10"/>
      <c r="W4727" s="10"/>
      <c r="X4727" s="50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0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  <c r="EY4727" s="1"/>
      <c r="EZ4727" s="1"/>
      <c r="FA4727" s="1"/>
      <c r="FB4727" s="1"/>
      <c r="FC4727" s="1"/>
      <c r="FD4727" s="1"/>
      <c r="FE4727" s="1"/>
      <c r="FF4727" s="1"/>
      <c r="FG4727" s="1"/>
      <c r="FH4727" s="1"/>
      <c r="FI4727" s="1"/>
      <c r="FJ4727" s="1"/>
    </row>
    <row r="4728" spans="1:166" x14ac:dyDescent="0.15">
      <c r="A4728" s="65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8"/>
      <c r="M4728" s="12"/>
      <c r="N4728" s="12"/>
      <c r="O4728" s="18"/>
      <c r="P4728" s="7"/>
      <c r="Q4728" s="49"/>
      <c r="R4728" s="16"/>
      <c r="S4728" s="4"/>
      <c r="T4728" s="5"/>
      <c r="U4728" s="10"/>
      <c r="V4728" s="10"/>
      <c r="W4728" s="10"/>
      <c r="X4728" s="50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0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  <c r="EY4728" s="1"/>
      <c r="EZ4728" s="1"/>
      <c r="FA4728" s="1"/>
      <c r="FB4728" s="1"/>
      <c r="FC4728" s="1"/>
      <c r="FD4728" s="1"/>
      <c r="FE4728" s="1"/>
      <c r="FF4728" s="1"/>
      <c r="FG4728" s="1"/>
      <c r="FH4728" s="1"/>
      <c r="FI4728" s="1"/>
      <c r="FJ4728" s="1"/>
    </row>
    <row r="4729" spans="1:166" x14ac:dyDescent="0.15">
      <c r="A4729" s="65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8"/>
      <c r="M4729" s="12"/>
      <c r="N4729" s="12"/>
      <c r="O4729" s="18"/>
      <c r="P4729" s="7"/>
      <c r="Q4729" s="49"/>
      <c r="R4729" s="16"/>
      <c r="S4729" s="4"/>
      <c r="T4729" s="5"/>
      <c r="U4729" s="10"/>
      <c r="V4729" s="10"/>
      <c r="W4729" s="10"/>
      <c r="X4729" s="50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0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  <c r="EY4729" s="1"/>
      <c r="EZ4729" s="1"/>
      <c r="FA4729" s="1"/>
      <c r="FB4729" s="1"/>
      <c r="FC4729" s="1"/>
      <c r="FD4729" s="1"/>
      <c r="FE4729" s="1"/>
      <c r="FF4729" s="1"/>
      <c r="FG4729" s="1"/>
      <c r="FH4729" s="1"/>
      <c r="FI4729" s="1"/>
      <c r="FJ4729" s="1"/>
    </row>
    <row r="4730" spans="1:166" x14ac:dyDescent="0.15">
      <c r="A4730" s="65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8"/>
      <c r="M4730" s="12"/>
      <c r="N4730" s="12"/>
      <c r="O4730" s="18"/>
      <c r="P4730" s="7"/>
      <c r="Q4730" s="49"/>
      <c r="R4730" s="16"/>
      <c r="S4730" s="4"/>
      <c r="T4730" s="5"/>
      <c r="U4730" s="10"/>
      <c r="V4730" s="10"/>
      <c r="W4730" s="10"/>
      <c r="X4730" s="50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0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  <c r="EY4730" s="1"/>
      <c r="EZ4730" s="1"/>
      <c r="FA4730" s="1"/>
      <c r="FB4730" s="1"/>
      <c r="FC4730" s="1"/>
      <c r="FD4730" s="1"/>
      <c r="FE4730" s="1"/>
      <c r="FF4730" s="1"/>
      <c r="FG4730" s="1"/>
      <c r="FH4730" s="1"/>
      <c r="FI4730" s="1"/>
      <c r="FJ4730" s="1"/>
    </row>
    <row r="4731" spans="1:166" x14ac:dyDescent="0.15">
      <c r="A4731" s="65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8"/>
      <c r="M4731" s="12"/>
      <c r="N4731" s="12"/>
      <c r="O4731" s="18"/>
      <c r="P4731" s="7"/>
      <c r="Q4731" s="49"/>
      <c r="R4731" s="16"/>
      <c r="S4731" s="4"/>
      <c r="T4731" s="5"/>
      <c r="U4731" s="10"/>
      <c r="V4731" s="10"/>
      <c r="W4731" s="10"/>
      <c r="X4731" s="50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0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  <c r="EY4731" s="1"/>
      <c r="EZ4731" s="1"/>
      <c r="FA4731" s="1"/>
      <c r="FB4731" s="1"/>
      <c r="FC4731" s="1"/>
      <c r="FD4731" s="1"/>
      <c r="FE4731" s="1"/>
      <c r="FF4731" s="1"/>
      <c r="FG4731" s="1"/>
      <c r="FH4731" s="1"/>
      <c r="FI4731" s="1"/>
      <c r="FJ4731" s="1"/>
    </row>
    <row r="4732" spans="1:166" x14ac:dyDescent="0.15">
      <c r="A4732" s="65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8"/>
      <c r="M4732" s="12"/>
      <c r="N4732" s="12"/>
      <c r="O4732" s="18"/>
      <c r="P4732" s="7"/>
      <c r="Q4732" s="49"/>
      <c r="R4732" s="16"/>
      <c r="S4732" s="4"/>
      <c r="T4732" s="5"/>
      <c r="U4732" s="10"/>
      <c r="V4732" s="10"/>
      <c r="W4732" s="10"/>
      <c r="X4732" s="50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0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  <c r="EY4732" s="1"/>
      <c r="EZ4732" s="1"/>
      <c r="FA4732" s="1"/>
      <c r="FB4732" s="1"/>
      <c r="FC4732" s="1"/>
      <c r="FD4732" s="1"/>
      <c r="FE4732" s="1"/>
      <c r="FF4732" s="1"/>
      <c r="FG4732" s="1"/>
      <c r="FH4732" s="1"/>
      <c r="FI4732" s="1"/>
      <c r="FJ4732" s="1"/>
    </row>
    <row r="4733" spans="1:166" x14ac:dyDescent="0.15">
      <c r="A4733" s="65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8"/>
      <c r="M4733" s="12"/>
      <c r="N4733" s="12"/>
      <c r="O4733" s="18"/>
      <c r="P4733" s="7"/>
      <c r="Q4733" s="49"/>
      <c r="R4733" s="16"/>
      <c r="S4733" s="4"/>
      <c r="T4733" s="5"/>
      <c r="U4733" s="10"/>
      <c r="V4733" s="10"/>
      <c r="W4733" s="10"/>
      <c r="X4733" s="50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0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  <c r="EY4733" s="1"/>
      <c r="EZ4733" s="1"/>
      <c r="FA4733" s="1"/>
      <c r="FB4733" s="1"/>
      <c r="FC4733" s="1"/>
      <c r="FD4733" s="1"/>
      <c r="FE4733" s="1"/>
      <c r="FF4733" s="1"/>
      <c r="FG4733" s="1"/>
      <c r="FH4733" s="1"/>
      <c r="FI4733" s="1"/>
      <c r="FJ4733" s="1"/>
    </row>
    <row r="4734" spans="1:166" x14ac:dyDescent="0.15">
      <c r="A4734" s="65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8"/>
      <c r="M4734" s="12"/>
      <c r="N4734" s="12"/>
      <c r="O4734" s="18"/>
      <c r="P4734" s="7"/>
      <c r="Q4734" s="49"/>
      <c r="R4734" s="16"/>
      <c r="S4734" s="4"/>
      <c r="T4734" s="5"/>
      <c r="U4734" s="10"/>
      <c r="V4734" s="10"/>
      <c r="W4734" s="10"/>
      <c r="X4734" s="50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0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  <c r="EY4734" s="1"/>
      <c r="EZ4734" s="1"/>
      <c r="FA4734" s="1"/>
      <c r="FB4734" s="1"/>
      <c r="FC4734" s="1"/>
      <c r="FD4734" s="1"/>
      <c r="FE4734" s="1"/>
      <c r="FF4734" s="1"/>
      <c r="FG4734" s="1"/>
      <c r="FH4734" s="1"/>
      <c r="FI4734" s="1"/>
      <c r="FJ4734" s="1"/>
    </row>
    <row r="4735" spans="1:166" x14ac:dyDescent="0.15">
      <c r="A4735" s="65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8"/>
      <c r="M4735" s="12"/>
      <c r="N4735" s="12"/>
      <c r="O4735" s="18"/>
      <c r="P4735" s="7"/>
      <c r="Q4735" s="49"/>
      <c r="R4735" s="16"/>
      <c r="S4735" s="4"/>
      <c r="T4735" s="5"/>
      <c r="U4735" s="10"/>
      <c r="V4735" s="10"/>
      <c r="W4735" s="10"/>
      <c r="X4735" s="50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0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  <c r="EY4735" s="1"/>
      <c r="EZ4735" s="1"/>
      <c r="FA4735" s="1"/>
      <c r="FB4735" s="1"/>
      <c r="FC4735" s="1"/>
      <c r="FD4735" s="1"/>
      <c r="FE4735" s="1"/>
      <c r="FF4735" s="1"/>
      <c r="FG4735" s="1"/>
      <c r="FH4735" s="1"/>
      <c r="FI4735" s="1"/>
      <c r="FJ4735" s="1"/>
    </row>
    <row r="4736" spans="1:166" x14ac:dyDescent="0.15">
      <c r="A4736" s="65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8"/>
      <c r="M4736" s="12"/>
      <c r="N4736" s="12"/>
      <c r="O4736" s="18"/>
      <c r="P4736" s="7"/>
      <c r="Q4736" s="49"/>
      <c r="R4736" s="16"/>
      <c r="S4736" s="4"/>
      <c r="T4736" s="5"/>
      <c r="U4736" s="10"/>
      <c r="V4736" s="10"/>
      <c r="W4736" s="10"/>
      <c r="X4736" s="50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0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  <c r="EY4736" s="1"/>
      <c r="EZ4736" s="1"/>
      <c r="FA4736" s="1"/>
      <c r="FB4736" s="1"/>
      <c r="FC4736" s="1"/>
      <c r="FD4736" s="1"/>
      <c r="FE4736" s="1"/>
      <c r="FF4736" s="1"/>
      <c r="FG4736" s="1"/>
      <c r="FH4736" s="1"/>
      <c r="FI4736" s="1"/>
      <c r="FJ4736" s="1"/>
    </row>
    <row r="4737" spans="1:166" x14ac:dyDescent="0.15">
      <c r="A4737" s="65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8"/>
      <c r="M4737" s="12"/>
      <c r="N4737" s="12"/>
      <c r="O4737" s="18"/>
      <c r="P4737" s="7"/>
      <c r="Q4737" s="49"/>
      <c r="R4737" s="16"/>
      <c r="S4737" s="4"/>
      <c r="T4737" s="5"/>
      <c r="U4737" s="10"/>
      <c r="V4737" s="10"/>
      <c r="W4737" s="10"/>
      <c r="X4737" s="50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0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  <c r="EY4737" s="1"/>
      <c r="EZ4737" s="1"/>
      <c r="FA4737" s="1"/>
      <c r="FB4737" s="1"/>
      <c r="FC4737" s="1"/>
      <c r="FD4737" s="1"/>
      <c r="FE4737" s="1"/>
      <c r="FF4737" s="1"/>
      <c r="FG4737" s="1"/>
      <c r="FH4737" s="1"/>
      <c r="FI4737" s="1"/>
      <c r="FJ4737" s="1"/>
    </row>
    <row r="4738" spans="1:166" x14ac:dyDescent="0.15">
      <c r="A4738" s="65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8"/>
      <c r="M4738" s="12"/>
      <c r="N4738" s="12"/>
      <c r="O4738" s="18"/>
      <c r="P4738" s="7"/>
      <c r="Q4738" s="49"/>
      <c r="R4738" s="16"/>
      <c r="S4738" s="4"/>
      <c r="T4738" s="5"/>
      <c r="U4738" s="10"/>
      <c r="V4738" s="10"/>
      <c r="W4738" s="10"/>
      <c r="X4738" s="50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0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  <c r="EY4738" s="1"/>
      <c r="EZ4738" s="1"/>
      <c r="FA4738" s="1"/>
      <c r="FB4738" s="1"/>
      <c r="FC4738" s="1"/>
      <c r="FD4738" s="1"/>
      <c r="FE4738" s="1"/>
      <c r="FF4738" s="1"/>
      <c r="FG4738" s="1"/>
      <c r="FH4738" s="1"/>
      <c r="FI4738" s="1"/>
      <c r="FJ4738" s="1"/>
    </row>
    <row r="4739" spans="1:166" x14ac:dyDescent="0.15">
      <c r="A4739" s="65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8"/>
      <c r="M4739" s="12"/>
      <c r="N4739" s="12"/>
      <c r="O4739" s="18"/>
      <c r="P4739" s="7"/>
      <c r="Q4739" s="49"/>
      <c r="R4739" s="16"/>
      <c r="S4739" s="4"/>
      <c r="T4739" s="5"/>
      <c r="U4739" s="10"/>
      <c r="V4739" s="10"/>
      <c r="W4739" s="10"/>
      <c r="X4739" s="50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0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  <c r="EY4739" s="1"/>
      <c r="EZ4739" s="1"/>
      <c r="FA4739" s="1"/>
      <c r="FB4739" s="1"/>
      <c r="FC4739" s="1"/>
      <c r="FD4739" s="1"/>
      <c r="FE4739" s="1"/>
      <c r="FF4739" s="1"/>
      <c r="FG4739" s="1"/>
      <c r="FH4739" s="1"/>
      <c r="FI4739" s="1"/>
      <c r="FJ4739" s="1"/>
    </row>
    <row r="4740" spans="1:166" x14ac:dyDescent="0.15">
      <c r="A4740" s="65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8"/>
      <c r="M4740" s="12"/>
      <c r="N4740" s="12"/>
      <c r="O4740" s="18"/>
      <c r="P4740" s="7"/>
      <c r="Q4740" s="49"/>
      <c r="R4740" s="16"/>
      <c r="S4740" s="4"/>
      <c r="T4740" s="5"/>
      <c r="U4740" s="10"/>
      <c r="V4740" s="10"/>
      <c r="W4740" s="10"/>
      <c r="X4740" s="50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0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  <c r="EY4740" s="1"/>
      <c r="EZ4740" s="1"/>
      <c r="FA4740" s="1"/>
      <c r="FB4740" s="1"/>
      <c r="FC4740" s="1"/>
      <c r="FD4740" s="1"/>
      <c r="FE4740" s="1"/>
      <c r="FF4740" s="1"/>
      <c r="FG4740" s="1"/>
      <c r="FH4740" s="1"/>
      <c r="FI4740" s="1"/>
      <c r="FJ4740" s="1"/>
    </row>
    <row r="4741" spans="1:166" x14ac:dyDescent="0.15">
      <c r="A4741" s="65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8"/>
      <c r="M4741" s="12"/>
      <c r="N4741" s="12"/>
      <c r="O4741" s="18"/>
      <c r="P4741" s="7"/>
      <c r="Q4741" s="49"/>
      <c r="R4741" s="16"/>
      <c r="S4741" s="4"/>
      <c r="T4741" s="5"/>
      <c r="U4741" s="10"/>
      <c r="V4741" s="10"/>
      <c r="W4741" s="10"/>
      <c r="X4741" s="50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0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  <c r="EY4741" s="1"/>
      <c r="EZ4741" s="1"/>
      <c r="FA4741" s="1"/>
      <c r="FB4741" s="1"/>
      <c r="FC4741" s="1"/>
      <c r="FD4741" s="1"/>
      <c r="FE4741" s="1"/>
      <c r="FF4741" s="1"/>
      <c r="FG4741" s="1"/>
      <c r="FH4741" s="1"/>
      <c r="FI4741" s="1"/>
      <c r="FJ4741" s="1"/>
    </row>
    <row r="4742" spans="1:166" x14ac:dyDescent="0.15">
      <c r="A4742" s="65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8"/>
      <c r="M4742" s="12"/>
      <c r="N4742" s="12"/>
      <c r="O4742" s="18"/>
      <c r="P4742" s="7"/>
      <c r="Q4742" s="49"/>
      <c r="R4742" s="16"/>
      <c r="S4742" s="4"/>
      <c r="T4742" s="5"/>
      <c r="U4742" s="10"/>
      <c r="V4742" s="10"/>
      <c r="W4742" s="10"/>
      <c r="X4742" s="50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0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  <c r="EY4742" s="1"/>
      <c r="EZ4742" s="1"/>
      <c r="FA4742" s="1"/>
      <c r="FB4742" s="1"/>
      <c r="FC4742" s="1"/>
      <c r="FD4742" s="1"/>
      <c r="FE4742" s="1"/>
      <c r="FF4742" s="1"/>
      <c r="FG4742" s="1"/>
      <c r="FH4742" s="1"/>
      <c r="FI4742" s="1"/>
      <c r="FJ4742" s="1"/>
    </row>
  </sheetData>
  <conditionalFormatting sqref="A12:T1838">
    <cfRule type="expression" dxfId="0" priority="2">
      <formula>$O12&gt;0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2025-04-28T15:46:47Z</dcterms:modified>
</cp:coreProperties>
</file>